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defaultThemeVersion="124226"/>
  <mc:AlternateContent xmlns:mc="http://schemas.openxmlformats.org/markup-compatibility/2006">
    <mc:Choice Requires="x15">
      <x15ac:absPath xmlns:x15ac="http://schemas.microsoft.com/office/spreadsheetml/2010/11/ac" url="\\ashiya\kenkai\KKai2_O\部室共有\2018年度\P190049301_浜松空調PFIアドバイザリー2期_梶田\"/>
    </mc:Choice>
  </mc:AlternateContent>
  <xr:revisionPtr revIDLastSave="0" documentId="13_ncr:1_{D9667C82-3A0A-42BB-85AB-F1A73CE95ECB}" xr6:coauthVersionLast="36" xr6:coauthVersionMax="36" xr10:uidLastSave="{00000000-0000-0000-0000-000000000000}"/>
  <bookViews>
    <workbookView xWindow="0" yWindow="0" windowWidth="12800" windowHeight="6980" tabRatio="881" xr2:uid="{00000000-000D-0000-FFFF-FFFF00000000}"/>
  </bookViews>
  <sheets>
    <sheet name="様式1-1" sheetId="1" r:id="rId1"/>
    <sheet name="様式1-2" sheetId="2" r:id="rId2"/>
    <sheet name="様式1-3" sheetId="3" r:id="rId3"/>
    <sheet name="様式1-4" sheetId="4" r:id="rId4"/>
    <sheet name="様式1-5" sheetId="5" r:id="rId5"/>
    <sheet name="様式1-6" sheetId="6" r:id="rId6"/>
    <sheet name="様式1-7" sheetId="7" r:id="rId7"/>
    <sheet name="様式1-8" sheetId="8" r:id="rId8"/>
    <sheet name="様式5-1" sheetId="9" r:id="rId9"/>
    <sheet name="様式5-2" sheetId="10" r:id="rId10"/>
    <sheet name="様式5-3" sheetId="11" r:id="rId11"/>
    <sheet name="様式5-4" sheetId="12" r:id="rId12"/>
    <sheet name="様式5-5" sheetId="13" r:id="rId13"/>
    <sheet name="様式5-6" sheetId="15" r:id="rId14"/>
    <sheet name="様式5-7" sheetId="16" r:id="rId15"/>
    <sheet name="様式5-8" sheetId="17" r:id="rId16"/>
    <sheet name="様式5-9" sheetId="18" r:id="rId17"/>
    <sheet name="様式5-10" sheetId="19" r:id="rId18"/>
    <sheet name="様式7-9" sheetId="20" r:id="rId19"/>
    <sheet name="様式9-1" sheetId="21" r:id="rId20"/>
    <sheet name="様式9-2-1 " sheetId="22" r:id="rId21"/>
    <sheet name="様式9-2-2" sheetId="30" r:id="rId22"/>
    <sheet name="様式9-3-1 " sheetId="23" r:id="rId23"/>
    <sheet name="様式9-3-2" sheetId="31" r:id="rId24"/>
    <sheet name="様式9-4" sheetId="24" r:id="rId25"/>
    <sheet name="様式9-5" sheetId="25" r:id="rId26"/>
    <sheet name="別紙1" sheetId="27" r:id="rId27"/>
  </sheets>
  <definedNames>
    <definedName name="_1_0T_学校" localSheetId="5">#REF!</definedName>
    <definedName name="_1_0T_学校" localSheetId="6">#REF!</definedName>
    <definedName name="_1_0T_学校" localSheetId="7">#REF!</definedName>
    <definedName name="_1_0T_学校" localSheetId="9">#REF!</definedName>
    <definedName name="_1_0T_学校" localSheetId="12">#REF!</definedName>
    <definedName name="_1_0T_学校" localSheetId="13">#REF!</definedName>
    <definedName name="_1_0T_学校" localSheetId="14">#REF!</definedName>
    <definedName name="_1_0T_学校" localSheetId="19">#REF!</definedName>
    <definedName name="_1_0T_学校" localSheetId="21">#REF!</definedName>
    <definedName name="_1_0T_学校" localSheetId="23">#REF!</definedName>
    <definedName name="_1_0T_学校">#REF!</definedName>
    <definedName name="EHPIN" localSheetId="9">#REF!</definedName>
    <definedName name="EHPIN" localSheetId="12">#REF!</definedName>
    <definedName name="EHPIN" localSheetId="13">#REF!</definedName>
    <definedName name="EHPIN" localSheetId="14">#REF!</definedName>
    <definedName name="EHPIN" localSheetId="19">#REF!</definedName>
    <definedName name="EHPIN" localSheetId="20">#REF!</definedName>
    <definedName name="EHPIN" localSheetId="21">#REF!</definedName>
    <definedName name="EHPIN" localSheetId="22">#REF!</definedName>
    <definedName name="EHPIN" localSheetId="23">#REF!</definedName>
    <definedName name="EHPIN" localSheetId="25">#REF!</definedName>
    <definedName name="EHPIN">#REF!</definedName>
    <definedName name="EHPOUT" localSheetId="9">#REF!</definedName>
    <definedName name="EHPOUT" localSheetId="12">#REF!</definedName>
    <definedName name="EHPOUT" localSheetId="13">#REF!</definedName>
    <definedName name="EHPOUT" localSheetId="14">#REF!</definedName>
    <definedName name="EHPOUT" localSheetId="19">#REF!</definedName>
    <definedName name="EHPOUT" localSheetId="21">#REF!</definedName>
    <definedName name="EHPOUT" localSheetId="22">#REF!</definedName>
    <definedName name="EHPOUT" localSheetId="23">#REF!</definedName>
    <definedName name="EHPOUT">#REF!</definedName>
    <definedName name="FAX" localSheetId="9">#REF!</definedName>
    <definedName name="FAX" localSheetId="12">#REF!</definedName>
    <definedName name="FAX" localSheetId="13">#REF!</definedName>
    <definedName name="FAX" localSheetId="14">#REF!</definedName>
    <definedName name="FAX" localSheetId="19">#REF!</definedName>
    <definedName name="FAX" localSheetId="21">#REF!</definedName>
    <definedName name="FAX" localSheetId="22">#REF!</definedName>
    <definedName name="FAX" localSheetId="23">#REF!</definedName>
    <definedName name="FAX">#REF!</definedName>
    <definedName name="GHPIN" localSheetId="9">#REF!</definedName>
    <definedName name="GHPIN" localSheetId="12">#REF!</definedName>
    <definedName name="GHPIN" localSheetId="13">#REF!</definedName>
    <definedName name="GHPIN" localSheetId="14">#REF!</definedName>
    <definedName name="GHPIN" localSheetId="19">#REF!</definedName>
    <definedName name="GHPIN" localSheetId="21">#REF!</definedName>
    <definedName name="GHPIN" localSheetId="23">#REF!</definedName>
    <definedName name="GHPIN">#REF!</definedName>
    <definedName name="GHPOUT" localSheetId="9">#REF!</definedName>
    <definedName name="GHPOUT" localSheetId="12">#REF!</definedName>
    <definedName name="GHPOUT" localSheetId="13">#REF!</definedName>
    <definedName name="GHPOUT" localSheetId="14">#REF!</definedName>
    <definedName name="GHPOUT" localSheetId="19">#REF!</definedName>
    <definedName name="GHPOUT" localSheetId="21">#REF!</definedName>
    <definedName name="GHPOUT" localSheetId="23">#REF!</definedName>
    <definedName name="GHPOUT">#REF!</definedName>
    <definedName name="INVIN" localSheetId="9">#REF!</definedName>
    <definedName name="INVIN" localSheetId="12">#REF!</definedName>
    <definedName name="INVIN" localSheetId="13">#REF!</definedName>
    <definedName name="INVIN" localSheetId="14">#REF!</definedName>
    <definedName name="INVIN" localSheetId="19">#REF!</definedName>
    <definedName name="INVIN" localSheetId="21">#REF!</definedName>
    <definedName name="INVIN" localSheetId="23">#REF!</definedName>
    <definedName name="INVIN">#REF!</definedName>
    <definedName name="INVOUT" localSheetId="9">#REF!</definedName>
    <definedName name="INVOUT" localSheetId="12">#REF!</definedName>
    <definedName name="INVOUT" localSheetId="13">#REF!</definedName>
    <definedName name="INVOUT" localSheetId="14">#REF!</definedName>
    <definedName name="INVOUT" localSheetId="19">#REF!</definedName>
    <definedName name="INVOUT" localSheetId="21">#REF!</definedName>
    <definedName name="INVOUT" localSheetId="23">#REF!</definedName>
    <definedName name="INVOUT">#REF!</definedName>
    <definedName name="_xlnm.Print_Area" localSheetId="0">'様式1-1'!$A$1:$E$39</definedName>
    <definedName name="_xlnm.Print_Area" localSheetId="1">'様式1-2'!$A$1:$M$34</definedName>
    <definedName name="_xlnm.Print_Area" localSheetId="2">'様式1-3'!$A$1:$E$39</definedName>
    <definedName name="_xlnm.Print_Area" localSheetId="3">'様式1-4'!$A$1:$M$33</definedName>
    <definedName name="_xlnm.Print_Area" localSheetId="4">'様式1-5'!$A$1:$AE$23</definedName>
    <definedName name="_xlnm.Print_Area" localSheetId="5">'様式1-6'!$A$1:$Z$51</definedName>
    <definedName name="_xlnm.Print_Area" localSheetId="6">'様式1-7'!$A$1:$AE$30</definedName>
    <definedName name="_xlnm.Print_Area" localSheetId="7">'様式1-8'!$A$1:$AE$40</definedName>
    <definedName name="_xlnm.Print_Area" localSheetId="8">'様式5-1'!$A$1:$F$59</definedName>
    <definedName name="_xlnm.Print_Area" localSheetId="9">'様式5-2'!$A$1:$K$38</definedName>
    <definedName name="_xlnm.Print_Area" localSheetId="11">'様式5-4'!$A$1:$F$112</definedName>
    <definedName name="_xlnm.Print_Area" localSheetId="14">'様式5-7'!$A$1:$F$102</definedName>
    <definedName name="_xlnm.Print_Area" localSheetId="15">'様式5-8'!$A$1:$K$42</definedName>
    <definedName name="_xlnm.Print_Area" localSheetId="16">'様式5-9'!$A$1:$P$26</definedName>
    <definedName name="_xlnm.Print_Area" localSheetId="18">'様式7-9'!$A$1:$U$32</definedName>
    <definedName name="_xlnm.Print_Area" localSheetId="19">'様式9-1'!$A$1:$F$59</definedName>
    <definedName name="_xlnm.Print_Area" localSheetId="20">'様式9-2-1 '!$A$1:$T$122</definedName>
    <definedName name="_xlnm.Print_Area" localSheetId="21">'様式9-2-2'!$A$1:$T$70</definedName>
    <definedName name="_xlnm.Print_Area" localSheetId="22">'様式9-3-1 '!$A$1:$L$124</definedName>
    <definedName name="_xlnm.Print_Area" localSheetId="23">'様式9-3-2'!$A$1:$L$72</definedName>
    <definedName name="_xlnm.Print_Area" localSheetId="24">'様式9-4'!$A$1:$Y$89</definedName>
    <definedName name="_xlnm.Print_Area" localSheetId="25">'様式9-5'!$A$1:$N$58</definedName>
    <definedName name="_xlnm.Print_Titles" localSheetId="20">'様式9-2-1 '!$1:$8</definedName>
    <definedName name="_xlnm.Print_Titles" localSheetId="21">'様式9-2-2'!$1:$8</definedName>
    <definedName name="_xlnm.Print_Titles" localSheetId="22">'様式9-3-1 '!$1:$7</definedName>
    <definedName name="_xlnm.Print_Titles" localSheetId="23">'様式9-3-2'!$1:$7</definedName>
    <definedName name="school" localSheetId="9">#REF!</definedName>
    <definedName name="school" localSheetId="12">#REF!</definedName>
    <definedName name="school" localSheetId="13">#REF!</definedName>
    <definedName name="school" localSheetId="14">#REF!</definedName>
    <definedName name="school" localSheetId="19">#REF!</definedName>
    <definedName name="school" localSheetId="20">'様式9-2-1 '!$A$9:$B$110</definedName>
    <definedName name="school" localSheetId="21">'様式9-2-2'!$A$9:$B$62</definedName>
    <definedName name="school" localSheetId="23">#REF!</definedName>
    <definedName name="school">#REF!</definedName>
    <definedName name="schoolname" localSheetId="9">#REF!</definedName>
    <definedName name="schoolname" localSheetId="12">#REF!</definedName>
    <definedName name="schoolname" localSheetId="13">#REF!</definedName>
    <definedName name="schoolname" localSheetId="14">#REF!</definedName>
    <definedName name="schoolname" localSheetId="19">#REF!</definedName>
    <definedName name="schoolname" localSheetId="21">#REF!</definedName>
    <definedName name="schoolname" localSheetId="23">#REF!</definedName>
    <definedName name="schoolname">#REF!</definedName>
    <definedName name="TEL" localSheetId="9">#REF!</definedName>
    <definedName name="TEL" localSheetId="12">#REF!</definedName>
    <definedName name="TEL" localSheetId="13">#REF!</definedName>
    <definedName name="TEL" localSheetId="14">#REF!</definedName>
    <definedName name="TEL" localSheetId="19">#REF!</definedName>
    <definedName name="TEL" localSheetId="20">#REF!</definedName>
    <definedName name="TEL" localSheetId="21">#REF!</definedName>
    <definedName name="TEL" localSheetId="23">#REF!</definedName>
    <definedName name="TEL">#REF!</definedName>
    <definedName name="Z_1BCB13DC_95F3_4B99_A7CD_CB939C3273DB_.wvu.PrintArea" localSheetId="7" hidden="1">'様式1-8'!$A$1:$AE$40</definedName>
    <definedName name="Z_1E432D73_D559_4735_96E9_E42C2997E3E5_.wvu.PrintArea" localSheetId="8" hidden="1">'様式5-1'!$A$1:$F$59</definedName>
    <definedName name="Z_1E432D73_D559_4735_96E9_E42C2997E3E5_.wvu.PrintArea" localSheetId="9" hidden="1">'様式5-2'!$A$1:$L$40</definedName>
    <definedName name="Z_1E432D73_D559_4735_96E9_E42C2997E3E5_.wvu.PrintArea" localSheetId="15" hidden="1">'様式5-8'!$A$1:$K$43</definedName>
    <definedName name="Z_1E432D73_D559_4735_96E9_E42C2997E3E5_.wvu.PrintArea" localSheetId="19" hidden="1">'様式9-1'!$A$1:$F$59</definedName>
    <definedName name="Z_33DA35B7_ABBE_4501_A920_4DDCA9D7D0D6_.wvu.PrintArea" localSheetId="4" hidden="1">'様式1-5'!$A$1:$AE$23</definedName>
    <definedName name="Z_33DA35B7_ABBE_4501_A920_4DDCA9D7D0D6_.wvu.PrintArea" localSheetId="5" hidden="1">'様式1-6'!$B$1:$Z$51</definedName>
    <definedName name="Z_33DA35B7_ABBE_4501_A920_4DDCA9D7D0D6_.wvu.PrintArea" localSheetId="6" hidden="1">'様式1-7'!$A$1:$AE$31</definedName>
    <definedName name="Z_36C445CC_D594_4D4E_AC55_4FA536BA7E56_.wvu.PrintArea" localSheetId="7" hidden="1">'様式1-8'!$A$1:$AE$40</definedName>
    <definedName name="Z_979162ED_FCC6_4A2A_8F1C_D8F82B2A4B7F_.wvu.PrintArea" localSheetId="7" hidden="1">'様式1-8'!$A$1:$AE$40</definedName>
    <definedName name="Z_A4F3C7AD_F0DA_4671_AF85_E5E755CFE342_.wvu.PrintArea" localSheetId="0" hidden="1">'様式1-1'!$A$1:$E$39</definedName>
    <definedName name="Z_A4F3C7AD_F0DA_4671_AF85_E5E755CFE342_.wvu.PrintArea" localSheetId="1" hidden="1">'様式1-2'!$A$1:$M$34</definedName>
    <definedName name="Z_A4F3C7AD_F0DA_4671_AF85_E5E755CFE342_.wvu.PrintArea" localSheetId="2" hidden="1">'様式1-3'!$A$1:$E$39</definedName>
    <definedName name="Z_A4F3C7AD_F0DA_4671_AF85_E5E755CFE342_.wvu.PrintArea" localSheetId="3" hidden="1">'様式1-4'!$A$1:$M$33</definedName>
    <definedName name="Z_A4F3C7AD_F0DA_4671_AF85_E5E755CFE342_.wvu.PrintArea" localSheetId="4" hidden="1">'様式1-5'!$A$1:$AE$23</definedName>
    <definedName name="Z_A4F3C7AD_F0DA_4671_AF85_E5E755CFE342_.wvu.PrintArea" localSheetId="5" hidden="1">'様式1-6'!$A$1:$Z$51</definedName>
    <definedName name="Z_A4F3C7AD_F0DA_4671_AF85_E5E755CFE342_.wvu.PrintArea" localSheetId="6" hidden="1">'様式1-7'!$A$1:$AE$31</definedName>
    <definedName name="Z_A4F3C7AD_F0DA_4671_AF85_E5E755CFE342_.wvu.PrintArea" localSheetId="7" hidden="1">'様式1-8'!$A$1:$AE$40</definedName>
    <definedName name="Z_A4F3C7AD_F0DA_4671_AF85_E5E755CFE342_.wvu.PrintArea" localSheetId="8" hidden="1">'様式5-1'!$A$1:$F$59</definedName>
    <definedName name="Z_A4F3C7AD_F0DA_4671_AF85_E5E755CFE342_.wvu.PrintArea" localSheetId="9" hidden="1">'様式5-2'!$A$1:$K$38</definedName>
    <definedName name="Z_A4F3C7AD_F0DA_4671_AF85_E5E755CFE342_.wvu.PrintArea" localSheetId="11" hidden="1">'様式5-4'!$A$1:$F$112</definedName>
    <definedName name="Z_A4F3C7AD_F0DA_4671_AF85_E5E755CFE342_.wvu.PrintArea" localSheetId="14" hidden="1">'様式5-7'!$A$1:$F$65</definedName>
    <definedName name="Z_A4F3C7AD_F0DA_4671_AF85_E5E755CFE342_.wvu.PrintArea" localSheetId="15" hidden="1">'様式5-8'!$A$1:$K$42</definedName>
    <definedName name="Z_A4F3C7AD_F0DA_4671_AF85_E5E755CFE342_.wvu.PrintArea" localSheetId="16" hidden="1">'様式5-9'!$A$1:$P$26</definedName>
    <definedName name="Z_A4F3C7AD_F0DA_4671_AF85_E5E755CFE342_.wvu.PrintArea" localSheetId="18" hidden="1">'様式7-9'!$A$1:$U$33</definedName>
    <definedName name="Z_A4F3C7AD_F0DA_4671_AF85_E5E755CFE342_.wvu.PrintArea" localSheetId="19" hidden="1">'様式9-1'!$A$1:$F$59</definedName>
    <definedName name="Z_A4F3C7AD_F0DA_4671_AF85_E5E755CFE342_.wvu.PrintArea" localSheetId="20" hidden="1">'様式9-2-1 '!$A$1:$T$122</definedName>
    <definedName name="Z_A4F3C7AD_F0DA_4671_AF85_E5E755CFE342_.wvu.PrintArea" localSheetId="21" hidden="1">'様式9-2-2'!$A$1:$T$70</definedName>
    <definedName name="Z_A4F3C7AD_F0DA_4671_AF85_E5E755CFE342_.wvu.PrintArea" localSheetId="22" hidden="1">'様式9-3-1 '!$A$1:$L$124</definedName>
    <definedName name="Z_A4F3C7AD_F0DA_4671_AF85_E5E755CFE342_.wvu.PrintArea" localSheetId="23" hidden="1">'様式9-3-2'!$A$1:$L$72</definedName>
    <definedName name="Z_A4F3C7AD_F0DA_4671_AF85_E5E755CFE342_.wvu.PrintArea" localSheetId="24" hidden="1">'様式9-4'!$A$1:$Y$89</definedName>
    <definedName name="Z_A4F3C7AD_F0DA_4671_AF85_E5E755CFE342_.wvu.PrintArea" localSheetId="25" hidden="1">'様式9-5'!$A$1:$N$56</definedName>
    <definedName name="Z_A4F3C7AD_F0DA_4671_AF85_E5E755CFE342_.wvu.PrintTitles" localSheetId="20" hidden="1">'様式9-2-1 '!$1:$8</definedName>
    <definedName name="Z_A4F3C7AD_F0DA_4671_AF85_E5E755CFE342_.wvu.PrintTitles" localSheetId="21" hidden="1">'様式9-2-2'!$1:$8</definedName>
    <definedName name="Z_A4F3C7AD_F0DA_4671_AF85_E5E755CFE342_.wvu.PrintTitles" localSheetId="22" hidden="1">'様式9-3-1 '!$1:$7</definedName>
    <definedName name="Z_A4F3C7AD_F0DA_4671_AF85_E5E755CFE342_.wvu.PrintTitles" localSheetId="23" hidden="1">'様式9-3-2'!$1:$7</definedName>
    <definedName name="Z_A4F3C7AD_F0DA_4671_AF85_E5E755CFE342_.wvu.Rows" localSheetId="4" hidden="1">'様式1-5'!$21:$22</definedName>
    <definedName name="Z_CAEA2A42_8D92_46A4_ACB8_37570B67C27F_.wvu.PrintArea" localSheetId="0" hidden="1">'様式1-1'!$A$1:$E$39</definedName>
    <definedName name="Z_CAEA2A42_8D92_46A4_ACB8_37570B67C27F_.wvu.PrintArea" localSheetId="1" hidden="1">'様式1-2'!$A$1:$M$34</definedName>
    <definedName name="Z_CAEA2A42_8D92_46A4_ACB8_37570B67C27F_.wvu.PrintArea" localSheetId="2" hidden="1">'様式1-3'!$A$1:$E$39</definedName>
    <definedName name="Z_CAEA2A42_8D92_46A4_ACB8_37570B67C27F_.wvu.PrintArea" localSheetId="3" hidden="1">'様式1-4'!$A$1:$M$33</definedName>
    <definedName name="Z_CAEA2A42_8D92_46A4_ACB8_37570B67C27F_.wvu.PrintArea" localSheetId="4" hidden="1">'様式1-5'!$A$1:$AE$23</definedName>
    <definedName name="Z_CAEA2A42_8D92_46A4_ACB8_37570B67C27F_.wvu.PrintArea" localSheetId="5" hidden="1">'様式1-6'!$A$1:$Z$51</definedName>
    <definedName name="Z_CAEA2A42_8D92_46A4_ACB8_37570B67C27F_.wvu.PrintArea" localSheetId="6" hidden="1">'様式1-7'!$A$1:$AE$31</definedName>
    <definedName name="Z_CAEA2A42_8D92_46A4_ACB8_37570B67C27F_.wvu.PrintArea" localSheetId="7" hidden="1">'様式1-8'!$A$1:$AE$40</definedName>
    <definedName name="Z_CAEA2A42_8D92_46A4_ACB8_37570B67C27F_.wvu.PrintArea" localSheetId="8" hidden="1">'様式5-1'!$A$1:$F$59</definedName>
    <definedName name="Z_CAEA2A42_8D92_46A4_ACB8_37570B67C27F_.wvu.PrintArea" localSheetId="9" hidden="1">'様式5-2'!$A$1:$K$38</definedName>
    <definedName name="Z_CAEA2A42_8D92_46A4_ACB8_37570B67C27F_.wvu.PrintArea" localSheetId="11" hidden="1">'様式5-4'!$A$1:$F$112</definedName>
    <definedName name="Z_CAEA2A42_8D92_46A4_ACB8_37570B67C27F_.wvu.PrintArea" localSheetId="14" hidden="1">'様式5-7'!$A$1:$F$65</definedName>
    <definedName name="Z_CAEA2A42_8D92_46A4_ACB8_37570B67C27F_.wvu.PrintArea" localSheetId="15" hidden="1">'様式5-8'!$A$1:$K$42</definedName>
    <definedName name="Z_CAEA2A42_8D92_46A4_ACB8_37570B67C27F_.wvu.PrintArea" localSheetId="16" hidden="1">'様式5-9'!$A$1:$P$26</definedName>
    <definedName name="Z_CAEA2A42_8D92_46A4_ACB8_37570B67C27F_.wvu.PrintArea" localSheetId="18" hidden="1">'様式7-9'!$A$1:$U$33</definedName>
    <definedName name="Z_CAEA2A42_8D92_46A4_ACB8_37570B67C27F_.wvu.PrintArea" localSheetId="19" hidden="1">'様式9-1'!$A$1:$F$59</definedName>
    <definedName name="Z_CAEA2A42_8D92_46A4_ACB8_37570B67C27F_.wvu.PrintArea" localSheetId="20" hidden="1">'様式9-2-1 '!$A$1:$T$122</definedName>
    <definedName name="Z_CAEA2A42_8D92_46A4_ACB8_37570B67C27F_.wvu.PrintArea" localSheetId="21" hidden="1">'様式9-2-2'!$A$1:$T$70</definedName>
    <definedName name="Z_CAEA2A42_8D92_46A4_ACB8_37570B67C27F_.wvu.PrintArea" localSheetId="22" hidden="1">'様式9-3-1 '!$A$1:$L$124</definedName>
    <definedName name="Z_CAEA2A42_8D92_46A4_ACB8_37570B67C27F_.wvu.PrintArea" localSheetId="23" hidden="1">'様式9-3-2'!$A$1:$L$72</definedName>
    <definedName name="Z_CAEA2A42_8D92_46A4_ACB8_37570B67C27F_.wvu.PrintArea" localSheetId="24" hidden="1">'様式9-4'!$A$1:$Y$89</definedName>
    <definedName name="Z_CAEA2A42_8D92_46A4_ACB8_37570B67C27F_.wvu.PrintArea" localSheetId="25" hidden="1">'様式9-5'!$A$1:$N$56</definedName>
    <definedName name="Z_CAEA2A42_8D92_46A4_ACB8_37570B67C27F_.wvu.PrintTitles" localSheetId="20" hidden="1">'様式9-2-1 '!$1:$8</definedName>
    <definedName name="Z_CAEA2A42_8D92_46A4_ACB8_37570B67C27F_.wvu.PrintTitles" localSheetId="21" hidden="1">'様式9-2-2'!$1:$8</definedName>
    <definedName name="Z_CAEA2A42_8D92_46A4_ACB8_37570B67C27F_.wvu.PrintTitles" localSheetId="22" hidden="1">'様式9-3-1 '!$1:$7</definedName>
    <definedName name="Z_CAEA2A42_8D92_46A4_ACB8_37570B67C27F_.wvu.PrintTitles" localSheetId="23" hidden="1">'様式9-3-2'!$1:$7</definedName>
    <definedName name="Z_CAEA2A42_8D92_46A4_ACB8_37570B67C27F_.wvu.Rows" localSheetId="4" hidden="1">'様式1-5'!$21:$22</definedName>
    <definedName name="Z_CB4F0228_B843_4866_A605_6E13EB560BD4_.wvu.PrintArea" localSheetId="4" hidden="1">'様式1-5'!$A$1:$AE$23</definedName>
    <definedName name="Z_CB4F0228_B843_4866_A605_6E13EB560BD4_.wvu.PrintArea" localSheetId="5" hidden="1">'様式1-6'!$B$1:$Z$51</definedName>
    <definedName name="Z_CB4F0228_B843_4866_A605_6E13EB560BD4_.wvu.PrintArea" localSheetId="6" hidden="1">'様式1-7'!$A$1:$AE$31</definedName>
    <definedName name="Z_D82D77C2_77EC_43FF_8605_1279ACF5C218_.wvu.PrintArea" localSheetId="7" hidden="1">'様式1-8'!$A$1:$AE$40</definedName>
    <definedName name="Z_EA5818E3_79DA_4EF1_B123_D5EE035E32C5_.wvu.PrintArea" localSheetId="4" hidden="1">'様式1-5'!$A$1:$AE$23</definedName>
    <definedName name="Z_EA5818E3_79DA_4EF1_B123_D5EE035E32C5_.wvu.PrintArea" localSheetId="5" hidden="1">'様式1-6'!$B$1:$Z$51</definedName>
    <definedName name="Z_EA5818E3_79DA_4EF1_B123_D5EE035E32C5_.wvu.PrintArea" localSheetId="6" hidden="1">'様式1-7'!$A$1:$AE$31</definedName>
    <definedName name="Z_EA5818E3_79DA_4EF1_B123_D5EE035E32C5_.wvu.Rows" localSheetId="4" hidden="1">'様式1-5'!$21:$22</definedName>
    <definedName name="Z_EA5818E3_79DA_4EF1_B123_D5EE035E32C5_.wvu.Rows" localSheetId="5" hidden="1">'様式1-6'!#REF!</definedName>
    <definedName name="Z_EA5818E3_79DA_4EF1_B123_D5EE035E32C5_.wvu.Rows" localSheetId="6" hidden="1">'様式1-7'!#REF!</definedName>
    <definedName name="システム" localSheetId="17">#REF!</definedName>
    <definedName name="システム" localSheetId="9">#REF!</definedName>
    <definedName name="システム" localSheetId="12">#REF!</definedName>
    <definedName name="システム" localSheetId="13">#REF!</definedName>
    <definedName name="システム" localSheetId="14">#REF!</definedName>
    <definedName name="システム" localSheetId="19">#REF!</definedName>
    <definedName name="システム" localSheetId="20">#REF!</definedName>
    <definedName name="システム" localSheetId="21">#REF!</definedName>
    <definedName name="システム" localSheetId="23">#REF!</definedName>
    <definedName name="システム">#REF!</definedName>
    <definedName name="回答部署" localSheetId="9">#REF!</definedName>
    <definedName name="回答部署" localSheetId="12">#REF!</definedName>
    <definedName name="回答部署" localSheetId="13">#REF!</definedName>
    <definedName name="回答部署" localSheetId="14">#REF!</definedName>
    <definedName name="回答部署" localSheetId="19">#REF!</definedName>
    <definedName name="回答部署" localSheetId="20">#REF!</definedName>
    <definedName name="回答部署" localSheetId="21">#REF!</definedName>
    <definedName name="回答部署" localSheetId="23">#REF!</definedName>
    <definedName name="回答部署">#REF!</definedName>
    <definedName name="関連項目" localSheetId="9">#REF!</definedName>
    <definedName name="関連項目" localSheetId="12">#REF!</definedName>
    <definedName name="関連項目" localSheetId="13">#REF!</definedName>
    <definedName name="関連項目" localSheetId="14">#REF!</definedName>
    <definedName name="関連項目" localSheetId="19">#REF!</definedName>
    <definedName name="関連項目" localSheetId="21">#REF!</definedName>
    <definedName name="関連項目" localSheetId="23">#REF!</definedName>
    <definedName name="関連項目">#REF!</definedName>
    <definedName name="支店" localSheetId="9">#REF!</definedName>
    <definedName name="支店" localSheetId="12">#REF!</definedName>
    <definedName name="支店" localSheetId="13">#REF!</definedName>
    <definedName name="支店" localSheetId="14">#REF!</definedName>
    <definedName name="支店" localSheetId="19">#REF!</definedName>
    <definedName name="支店" localSheetId="21">#REF!</definedName>
    <definedName name="支店" localSheetId="23">#REF!</definedName>
    <definedName name="支店">#REF!</definedName>
    <definedName name="電源" localSheetId="9">#REF!</definedName>
    <definedName name="電源" localSheetId="12">#REF!</definedName>
    <definedName name="電源" localSheetId="13">#REF!</definedName>
    <definedName name="電源" localSheetId="14">#REF!</definedName>
    <definedName name="電源" localSheetId="19">#REF!</definedName>
    <definedName name="電源" localSheetId="21">#REF!</definedName>
    <definedName name="電源" localSheetId="23">#REF!</definedName>
    <definedName name="電源">#REF!</definedName>
    <definedName name="日付" localSheetId="9">#REF!</definedName>
    <definedName name="日付" localSheetId="12">#REF!</definedName>
    <definedName name="日付" localSheetId="13">#REF!</definedName>
    <definedName name="日付" localSheetId="14">#REF!</definedName>
    <definedName name="日付" localSheetId="19">#REF!</definedName>
    <definedName name="日付" localSheetId="21">#REF!</definedName>
    <definedName name="日付" localSheetId="23">#REF!</definedName>
    <definedName name="日付">#REF!</definedName>
    <definedName name="標準" localSheetId="9">#REF!</definedName>
    <definedName name="標準" localSheetId="12">#REF!</definedName>
    <definedName name="標準" localSheetId="13">#REF!</definedName>
    <definedName name="標準" localSheetId="14">#REF!</definedName>
    <definedName name="標準" localSheetId="19">#REF!</definedName>
    <definedName name="標準" localSheetId="21">#REF!</definedName>
    <definedName name="標準" localSheetId="23">#REF!</definedName>
    <definedName name="標準">#REF!</definedName>
    <definedName name="補助キーワード" localSheetId="9">#REF!</definedName>
    <definedName name="補助キーワード" localSheetId="12">#REF!</definedName>
    <definedName name="補助キーワード" localSheetId="13">#REF!</definedName>
    <definedName name="補助キーワード" localSheetId="14">#REF!</definedName>
    <definedName name="補助キーワード" localSheetId="19">#REF!</definedName>
    <definedName name="補助キーワード" localSheetId="21">#REF!</definedName>
    <definedName name="補助キーワード" localSheetId="23">#REF!</definedName>
    <definedName name="補助キーワード">#REF!</definedName>
    <definedName name="問合せ部署" localSheetId="9">#REF!</definedName>
    <definedName name="問合せ部署" localSheetId="12">#REF!</definedName>
    <definedName name="問合せ部署" localSheetId="13">#REF!</definedName>
    <definedName name="問合せ部署" localSheetId="14">#REF!</definedName>
    <definedName name="問合せ部署" localSheetId="19">#REF!</definedName>
    <definedName name="問合せ部署" localSheetId="21">#REF!</definedName>
    <definedName name="問合せ部署" localSheetId="23">#REF!</definedName>
    <definedName name="問合せ部署">#REF!</definedName>
    <definedName name="用途" localSheetId="9">#REF!</definedName>
    <definedName name="用途" localSheetId="12">#REF!</definedName>
    <definedName name="用途" localSheetId="13">#REF!</definedName>
    <definedName name="用途" localSheetId="14">#REF!</definedName>
    <definedName name="用途" localSheetId="19">#REF!</definedName>
    <definedName name="用途" localSheetId="21">#REF!</definedName>
    <definedName name="用途" localSheetId="23">#REF!</definedName>
    <definedName name="用途">#REF!</definedName>
  </definedNames>
  <calcPr calcId="191029"/>
  <customWorkbookViews>
    <customWorkbookView name="植野 真史 - 個人用ビュー" guid="{A4F3C7AD-F0DA-4671-AF85-E5E755CFE342}" mergeInterval="0" personalView="1" maximized="1" xWindow="3432" yWindow="-8" windowWidth="1296" windowHeight="1010" tabRatio="881" activeSheetId="6"/>
    <customWorkbookView name="吉田健二 - 個人用ビュー" guid="{1E432D73-D559-4735-96E9-E42C2997E3E5}" mergeInterval="0" personalView="1" maximized="1" windowWidth="1020" windowHeight="536" activeSheetId="2"/>
    <customWorkbookView name="Amano Etsuko - 個人用ビュー" guid="{CAEA2A42-8D92-46A4-ACB8-37570B67C27F}" mergeInterval="0" personalView="1" maximized="1" windowWidth="1097" windowHeight="478" tabRatio="88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83" i="24" l="1"/>
  <c r="E60" i="16" l="1"/>
  <c r="D60" i="16"/>
  <c r="C62" i="12"/>
  <c r="D62" i="12"/>
  <c r="E62" i="12"/>
  <c r="J62" i="31" l="1"/>
  <c r="J63" i="31"/>
  <c r="I63" i="31"/>
  <c r="I62" i="31"/>
  <c r="F62" i="31"/>
  <c r="F63" i="31"/>
  <c r="E63" i="31"/>
  <c r="E62" i="31"/>
  <c r="J114" i="23"/>
  <c r="J115" i="23"/>
  <c r="I115" i="23"/>
  <c r="I114" i="23"/>
  <c r="E115" i="23"/>
  <c r="F114" i="23"/>
  <c r="F115" i="23"/>
  <c r="E114" i="23"/>
  <c r="E9" i="15" l="1"/>
  <c r="D9" i="15"/>
  <c r="D10" i="15" s="1"/>
  <c r="G14" i="13"/>
  <c r="G15" i="13"/>
  <c r="G16" i="13"/>
  <c r="G17" i="13"/>
  <c r="G13" i="13"/>
  <c r="F18" i="13"/>
  <c r="E8" i="13" s="1"/>
  <c r="E18" i="13"/>
  <c r="E7" i="13" s="1"/>
  <c r="E9" i="13" l="1"/>
  <c r="F8" i="13"/>
  <c r="G8" i="13" s="1"/>
  <c r="F7" i="13"/>
  <c r="F9" i="13" s="1"/>
  <c r="G18" i="13"/>
  <c r="G7" i="13" l="1"/>
  <c r="G9" i="13" s="1"/>
  <c r="J31" i="17"/>
  <c r="J30" i="17"/>
  <c r="J29" i="17"/>
  <c r="J28" i="17"/>
  <c r="J27" i="17"/>
  <c r="J26" i="17"/>
  <c r="J25" i="17"/>
  <c r="J24" i="17"/>
  <c r="J23" i="17"/>
  <c r="J22" i="17"/>
  <c r="J21" i="17"/>
  <c r="J20" i="17"/>
  <c r="J19" i="17"/>
  <c r="J18" i="17"/>
  <c r="J17" i="17"/>
  <c r="J16" i="17"/>
  <c r="J15" i="17"/>
  <c r="J14" i="17"/>
  <c r="J13" i="17"/>
  <c r="J12" i="17"/>
  <c r="J11" i="17"/>
  <c r="J10" i="17"/>
  <c r="J9" i="17"/>
  <c r="J8" i="17"/>
  <c r="J7" i="17"/>
  <c r="G8" i="31"/>
  <c r="AI57" i="6"/>
  <c r="AH57" i="6"/>
  <c r="AG57" i="6"/>
  <c r="AF57" i="6"/>
  <c r="AE57" i="6"/>
  <c r="AD57" i="6"/>
  <c r="AC57" i="6"/>
  <c r="E96" i="16" l="1"/>
  <c r="E97" i="16" s="1"/>
  <c r="K61" i="31" l="1"/>
  <c r="G61" i="31"/>
  <c r="K60" i="31"/>
  <c r="G60" i="31"/>
  <c r="K59" i="31"/>
  <c r="G59" i="31"/>
  <c r="K58" i="31"/>
  <c r="G58" i="31"/>
  <c r="K57" i="31"/>
  <c r="G57" i="31"/>
  <c r="K56" i="31"/>
  <c r="G56" i="31"/>
  <c r="K55" i="31"/>
  <c r="G55" i="31"/>
  <c r="K54" i="31"/>
  <c r="G54" i="31"/>
  <c r="K53" i="31"/>
  <c r="G53" i="31"/>
  <c r="K52" i="31"/>
  <c r="G52" i="31"/>
  <c r="K51" i="31"/>
  <c r="G51" i="31"/>
  <c r="K50" i="31"/>
  <c r="G50" i="31"/>
  <c r="K49" i="31"/>
  <c r="G49" i="31"/>
  <c r="K48" i="31"/>
  <c r="G48" i="31"/>
  <c r="K47" i="31"/>
  <c r="G47" i="31"/>
  <c r="K46" i="31"/>
  <c r="G46" i="31"/>
  <c r="K45" i="31"/>
  <c r="G45" i="31"/>
  <c r="K44" i="31"/>
  <c r="G44" i="31"/>
  <c r="K43" i="31"/>
  <c r="G43" i="31"/>
  <c r="K42" i="31"/>
  <c r="G42" i="31"/>
  <c r="K41" i="31"/>
  <c r="G41" i="31"/>
  <c r="K40" i="31"/>
  <c r="G40" i="31"/>
  <c r="K39" i="31"/>
  <c r="G39" i="31"/>
  <c r="K38" i="31"/>
  <c r="G38" i="31"/>
  <c r="K37" i="31"/>
  <c r="G37" i="31"/>
  <c r="K36" i="31"/>
  <c r="L36" i="31" s="1"/>
  <c r="G36" i="31"/>
  <c r="K35" i="31"/>
  <c r="G35" i="31"/>
  <c r="K34" i="31"/>
  <c r="G34" i="31"/>
  <c r="K33" i="31"/>
  <c r="G33" i="31"/>
  <c r="K32" i="31"/>
  <c r="L32" i="31" s="1"/>
  <c r="G32" i="31"/>
  <c r="K31" i="31"/>
  <c r="G31" i="31"/>
  <c r="K30" i="31"/>
  <c r="G30" i="31"/>
  <c r="K29" i="31"/>
  <c r="G29" i="31"/>
  <c r="K28" i="31"/>
  <c r="L28" i="31" s="1"/>
  <c r="G28" i="31"/>
  <c r="K27" i="31"/>
  <c r="G27" i="31"/>
  <c r="K26" i="31"/>
  <c r="G26" i="31"/>
  <c r="K25" i="31"/>
  <c r="G25" i="31"/>
  <c r="K24" i="31"/>
  <c r="L24" i="31" s="1"/>
  <c r="G24" i="31"/>
  <c r="K23" i="31"/>
  <c r="G23" i="31"/>
  <c r="K22" i="31"/>
  <c r="G22" i="31"/>
  <c r="K21" i="31"/>
  <c r="G21" i="31"/>
  <c r="K20" i="31"/>
  <c r="L20" i="31" s="1"/>
  <c r="G20" i="31"/>
  <c r="K19" i="31"/>
  <c r="G19" i="31"/>
  <c r="K18" i="31"/>
  <c r="G18" i="31"/>
  <c r="K17" i="31"/>
  <c r="G17" i="31"/>
  <c r="K16" i="31"/>
  <c r="L16" i="31" s="1"/>
  <c r="G16" i="31"/>
  <c r="K15" i="31"/>
  <c r="G15" i="31"/>
  <c r="K14" i="31"/>
  <c r="G14" i="31"/>
  <c r="K13" i="31"/>
  <c r="G13" i="31"/>
  <c r="K12" i="31"/>
  <c r="L12" i="31" s="1"/>
  <c r="G12" i="31"/>
  <c r="K11" i="31"/>
  <c r="G11" i="31"/>
  <c r="K10" i="31"/>
  <c r="G10" i="31"/>
  <c r="A10" i="31"/>
  <c r="A12" i="31" s="1"/>
  <c r="A14" i="31" s="1"/>
  <c r="A16" i="31" s="1"/>
  <c r="A18" i="31" s="1"/>
  <c r="A20" i="31" s="1"/>
  <c r="A22" i="31" s="1"/>
  <c r="A24" i="31" s="1"/>
  <c r="A26" i="31" s="1"/>
  <c r="A28" i="31" s="1"/>
  <c r="A30" i="31" s="1"/>
  <c r="A32" i="31" s="1"/>
  <c r="A34" i="31" s="1"/>
  <c r="A36" i="31" s="1"/>
  <c r="A38" i="31" s="1"/>
  <c r="A40" i="31" s="1"/>
  <c r="A42" i="31" s="1"/>
  <c r="A44" i="31" s="1"/>
  <c r="A46" i="31" s="1"/>
  <c r="A48" i="31" s="1"/>
  <c r="A50" i="31" s="1"/>
  <c r="A52" i="31" s="1"/>
  <c r="A54" i="31" s="1"/>
  <c r="A56" i="31" s="1"/>
  <c r="A58" i="31" s="1"/>
  <c r="A60" i="31" s="1"/>
  <c r="K9" i="31"/>
  <c r="G9" i="31"/>
  <c r="K8" i="31"/>
  <c r="G112" i="23"/>
  <c r="K112" i="23"/>
  <c r="G113" i="23"/>
  <c r="K113" i="23"/>
  <c r="R62" i="30"/>
  <c r="T62" i="30" s="1"/>
  <c r="N62" i="30"/>
  <c r="P62" i="30" s="1"/>
  <c r="R61" i="30"/>
  <c r="T61" i="30" s="1"/>
  <c r="N61" i="30"/>
  <c r="P61" i="30" s="1"/>
  <c r="L61" i="30"/>
  <c r="R60" i="30"/>
  <c r="T60" i="30" s="1"/>
  <c r="N60" i="30"/>
  <c r="P60" i="30" s="1"/>
  <c r="R59" i="30"/>
  <c r="T59" i="30" s="1"/>
  <c r="N59" i="30"/>
  <c r="P59" i="30" s="1"/>
  <c r="L59" i="30"/>
  <c r="R58" i="30"/>
  <c r="T58" i="30" s="1"/>
  <c r="N58" i="30"/>
  <c r="P58" i="30" s="1"/>
  <c r="R57" i="30"/>
  <c r="T57" i="30" s="1"/>
  <c r="N57" i="30"/>
  <c r="P57" i="30" s="1"/>
  <c r="L57" i="30"/>
  <c r="R56" i="30"/>
  <c r="T56" i="30" s="1"/>
  <c r="N56" i="30"/>
  <c r="P56" i="30" s="1"/>
  <c r="R55" i="30"/>
  <c r="T55" i="30" s="1"/>
  <c r="N55" i="30"/>
  <c r="P55" i="30" s="1"/>
  <c r="L55" i="30"/>
  <c r="R54" i="30"/>
  <c r="T54" i="30" s="1"/>
  <c r="N54" i="30"/>
  <c r="P54" i="30" s="1"/>
  <c r="R53" i="30"/>
  <c r="T53" i="30" s="1"/>
  <c r="N53" i="30"/>
  <c r="P53" i="30" s="1"/>
  <c r="L53" i="30"/>
  <c r="R52" i="30"/>
  <c r="T52" i="30" s="1"/>
  <c r="N52" i="30"/>
  <c r="P52" i="30" s="1"/>
  <c r="R51" i="30"/>
  <c r="T51" i="30" s="1"/>
  <c r="N51" i="30"/>
  <c r="P51" i="30" s="1"/>
  <c r="L51" i="30"/>
  <c r="R50" i="30"/>
  <c r="T50" i="30" s="1"/>
  <c r="N50" i="30"/>
  <c r="P50" i="30" s="1"/>
  <c r="R49" i="30"/>
  <c r="T49" i="30" s="1"/>
  <c r="N49" i="30"/>
  <c r="P49" i="30" s="1"/>
  <c r="L49" i="30"/>
  <c r="R48" i="30"/>
  <c r="T48" i="30" s="1"/>
  <c r="N48" i="30"/>
  <c r="P48" i="30" s="1"/>
  <c r="R47" i="30"/>
  <c r="T47" i="30" s="1"/>
  <c r="N47" i="30"/>
  <c r="P47" i="30" s="1"/>
  <c r="L47" i="30"/>
  <c r="R46" i="30"/>
  <c r="T46" i="30" s="1"/>
  <c r="N46" i="30"/>
  <c r="P46" i="30" s="1"/>
  <c r="R45" i="30"/>
  <c r="T45" i="30" s="1"/>
  <c r="N45" i="30"/>
  <c r="P45" i="30" s="1"/>
  <c r="L45" i="30"/>
  <c r="R44" i="30"/>
  <c r="T44" i="30" s="1"/>
  <c r="N44" i="30"/>
  <c r="P44" i="30" s="1"/>
  <c r="R43" i="30"/>
  <c r="T43" i="30" s="1"/>
  <c r="N43" i="30"/>
  <c r="P43" i="30" s="1"/>
  <c r="L43" i="30"/>
  <c r="R42" i="30"/>
  <c r="T42" i="30" s="1"/>
  <c r="N42" i="30"/>
  <c r="P42" i="30" s="1"/>
  <c r="R41" i="30"/>
  <c r="T41" i="30" s="1"/>
  <c r="N41" i="30"/>
  <c r="P41" i="30" s="1"/>
  <c r="L41" i="30"/>
  <c r="R40" i="30"/>
  <c r="T40" i="30" s="1"/>
  <c r="N40" i="30"/>
  <c r="P40" i="30" s="1"/>
  <c r="R39" i="30"/>
  <c r="T39" i="30" s="1"/>
  <c r="N39" i="30"/>
  <c r="P39" i="30" s="1"/>
  <c r="L39" i="30"/>
  <c r="R38" i="30"/>
  <c r="T38" i="30" s="1"/>
  <c r="N38" i="30"/>
  <c r="P38" i="30" s="1"/>
  <c r="R37" i="30"/>
  <c r="T37" i="30" s="1"/>
  <c r="N37" i="30"/>
  <c r="P37" i="30" s="1"/>
  <c r="L37" i="30"/>
  <c r="R36" i="30"/>
  <c r="T36" i="30" s="1"/>
  <c r="N36" i="30"/>
  <c r="P36" i="30" s="1"/>
  <c r="R35" i="30"/>
  <c r="T35" i="30" s="1"/>
  <c r="N35" i="30"/>
  <c r="P35" i="30" s="1"/>
  <c r="L35" i="30"/>
  <c r="R34" i="30"/>
  <c r="T34" i="30" s="1"/>
  <c r="N34" i="30"/>
  <c r="P34" i="30" s="1"/>
  <c r="R33" i="30"/>
  <c r="T33" i="30" s="1"/>
  <c r="N33" i="30"/>
  <c r="P33" i="30" s="1"/>
  <c r="L33" i="30"/>
  <c r="R32" i="30"/>
  <c r="T32" i="30" s="1"/>
  <c r="N32" i="30"/>
  <c r="P32" i="30" s="1"/>
  <c r="R31" i="30"/>
  <c r="T31" i="30" s="1"/>
  <c r="N31" i="30"/>
  <c r="P31" i="30" s="1"/>
  <c r="L31" i="30"/>
  <c r="R30" i="30"/>
  <c r="T30" i="30" s="1"/>
  <c r="N30" i="30"/>
  <c r="P30" i="30" s="1"/>
  <c r="R29" i="30"/>
  <c r="T29" i="30" s="1"/>
  <c r="N29" i="30"/>
  <c r="P29" i="30" s="1"/>
  <c r="L29" i="30"/>
  <c r="R28" i="30"/>
  <c r="T28" i="30" s="1"/>
  <c r="N28" i="30"/>
  <c r="P28" i="30" s="1"/>
  <c r="R27" i="30"/>
  <c r="T27" i="30" s="1"/>
  <c r="N27" i="30"/>
  <c r="P27" i="30" s="1"/>
  <c r="L27" i="30"/>
  <c r="R26" i="30"/>
  <c r="T26" i="30" s="1"/>
  <c r="N26" i="30"/>
  <c r="P26" i="30" s="1"/>
  <c r="R25" i="30"/>
  <c r="T25" i="30" s="1"/>
  <c r="N25" i="30"/>
  <c r="P25" i="30" s="1"/>
  <c r="L25" i="30"/>
  <c r="R24" i="30"/>
  <c r="T24" i="30" s="1"/>
  <c r="N24" i="30"/>
  <c r="P24" i="30" s="1"/>
  <c r="R23" i="30"/>
  <c r="T23" i="30" s="1"/>
  <c r="N23" i="30"/>
  <c r="P23" i="30" s="1"/>
  <c r="L23" i="30"/>
  <c r="R22" i="30"/>
  <c r="T22" i="30" s="1"/>
  <c r="N22" i="30"/>
  <c r="P22" i="30" s="1"/>
  <c r="R21" i="30"/>
  <c r="T21" i="30" s="1"/>
  <c r="N21" i="30"/>
  <c r="P21" i="30" s="1"/>
  <c r="L21" i="30"/>
  <c r="R20" i="30"/>
  <c r="T20" i="30" s="1"/>
  <c r="N20" i="30"/>
  <c r="P20" i="30" s="1"/>
  <c r="R19" i="30"/>
  <c r="T19" i="30" s="1"/>
  <c r="N19" i="30"/>
  <c r="P19" i="30" s="1"/>
  <c r="L19" i="30"/>
  <c r="R18" i="30"/>
  <c r="T18" i="30" s="1"/>
  <c r="N18" i="30"/>
  <c r="P18" i="30" s="1"/>
  <c r="R17" i="30"/>
  <c r="T17" i="30" s="1"/>
  <c r="N17" i="30"/>
  <c r="P17" i="30" s="1"/>
  <c r="L17" i="30"/>
  <c r="R16" i="30"/>
  <c r="T16" i="30" s="1"/>
  <c r="N16" i="30"/>
  <c r="P16" i="30" s="1"/>
  <c r="R15" i="30"/>
  <c r="T15" i="30" s="1"/>
  <c r="N15" i="30"/>
  <c r="P15" i="30" s="1"/>
  <c r="L15" i="30"/>
  <c r="R14" i="30"/>
  <c r="T14" i="30" s="1"/>
  <c r="N14" i="30"/>
  <c r="P14" i="30" s="1"/>
  <c r="R13" i="30"/>
  <c r="T13" i="30" s="1"/>
  <c r="N13" i="30"/>
  <c r="P13" i="30" s="1"/>
  <c r="L13" i="30"/>
  <c r="R12" i="30"/>
  <c r="T12" i="30" s="1"/>
  <c r="N12" i="30"/>
  <c r="P12" i="30" s="1"/>
  <c r="R11" i="30"/>
  <c r="T11" i="30" s="1"/>
  <c r="N11" i="30"/>
  <c r="P11" i="30" s="1"/>
  <c r="L11" i="30"/>
  <c r="A11" i="30"/>
  <c r="A13" i="30" s="1"/>
  <c r="A15" i="30" s="1"/>
  <c r="A17" i="30" s="1"/>
  <c r="A19" i="30" s="1"/>
  <c r="A21" i="30" s="1"/>
  <c r="A23" i="30" s="1"/>
  <c r="A25" i="30" s="1"/>
  <c r="A27" i="30" s="1"/>
  <c r="A29" i="30" s="1"/>
  <c r="A31" i="30" s="1"/>
  <c r="A33" i="30" s="1"/>
  <c r="A35" i="30" s="1"/>
  <c r="A37" i="30" s="1"/>
  <c r="A39" i="30" s="1"/>
  <c r="A41" i="30" s="1"/>
  <c r="A43" i="30" s="1"/>
  <c r="A45" i="30" s="1"/>
  <c r="A47" i="30" s="1"/>
  <c r="A49" i="30" s="1"/>
  <c r="A51" i="30" s="1"/>
  <c r="A53" i="30" s="1"/>
  <c r="A55" i="30" s="1"/>
  <c r="A57" i="30" s="1"/>
  <c r="A59" i="30" s="1"/>
  <c r="A61" i="30" s="1"/>
  <c r="R10" i="30"/>
  <c r="T10" i="30" s="1"/>
  <c r="N10" i="30"/>
  <c r="P10" i="30" s="1"/>
  <c r="R9" i="30"/>
  <c r="T9" i="30" s="1"/>
  <c r="N9" i="30"/>
  <c r="P9" i="30" s="1"/>
  <c r="L9" i="30"/>
  <c r="L113" i="22"/>
  <c r="N113" i="22"/>
  <c r="P113" i="22" s="1"/>
  <c r="R113" i="22"/>
  <c r="T113" i="22" s="1"/>
  <c r="N114" i="22"/>
  <c r="P114" i="22" s="1"/>
  <c r="R114" i="22"/>
  <c r="T114" i="22" s="1"/>
  <c r="L111" i="22"/>
  <c r="N111" i="22"/>
  <c r="P111" i="22" s="1"/>
  <c r="R111" i="22"/>
  <c r="T111" i="22" s="1"/>
  <c r="N112" i="22"/>
  <c r="P112" i="22" s="1"/>
  <c r="R112" i="22"/>
  <c r="T112" i="22" s="1"/>
  <c r="D96" i="16"/>
  <c r="D97" i="16" s="1"/>
  <c r="B70" i="16"/>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D101" i="12"/>
  <c r="E101" i="12"/>
  <c r="E107" i="12" s="1"/>
  <c r="C101" i="12"/>
  <c r="D107" i="12" l="1"/>
  <c r="L40" i="31"/>
  <c r="L112" i="23"/>
  <c r="L60" i="31"/>
  <c r="K62" i="31"/>
  <c r="K63" i="31"/>
  <c r="G62" i="31"/>
  <c r="G63" i="31"/>
  <c r="C107" i="12"/>
  <c r="L44" i="31"/>
  <c r="L10" i="31"/>
  <c r="L54" i="31"/>
  <c r="L58" i="31"/>
  <c r="L22" i="31"/>
  <c r="L26" i="31"/>
  <c r="L48" i="31"/>
  <c r="L52" i="31"/>
  <c r="L56" i="31"/>
  <c r="L38" i="31"/>
  <c r="L42" i="31"/>
  <c r="L8" i="31"/>
  <c r="L14" i="31"/>
  <c r="L30" i="31"/>
  <c r="L46" i="31"/>
  <c r="L18" i="31"/>
  <c r="L34" i="31"/>
  <c r="L50" i="31"/>
  <c r="F101" i="12"/>
  <c r="L62" i="31" l="1"/>
  <c r="J8" i="10"/>
  <c r="J7" i="10"/>
  <c r="H6" i="10"/>
  <c r="F6" i="10"/>
  <c r="J6" i="10" l="1"/>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G111" i="23"/>
  <c r="G110" i="23"/>
  <c r="G109" i="23"/>
  <c r="G108" i="23"/>
  <c r="G107" i="23"/>
  <c r="G106" i="23"/>
  <c r="G105" i="23"/>
  <c r="G104" i="23"/>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28" i="23"/>
  <c r="G27" i="23"/>
  <c r="G26" i="23"/>
  <c r="G25" i="23"/>
  <c r="G24" i="23"/>
  <c r="G23" i="23"/>
  <c r="G22" i="23"/>
  <c r="G21" i="23"/>
  <c r="G20" i="23"/>
  <c r="G19" i="23"/>
  <c r="G18" i="23"/>
  <c r="G17" i="23"/>
  <c r="G16" i="23"/>
  <c r="G15" i="23"/>
  <c r="G14" i="23"/>
  <c r="G13" i="23"/>
  <c r="G12" i="23"/>
  <c r="G11" i="23"/>
  <c r="G10" i="23"/>
  <c r="G9" i="23"/>
  <c r="G8" i="23"/>
  <c r="K114" i="23" l="1"/>
  <c r="K115" i="23"/>
  <c r="G115" i="23"/>
  <c r="G114" i="23"/>
  <c r="L114" i="23" l="1"/>
  <c r="U85" i="24"/>
  <c r="U84" i="24"/>
  <c r="L80" i="24"/>
  <c r="J80" i="24"/>
  <c r="E80" i="24"/>
  <c r="L79" i="24"/>
  <c r="J79" i="24"/>
  <c r="E79" i="24"/>
  <c r="L78" i="24"/>
  <c r="J78" i="24"/>
  <c r="Q67" i="24"/>
  <c r="X49" i="24" s="1"/>
  <c r="P66" i="24"/>
  <c r="X48" i="24" s="1"/>
  <c r="P65" i="24"/>
  <c r="X47" i="24" s="1"/>
  <c r="O56" i="24"/>
  <c r="N56" i="24"/>
  <c r="M56" i="24"/>
  <c r="L56" i="24"/>
  <c r="K47" i="24"/>
  <c r="J47" i="24"/>
  <c r="J57" i="24" s="1"/>
  <c r="I47" i="24"/>
  <c r="H47" i="24"/>
  <c r="D46" i="24"/>
  <c r="D50" i="24" s="1"/>
  <c r="D53" i="24" s="1"/>
  <c r="G45" i="24"/>
  <c r="G55" i="24" s="1"/>
  <c r="F45" i="24"/>
  <c r="F55" i="24" s="1"/>
  <c r="E45" i="24"/>
  <c r="E49" i="24" s="1"/>
  <c r="E52" i="24" s="1"/>
  <c r="D31" i="24"/>
  <c r="N30" i="24"/>
  <c r="M30" i="24"/>
  <c r="J30" i="24"/>
  <c r="I30" i="24"/>
  <c r="F30" i="24"/>
  <c r="E30" i="24"/>
  <c r="N29" i="24"/>
  <c r="M29" i="24"/>
  <c r="J29" i="24"/>
  <c r="I29" i="24"/>
  <c r="F29" i="24"/>
  <c r="E29" i="24"/>
  <c r="N28" i="24"/>
  <c r="M28" i="24"/>
  <c r="J28" i="24"/>
  <c r="I28" i="24"/>
  <c r="F28" i="24"/>
  <c r="E28" i="24"/>
  <c r="N27" i="24"/>
  <c r="M27" i="24"/>
  <c r="J27" i="24"/>
  <c r="I27" i="24"/>
  <c r="F27" i="24"/>
  <c r="E27" i="24"/>
  <c r="N26" i="24"/>
  <c r="M26" i="24"/>
  <c r="J26" i="24"/>
  <c r="I26" i="24"/>
  <c r="F26" i="24"/>
  <c r="E26" i="24"/>
  <c r="N25" i="24"/>
  <c r="M25" i="24"/>
  <c r="J25" i="24"/>
  <c r="I25" i="24"/>
  <c r="F25" i="24"/>
  <c r="E25" i="24"/>
  <c r="N24" i="24"/>
  <c r="M24" i="24"/>
  <c r="J24" i="24"/>
  <c r="I24" i="24"/>
  <c r="F24" i="24"/>
  <c r="E24" i="24"/>
  <c r="N23" i="24"/>
  <c r="M23" i="24"/>
  <c r="J23" i="24"/>
  <c r="I23" i="24"/>
  <c r="F23" i="24"/>
  <c r="E23" i="24"/>
  <c r="N22" i="24"/>
  <c r="M22" i="24"/>
  <c r="J22" i="24"/>
  <c r="I22" i="24"/>
  <c r="F22" i="24"/>
  <c r="E22" i="24"/>
  <c r="N21" i="24"/>
  <c r="M21" i="24"/>
  <c r="J21" i="24"/>
  <c r="I21" i="24"/>
  <c r="F21" i="24"/>
  <c r="E21" i="24"/>
  <c r="E31" i="24" s="1"/>
  <c r="D19" i="24"/>
  <c r="R18" i="24"/>
  <c r="Q18" i="24"/>
  <c r="N18" i="24"/>
  <c r="M18" i="24"/>
  <c r="J18" i="24"/>
  <c r="I18" i="24"/>
  <c r="F18" i="24"/>
  <c r="E18" i="24"/>
  <c r="R17" i="24"/>
  <c r="Q17" i="24"/>
  <c r="N17" i="24"/>
  <c r="M17" i="24"/>
  <c r="J17" i="24"/>
  <c r="I17" i="24"/>
  <c r="F17" i="24"/>
  <c r="E17" i="24"/>
  <c r="R16" i="24"/>
  <c r="Q16" i="24"/>
  <c r="N16" i="24"/>
  <c r="M16" i="24"/>
  <c r="J16" i="24"/>
  <c r="I16" i="24"/>
  <c r="F16" i="24"/>
  <c r="E16" i="24"/>
  <c r="R15" i="24"/>
  <c r="Q15" i="24"/>
  <c r="N15" i="24"/>
  <c r="M15" i="24"/>
  <c r="J15" i="24"/>
  <c r="I15" i="24"/>
  <c r="F15" i="24"/>
  <c r="E15" i="24"/>
  <c r="R14" i="24"/>
  <c r="Q14" i="24"/>
  <c r="N14" i="24"/>
  <c r="M14" i="24"/>
  <c r="J14" i="24"/>
  <c r="I14" i="24"/>
  <c r="F14" i="24"/>
  <c r="E14" i="24"/>
  <c r="R13" i="24"/>
  <c r="Q13" i="24"/>
  <c r="N13" i="24"/>
  <c r="M13" i="24"/>
  <c r="J13" i="24"/>
  <c r="I13" i="24"/>
  <c r="F13" i="24"/>
  <c r="E13" i="24"/>
  <c r="R12" i="24"/>
  <c r="Q12" i="24"/>
  <c r="N12" i="24"/>
  <c r="M12" i="24"/>
  <c r="J12" i="24"/>
  <c r="I12" i="24"/>
  <c r="F12" i="24"/>
  <c r="E12" i="24"/>
  <c r="R11" i="24"/>
  <c r="Q11" i="24"/>
  <c r="N11" i="24"/>
  <c r="M11" i="24"/>
  <c r="J11" i="24"/>
  <c r="I11" i="24"/>
  <c r="F11" i="24"/>
  <c r="E11" i="24"/>
  <c r="R10" i="24"/>
  <c r="Q10" i="24"/>
  <c r="N10" i="24"/>
  <c r="M10" i="24"/>
  <c r="J10" i="24"/>
  <c r="I10" i="24"/>
  <c r="F10" i="24"/>
  <c r="E10" i="24"/>
  <c r="R9" i="24"/>
  <c r="R19" i="24" s="1"/>
  <c r="R32" i="24" s="1"/>
  <c r="Q9" i="24"/>
  <c r="Q19" i="24" s="1"/>
  <c r="Q32" i="24" s="1"/>
  <c r="N9" i="24"/>
  <c r="N19" i="24" s="1"/>
  <c r="M9" i="24"/>
  <c r="J9" i="24"/>
  <c r="J19" i="24" s="1"/>
  <c r="I9" i="24"/>
  <c r="I19" i="24" s="1"/>
  <c r="F9" i="24"/>
  <c r="E9" i="24"/>
  <c r="E19" i="24" s="1"/>
  <c r="L108" i="23"/>
  <c r="L106" i="23"/>
  <c r="L104" i="23"/>
  <c r="L102" i="23"/>
  <c r="L100" i="23"/>
  <c r="L96" i="23"/>
  <c r="L92" i="23"/>
  <c r="L90" i="23"/>
  <c r="L88" i="23"/>
  <c r="L86" i="23"/>
  <c r="L84" i="23"/>
  <c r="L80" i="23"/>
  <c r="L76" i="23"/>
  <c r="L74" i="23"/>
  <c r="L72" i="23"/>
  <c r="L70" i="23"/>
  <c r="L68" i="23"/>
  <c r="L64" i="23"/>
  <c r="L60" i="23"/>
  <c r="L58" i="23"/>
  <c r="L56" i="23"/>
  <c r="L54" i="23"/>
  <c r="L52" i="23"/>
  <c r="L48" i="23"/>
  <c r="L44" i="23"/>
  <c r="L42" i="23"/>
  <c r="L40" i="23"/>
  <c r="L38" i="23"/>
  <c r="L36" i="23"/>
  <c r="L32" i="23"/>
  <c r="L28" i="23"/>
  <c r="L26" i="23"/>
  <c r="L24" i="23"/>
  <c r="L22" i="23"/>
  <c r="L20" i="23"/>
  <c r="L16" i="23"/>
  <c r="L12" i="23"/>
  <c r="A10" i="23"/>
  <c r="A12" i="23" s="1"/>
  <c r="A14" i="23" s="1"/>
  <c r="A16" i="23" s="1"/>
  <c r="A18" i="23" s="1"/>
  <c r="A20" i="23" s="1"/>
  <c r="A22" i="23" s="1"/>
  <c r="A24" i="23" s="1"/>
  <c r="A26" i="23" s="1"/>
  <c r="A28" i="23" s="1"/>
  <c r="A30" i="23" s="1"/>
  <c r="A32" i="23" s="1"/>
  <c r="A34" i="23" s="1"/>
  <c r="A36" i="23" s="1"/>
  <c r="A38" i="23" s="1"/>
  <c r="A40" i="23" s="1"/>
  <c r="A42" i="23" s="1"/>
  <c r="A44" i="23" s="1"/>
  <c r="A46" i="23" s="1"/>
  <c r="A48" i="23" s="1"/>
  <c r="A50" i="23" s="1"/>
  <c r="A52" i="23" s="1"/>
  <c r="A54" i="23" s="1"/>
  <c r="A56" i="23" s="1"/>
  <c r="A58" i="23" s="1"/>
  <c r="A60" i="23" s="1"/>
  <c r="A62" i="23" s="1"/>
  <c r="A64" i="23" s="1"/>
  <c r="A66" i="23" s="1"/>
  <c r="A68" i="23" s="1"/>
  <c r="A70" i="23" s="1"/>
  <c r="A72" i="23" s="1"/>
  <c r="A74" i="23" s="1"/>
  <c r="A76" i="23" s="1"/>
  <c r="A78" i="23" s="1"/>
  <c r="A80" i="23" s="1"/>
  <c r="A82" i="23" s="1"/>
  <c r="A84" i="23" s="1"/>
  <c r="A86" i="23" s="1"/>
  <c r="A88" i="23" s="1"/>
  <c r="A90" i="23" s="1"/>
  <c r="A92" i="23" s="1"/>
  <c r="A94" i="23" s="1"/>
  <c r="A96" i="23" s="1"/>
  <c r="A98" i="23" s="1"/>
  <c r="A100" i="23" s="1"/>
  <c r="A102" i="23" s="1"/>
  <c r="A104" i="23" s="1"/>
  <c r="A106" i="23" s="1"/>
  <c r="A108" i="23" s="1"/>
  <c r="A110" i="23" s="1"/>
  <c r="A112" i="23" s="1"/>
  <c r="R110" i="22"/>
  <c r="T110" i="22" s="1"/>
  <c r="N110" i="22"/>
  <c r="P110" i="22" s="1"/>
  <c r="R109" i="22"/>
  <c r="T109" i="22" s="1"/>
  <c r="N109" i="22"/>
  <c r="P109" i="22" s="1"/>
  <c r="L109" i="22"/>
  <c r="R108" i="22"/>
  <c r="T108" i="22" s="1"/>
  <c r="N108" i="22"/>
  <c r="P108" i="22" s="1"/>
  <c r="R107" i="22"/>
  <c r="T107" i="22" s="1"/>
  <c r="N107" i="22"/>
  <c r="P107" i="22" s="1"/>
  <c r="L107" i="22"/>
  <c r="R106" i="22"/>
  <c r="T106" i="22" s="1"/>
  <c r="N106" i="22"/>
  <c r="P106" i="22" s="1"/>
  <c r="R105" i="22"/>
  <c r="T105" i="22" s="1"/>
  <c r="N105" i="22"/>
  <c r="P105" i="22" s="1"/>
  <c r="L105" i="22"/>
  <c r="R104" i="22"/>
  <c r="T104" i="22" s="1"/>
  <c r="N104" i="22"/>
  <c r="P104" i="22" s="1"/>
  <c r="R103" i="22"/>
  <c r="T103" i="22" s="1"/>
  <c r="N103" i="22"/>
  <c r="P103" i="22" s="1"/>
  <c r="L103" i="22"/>
  <c r="R102" i="22"/>
  <c r="T102" i="22" s="1"/>
  <c r="N102" i="22"/>
  <c r="P102" i="22" s="1"/>
  <c r="R101" i="22"/>
  <c r="T101" i="22" s="1"/>
  <c r="N101" i="22"/>
  <c r="P101" i="22" s="1"/>
  <c r="L101" i="22"/>
  <c r="R100" i="22"/>
  <c r="T100" i="22" s="1"/>
  <c r="N100" i="22"/>
  <c r="P100" i="22" s="1"/>
  <c r="R99" i="22"/>
  <c r="T99" i="22" s="1"/>
  <c r="N99" i="22"/>
  <c r="P99" i="22" s="1"/>
  <c r="L99" i="22"/>
  <c r="R98" i="22"/>
  <c r="T98" i="22" s="1"/>
  <c r="N98" i="22"/>
  <c r="P98" i="22" s="1"/>
  <c r="R97" i="22"/>
  <c r="T97" i="22" s="1"/>
  <c r="N97" i="22"/>
  <c r="P97" i="22" s="1"/>
  <c r="L97" i="22"/>
  <c r="R96" i="22"/>
  <c r="T96" i="22" s="1"/>
  <c r="N96" i="22"/>
  <c r="P96" i="22" s="1"/>
  <c r="R95" i="22"/>
  <c r="T95" i="22" s="1"/>
  <c r="N95" i="22"/>
  <c r="P95" i="22" s="1"/>
  <c r="L95" i="22"/>
  <c r="R94" i="22"/>
  <c r="T94" i="22" s="1"/>
  <c r="N94" i="22"/>
  <c r="P94" i="22" s="1"/>
  <c r="R93" i="22"/>
  <c r="T93" i="22" s="1"/>
  <c r="N93" i="22"/>
  <c r="P93" i="22" s="1"/>
  <c r="L93" i="22"/>
  <c r="R92" i="22"/>
  <c r="T92" i="22" s="1"/>
  <c r="N92" i="22"/>
  <c r="P92" i="22" s="1"/>
  <c r="R91" i="22"/>
  <c r="T91" i="22" s="1"/>
  <c r="N91" i="22"/>
  <c r="P91" i="22" s="1"/>
  <c r="L91" i="22"/>
  <c r="R90" i="22"/>
  <c r="T90" i="22" s="1"/>
  <c r="N90" i="22"/>
  <c r="P90" i="22" s="1"/>
  <c r="R89" i="22"/>
  <c r="T89" i="22" s="1"/>
  <c r="N89" i="22"/>
  <c r="P89" i="22" s="1"/>
  <c r="L89" i="22"/>
  <c r="R88" i="22"/>
  <c r="T88" i="22" s="1"/>
  <c r="N88" i="22"/>
  <c r="P88" i="22" s="1"/>
  <c r="R87" i="22"/>
  <c r="T87" i="22" s="1"/>
  <c r="N87" i="22"/>
  <c r="P87" i="22" s="1"/>
  <c r="L87" i="22"/>
  <c r="R86" i="22"/>
  <c r="T86" i="22" s="1"/>
  <c r="N86" i="22"/>
  <c r="P86" i="22" s="1"/>
  <c r="R85" i="22"/>
  <c r="T85" i="22" s="1"/>
  <c r="N85" i="22"/>
  <c r="P85" i="22" s="1"/>
  <c r="L85" i="22"/>
  <c r="R84" i="22"/>
  <c r="T84" i="22" s="1"/>
  <c r="N84" i="22"/>
  <c r="P84" i="22" s="1"/>
  <c r="R83" i="22"/>
  <c r="T83" i="22" s="1"/>
  <c r="N83" i="22"/>
  <c r="P83" i="22" s="1"/>
  <c r="L83" i="22"/>
  <c r="R82" i="22"/>
  <c r="T82" i="22" s="1"/>
  <c r="N82" i="22"/>
  <c r="P82" i="22" s="1"/>
  <c r="R81" i="22"/>
  <c r="T81" i="22" s="1"/>
  <c r="N81" i="22"/>
  <c r="P81" i="22" s="1"/>
  <c r="L81" i="22"/>
  <c r="R80" i="22"/>
  <c r="T80" i="22" s="1"/>
  <c r="N80" i="22"/>
  <c r="P80" i="22" s="1"/>
  <c r="R79" i="22"/>
  <c r="T79" i="22" s="1"/>
  <c r="N79" i="22"/>
  <c r="P79" i="22" s="1"/>
  <c r="L79" i="22"/>
  <c r="R78" i="22"/>
  <c r="T78" i="22" s="1"/>
  <c r="N78" i="22"/>
  <c r="P78" i="22" s="1"/>
  <c r="R77" i="22"/>
  <c r="T77" i="22" s="1"/>
  <c r="N77" i="22"/>
  <c r="P77" i="22" s="1"/>
  <c r="L77" i="22"/>
  <c r="R76" i="22"/>
  <c r="T76" i="22" s="1"/>
  <c r="N76" i="22"/>
  <c r="P76" i="22" s="1"/>
  <c r="R75" i="22"/>
  <c r="T75" i="22" s="1"/>
  <c r="N75" i="22"/>
  <c r="P75" i="22" s="1"/>
  <c r="L75" i="22"/>
  <c r="R74" i="22"/>
  <c r="T74" i="22" s="1"/>
  <c r="N74" i="22"/>
  <c r="P74" i="22" s="1"/>
  <c r="R73" i="22"/>
  <c r="T73" i="22" s="1"/>
  <c r="N73" i="22"/>
  <c r="P73" i="22" s="1"/>
  <c r="L73" i="22"/>
  <c r="R72" i="22"/>
  <c r="T72" i="22" s="1"/>
  <c r="N72" i="22"/>
  <c r="P72" i="22" s="1"/>
  <c r="R71" i="22"/>
  <c r="T71" i="22" s="1"/>
  <c r="N71" i="22"/>
  <c r="P71" i="22" s="1"/>
  <c r="L71" i="22"/>
  <c r="R70" i="22"/>
  <c r="T70" i="22" s="1"/>
  <c r="N70" i="22"/>
  <c r="P70" i="22" s="1"/>
  <c r="R69" i="22"/>
  <c r="T69" i="22" s="1"/>
  <c r="N69" i="22"/>
  <c r="P69" i="22" s="1"/>
  <c r="L69" i="22"/>
  <c r="R68" i="22"/>
  <c r="T68" i="22" s="1"/>
  <c r="N68" i="22"/>
  <c r="P68" i="22" s="1"/>
  <c r="R67" i="22"/>
  <c r="T67" i="22" s="1"/>
  <c r="N67" i="22"/>
  <c r="P67" i="22" s="1"/>
  <c r="L67" i="22"/>
  <c r="R66" i="22"/>
  <c r="T66" i="22" s="1"/>
  <c r="N66" i="22"/>
  <c r="P66" i="22" s="1"/>
  <c r="R65" i="22"/>
  <c r="T65" i="22" s="1"/>
  <c r="N65" i="22"/>
  <c r="P65" i="22" s="1"/>
  <c r="L65" i="22"/>
  <c r="R64" i="22"/>
  <c r="T64" i="22" s="1"/>
  <c r="N64" i="22"/>
  <c r="P64" i="22" s="1"/>
  <c r="R63" i="22"/>
  <c r="T63" i="22" s="1"/>
  <c r="N63" i="22"/>
  <c r="P63" i="22" s="1"/>
  <c r="L63" i="22"/>
  <c r="R62" i="22"/>
  <c r="T62" i="22" s="1"/>
  <c r="N62" i="22"/>
  <c r="P62" i="22" s="1"/>
  <c r="R61" i="22"/>
  <c r="T61" i="22" s="1"/>
  <c r="N61" i="22"/>
  <c r="P61" i="22" s="1"/>
  <c r="L61" i="22"/>
  <c r="R60" i="22"/>
  <c r="T60" i="22" s="1"/>
  <c r="N60" i="22"/>
  <c r="P60" i="22" s="1"/>
  <c r="R59" i="22"/>
  <c r="T59" i="22" s="1"/>
  <c r="N59" i="22"/>
  <c r="P59" i="22" s="1"/>
  <c r="L59" i="22"/>
  <c r="R58" i="22"/>
  <c r="T58" i="22" s="1"/>
  <c r="N58" i="22"/>
  <c r="P58" i="22" s="1"/>
  <c r="R57" i="22"/>
  <c r="T57" i="22" s="1"/>
  <c r="N57" i="22"/>
  <c r="P57" i="22" s="1"/>
  <c r="L57" i="22"/>
  <c r="R56" i="22"/>
  <c r="T56" i="22" s="1"/>
  <c r="N56" i="22"/>
  <c r="P56" i="22" s="1"/>
  <c r="R55" i="22"/>
  <c r="T55" i="22" s="1"/>
  <c r="N55" i="22"/>
  <c r="P55" i="22" s="1"/>
  <c r="L55" i="22"/>
  <c r="R54" i="22"/>
  <c r="T54" i="22" s="1"/>
  <c r="N54" i="22"/>
  <c r="P54" i="22" s="1"/>
  <c r="R53" i="22"/>
  <c r="T53" i="22" s="1"/>
  <c r="N53" i="22"/>
  <c r="P53" i="22" s="1"/>
  <c r="L53" i="22"/>
  <c r="R52" i="22"/>
  <c r="T52" i="22" s="1"/>
  <c r="N52" i="22"/>
  <c r="P52" i="22" s="1"/>
  <c r="R51" i="22"/>
  <c r="T51" i="22" s="1"/>
  <c r="N51" i="22"/>
  <c r="P51" i="22" s="1"/>
  <c r="L51" i="22"/>
  <c r="R50" i="22"/>
  <c r="T50" i="22" s="1"/>
  <c r="N50" i="22"/>
  <c r="P50" i="22" s="1"/>
  <c r="R49" i="22"/>
  <c r="T49" i="22" s="1"/>
  <c r="N49" i="22"/>
  <c r="P49" i="22" s="1"/>
  <c r="L49" i="22"/>
  <c r="R48" i="22"/>
  <c r="T48" i="22" s="1"/>
  <c r="N48" i="22"/>
  <c r="P48" i="22" s="1"/>
  <c r="R47" i="22"/>
  <c r="T47" i="22" s="1"/>
  <c r="N47" i="22"/>
  <c r="P47" i="22" s="1"/>
  <c r="L47" i="22"/>
  <c r="R46" i="22"/>
  <c r="T46" i="22" s="1"/>
  <c r="N46" i="22"/>
  <c r="P46" i="22" s="1"/>
  <c r="R45" i="22"/>
  <c r="T45" i="22" s="1"/>
  <c r="N45" i="22"/>
  <c r="P45" i="22" s="1"/>
  <c r="L45" i="22"/>
  <c r="R44" i="22"/>
  <c r="T44" i="22" s="1"/>
  <c r="N44" i="22"/>
  <c r="P44" i="22" s="1"/>
  <c r="R43" i="22"/>
  <c r="T43" i="22" s="1"/>
  <c r="N43" i="22"/>
  <c r="P43" i="22" s="1"/>
  <c r="L43" i="22"/>
  <c r="R42" i="22"/>
  <c r="T42" i="22" s="1"/>
  <c r="N42" i="22"/>
  <c r="P42" i="22" s="1"/>
  <c r="R41" i="22"/>
  <c r="T41" i="22" s="1"/>
  <c r="N41" i="22"/>
  <c r="P41" i="22" s="1"/>
  <c r="L41" i="22"/>
  <c r="R40" i="22"/>
  <c r="T40" i="22" s="1"/>
  <c r="N40" i="22"/>
  <c r="P40" i="22" s="1"/>
  <c r="R39" i="22"/>
  <c r="T39" i="22" s="1"/>
  <c r="N39" i="22"/>
  <c r="P39" i="22" s="1"/>
  <c r="L39" i="22"/>
  <c r="R38" i="22"/>
  <c r="T38" i="22" s="1"/>
  <c r="N38" i="22"/>
  <c r="P38" i="22" s="1"/>
  <c r="R37" i="22"/>
  <c r="T37" i="22" s="1"/>
  <c r="N37" i="22"/>
  <c r="P37" i="22" s="1"/>
  <c r="L37" i="22"/>
  <c r="R36" i="22"/>
  <c r="T36" i="22" s="1"/>
  <c r="N36" i="22"/>
  <c r="P36" i="22" s="1"/>
  <c r="R35" i="22"/>
  <c r="T35" i="22" s="1"/>
  <c r="N35" i="22"/>
  <c r="P35" i="22" s="1"/>
  <c r="L35" i="22"/>
  <c r="R34" i="22"/>
  <c r="T34" i="22" s="1"/>
  <c r="N34" i="22"/>
  <c r="P34" i="22" s="1"/>
  <c r="R33" i="22"/>
  <c r="T33" i="22" s="1"/>
  <c r="N33" i="22"/>
  <c r="P33" i="22" s="1"/>
  <c r="L33" i="22"/>
  <c r="R32" i="22"/>
  <c r="T32" i="22" s="1"/>
  <c r="N32" i="22"/>
  <c r="P32" i="22" s="1"/>
  <c r="R31" i="22"/>
  <c r="T31" i="22" s="1"/>
  <c r="N31" i="22"/>
  <c r="P31" i="22" s="1"/>
  <c r="L31" i="22"/>
  <c r="R30" i="22"/>
  <c r="T30" i="22" s="1"/>
  <c r="N30" i="22"/>
  <c r="P30" i="22" s="1"/>
  <c r="R29" i="22"/>
  <c r="T29" i="22" s="1"/>
  <c r="N29" i="22"/>
  <c r="P29" i="22" s="1"/>
  <c r="L29" i="22"/>
  <c r="R28" i="22"/>
  <c r="T28" i="22" s="1"/>
  <c r="N28" i="22"/>
  <c r="P28" i="22" s="1"/>
  <c r="R27" i="22"/>
  <c r="T27" i="22" s="1"/>
  <c r="N27" i="22"/>
  <c r="P27" i="22" s="1"/>
  <c r="L27" i="22"/>
  <c r="R26" i="22"/>
  <c r="T26" i="22" s="1"/>
  <c r="N26" i="22"/>
  <c r="P26" i="22" s="1"/>
  <c r="R25" i="22"/>
  <c r="T25" i="22" s="1"/>
  <c r="N25" i="22"/>
  <c r="P25" i="22" s="1"/>
  <c r="L25" i="22"/>
  <c r="R24" i="22"/>
  <c r="T24" i="22" s="1"/>
  <c r="N24" i="22"/>
  <c r="P24" i="22" s="1"/>
  <c r="R23" i="22"/>
  <c r="T23" i="22" s="1"/>
  <c r="N23" i="22"/>
  <c r="P23" i="22" s="1"/>
  <c r="L23" i="22"/>
  <c r="R22" i="22"/>
  <c r="T22" i="22" s="1"/>
  <c r="N22" i="22"/>
  <c r="P22" i="22" s="1"/>
  <c r="R21" i="22"/>
  <c r="T21" i="22" s="1"/>
  <c r="N21" i="22"/>
  <c r="P21" i="22" s="1"/>
  <c r="L21" i="22"/>
  <c r="R20" i="22"/>
  <c r="T20" i="22" s="1"/>
  <c r="N20" i="22"/>
  <c r="P20" i="22" s="1"/>
  <c r="R19" i="22"/>
  <c r="T19" i="22" s="1"/>
  <c r="N19" i="22"/>
  <c r="P19" i="22" s="1"/>
  <c r="L19" i="22"/>
  <c r="R18" i="22"/>
  <c r="T18" i="22" s="1"/>
  <c r="N18" i="22"/>
  <c r="P18" i="22" s="1"/>
  <c r="R17" i="22"/>
  <c r="T17" i="22" s="1"/>
  <c r="N17" i="22"/>
  <c r="P17" i="22" s="1"/>
  <c r="L17" i="22"/>
  <c r="R16" i="22"/>
  <c r="T16" i="22" s="1"/>
  <c r="N16" i="22"/>
  <c r="P16" i="22" s="1"/>
  <c r="R15" i="22"/>
  <c r="T15" i="22" s="1"/>
  <c r="N15" i="22"/>
  <c r="P15" i="22" s="1"/>
  <c r="L15" i="22"/>
  <c r="R14" i="22"/>
  <c r="T14" i="22" s="1"/>
  <c r="N14" i="22"/>
  <c r="P14" i="22" s="1"/>
  <c r="R13" i="22"/>
  <c r="T13" i="22" s="1"/>
  <c r="N13" i="22"/>
  <c r="P13" i="22" s="1"/>
  <c r="L13" i="22"/>
  <c r="R12" i="22"/>
  <c r="T12" i="22" s="1"/>
  <c r="N12" i="22"/>
  <c r="P12" i="22" s="1"/>
  <c r="R11" i="22"/>
  <c r="T11" i="22" s="1"/>
  <c r="N11" i="22"/>
  <c r="P11" i="22" s="1"/>
  <c r="L11" i="22"/>
  <c r="A11" i="22"/>
  <c r="A13" i="22" s="1"/>
  <c r="A15" i="22" s="1"/>
  <c r="A17" i="22" s="1"/>
  <c r="A19" i="22" s="1"/>
  <c r="A21" i="22" s="1"/>
  <c r="A23" i="22" s="1"/>
  <c r="A25" i="22" s="1"/>
  <c r="A27" i="22" s="1"/>
  <c r="A29" i="22" s="1"/>
  <c r="A31" i="22" s="1"/>
  <c r="A33" i="22" s="1"/>
  <c r="A35" i="22" s="1"/>
  <c r="A37" i="22" s="1"/>
  <c r="A39" i="22" s="1"/>
  <c r="A41" i="22" s="1"/>
  <c r="A43" i="22" s="1"/>
  <c r="A45" i="22" s="1"/>
  <c r="A47" i="22" s="1"/>
  <c r="A49" i="22" s="1"/>
  <c r="A51" i="22" s="1"/>
  <c r="A53" i="22" s="1"/>
  <c r="A55" i="22" s="1"/>
  <c r="A57" i="22" s="1"/>
  <c r="A59" i="22" s="1"/>
  <c r="A61" i="22" s="1"/>
  <c r="A63" i="22" s="1"/>
  <c r="A65" i="22" s="1"/>
  <c r="A67" i="22" s="1"/>
  <c r="A69" i="22" s="1"/>
  <c r="A71" i="22" s="1"/>
  <c r="A73" i="22" s="1"/>
  <c r="A75" i="22" s="1"/>
  <c r="A77" i="22" s="1"/>
  <c r="A79" i="22" s="1"/>
  <c r="A81" i="22" s="1"/>
  <c r="A83" i="22" s="1"/>
  <c r="A85" i="22" s="1"/>
  <c r="A87" i="22" s="1"/>
  <c r="A89" i="22" s="1"/>
  <c r="A91" i="22" s="1"/>
  <c r="A93" i="22" s="1"/>
  <c r="A95" i="22" s="1"/>
  <c r="A97" i="22" s="1"/>
  <c r="A99" i="22" s="1"/>
  <c r="A101" i="22" s="1"/>
  <c r="A103" i="22" s="1"/>
  <c r="A105" i="22" s="1"/>
  <c r="A107" i="22" s="1"/>
  <c r="A109" i="22" s="1"/>
  <c r="A111" i="22" s="1"/>
  <c r="A113" i="22" s="1"/>
  <c r="R10" i="22"/>
  <c r="T10" i="22" s="1"/>
  <c r="N10" i="22"/>
  <c r="P10" i="22" s="1"/>
  <c r="R9" i="22"/>
  <c r="T9" i="22" s="1"/>
  <c r="N9" i="22"/>
  <c r="P9" i="22" s="1"/>
  <c r="L9" i="22"/>
  <c r="I51" i="24" l="1"/>
  <c r="I54" i="24" s="1"/>
  <c r="I57" i="24"/>
  <c r="F19" i="24"/>
  <c r="H68" i="24" s="1"/>
  <c r="I70" i="24" s="1"/>
  <c r="M19" i="24"/>
  <c r="M60" i="24" s="1"/>
  <c r="D58" i="24"/>
  <c r="M31" i="24"/>
  <c r="N63" i="24" s="1"/>
  <c r="E55" i="24"/>
  <c r="F31" i="24"/>
  <c r="N31" i="24"/>
  <c r="P46" i="24"/>
  <c r="P50" i="24"/>
  <c r="H58" i="24"/>
  <c r="X50" i="24"/>
  <c r="D68" i="24"/>
  <c r="D69" i="24" s="1"/>
  <c r="P45" i="24"/>
  <c r="Q45" i="24" s="1"/>
  <c r="F49" i="24"/>
  <c r="F52" i="24" s="1"/>
  <c r="Q65" i="24"/>
  <c r="U86" i="24"/>
  <c r="J31" i="24"/>
  <c r="J32" i="24" s="1"/>
  <c r="D56" i="24"/>
  <c r="L10" i="23"/>
  <c r="H51" i="24"/>
  <c r="Q47" i="24"/>
  <c r="L63" i="24"/>
  <c r="H57" i="24"/>
  <c r="N32" i="24"/>
  <c r="P55" i="24"/>
  <c r="L18" i="23"/>
  <c r="L34" i="23"/>
  <c r="L50" i="23"/>
  <c r="L66" i="23"/>
  <c r="L82" i="23"/>
  <c r="L98" i="23"/>
  <c r="I31" i="24"/>
  <c r="L8" i="23"/>
  <c r="L14" i="23"/>
  <c r="L30" i="23"/>
  <c r="L46" i="23"/>
  <c r="L62" i="23"/>
  <c r="L78" i="23"/>
  <c r="L94" i="23"/>
  <c r="L110" i="23"/>
  <c r="J51" i="24"/>
  <c r="J54" i="24" s="1"/>
  <c r="P53" i="24"/>
  <c r="G49" i="24"/>
  <c r="G52" i="24" s="1"/>
  <c r="K57" i="24"/>
  <c r="K51" i="24"/>
  <c r="K54" i="24" s="1"/>
  <c r="O60" i="24" l="1"/>
  <c r="N60" i="24"/>
  <c r="L60" i="24"/>
  <c r="E59" i="24"/>
  <c r="K64" i="24"/>
  <c r="M63" i="24"/>
  <c r="M32" i="24"/>
  <c r="O63" i="24"/>
  <c r="X44" i="24" s="1"/>
  <c r="G80" i="24" s="1"/>
  <c r="N80" i="24" s="1"/>
  <c r="U80" i="24" s="1"/>
  <c r="E69" i="24"/>
  <c r="F69" i="24"/>
  <c r="H64" i="24"/>
  <c r="J64" i="24"/>
  <c r="I64" i="24"/>
  <c r="I61" i="24"/>
  <c r="F59" i="24"/>
  <c r="D60" i="24"/>
  <c r="P60" i="24" s="1"/>
  <c r="P56" i="24"/>
  <c r="G69" i="24"/>
  <c r="G59" i="24"/>
  <c r="D63" i="24"/>
  <c r="P63" i="24" s="1"/>
  <c r="E62" i="24"/>
  <c r="F62" i="24"/>
  <c r="K70" i="24"/>
  <c r="K61" i="24"/>
  <c r="G62" i="24"/>
  <c r="J70" i="24"/>
  <c r="J61" i="24"/>
  <c r="P49" i="24"/>
  <c r="Q49" i="24" s="1"/>
  <c r="H54" i="24"/>
  <c r="Q51" i="24"/>
  <c r="I32" i="24"/>
  <c r="B33" i="24" s="1"/>
  <c r="G76" i="24" s="1"/>
  <c r="U76" i="24" s="1"/>
  <c r="P52" i="24"/>
  <c r="Q52" i="24" s="1"/>
  <c r="P59" i="24" l="1"/>
  <c r="P69" i="24"/>
  <c r="X59" i="24" s="1"/>
  <c r="Q64" i="24"/>
  <c r="H61" i="24"/>
  <c r="Q61" i="24" s="1"/>
  <c r="X43" i="24" s="1"/>
  <c r="Q54" i="24"/>
  <c r="H70" i="24"/>
  <c r="P70" i="24" s="1"/>
  <c r="X60" i="24" s="1"/>
  <c r="X42" i="24"/>
  <c r="G78" i="24" s="1"/>
  <c r="Q59" i="24"/>
  <c r="P62" i="24"/>
  <c r="Q62" i="24" s="1"/>
  <c r="X61" i="24" l="1"/>
  <c r="X45" i="24"/>
  <c r="X41" i="24"/>
  <c r="G77" i="24" s="1"/>
  <c r="X53" i="24"/>
  <c r="G79" i="24"/>
  <c r="N78" i="24"/>
  <c r="U78" i="24"/>
  <c r="X52" i="24" l="1"/>
  <c r="X54" i="24" s="1"/>
  <c r="N79" i="24"/>
  <c r="U79" i="24" s="1"/>
  <c r="N77" i="24"/>
  <c r="U77" i="24" s="1"/>
  <c r="U82" i="24" l="1"/>
  <c r="U87" i="24" s="1"/>
  <c r="P8" i="18"/>
  <c r="P7" i="18"/>
  <c r="P6" i="18"/>
  <c r="O5" i="18"/>
  <c r="N5" i="18"/>
  <c r="M5" i="18"/>
  <c r="L5" i="18"/>
  <c r="K5" i="18"/>
  <c r="J5" i="18"/>
  <c r="I5" i="18"/>
  <c r="H5" i="18"/>
  <c r="G5" i="18"/>
  <c r="F5" i="18"/>
  <c r="E5" i="18"/>
  <c r="D5" i="18"/>
  <c r="C5" i="18"/>
  <c r="P5" i="18" l="1"/>
  <c r="P10" i="18" s="1"/>
  <c r="K31" i="17" l="1"/>
  <c r="K30" i="17"/>
  <c r="K29" i="17"/>
  <c r="K28" i="17"/>
  <c r="K27" i="17"/>
  <c r="K26" i="17"/>
  <c r="K25" i="17"/>
  <c r="K24" i="17"/>
  <c r="K23" i="17"/>
  <c r="K22" i="17"/>
  <c r="K21" i="17"/>
  <c r="K20" i="17"/>
  <c r="K19" i="17"/>
  <c r="K18" i="17"/>
  <c r="K17" i="17"/>
  <c r="K16" i="17"/>
  <c r="K15" i="17"/>
  <c r="K14" i="17"/>
  <c r="K13" i="17"/>
  <c r="K12" i="17"/>
  <c r="K11" i="17"/>
  <c r="K10" i="17"/>
  <c r="K9" i="17"/>
  <c r="K8" i="17"/>
  <c r="K7" i="17"/>
  <c r="F61"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D12" i="11"/>
  <c r="F62" i="12" l="1"/>
  <c r="D13" i="11"/>
  <c r="D14" i="11" s="1"/>
  <c r="F107" i="12"/>
  <c r="Q25" i="19" l="1"/>
  <c r="P25" i="19"/>
  <c r="O25" i="19"/>
  <c r="N25" i="19"/>
  <c r="M25" i="19"/>
  <c r="L25" i="19"/>
  <c r="K25" i="19"/>
  <c r="J25" i="19"/>
  <c r="I25" i="19"/>
  <c r="H25" i="19"/>
  <c r="G25" i="19"/>
  <c r="F25" i="19"/>
  <c r="E25" i="19"/>
  <c r="D25" i="19"/>
  <c r="AH44" i="8" l="1"/>
  <c r="AI44" i="8"/>
  <c r="AJ44" i="8"/>
  <c r="AK44" i="8"/>
  <c r="AL44" i="8"/>
  <c r="AM44" i="8"/>
  <c r="AN44" i="8"/>
  <c r="AH35" i="7"/>
  <c r="AI35" i="7"/>
  <c r="AJ35" i="7"/>
  <c r="AK35" i="7"/>
  <c r="AL35" i="7"/>
  <c r="AM35" i="7"/>
  <c r="AN35" i="7"/>
  <c r="B8" i="16" l="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A10" i="12"/>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I32" i="17" l="1"/>
  <c r="J32" i="17" l="1"/>
  <c r="K3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岡本茂</author>
  </authors>
  <commentList>
    <comment ref="J76" authorId="0" shapeId="0" xr:uid="{00000000-0006-0000-1800-000001000000}">
      <text>
        <r>
          <rPr>
            <sz val="9"/>
            <color indexed="81"/>
            <rFont val="ＭＳ Ｐゴシック"/>
            <family val="3"/>
            <charset val="128"/>
          </rPr>
          <t>力率％</t>
        </r>
      </text>
    </comment>
  </commentList>
</comments>
</file>

<file path=xl/sharedStrings.xml><?xml version="1.0" encoding="utf-8"?>
<sst xmlns="http://schemas.openxmlformats.org/spreadsheetml/2006/main" count="2049" uniqueCount="921">
  <si>
    <t>（表紙）</t>
    <rPh sb="1" eb="3">
      <t>ヒョウシ</t>
    </rPh>
    <phoneticPr fontId="6"/>
  </si>
  <si>
    <t>提案者記号</t>
    <rPh sb="0" eb="3">
      <t>テイアンシャ</t>
    </rPh>
    <rPh sb="3" eb="5">
      <t>キゴウ</t>
    </rPh>
    <phoneticPr fontId="6"/>
  </si>
  <si>
    <t>入札価格内訳書</t>
    <rPh sb="0" eb="2">
      <t>ニュウサツ</t>
    </rPh>
    <rPh sb="2" eb="4">
      <t>カカク</t>
    </rPh>
    <rPh sb="4" eb="7">
      <t>ウチワケショ</t>
    </rPh>
    <phoneticPr fontId="6"/>
  </si>
  <si>
    <t>費目</t>
    <rPh sb="0" eb="2">
      <t>ヒモク</t>
    </rPh>
    <phoneticPr fontId="6"/>
  </si>
  <si>
    <t>円</t>
    <rPh sb="0" eb="1">
      <t>エン</t>
    </rPh>
    <phoneticPr fontId="6"/>
  </si>
  <si>
    <t>金額（税抜）</t>
    <rPh sb="0" eb="2">
      <t>キンガク</t>
    </rPh>
    <rPh sb="3" eb="5">
      <t>ゼイヌキ</t>
    </rPh>
    <phoneticPr fontId="6"/>
  </si>
  <si>
    <t>金額（税込）</t>
    <rPh sb="0" eb="2">
      <t>キンガク</t>
    </rPh>
    <rPh sb="3" eb="5">
      <t>ゼイコミ</t>
    </rPh>
    <phoneticPr fontId="6"/>
  </si>
  <si>
    <t>注１　各項目とも事業期間中の総額を記載してください。</t>
    <rPh sb="0" eb="1">
      <t>チュウ</t>
    </rPh>
    <rPh sb="3" eb="4">
      <t>カク</t>
    </rPh>
    <rPh sb="4" eb="6">
      <t>コウモク</t>
    </rPh>
    <rPh sb="8" eb="10">
      <t>ジギョウ</t>
    </rPh>
    <rPh sb="10" eb="13">
      <t>キカンチュウ</t>
    </rPh>
    <rPh sb="14" eb="16">
      <t>ソウガク</t>
    </rPh>
    <rPh sb="17" eb="19">
      <t>キサイ</t>
    </rPh>
    <phoneticPr fontId="6"/>
  </si>
  <si>
    <t>（単位：円）</t>
    <rPh sb="1" eb="3">
      <t>タンイ</t>
    </rPh>
    <rPh sb="4" eb="5">
      <t>エン</t>
    </rPh>
    <phoneticPr fontId="6"/>
  </si>
  <si>
    <t>注２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6"/>
  </si>
  <si>
    <t>合計</t>
    <rPh sb="0" eb="2">
      <t>ゴウケイ</t>
    </rPh>
    <phoneticPr fontId="6"/>
  </si>
  <si>
    <t>支払時期</t>
    <rPh sb="0" eb="2">
      <t>シハライ</t>
    </rPh>
    <rPh sb="2" eb="4">
      <t>ジキ</t>
    </rPh>
    <phoneticPr fontId="6"/>
  </si>
  <si>
    <t>回</t>
    <rPh sb="0" eb="1">
      <t>カイ</t>
    </rPh>
    <phoneticPr fontId="6"/>
  </si>
  <si>
    <t>支払対象期間</t>
    <rPh sb="0" eb="2">
      <t>シハライ</t>
    </rPh>
    <rPh sb="2" eb="4">
      <t>タイショウ</t>
    </rPh>
    <rPh sb="4" eb="6">
      <t>キカン</t>
    </rPh>
    <phoneticPr fontId="6"/>
  </si>
  <si>
    <t>～</t>
    <phoneticPr fontId="6"/>
  </si>
  <si>
    <t>（税抜）</t>
    <rPh sb="1" eb="3">
      <t>ゼイヌキ</t>
    </rPh>
    <phoneticPr fontId="6"/>
  </si>
  <si>
    <t>3月</t>
    <rPh sb="1" eb="2">
      <t>ガツ</t>
    </rPh>
    <phoneticPr fontId="6"/>
  </si>
  <si>
    <t>4月</t>
  </si>
  <si>
    <t>注１　金額は円単位で入力し、１円未満の端数は切り捨てとしてください。</t>
    <phoneticPr fontId="6"/>
  </si>
  <si>
    <t>提案者記号</t>
    <rPh sb="0" eb="5">
      <t>テイアンシャキゴウ</t>
    </rPh>
    <phoneticPr fontId="6"/>
  </si>
  <si>
    <t>維持管理費</t>
    <rPh sb="0" eb="2">
      <t>イジ</t>
    </rPh>
    <rPh sb="2" eb="4">
      <t>カンリ</t>
    </rPh>
    <rPh sb="4" eb="5">
      <t>ヒ</t>
    </rPh>
    <phoneticPr fontId="6"/>
  </si>
  <si>
    <t>その他</t>
    <rPh sb="2" eb="3">
      <t>タ</t>
    </rPh>
    <phoneticPr fontId="6"/>
  </si>
  <si>
    <t>長期収支計画</t>
    <rPh sb="0" eb="2">
      <t>チョウキ</t>
    </rPh>
    <rPh sb="2" eb="4">
      <t>シュウシ</t>
    </rPh>
    <rPh sb="4" eb="6">
      <t>ケイカク</t>
    </rPh>
    <phoneticPr fontId="6"/>
  </si>
  <si>
    <t>消費税等相当額</t>
    <rPh sb="0" eb="3">
      <t>ショウヒゼイ</t>
    </rPh>
    <rPh sb="3" eb="4">
      <t>トウ</t>
    </rPh>
    <rPh sb="4" eb="6">
      <t>ソウトウ</t>
    </rPh>
    <rPh sb="6" eb="7">
      <t>ガク</t>
    </rPh>
    <phoneticPr fontId="6"/>
  </si>
  <si>
    <t>消費税等
相当額</t>
    <rPh sb="0" eb="3">
      <t>ショウヒゼイ</t>
    </rPh>
    <rPh sb="3" eb="4">
      <t>トウ</t>
    </rPh>
    <rPh sb="5" eb="7">
      <t>ソウトウ</t>
    </rPh>
    <rPh sb="7" eb="8">
      <t>ガク</t>
    </rPh>
    <phoneticPr fontId="6"/>
  </si>
  <si>
    <t>入札価格の内訳に関する提出書類</t>
    <rPh sb="0" eb="2">
      <t>ニュウサツ</t>
    </rPh>
    <rPh sb="2" eb="4">
      <t>カカク</t>
    </rPh>
    <rPh sb="5" eb="7">
      <t>ウチワケ</t>
    </rPh>
    <rPh sb="8" eb="9">
      <t>カン</t>
    </rPh>
    <rPh sb="11" eb="13">
      <t>テイシュツ</t>
    </rPh>
    <rPh sb="13" eb="15">
      <t>ショルイ</t>
    </rPh>
    <phoneticPr fontId="6"/>
  </si>
  <si>
    <t>年度</t>
    <rPh sb="0" eb="1">
      <t>ネン</t>
    </rPh>
    <rPh sb="1" eb="2">
      <t>ド</t>
    </rPh>
    <phoneticPr fontId="16"/>
  </si>
  <si>
    <t>備　考</t>
  </si>
  <si>
    <t>項目</t>
    <rPh sb="0" eb="2">
      <t>コウモク</t>
    </rPh>
    <phoneticPr fontId="16"/>
  </si>
  <si>
    <t>提案者記号</t>
    <phoneticPr fontId="16"/>
  </si>
  <si>
    <t>（様式5-1）</t>
    <rPh sb="1" eb="3">
      <t>ヨウシキ</t>
    </rPh>
    <phoneticPr fontId="6"/>
  </si>
  <si>
    <t>（様式5-2）</t>
    <rPh sb="1" eb="3">
      <t>ヨウシキ</t>
    </rPh>
    <phoneticPr fontId="6"/>
  </si>
  <si>
    <t>（B）</t>
    <phoneticPr fontId="6"/>
  </si>
  <si>
    <t>11月</t>
    <rPh sb="2" eb="3">
      <t>ガツ</t>
    </rPh>
    <phoneticPr fontId="6"/>
  </si>
  <si>
    <t>10月</t>
    <phoneticPr fontId="6"/>
  </si>
  <si>
    <t>　　　 ただし、不都合がある場合は適宜調整してください。</t>
    <phoneticPr fontId="6"/>
  </si>
  <si>
    <t>（様式1-1）</t>
    <rPh sb="1" eb="3">
      <t>ヨウシキ</t>
    </rPh>
    <phoneticPr fontId="6"/>
  </si>
  <si>
    <t>所在地</t>
    <rPh sb="0" eb="3">
      <t>ショザイチ</t>
    </rPh>
    <phoneticPr fontId="6"/>
  </si>
  <si>
    <t>商号又は名称</t>
    <rPh sb="0" eb="2">
      <t>ショウゴウ</t>
    </rPh>
    <rPh sb="2" eb="3">
      <t>マタ</t>
    </rPh>
    <rPh sb="4" eb="6">
      <t>メイショウ</t>
    </rPh>
    <phoneticPr fontId="6"/>
  </si>
  <si>
    <t>職及び氏名</t>
    <rPh sb="0" eb="1">
      <t>ショク</t>
    </rPh>
    <rPh sb="1" eb="2">
      <t>オヨ</t>
    </rPh>
    <rPh sb="3" eb="5">
      <t>シメイ</t>
    </rPh>
    <phoneticPr fontId="6"/>
  </si>
  <si>
    <t>資料名</t>
    <rPh sb="0" eb="2">
      <t>シリョウ</t>
    </rPh>
    <rPh sb="2" eb="3">
      <t>メイ</t>
    </rPh>
    <phoneticPr fontId="6"/>
  </si>
  <si>
    <t>質問数</t>
    <rPh sb="0" eb="2">
      <t>シツモン</t>
    </rPh>
    <rPh sb="2" eb="3">
      <t>スウ</t>
    </rPh>
    <phoneticPr fontId="6"/>
  </si>
  <si>
    <t>備考</t>
    <rPh sb="0" eb="2">
      <t>ビコウ</t>
    </rPh>
    <phoneticPr fontId="6"/>
  </si>
  <si>
    <t>入札説明書</t>
    <rPh sb="0" eb="2">
      <t>ニュウサツ</t>
    </rPh>
    <rPh sb="2" eb="5">
      <t>セツメイショ</t>
    </rPh>
    <phoneticPr fontId="6"/>
  </si>
  <si>
    <t>要求水準書</t>
    <rPh sb="0" eb="2">
      <t>ヨウキュウ</t>
    </rPh>
    <rPh sb="2" eb="4">
      <t>スイジュン</t>
    </rPh>
    <rPh sb="4" eb="5">
      <t>ショ</t>
    </rPh>
    <phoneticPr fontId="6"/>
  </si>
  <si>
    <t>落札者決定基準</t>
    <rPh sb="0" eb="7">
      <t>ラクサツシャケッテイキジュン</t>
    </rPh>
    <phoneticPr fontId="6"/>
  </si>
  <si>
    <t>様式集</t>
    <rPh sb="0" eb="2">
      <t>ヨウシキ</t>
    </rPh>
    <rPh sb="2" eb="3">
      <t>シュウ</t>
    </rPh>
    <phoneticPr fontId="6"/>
  </si>
  <si>
    <t>事業契約書（案）</t>
    <rPh sb="0" eb="2">
      <t>ジギョウ</t>
    </rPh>
    <rPh sb="2" eb="5">
      <t>ケイヤクショ</t>
    </rPh>
    <rPh sb="6" eb="7">
      <t>アン</t>
    </rPh>
    <phoneticPr fontId="6"/>
  </si>
  <si>
    <t>（担当者連絡先）</t>
    <rPh sb="1" eb="4">
      <t>タントウシャ</t>
    </rPh>
    <rPh sb="4" eb="6">
      <t>レンラク</t>
    </rPh>
    <rPh sb="6" eb="7">
      <t>サキ</t>
    </rPh>
    <phoneticPr fontId="6"/>
  </si>
  <si>
    <t>企業名</t>
    <rPh sb="0" eb="2">
      <t>キギョウ</t>
    </rPh>
    <rPh sb="2" eb="3">
      <t>メイ</t>
    </rPh>
    <phoneticPr fontId="6"/>
  </si>
  <si>
    <t>所属</t>
    <rPh sb="0" eb="2">
      <t>ショゾク</t>
    </rPh>
    <phoneticPr fontId="6"/>
  </si>
  <si>
    <t>役職</t>
    <rPh sb="0" eb="2">
      <t>ヤクショク</t>
    </rPh>
    <phoneticPr fontId="6"/>
  </si>
  <si>
    <t>氏名</t>
    <rPh sb="0" eb="2">
      <t>シメイ</t>
    </rPh>
    <phoneticPr fontId="6"/>
  </si>
  <si>
    <t>電話番号</t>
    <rPh sb="0" eb="2">
      <t>デンワ</t>
    </rPh>
    <rPh sb="2" eb="4">
      <t>バンゴウ</t>
    </rPh>
    <phoneticPr fontId="6"/>
  </si>
  <si>
    <t>FAX番号</t>
    <rPh sb="3" eb="5">
      <t>バンゴウ</t>
    </rPh>
    <phoneticPr fontId="6"/>
  </si>
  <si>
    <t>E-mail</t>
    <phoneticPr fontId="6"/>
  </si>
  <si>
    <t>（様式1-2）</t>
    <rPh sb="1" eb="3">
      <t>ヨウシキ</t>
    </rPh>
    <phoneticPr fontId="6"/>
  </si>
  <si>
    <t>（記入例）入札説明書</t>
    <rPh sb="1" eb="3">
      <t>キニュウ</t>
    </rPh>
    <rPh sb="3" eb="4">
      <t>レイ</t>
    </rPh>
    <rPh sb="5" eb="7">
      <t>ニュウサツ</t>
    </rPh>
    <rPh sb="7" eb="10">
      <t>セツメイショ</t>
    </rPh>
    <phoneticPr fontId="6"/>
  </si>
  <si>
    <t>No</t>
    <phoneticPr fontId="6"/>
  </si>
  <si>
    <t>タイトル</t>
    <phoneticPr fontId="6"/>
  </si>
  <si>
    <t>該当箇所</t>
    <rPh sb="0" eb="2">
      <t>ガイトウ</t>
    </rPh>
    <rPh sb="2" eb="4">
      <t>カショ</t>
    </rPh>
    <phoneticPr fontId="6"/>
  </si>
  <si>
    <t>質　　　問</t>
    <rPh sb="0" eb="1">
      <t>シツ</t>
    </rPh>
    <rPh sb="4" eb="5">
      <t>トイ</t>
    </rPh>
    <phoneticPr fontId="6"/>
  </si>
  <si>
    <t>頁</t>
    <rPh sb="0" eb="1">
      <t>ページ</t>
    </rPh>
    <phoneticPr fontId="6"/>
  </si>
  <si>
    <t>ﾛｰﾏ</t>
  </si>
  <si>
    <t>数</t>
    <rPh sb="0" eb="1">
      <t>スウ</t>
    </rPh>
    <phoneticPr fontId="22"/>
  </si>
  <si>
    <t>(数)</t>
    <rPh sb="1" eb="2">
      <t>スウ</t>
    </rPh>
    <phoneticPr fontId="22"/>
  </si>
  <si>
    <t>丸数</t>
    <rPh sb="0" eb="1">
      <t>マル</t>
    </rPh>
    <rPh sb="1" eb="2">
      <t>スウ</t>
    </rPh>
    <phoneticPr fontId="22"/>
  </si>
  <si>
    <t>ｶﾅ</t>
  </si>
  <si>
    <t>(ｶﾅ)</t>
  </si>
  <si>
    <t>英字</t>
    <rPh sb="0" eb="2">
      <t>エイジ</t>
    </rPh>
    <phoneticPr fontId="22"/>
  </si>
  <si>
    <t>例</t>
    <rPh sb="0" eb="1">
      <t>レイ</t>
    </rPh>
    <phoneticPr fontId="6"/>
  </si>
  <si>
    <t>○○○○</t>
  </si>
  <si>
    <t>Ⅰ</t>
  </si>
  <si>
    <t>ア</t>
  </si>
  <si>
    <t>(ｱ)</t>
  </si>
  <si>
    <t>a</t>
  </si>
  <si>
    <t>〇〇〇〇</t>
    <phoneticPr fontId="6"/>
  </si>
  <si>
    <t>注１　質問する資料ごとに本様式を作成してください。</t>
    <phoneticPr fontId="23"/>
  </si>
  <si>
    <t>注２　タイトル欄は該当資料の該当箇所のタイトルを記入してください。</t>
    <phoneticPr fontId="23"/>
  </si>
  <si>
    <t>注３　該当箇所欄の記入に当たっては、数値、記号は半角小文字で記入してください。</t>
    <phoneticPr fontId="23"/>
  </si>
  <si>
    <t>注４　行が不足する場合には、適宜増やしてください。</t>
    <phoneticPr fontId="23"/>
  </si>
  <si>
    <t>注６　入札説明書等の該当箇所の順番に並べてください。</t>
    <rPh sb="3" eb="5">
      <t>ニュウサツ</t>
    </rPh>
    <rPh sb="5" eb="8">
      <t>セツメイショ</t>
    </rPh>
    <rPh sb="8" eb="9">
      <t>トウ</t>
    </rPh>
    <phoneticPr fontId="23"/>
  </si>
  <si>
    <t>（様式1-３）</t>
    <rPh sb="1" eb="3">
      <t>ヨウシキ</t>
    </rPh>
    <phoneticPr fontId="6"/>
  </si>
  <si>
    <t>（様式1-4）</t>
    <rPh sb="1" eb="3">
      <t>ヨウシキ</t>
    </rPh>
    <phoneticPr fontId="6"/>
  </si>
  <si>
    <t>グループ名</t>
    <rPh sb="4" eb="5">
      <t>メイ</t>
    </rPh>
    <phoneticPr fontId="6"/>
  </si>
  <si>
    <t>（代表企業）
商号又は名称</t>
    <rPh sb="7" eb="9">
      <t>ショウゴウ</t>
    </rPh>
    <rPh sb="9" eb="10">
      <t>マタ</t>
    </rPh>
    <rPh sb="11" eb="13">
      <t>メイショウ</t>
    </rPh>
    <phoneticPr fontId="6"/>
  </si>
  <si>
    <t>〇〇〇〇</t>
    <phoneticPr fontId="6"/>
  </si>
  <si>
    <t>注１　質問する資料ごとに本様式を作成してください。</t>
    <phoneticPr fontId="23"/>
  </si>
  <si>
    <t>注２　タイトル欄は該当資料の該当箇所のタイトルを記入してください。</t>
    <phoneticPr fontId="23"/>
  </si>
  <si>
    <t>注３　該当箇所欄の記入に当たっては、数値、記号は半角小文字で記入してください。</t>
    <phoneticPr fontId="23"/>
  </si>
  <si>
    <t>注４　行が不足する場合には、適宜増やしてください。</t>
    <phoneticPr fontId="23"/>
  </si>
  <si>
    <t>（様式1-5）</t>
    <rPh sb="1" eb="3">
      <t>ヨウシキ</t>
    </rPh>
    <phoneticPr fontId="6"/>
  </si>
  <si>
    <t>※ここから右には何も記載しないで下さい。</t>
    <rPh sb="5" eb="6">
      <t>ミギ</t>
    </rPh>
    <rPh sb="8" eb="9">
      <t>ナニ</t>
    </rPh>
    <rPh sb="10" eb="12">
      <t>キサイ</t>
    </rPh>
    <rPh sb="16" eb="17">
      <t>クダ</t>
    </rPh>
    <phoneticPr fontId="16"/>
  </si>
  <si>
    <t>参加</t>
    <rPh sb="0" eb="2">
      <t>サンカ</t>
    </rPh>
    <phoneticPr fontId="16"/>
  </si>
  <si>
    <t>不参加</t>
    <rPh sb="0" eb="3">
      <t>フサンカ</t>
    </rPh>
    <phoneticPr fontId="16"/>
  </si>
  <si>
    <t>企業名</t>
    <rPh sb="0" eb="2">
      <t>キギョウ</t>
    </rPh>
    <rPh sb="2" eb="3">
      <t>メイ</t>
    </rPh>
    <phoneticPr fontId="16"/>
  </si>
  <si>
    <t>業　種</t>
    <rPh sb="0" eb="1">
      <t>ギョウ</t>
    </rPh>
    <rPh sb="2" eb="3">
      <t>タネ</t>
    </rPh>
    <phoneticPr fontId="16"/>
  </si>
  <si>
    <t>設計・施工・工事監理・維持管理・金融・その他（　　　　　　）</t>
    <rPh sb="0" eb="2">
      <t>セッケイ</t>
    </rPh>
    <rPh sb="3" eb="5">
      <t>セコウ</t>
    </rPh>
    <rPh sb="6" eb="8">
      <t>コウジ</t>
    </rPh>
    <rPh sb="8" eb="10">
      <t>カンリ</t>
    </rPh>
    <rPh sb="11" eb="13">
      <t>イジ</t>
    </rPh>
    <rPh sb="13" eb="15">
      <t>カンリ</t>
    </rPh>
    <rPh sb="16" eb="18">
      <t>キンユウ</t>
    </rPh>
    <rPh sb="21" eb="22">
      <t>タ</t>
    </rPh>
    <phoneticPr fontId="16"/>
  </si>
  <si>
    <t>参加者所属</t>
    <rPh sb="0" eb="3">
      <t>サンカシャ</t>
    </rPh>
    <rPh sb="3" eb="5">
      <t>ショゾク</t>
    </rPh>
    <phoneticPr fontId="16"/>
  </si>
  <si>
    <t>（担当者連絡先）</t>
    <rPh sb="1" eb="4">
      <t>タントウシャ</t>
    </rPh>
    <rPh sb="4" eb="7">
      <t>レンラクサキ</t>
    </rPh>
    <phoneticPr fontId="16"/>
  </si>
  <si>
    <t>会社名</t>
    <rPh sb="0" eb="2">
      <t>カイシャ</t>
    </rPh>
    <rPh sb="2" eb="3">
      <t>メイ</t>
    </rPh>
    <phoneticPr fontId="16"/>
  </si>
  <si>
    <t>所在地</t>
    <rPh sb="0" eb="3">
      <t>ショザイチ</t>
    </rPh>
    <phoneticPr fontId="16"/>
  </si>
  <si>
    <t>所属・役職</t>
    <rPh sb="0" eb="2">
      <t>ショゾク</t>
    </rPh>
    <rPh sb="3" eb="5">
      <t>ヤクショク</t>
    </rPh>
    <phoneticPr fontId="16"/>
  </si>
  <si>
    <t>担当者氏名</t>
    <rPh sb="0" eb="3">
      <t>タントウシャ</t>
    </rPh>
    <rPh sb="3" eb="5">
      <t>シメイ</t>
    </rPh>
    <phoneticPr fontId="16"/>
  </si>
  <si>
    <t>電話番号</t>
    <rPh sb="0" eb="2">
      <t>デンワ</t>
    </rPh>
    <rPh sb="2" eb="4">
      <t>バンゴウ</t>
    </rPh>
    <phoneticPr fontId="16"/>
  </si>
  <si>
    <t>FAX番号</t>
    <rPh sb="3" eb="5">
      <t>バンゴウ</t>
    </rPh>
    <phoneticPr fontId="16"/>
  </si>
  <si>
    <t>メールアドレス</t>
    <phoneticPr fontId="16"/>
  </si>
  <si>
    <t>※ここから下には何も記載しないで下さい。</t>
    <rPh sb="5" eb="6">
      <t>シタ</t>
    </rPh>
    <rPh sb="8" eb="9">
      <t>ナニ</t>
    </rPh>
    <rPh sb="10" eb="12">
      <t>キサイ</t>
    </rPh>
    <rPh sb="16" eb="17">
      <t>クダ</t>
    </rPh>
    <phoneticPr fontId="16"/>
  </si>
  <si>
    <t>会社名</t>
  </si>
  <si>
    <t>所在地</t>
    <phoneticPr fontId="16"/>
  </si>
  <si>
    <t>所属・役職</t>
  </si>
  <si>
    <t>担当者氏名</t>
  </si>
  <si>
    <t>電話番号</t>
  </si>
  <si>
    <t>FAX番号</t>
    <phoneticPr fontId="16"/>
  </si>
  <si>
    <t>メールアドレス</t>
  </si>
  <si>
    <t>（様式1-6）</t>
    <rPh sb="1" eb="3">
      <t>ヨウシキ</t>
    </rPh>
    <phoneticPr fontId="6"/>
  </si>
  <si>
    <t>（代表者）</t>
    <rPh sb="1" eb="4">
      <t>ダイヒョウシャ</t>
    </rPh>
    <phoneticPr fontId="16"/>
  </si>
  <si>
    <t>商号又は名称</t>
    <rPh sb="0" eb="2">
      <t>ショウゴウ</t>
    </rPh>
    <rPh sb="2" eb="3">
      <t>マタ</t>
    </rPh>
    <rPh sb="4" eb="6">
      <t>メイショウ</t>
    </rPh>
    <phoneticPr fontId="16"/>
  </si>
  <si>
    <t>職及び氏名</t>
    <rPh sb="0" eb="1">
      <t>ショク</t>
    </rPh>
    <rPh sb="1" eb="2">
      <t>オヨ</t>
    </rPh>
    <rPh sb="3" eb="5">
      <t>シメイ</t>
    </rPh>
    <phoneticPr fontId="16"/>
  </si>
  <si>
    <t>記</t>
    <rPh sb="0" eb="1">
      <t>キ</t>
    </rPh>
    <phoneticPr fontId="16"/>
  </si>
  <si>
    <t>（連絡担当者）</t>
    <rPh sb="1" eb="3">
      <t>レンラク</t>
    </rPh>
    <rPh sb="3" eb="6">
      <t>タントウシャ</t>
    </rPh>
    <phoneticPr fontId="16"/>
  </si>
  <si>
    <t>会社名</t>
    <rPh sb="0" eb="3">
      <t>カイシャメイ</t>
    </rPh>
    <phoneticPr fontId="16"/>
  </si>
  <si>
    <t>会社所在地</t>
    <rPh sb="0" eb="2">
      <t>カイシャ</t>
    </rPh>
    <rPh sb="2" eb="5">
      <t>ショザイチ</t>
    </rPh>
    <phoneticPr fontId="16"/>
  </si>
  <si>
    <t>担当者所属・役職</t>
    <rPh sb="0" eb="3">
      <t>タントウシャ</t>
    </rPh>
    <rPh sb="6" eb="8">
      <t>ヤクショク</t>
    </rPh>
    <phoneticPr fontId="16"/>
  </si>
  <si>
    <t>担当者氏名</t>
    <phoneticPr fontId="16"/>
  </si>
  <si>
    <t>ファックス番号</t>
    <phoneticPr fontId="16"/>
  </si>
  <si>
    <t>市処理欄</t>
    <rPh sb="0" eb="1">
      <t>シ</t>
    </rPh>
    <rPh sb="1" eb="3">
      <t>ショリ</t>
    </rPh>
    <rPh sb="3" eb="4">
      <t>ラン</t>
    </rPh>
    <phoneticPr fontId="16"/>
  </si>
  <si>
    <t>返却日</t>
    <rPh sb="0" eb="2">
      <t>ヘンキャク</t>
    </rPh>
    <rPh sb="2" eb="3">
      <t>ビ</t>
    </rPh>
    <phoneticPr fontId="16"/>
  </si>
  <si>
    <t>※この誓約書は、押印の上、受け取り時に持参してください。</t>
    <rPh sb="3" eb="6">
      <t>セイヤクショ</t>
    </rPh>
    <rPh sb="8" eb="10">
      <t>オウイン</t>
    </rPh>
    <rPh sb="11" eb="12">
      <t>ウエ</t>
    </rPh>
    <rPh sb="13" eb="14">
      <t>ウ</t>
    </rPh>
    <rPh sb="15" eb="16">
      <t>ト</t>
    </rPh>
    <rPh sb="17" eb="18">
      <t>ジ</t>
    </rPh>
    <rPh sb="19" eb="21">
      <t>ジサン</t>
    </rPh>
    <phoneticPr fontId="16"/>
  </si>
  <si>
    <t>※薄黄色のセルの必要箇所に入力すること。</t>
    <rPh sb="1" eb="2">
      <t>ウス</t>
    </rPh>
    <rPh sb="2" eb="4">
      <t>キイロ</t>
    </rPh>
    <rPh sb="8" eb="10">
      <t>ヒツヨウ</t>
    </rPh>
    <rPh sb="10" eb="12">
      <t>カショ</t>
    </rPh>
    <rPh sb="13" eb="15">
      <t>ニュウリョク</t>
    </rPh>
    <phoneticPr fontId="16"/>
  </si>
  <si>
    <t>学校
番号</t>
    <rPh sb="0" eb="2">
      <t>ガッコウ</t>
    </rPh>
    <rPh sb="3" eb="5">
      <t>バンゴウ</t>
    </rPh>
    <phoneticPr fontId="16"/>
  </si>
  <si>
    <t>学校名</t>
    <rPh sb="0" eb="2">
      <t>ガッコウ</t>
    </rPh>
    <rPh sb="2" eb="3">
      <t>メイ</t>
    </rPh>
    <phoneticPr fontId="16"/>
  </si>
  <si>
    <t>計画</t>
    <rPh sb="0" eb="2">
      <t>ケイカク</t>
    </rPh>
    <phoneticPr fontId="16"/>
  </si>
  <si>
    <t>受電
容量</t>
    <rPh sb="0" eb="2">
      <t>ジュデン</t>
    </rPh>
    <rPh sb="3" eb="5">
      <t>ヨウリョウ</t>
    </rPh>
    <phoneticPr fontId="16"/>
  </si>
  <si>
    <t>契約
電力</t>
    <rPh sb="0" eb="2">
      <t>ケイヤク</t>
    </rPh>
    <rPh sb="3" eb="5">
      <t>デンリョク</t>
    </rPh>
    <phoneticPr fontId="16"/>
  </si>
  <si>
    <t>変圧器</t>
    <rPh sb="0" eb="3">
      <t>ヘンアツキ</t>
    </rPh>
    <phoneticPr fontId="16"/>
  </si>
  <si>
    <t>変圧器
増設の
有無</t>
    <rPh sb="0" eb="3">
      <t>ヘンアツキ</t>
    </rPh>
    <rPh sb="4" eb="6">
      <t>ゾウセツ</t>
    </rPh>
    <rPh sb="8" eb="10">
      <t>ウム</t>
    </rPh>
    <phoneticPr fontId="16"/>
  </si>
  <si>
    <t>単相</t>
    <rPh sb="0" eb="1">
      <t>タン</t>
    </rPh>
    <rPh sb="1" eb="2">
      <t>ソウ</t>
    </rPh>
    <phoneticPr fontId="16"/>
  </si>
  <si>
    <t>三相</t>
    <rPh sb="0" eb="2">
      <t>サンソウ</t>
    </rPh>
    <phoneticPr fontId="16"/>
  </si>
  <si>
    <t>容量
(kVA)</t>
    <rPh sb="0" eb="2">
      <t>ヨウリョウ</t>
    </rPh>
    <phoneticPr fontId="16"/>
  </si>
  <si>
    <t>定格
電流値(A)</t>
    <rPh sb="0" eb="2">
      <t>テイカク</t>
    </rPh>
    <rPh sb="3" eb="5">
      <t>デンリュウ</t>
    </rPh>
    <rPh sb="5" eb="6">
      <t>チ</t>
    </rPh>
    <phoneticPr fontId="16"/>
  </si>
  <si>
    <t>最大
電流値(A)</t>
    <rPh sb="0" eb="2">
      <t>サイダイ</t>
    </rPh>
    <rPh sb="3" eb="5">
      <t>デンリュウ</t>
    </rPh>
    <rPh sb="5" eb="6">
      <t>チ</t>
    </rPh>
    <phoneticPr fontId="16"/>
  </si>
  <si>
    <t>定格
電流値(A)
①</t>
    <rPh sb="0" eb="2">
      <t>テイカク</t>
    </rPh>
    <rPh sb="3" eb="5">
      <t>デンリュウ</t>
    </rPh>
    <rPh sb="5" eb="6">
      <t>チ</t>
    </rPh>
    <phoneticPr fontId="16"/>
  </si>
  <si>
    <t>定格
電流値(A)
③</t>
    <rPh sb="0" eb="2">
      <t>テイカク</t>
    </rPh>
    <rPh sb="3" eb="5">
      <t>デンリュウ</t>
    </rPh>
    <rPh sb="5" eb="6">
      <t>チ</t>
    </rPh>
    <phoneticPr fontId="16"/>
  </si>
  <si>
    <t>種別</t>
    <rPh sb="0" eb="2">
      <t>シュベツ</t>
    </rPh>
    <phoneticPr fontId="16"/>
  </si>
  <si>
    <t>消費量</t>
    <rPh sb="0" eb="2">
      <t>ショウヒ</t>
    </rPh>
    <rPh sb="2" eb="3">
      <t>リョウ</t>
    </rPh>
    <phoneticPr fontId="16"/>
  </si>
  <si>
    <t>料金</t>
    <rPh sb="0" eb="2">
      <t>リョウキン</t>
    </rPh>
    <phoneticPr fontId="16"/>
  </si>
  <si>
    <t>単位</t>
    <rPh sb="0" eb="2">
      <t>タンイ</t>
    </rPh>
    <phoneticPr fontId="16"/>
  </si>
  <si>
    <t>計</t>
    <rPh sb="0" eb="1">
      <t>ケイ</t>
    </rPh>
    <phoneticPr fontId="16"/>
  </si>
  <si>
    <t>合計</t>
    <rPh sb="0" eb="2">
      <t>ゴウケイ</t>
    </rPh>
    <phoneticPr fontId="16"/>
  </si>
  <si>
    <t>電力</t>
    <rPh sb="0" eb="2">
      <t>デンリョク</t>
    </rPh>
    <phoneticPr fontId="16"/>
  </si>
  <si>
    <t>(kWh/年)</t>
    <rPh sb="5" eb="6">
      <t>ネン</t>
    </rPh>
    <phoneticPr fontId="16"/>
  </si>
  <si>
    <t>ガス</t>
    <phoneticPr fontId="16"/>
  </si>
  <si>
    <r>
      <t>(m</t>
    </r>
    <r>
      <rPr>
        <vertAlign val="superscript"/>
        <sz val="11"/>
        <rFont val="ＭＳ Ｐゴシック"/>
        <family val="3"/>
        <charset val="128"/>
      </rPr>
      <t>3</t>
    </r>
    <r>
      <rPr>
        <sz val="11"/>
        <rFont val="ＭＳ Ｐゴシック"/>
        <family val="3"/>
        <charset val="128"/>
      </rPr>
      <t>/年)</t>
    </r>
    <rPh sb="4" eb="5">
      <t>ネン</t>
    </rPh>
    <phoneticPr fontId="16"/>
  </si>
  <si>
    <t>●学校別エネルギー等積算表</t>
    <rPh sb="1" eb="3">
      <t>ガッコウ</t>
    </rPh>
    <rPh sb="3" eb="4">
      <t>ベツ</t>
    </rPh>
    <rPh sb="9" eb="10">
      <t>ナド</t>
    </rPh>
    <rPh sb="10" eb="12">
      <t>セキサン</t>
    </rPh>
    <rPh sb="12" eb="13">
      <t>ヒョウ</t>
    </rPh>
    <phoneticPr fontId="16"/>
  </si>
  <si>
    <t>（基準年）</t>
    <rPh sb="1" eb="3">
      <t>キジュン</t>
    </rPh>
    <rPh sb="3" eb="4">
      <t>ネン</t>
    </rPh>
    <phoneticPr fontId="16"/>
  </si>
  <si>
    <t>学校番号</t>
    <rPh sb="0" eb="2">
      <t>ガッコウ</t>
    </rPh>
    <rPh sb="2" eb="4">
      <t>バンゴウ</t>
    </rPh>
    <phoneticPr fontId="16"/>
  </si>
  <si>
    <t>学校名</t>
    <rPh sb="0" eb="3">
      <t>ガッコウメイ</t>
    </rPh>
    <phoneticPr fontId="16"/>
  </si>
  <si>
    <t>■空調設備・換気設備の性能の設定</t>
    <rPh sb="6" eb="8">
      <t>カンキ</t>
    </rPh>
    <rPh sb="8" eb="10">
      <t>セツビ</t>
    </rPh>
    <rPh sb="11" eb="13">
      <t>セイノウ</t>
    </rPh>
    <rPh sb="14" eb="16">
      <t>セッテイ</t>
    </rPh>
    <phoneticPr fontId="16"/>
  </si>
  <si>
    <t>機器性能</t>
    <rPh sb="0" eb="2">
      <t>キキ</t>
    </rPh>
    <rPh sb="2" eb="4">
      <t>セイノウ</t>
    </rPh>
    <phoneticPr fontId="16"/>
  </si>
  <si>
    <t>備考</t>
    <rPh sb="0" eb="2">
      <t>ビコウ</t>
    </rPh>
    <phoneticPr fontId="16"/>
  </si>
  <si>
    <t>能力（kW/台）</t>
    <rPh sb="0" eb="2">
      <t>ノウリョク</t>
    </rPh>
    <rPh sb="6" eb="7">
      <t>ダイ</t>
    </rPh>
    <phoneticPr fontId="16"/>
  </si>
  <si>
    <t>台数</t>
    <rPh sb="0" eb="2">
      <t>ダイスウ</t>
    </rPh>
    <phoneticPr fontId="16"/>
  </si>
  <si>
    <t>機器能力</t>
    <rPh sb="0" eb="2">
      <t>キキ</t>
    </rPh>
    <rPh sb="2" eb="4">
      <t>ノウリョク</t>
    </rPh>
    <phoneticPr fontId="16"/>
  </si>
  <si>
    <t>消費電力</t>
    <rPh sb="0" eb="2">
      <t>ショウヒ</t>
    </rPh>
    <rPh sb="2" eb="4">
      <t>デンリョク</t>
    </rPh>
    <phoneticPr fontId="16"/>
  </si>
  <si>
    <t>待機時電力</t>
    <rPh sb="0" eb="2">
      <t>タイキ</t>
    </rPh>
    <rPh sb="2" eb="3">
      <t>ジ</t>
    </rPh>
    <rPh sb="3" eb="5">
      <t>デンリョク</t>
    </rPh>
    <phoneticPr fontId="16"/>
  </si>
  <si>
    <t>消費ガス量</t>
    <rPh sb="0" eb="2">
      <t>ショウヒ</t>
    </rPh>
    <rPh sb="4" eb="5">
      <t>リョウ</t>
    </rPh>
    <phoneticPr fontId="16"/>
  </si>
  <si>
    <t>能力計(kW)</t>
    <rPh sb="0" eb="3">
      <t>ノウリョクケイ</t>
    </rPh>
    <phoneticPr fontId="16"/>
  </si>
  <si>
    <r>
      <t>（kW/台）</t>
    </r>
    <r>
      <rPr>
        <vertAlign val="superscript"/>
        <sz val="10"/>
        <rFont val="ＭＳ Ｐゴシック"/>
        <family val="3"/>
        <charset val="128"/>
      </rPr>
      <t>注1</t>
    </r>
    <rPh sb="4" eb="5">
      <t>ダイ</t>
    </rPh>
    <rPh sb="6" eb="7">
      <t>チュウ</t>
    </rPh>
    <phoneticPr fontId="16"/>
  </si>
  <si>
    <t>計(kW)</t>
    <rPh sb="0" eb="1">
      <t>ケイ</t>
    </rPh>
    <phoneticPr fontId="16"/>
  </si>
  <si>
    <r>
      <t>（kW/台）</t>
    </r>
    <r>
      <rPr>
        <vertAlign val="superscript"/>
        <sz val="10"/>
        <rFont val="ＭＳ Ｐゴシック"/>
        <family val="3"/>
        <charset val="128"/>
      </rPr>
      <t>注2</t>
    </r>
    <rPh sb="4" eb="5">
      <t>ダイ</t>
    </rPh>
    <rPh sb="6" eb="7">
      <t>チュウ</t>
    </rPh>
    <phoneticPr fontId="16"/>
  </si>
  <si>
    <t>（kW/台）</t>
    <rPh sb="4" eb="5">
      <t>ダイ</t>
    </rPh>
    <phoneticPr fontId="16"/>
  </si>
  <si>
    <t>冷房</t>
    <rPh sb="0" eb="2">
      <t>レイボウ</t>
    </rPh>
    <phoneticPr fontId="16"/>
  </si>
  <si>
    <t>暖房</t>
    <rPh sb="0" eb="2">
      <t>ダンボウ</t>
    </rPh>
    <phoneticPr fontId="16"/>
  </si>
  <si>
    <t>（台）</t>
    <rPh sb="1" eb="2">
      <t>ダイ</t>
    </rPh>
    <phoneticPr fontId="16"/>
  </si>
  <si>
    <t>室外機</t>
    <rPh sb="0" eb="3">
      <t>シツガイキ</t>
    </rPh>
    <phoneticPr fontId="16"/>
  </si>
  <si>
    <t>室外機計</t>
    <rPh sb="0" eb="3">
      <t>シツガイキ</t>
    </rPh>
    <rPh sb="3" eb="4">
      <t>ケイ</t>
    </rPh>
    <phoneticPr fontId="16"/>
  </si>
  <si>
    <t>室内機</t>
    <rPh sb="0" eb="3">
      <t>シツナイキキョウシツ</t>
    </rPh>
    <phoneticPr fontId="16"/>
  </si>
  <si>
    <t>室内機計</t>
    <rPh sb="0" eb="3">
      <t>シツナイキ</t>
    </rPh>
    <rPh sb="3" eb="4">
      <t>ケイ</t>
    </rPh>
    <phoneticPr fontId="16"/>
  </si>
  <si>
    <t>最大電力</t>
    <rPh sb="0" eb="2">
      <t>サイダイ</t>
    </rPh>
    <rPh sb="2" eb="4">
      <t>デンリョク</t>
    </rPh>
    <phoneticPr fontId="16"/>
  </si>
  <si>
    <t>kW　←冷房・暖房の最大値</t>
    <rPh sb="4" eb="6">
      <t>レイボウ</t>
    </rPh>
    <rPh sb="7" eb="9">
      <t>ダンボウ</t>
    </rPh>
    <rPh sb="10" eb="13">
      <t>サイダイチ</t>
    </rPh>
    <phoneticPr fontId="16"/>
  </si>
  <si>
    <t>■月別エネルギー消費量の算定</t>
    <rPh sb="1" eb="3">
      <t>ツキベツ</t>
    </rPh>
    <rPh sb="8" eb="11">
      <t>ショウヒリョウ</t>
    </rPh>
    <rPh sb="12" eb="14">
      <t>サンテイ</t>
    </rPh>
    <phoneticPr fontId="16"/>
  </si>
  <si>
    <t>冷房期</t>
    <rPh sb="0" eb="3">
      <t>レイボウキ</t>
    </rPh>
    <phoneticPr fontId="16"/>
  </si>
  <si>
    <t>暖房期</t>
    <rPh sb="0" eb="3">
      <t>ダンボウキ</t>
    </rPh>
    <phoneticPr fontId="16"/>
  </si>
  <si>
    <t>非空調期</t>
    <rPh sb="0" eb="3">
      <t>ヒクウチョウ</t>
    </rPh>
    <rPh sb="3" eb="4">
      <t>キ</t>
    </rPh>
    <phoneticPr fontId="16"/>
  </si>
  <si>
    <t>■電力消費量総括表</t>
    <rPh sb="1" eb="3">
      <t>デンリョク</t>
    </rPh>
    <rPh sb="3" eb="5">
      <t>ショウヒ</t>
    </rPh>
    <rPh sb="5" eb="6">
      <t>リョウ</t>
    </rPh>
    <rPh sb="6" eb="8">
      <t>ソウカツ</t>
    </rPh>
    <rPh sb="8" eb="9">
      <t>ヒョウ</t>
    </rPh>
    <phoneticPr fontId="16"/>
  </si>
  <si>
    <t>6月</t>
    <rPh sb="1" eb="2">
      <t>ガツ</t>
    </rPh>
    <phoneticPr fontId="16"/>
  </si>
  <si>
    <t>7月</t>
    <rPh sb="1" eb="2">
      <t>ガツ</t>
    </rPh>
    <phoneticPr fontId="16"/>
  </si>
  <si>
    <t>8月</t>
  </si>
  <si>
    <t>9月</t>
  </si>
  <si>
    <t>12月</t>
    <rPh sb="2" eb="3">
      <t>ガツ</t>
    </rPh>
    <phoneticPr fontId="16"/>
  </si>
  <si>
    <t>1月</t>
    <rPh sb="1" eb="2">
      <t>ガツ</t>
    </rPh>
    <phoneticPr fontId="16"/>
  </si>
  <si>
    <t>2月</t>
    <rPh sb="1" eb="2">
      <t>ガツ</t>
    </rPh>
    <phoneticPr fontId="16"/>
  </si>
  <si>
    <t>3月</t>
    <rPh sb="1" eb="2">
      <t>ガツ</t>
    </rPh>
    <phoneticPr fontId="16"/>
  </si>
  <si>
    <t>4月</t>
    <rPh sb="1" eb="2">
      <t>ガツ</t>
    </rPh>
    <phoneticPr fontId="16"/>
  </si>
  <si>
    <t>5月</t>
    <rPh sb="1" eb="2">
      <t>ガツ</t>
    </rPh>
    <phoneticPr fontId="16"/>
  </si>
  <si>
    <t>10月</t>
    <rPh sb="2" eb="3">
      <t>ガツ</t>
    </rPh>
    <phoneticPr fontId="16"/>
  </si>
  <si>
    <t>11月</t>
    <rPh sb="2" eb="3">
      <t>ガツ</t>
    </rPh>
    <phoneticPr fontId="16"/>
  </si>
  <si>
    <t>昼間電力消費量（kWh)</t>
    <rPh sb="0" eb="2">
      <t>チュウカン</t>
    </rPh>
    <rPh sb="2" eb="4">
      <t>デンリョク</t>
    </rPh>
    <rPh sb="4" eb="6">
      <t>ショウヒ</t>
    </rPh>
    <rPh sb="6" eb="7">
      <t>リョウ</t>
    </rPh>
    <phoneticPr fontId="16"/>
  </si>
  <si>
    <t>ピーク時負荷</t>
    <rPh sb="3" eb="4">
      <t>ジ</t>
    </rPh>
    <rPh sb="4" eb="6">
      <t>フカ</t>
    </rPh>
    <phoneticPr fontId="16"/>
  </si>
  <si>
    <t>夏季</t>
    <rPh sb="0" eb="2">
      <t>カキ</t>
    </rPh>
    <phoneticPr fontId="16"/>
  </si>
  <si>
    <t>各対象校に定められた値を記入のこと</t>
    <rPh sb="0" eb="1">
      <t>カク</t>
    </rPh>
    <rPh sb="1" eb="4">
      <t>タイショウコウ</t>
    </rPh>
    <rPh sb="5" eb="6">
      <t>サダ</t>
    </rPh>
    <rPh sb="10" eb="11">
      <t>アタイ</t>
    </rPh>
    <rPh sb="12" eb="14">
      <t>キニュウ</t>
    </rPh>
    <phoneticPr fontId="16"/>
  </si>
  <si>
    <t>その他季</t>
    <rPh sb="2" eb="3">
      <t>ホカ</t>
    </rPh>
    <rPh sb="3" eb="4">
      <t>キ</t>
    </rPh>
    <phoneticPr fontId="16"/>
  </si>
  <si>
    <t>空調運転
時間
(h)</t>
    <rPh sb="0" eb="2">
      <t>クウチョウ</t>
    </rPh>
    <rPh sb="2" eb="4">
      <t>ウンテン</t>
    </rPh>
    <rPh sb="5" eb="7">
      <t>ジカン</t>
    </rPh>
    <phoneticPr fontId="16"/>
  </si>
  <si>
    <t>運転日数</t>
    <rPh sb="0" eb="2">
      <t>ウンテン</t>
    </rPh>
    <rPh sb="2" eb="4">
      <t>ニッスウ</t>
    </rPh>
    <phoneticPr fontId="16"/>
  </si>
  <si>
    <t>(日/月)</t>
    <rPh sb="1" eb="2">
      <t>ニチ</t>
    </rPh>
    <rPh sb="3" eb="4">
      <t>ツキ</t>
    </rPh>
    <phoneticPr fontId="16"/>
  </si>
  <si>
    <t>運転時間</t>
    <rPh sb="0" eb="2">
      <t>ウンテン</t>
    </rPh>
    <rPh sb="2" eb="4">
      <t>ジカン</t>
    </rPh>
    <phoneticPr fontId="16"/>
  </si>
  <si>
    <t>(h/日)</t>
    <rPh sb="3" eb="4">
      <t>ニチ</t>
    </rPh>
    <phoneticPr fontId="16"/>
  </si>
  <si>
    <t>夜間電力消費量（kWh)</t>
    <rPh sb="0" eb="2">
      <t>ヤカン</t>
    </rPh>
    <rPh sb="2" eb="4">
      <t>デンリョク</t>
    </rPh>
    <rPh sb="4" eb="6">
      <t>ショウヒ</t>
    </rPh>
    <rPh sb="6" eb="7">
      <t>リョウ</t>
    </rPh>
    <phoneticPr fontId="16"/>
  </si>
  <si>
    <t>月別負荷率(％)</t>
    <rPh sb="0" eb="2">
      <t>ツキベツ</t>
    </rPh>
    <rPh sb="2" eb="4">
      <t>フカ</t>
    </rPh>
    <rPh sb="4" eb="5">
      <t>リツ</t>
    </rPh>
    <phoneticPr fontId="16"/>
  </si>
  <si>
    <t>全負荷相当
運転時間
(h)</t>
    <rPh sb="0" eb="1">
      <t>ゼン</t>
    </rPh>
    <rPh sb="1" eb="3">
      <t>フカ</t>
    </rPh>
    <rPh sb="3" eb="5">
      <t>ソウトウ</t>
    </rPh>
    <rPh sb="6" eb="8">
      <t>ウンテン</t>
    </rPh>
    <rPh sb="8" eb="10">
      <t>ジカン</t>
    </rPh>
    <phoneticPr fontId="16"/>
  </si>
  <si>
    <t>計（kWh)</t>
    <rPh sb="0" eb="1">
      <t>ケイ</t>
    </rPh>
    <phoneticPr fontId="16"/>
  </si>
  <si>
    <t>月別負荷
(MWh)</t>
    <rPh sb="0" eb="2">
      <t>ツキベツ</t>
    </rPh>
    <rPh sb="2" eb="4">
      <t>フカ</t>
    </rPh>
    <phoneticPr fontId="16"/>
  </si>
  <si>
    <t>待機
時間
(h)</t>
    <rPh sb="0" eb="2">
      <t>タイキ</t>
    </rPh>
    <rPh sb="3" eb="5">
      <t>ジカン</t>
    </rPh>
    <phoneticPr fontId="16"/>
  </si>
  <si>
    <t>電力消費原単位（室外機）</t>
    <rPh sb="0" eb="2">
      <t>デンリョク</t>
    </rPh>
    <rPh sb="2" eb="4">
      <t>ショウヒ</t>
    </rPh>
    <rPh sb="4" eb="7">
      <t>ゲンタンイ</t>
    </rPh>
    <rPh sb="8" eb="11">
      <t>シツガイキ</t>
    </rPh>
    <phoneticPr fontId="16"/>
  </si>
  <si>
    <r>
      <t>■ガス消費量総括表(m</t>
    </r>
    <r>
      <rPr>
        <vertAlign val="superscript"/>
        <sz val="10"/>
        <rFont val="ＭＳ Ｐゴシック"/>
        <family val="3"/>
        <charset val="128"/>
      </rPr>
      <t>3</t>
    </r>
    <r>
      <rPr>
        <sz val="10"/>
        <rFont val="ＭＳ Ｐゴシック"/>
        <family val="3"/>
        <charset val="128"/>
      </rPr>
      <t>)</t>
    </r>
    <rPh sb="3" eb="5">
      <t>ショウヒ</t>
    </rPh>
    <rPh sb="5" eb="6">
      <t>リョウ</t>
    </rPh>
    <rPh sb="6" eb="8">
      <t>ソウカツ</t>
    </rPh>
    <rPh sb="8" eb="9">
      <t>ヒョウ</t>
    </rPh>
    <phoneticPr fontId="16"/>
  </si>
  <si>
    <t>室外機
消費電力
(kWh)</t>
    <rPh sb="0" eb="3">
      <t>シツガイキ</t>
    </rPh>
    <rPh sb="4" eb="6">
      <t>ショウヒ</t>
    </rPh>
    <rPh sb="6" eb="8">
      <t>デンリョク</t>
    </rPh>
    <phoneticPr fontId="16"/>
  </si>
  <si>
    <t>室内機
消費電力
(kWh)</t>
    <rPh sb="0" eb="3">
      <t>シツナイキ</t>
    </rPh>
    <rPh sb="4" eb="6">
      <t>ショウヒ</t>
    </rPh>
    <rPh sb="6" eb="8">
      <t>デンリョク</t>
    </rPh>
    <phoneticPr fontId="16"/>
  </si>
  <si>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16"/>
  </si>
  <si>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16"/>
  </si>
  <si>
    <t>ガス消費原単位</t>
    <rPh sb="2" eb="4">
      <t>ショウヒ</t>
    </rPh>
    <rPh sb="4" eb="7">
      <t>ゲンタンイ</t>
    </rPh>
    <phoneticPr fontId="16"/>
  </si>
  <si>
    <r>
      <t>ガス使用量(m</t>
    </r>
    <r>
      <rPr>
        <vertAlign val="superscript"/>
        <sz val="10"/>
        <rFont val="ＭＳ Ｐゴシック"/>
        <family val="3"/>
        <charset val="128"/>
      </rPr>
      <t>3</t>
    </r>
    <r>
      <rPr>
        <sz val="10"/>
        <rFont val="ＭＳ Ｐゴシック"/>
        <family val="3"/>
        <charset val="128"/>
      </rPr>
      <t>)</t>
    </r>
    <rPh sb="2" eb="5">
      <t>シヨウリョウ</t>
    </rPh>
    <phoneticPr fontId="16"/>
  </si>
  <si>
    <t>その他期</t>
    <rPh sb="3" eb="4">
      <t>キ</t>
    </rPh>
    <phoneticPr fontId="16"/>
  </si>
  <si>
    <t>※ガス量の換算は，ガス平均温度を15℃として算定すること。</t>
    <rPh sb="3" eb="4">
      <t>リョウ</t>
    </rPh>
    <rPh sb="5" eb="7">
      <t>カンザン</t>
    </rPh>
    <rPh sb="11" eb="13">
      <t>ヘイキン</t>
    </rPh>
    <rPh sb="13" eb="15">
      <t>オンド</t>
    </rPh>
    <rPh sb="22" eb="24">
      <t>サンテイ</t>
    </rPh>
    <phoneticPr fontId="16"/>
  </si>
  <si>
    <t>冬期</t>
    <rPh sb="0" eb="2">
      <t>トウキ</t>
    </rPh>
    <phoneticPr fontId="16"/>
  </si>
  <si>
    <t>■エネルギー費用算定に係る料金体系</t>
    <rPh sb="6" eb="8">
      <t>ヒヨウ</t>
    </rPh>
    <rPh sb="8" eb="10">
      <t>サンテイ</t>
    </rPh>
    <rPh sb="11" eb="12">
      <t>カカ</t>
    </rPh>
    <rPh sb="13" eb="15">
      <t>リョウキン</t>
    </rPh>
    <rPh sb="15" eb="17">
      <t>タイケイ</t>
    </rPh>
    <phoneticPr fontId="16"/>
  </si>
  <si>
    <t>電力料金の種別</t>
    <rPh sb="0" eb="2">
      <t>デンリョク</t>
    </rPh>
    <rPh sb="2" eb="4">
      <t>リョウキン</t>
    </rPh>
    <rPh sb="5" eb="7">
      <t>シュベツ</t>
    </rPh>
    <phoneticPr fontId="16"/>
  </si>
  <si>
    <t>ガス料金の種別</t>
    <rPh sb="2" eb="4">
      <t>リョウキン</t>
    </rPh>
    <rPh sb="5" eb="7">
      <t>シュベツ</t>
    </rPh>
    <phoneticPr fontId="16"/>
  </si>
  <si>
    <t>■エネルギー費用の算定</t>
    <rPh sb="6" eb="8">
      <t>ヒヨウ</t>
    </rPh>
    <rPh sb="9" eb="11">
      <t>サンテイ</t>
    </rPh>
    <phoneticPr fontId="16"/>
  </si>
  <si>
    <t>費目</t>
    <rPh sb="0" eb="2">
      <t>ヒモク</t>
    </rPh>
    <phoneticPr fontId="16"/>
  </si>
  <si>
    <t>区分</t>
    <rPh sb="0" eb="2">
      <t>クブン</t>
    </rPh>
    <phoneticPr fontId="16"/>
  </si>
  <si>
    <t>算出根拠</t>
    <rPh sb="0" eb="2">
      <t>サンシュツ</t>
    </rPh>
    <rPh sb="2" eb="4">
      <t>コンキョ</t>
    </rPh>
    <phoneticPr fontId="16"/>
  </si>
  <si>
    <t>金額（円）</t>
    <rPh sb="0" eb="2">
      <t>キンガク</t>
    </rPh>
    <rPh sb="3" eb="4">
      <t>エン</t>
    </rPh>
    <phoneticPr fontId="16"/>
  </si>
  <si>
    <t>電力料金</t>
    <rPh sb="0" eb="2">
      <t>デンリョク</t>
    </rPh>
    <rPh sb="2" eb="4">
      <t>リョウキン</t>
    </rPh>
    <phoneticPr fontId="16"/>
  </si>
  <si>
    <t>基本料金（本事業による増加分）</t>
    <rPh sb="0" eb="2">
      <t>キホン</t>
    </rPh>
    <rPh sb="2" eb="4">
      <t>リョウキン</t>
    </rPh>
    <rPh sb="5" eb="8">
      <t>ホンジギョウ</t>
    </rPh>
    <rPh sb="11" eb="14">
      <t>ゾウカブン</t>
    </rPh>
    <phoneticPr fontId="16"/>
  </si>
  <si>
    <t>円/kW月 ×</t>
    <rPh sb="0" eb="1">
      <t>エン</t>
    </rPh>
    <rPh sb="4" eb="5">
      <t>ツキ</t>
    </rPh>
    <phoneticPr fontId="16"/>
  </si>
  <si>
    <t>ヶ月</t>
    <rPh sb="1" eb="2">
      <t>ゲツ</t>
    </rPh>
    <phoneticPr fontId="16"/>
  </si>
  <si>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16"/>
  </si>
  <si>
    <t>従量料金</t>
    <rPh sb="0" eb="2">
      <t>ジュウリョウ</t>
    </rPh>
    <rPh sb="2" eb="4">
      <t>リョウキン</t>
    </rPh>
    <phoneticPr fontId="16"/>
  </si>
  <si>
    <t>+</t>
    <phoneticPr fontId="16"/>
  </si>
  <si>
    <t>）円/kWh ×</t>
    <rPh sb="1" eb="2">
      <t>エン</t>
    </rPh>
    <phoneticPr fontId="16"/>
  </si>
  <si>
    <t>その他季</t>
    <rPh sb="2" eb="3">
      <t>タ</t>
    </rPh>
    <rPh sb="3" eb="4">
      <t>キ</t>
    </rPh>
    <phoneticPr fontId="16"/>
  </si>
  <si>
    <t>燃料費調整単価</t>
    <rPh sb="0" eb="2">
      <t>ネンリョウ</t>
    </rPh>
    <rPh sb="3" eb="5">
      <t>チョウセイ</t>
    </rPh>
    <rPh sb="5" eb="7">
      <t>タンカ</t>
    </rPh>
    <phoneticPr fontId="16"/>
  </si>
  <si>
    <t>再エネ発電促進賦課金</t>
    <rPh sb="0" eb="1">
      <t>サイ</t>
    </rPh>
    <rPh sb="3" eb="5">
      <t>ハツデン</t>
    </rPh>
    <rPh sb="5" eb="7">
      <t>ソクシン</t>
    </rPh>
    <rPh sb="7" eb="10">
      <t>フカキン</t>
    </rPh>
    <phoneticPr fontId="16"/>
  </si>
  <si>
    <t>小計</t>
    <rPh sb="0" eb="2">
      <t>ショウケイ</t>
    </rPh>
    <phoneticPr fontId="16"/>
  </si>
  <si>
    <t>ガス料金</t>
    <rPh sb="2" eb="4">
      <t>リョウキン</t>
    </rPh>
    <phoneticPr fontId="16"/>
  </si>
  <si>
    <t>定額基本料金（本事業による増加分）</t>
    <rPh sb="0" eb="2">
      <t>テイガク</t>
    </rPh>
    <rPh sb="2" eb="4">
      <t>キホン</t>
    </rPh>
    <rPh sb="4" eb="6">
      <t>リョウキン</t>
    </rPh>
    <rPh sb="7" eb="10">
      <t>ホンジギョウ</t>
    </rPh>
    <rPh sb="13" eb="16">
      <t>ゾウカブン</t>
    </rPh>
    <phoneticPr fontId="16"/>
  </si>
  <si>
    <t>円/月 ×</t>
    <rPh sb="0" eb="1">
      <t>エン</t>
    </rPh>
    <rPh sb="2" eb="3">
      <t>ツキ</t>
    </rPh>
    <phoneticPr fontId="16"/>
  </si>
  <si>
    <t>ヶ月　＋</t>
    <rPh sb="1" eb="2">
      <t>ゲツ</t>
    </rPh>
    <phoneticPr fontId="16"/>
  </si>
  <si>
    <t>その他期</t>
    <rPh sb="2" eb="4">
      <t>タキ</t>
    </rPh>
    <phoneticPr fontId="16"/>
  </si>
  <si>
    <r>
      <t>円/m</t>
    </r>
    <r>
      <rPr>
        <vertAlign val="superscript"/>
        <sz val="10"/>
        <rFont val="ＭＳ Ｐゴシック"/>
        <family val="3"/>
        <charset val="128"/>
      </rPr>
      <t>3</t>
    </r>
    <r>
      <rPr>
        <sz val="10"/>
        <rFont val="ＭＳ Ｐゴシック"/>
        <family val="3"/>
        <charset val="128"/>
      </rPr>
      <t>　×</t>
    </r>
    <rPh sb="0" eb="1">
      <t>エン</t>
    </rPh>
    <phoneticPr fontId="16"/>
  </si>
  <si>
    <t>●学校別空調設備・換気設備機器リスト</t>
    <rPh sb="1" eb="4">
      <t>ガッコウベツ</t>
    </rPh>
    <rPh sb="4" eb="6">
      <t>クウチョウ</t>
    </rPh>
    <rPh sb="6" eb="8">
      <t>セツビ</t>
    </rPh>
    <rPh sb="9" eb="11">
      <t>カンキ</t>
    </rPh>
    <rPh sb="11" eb="13">
      <t>セツビ</t>
    </rPh>
    <rPh sb="13" eb="15">
      <t>キキ</t>
    </rPh>
    <phoneticPr fontId="16"/>
  </si>
  <si>
    <t>エネルギー方式</t>
    <rPh sb="5" eb="7">
      <t>ホウシキ</t>
    </rPh>
    <phoneticPr fontId="23"/>
  </si>
  <si>
    <t>教室番号
および
系統番号</t>
    <rPh sb="0" eb="2">
      <t>キョウシツ</t>
    </rPh>
    <rPh sb="2" eb="4">
      <t>バンゴウ</t>
    </rPh>
    <rPh sb="9" eb="11">
      <t>ケイトウ</t>
    </rPh>
    <rPh sb="11" eb="13">
      <t>バンゴウ</t>
    </rPh>
    <phoneticPr fontId="16"/>
  </si>
  <si>
    <t>機器仕様</t>
    <rPh sb="0" eb="2">
      <t>キキ</t>
    </rPh>
    <rPh sb="2" eb="4">
      <t>シヨウ</t>
    </rPh>
    <phoneticPr fontId="16"/>
  </si>
  <si>
    <t>系統記号</t>
    <rPh sb="0" eb="2">
      <t>ケイトウ</t>
    </rPh>
    <rPh sb="2" eb="4">
      <t>キゴウ</t>
    </rPh>
    <phoneticPr fontId="16"/>
  </si>
  <si>
    <t>冷房能力</t>
    <rPh sb="0" eb="2">
      <t>レイボウ</t>
    </rPh>
    <rPh sb="2" eb="4">
      <t>ノウリョク</t>
    </rPh>
    <phoneticPr fontId="16"/>
  </si>
  <si>
    <t>暖房能力</t>
    <rPh sb="0" eb="2">
      <t>ダンボウ</t>
    </rPh>
    <rPh sb="2" eb="4">
      <t>ノウリョク</t>
    </rPh>
    <phoneticPr fontId="16"/>
  </si>
  <si>
    <t>製造者名</t>
    <rPh sb="0" eb="2">
      <t>セイゾウ</t>
    </rPh>
    <rPh sb="2" eb="3">
      <t>シャ</t>
    </rPh>
    <rPh sb="3" eb="4">
      <t>メイ</t>
    </rPh>
    <phoneticPr fontId="16"/>
  </si>
  <si>
    <t>型番</t>
    <rPh sb="0" eb="2">
      <t>カタバン</t>
    </rPh>
    <phoneticPr fontId="16"/>
  </si>
  <si>
    <t>■室内機</t>
    <rPh sb="1" eb="4">
      <t>シツナイキ</t>
    </rPh>
    <phoneticPr fontId="16"/>
  </si>
  <si>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</si>
  <si>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</si>
  <si>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</si>
  <si>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</si>
  <si>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</si>
  <si>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</si>
  <si>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</si>
  <si>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</si>
  <si>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</si>
  <si>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</si>
  <si>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</si>
  <si>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</si>
  <si>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</si>
  <si>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</si>
  <si>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</si>
  <si>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</si>
  <si>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</si>
  <si>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</si>
  <si>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</si>
  <si>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</si>
  <si>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</si>
  <si>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</si>
  <si>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</si>
  <si>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</si>
  <si>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</si>
  <si>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</si>
  <si>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</si>
  <si>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</si>
  <si>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</si>
  <si>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16"/>
  </si>
  <si>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16"/>
  </si>
  <si>
    <t>■換気設備</t>
    <rPh sb="1" eb="3">
      <t>カンキ</t>
    </rPh>
    <rPh sb="3" eb="5">
      <t>セツビ</t>
    </rPh>
    <phoneticPr fontId="16"/>
  </si>
  <si>
    <t>5月</t>
    <rPh sb="1" eb="2">
      <t>ガツ</t>
    </rPh>
    <phoneticPr fontId="6"/>
  </si>
  <si>
    <t>10月</t>
    <phoneticPr fontId="6"/>
  </si>
  <si>
    <t>9月</t>
    <phoneticPr fontId="6"/>
  </si>
  <si>
    <t>11月</t>
    <phoneticPr fontId="6"/>
  </si>
  <si>
    <t>3月</t>
    <phoneticPr fontId="6"/>
  </si>
  <si>
    <t>No.</t>
  </si>
  <si>
    <t>対象校名</t>
  </si>
  <si>
    <t>合計</t>
  </si>
  <si>
    <t>その他</t>
  </si>
  <si>
    <t>合計
（税抜）</t>
    <rPh sb="0" eb="2">
      <t>ゴウケイ</t>
    </rPh>
    <rPh sb="4" eb="6">
      <t>ゼイヌキ</t>
    </rPh>
    <phoneticPr fontId="6"/>
  </si>
  <si>
    <t>年度</t>
  </si>
  <si>
    <t>電気料金</t>
  </si>
  <si>
    <t>ガス料金</t>
  </si>
  <si>
    <t>エネルギー費用の算定表</t>
    <rPh sb="5" eb="7">
      <t>ヒヨウ</t>
    </rPh>
    <rPh sb="8" eb="10">
      <t>サンテイ</t>
    </rPh>
    <rPh sb="10" eb="11">
      <t>ヒョウ</t>
    </rPh>
    <phoneticPr fontId="6"/>
  </si>
  <si>
    <t>※本様式は各企業単位でご提出ください。なお、担当者氏名等は、代表となる１名の方のみの記入で結構です。</t>
    <phoneticPr fontId="16"/>
  </si>
  <si>
    <t>説明会参加者氏名</t>
    <rPh sb="0" eb="3">
      <t>セツメイカイ</t>
    </rPh>
    <rPh sb="3" eb="6">
      <t>サンカシャ</t>
    </rPh>
    <rPh sb="6" eb="8">
      <t>シメイ</t>
    </rPh>
    <phoneticPr fontId="16"/>
  </si>
  <si>
    <t>説明会への参加希望</t>
    <rPh sb="0" eb="3">
      <t>セツメイカイ</t>
    </rPh>
    <rPh sb="5" eb="7">
      <t>サンカ</t>
    </rPh>
    <rPh sb="7" eb="9">
      <t>キボウ</t>
    </rPh>
    <phoneticPr fontId="16"/>
  </si>
  <si>
    <t>(火)</t>
    <rPh sb="1" eb="2">
      <t>ヒ</t>
    </rPh>
    <phoneticPr fontId="16"/>
  </si>
  <si>
    <t>(金)</t>
    <rPh sb="1" eb="2">
      <t>キン</t>
    </rPh>
    <phoneticPr fontId="16"/>
  </si>
  <si>
    <t>(木)</t>
    <rPh sb="1" eb="2">
      <t>モク</t>
    </rPh>
    <phoneticPr fontId="16"/>
  </si>
  <si>
    <t>(水)</t>
    <rPh sb="1" eb="2">
      <t>スイ</t>
    </rPh>
    <phoneticPr fontId="16"/>
  </si>
  <si>
    <t>参加
希望</t>
    <rPh sb="0" eb="2">
      <t>サンカ</t>
    </rPh>
    <rPh sb="3" eb="5">
      <t>キボウ</t>
    </rPh>
    <phoneticPr fontId="16"/>
  </si>
  <si>
    <t>日程</t>
    <rPh sb="0" eb="2">
      <t>ニッテイ</t>
    </rPh>
    <phoneticPr fontId="16"/>
  </si>
  <si>
    <t>参加希望の学校のみプルダウンにより参加を選択してください。(不参加は空欄)</t>
    <rPh sb="0" eb="2">
      <t>サンカ</t>
    </rPh>
    <rPh sb="2" eb="4">
      <t>キボウ</t>
    </rPh>
    <rPh sb="5" eb="7">
      <t>ガッコウ</t>
    </rPh>
    <rPh sb="17" eb="19">
      <t>サンカ</t>
    </rPh>
    <rPh sb="20" eb="22">
      <t>センタク</t>
    </rPh>
    <rPh sb="30" eb="33">
      <t>フサンカ</t>
    </rPh>
    <rPh sb="34" eb="36">
      <t>クウラン</t>
    </rPh>
    <phoneticPr fontId="16"/>
  </si>
  <si>
    <t>FAX番号</t>
    <phoneticPr fontId="16"/>
  </si>
  <si>
    <t>所在地</t>
    <phoneticPr fontId="16"/>
  </si>
  <si>
    <t>※本様式は各企業単位でご提出ください。なお、担当者氏名等は、代表となる１名の方のみの記入で結構です。</t>
    <phoneticPr fontId="16"/>
  </si>
  <si>
    <t>メールアドレス</t>
    <phoneticPr fontId="16"/>
  </si>
  <si>
    <t>(様式1-7)</t>
    <rPh sb="1" eb="3">
      <t>ヨウシキ</t>
    </rPh>
    <phoneticPr fontId="16"/>
  </si>
  <si>
    <t>(様式1-8)</t>
    <rPh sb="1" eb="3">
      <t>ヨウシキ</t>
    </rPh>
    <phoneticPr fontId="16"/>
  </si>
  <si>
    <t>㊞</t>
    <phoneticPr fontId="16"/>
  </si>
  <si>
    <t>●損益計画書</t>
    <rPh sb="1" eb="3">
      <t>ソンエキ</t>
    </rPh>
    <rPh sb="3" eb="6">
      <t>ケイカクショ</t>
    </rPh>
    <phoneticPr fontId="16"/>
  </si>
  <si>
    <t>■損益計画書</t>
    <rPh sb="1" eb="3">
      <t>ソンエキ</t>
    </rPh>
    <rPh sb="3" eb="6">
      <t>ケイカクショ</t>
    </rPh>
    <phoneticPr fontId="16"/>
  </si>
  <si>
    <t>１年目</t>
    <rPh sb="1" eb="3">
      <t>ネンメ</t>
    </rPh>
    <phoneticPr fontId="16"/>
  </si>
  <si>
    <t>２年目</t>
    <rPh sb="1" eb="3">
      <t>ネンメ</t>
    </rPh>
    <phoneticPr fontId="16"/>
  </si>
  <si>
    <t>３年目</t>
    <rPh sb="1" eb="3">
      <t>ネンメ</t>
    </rPh>
    <phoneticPr fontId="16"/>
  </si>
  <si>
    <t>４年目</t>
    <rPh sb="1" eb="3">
      <t>ネンメ</t>
    </rPh>
    <phoneticPr fontId="16"/>
  </si>
  <si>
    <t>５年目</t>
    <rPh sb="1" eb="3">
      <t>ネンメ</t>
    </rPh>
    <phoneticPr fontId="16"/>
  </si>
  <si>
    <t>６年目</t>
    <rPh sb="1" eb="3">
      <t>ネンメ</t>
    </rPh>
    <phoneticPr fontId="16"/>
  </si>
  <si>
    <t>７年目</t>
    <rPh sb="1" eb="3">
      <t>ネンメ</t>
    </rPh>
    <phoneticPr fontId="16"/>
  </si>
  <si>
    <t>８年目</t>
    <rPh sb="1" eb="3">
      <t>ネンメ</t>
    </rPh>
    <phoneticPr fontId="16"/>
  </si>
  <si>
    <t>９年目</t>
    <rPh sb="1" eb="3">
      <t>ネンメ</t>
    </rPh>
    <phoneticPr fontId="16"/>
  </si>
  <si>
    <t>１０年目</t>
    <rPh sb="2" eb="4">
      <t>ネンメ</t>
    </rPh>
    <phoneticPr fontId="16"/>
  </si>
  <si>
    <t>１１年目</t>
    <rPh sb="2" eb="4">
      <t>ネンメ</t>
    </rPh>
    <phoneticPr fontId="16"/>
  </si>
  <si>
    <t>１２年目</t>
    <rPh sb="2" eb="4">
      <t>ネンメ</t>
    </rPh>
    <phoneticPr fontId="16"/>
  </si>
  <si>
    <t>１３年目</t>
    <rPh sb="2" eb="4">
      <t>ネンメ</t>
    </rPh>
    <phoneticPr fontId="16"/>
  </si>
  <si>
    <t>（単位：円）</t>
    <rPh sb="1" eb="3">
      <t>タンイ</t>
    </rPh>
    <rPh sb="4" eb="5">
      <t>エン</t>
    </rPh>
    <phoneticPr fontId="16"/>
  </si>
  <si>
    <t xml:space="preserve"> 科目</t>
    <rPh sb="1" eb="3">
      <t>カモク</t>
    </rPh>
    <phoneticPr fontId="16"/>
  </si>
  <si>
    <t>収入計</t>
    <rPh sb="0" eb="2">
      <t>シュウニュウ</t>
    </rPh>
    <rPh sb="2" eb="3">
      <t>ケイ</t>
    </rPh>
    <phoneticPr fontId="16"/>
  </si>
  <si>
    <t>サービス対価</t>
    <rPh sb="4" eb="6">
      <t>タイカ</t>
    </rPh>
    <phoneticPr fontId="16"/>
  </si>
  <si>
    <t>　うち、維持管理のサービス対価</t>
    <rPh sb="4" eb="6">
      <t>イジ</t>
    </rPh>
    <rPh sb="6" eb="8">
      <t>カンリ</t>
    </rPh>
    <rPh sb="13" eb="15">
      <t>タイカ</t>
    </rPh>
    <phoneticPr fontId="16"/>
  </si>
  <si>
    <t>その他</t>
    <rPh sb="2" eb="3">
      <t>タ</t>
    </rPh>
    <phoneticPr fontId="16"/>
  </si>
  <si>
    <t>支出計</t>
    <rPh sb="0" eb="2">
      <t>シシュツ</t>
    </rPh>
    <rPh sb="2" eb="3">
      <t>ケイ</t>
    </rPh>
    <phoneticPr fontId="16"/>
  </si>
  <si>
    <t>業務経費（原価）</t>
    <rPh sb="0" eb="2">
      <t>ギョウム</t>
    </rPh>
    <rPh sb="2" eb="4">
      <t>ケイヒ</t>
    </rPh>
    <rPh sb="5" eb="7">
      <t>ゲンカ</t>
    </rPh>
    <phoneticPr fontId="16"/>
  </si>
  <si>
    <t>公租公課</t>
    <rPh sb="0" eb="2">
      <t>コウソ</t>
    </rPh>
    <rPh sb="2" eb="4">
      <t>コウカ</t>
    </rPh>
    <phoneticPr fontId="16"/>
  </si>
  <si>
    <t>支払利息</t>
    <rPh sb="0" eb="2">
      <t>シハライ</t>
    </rPh>
    <rPh sb="2" eb="4">
      <t>リソク</t>
    </rPh>
    <phoneticPr fontId="16"/>
  </si>
  <si>
    <t>その他</t>
    <rPh sb="0" eb="3">
      <t>ソノタ</t>
    </rPh>
    <phoneticPr fontId="16"/>
  </si>
  <si>
    <t>税引前当期損益</t>
    <rPh sb="0" eb="1">
      <t>ゼイ</t>
    </rPh>
    <rPh sb="1" eb="2">
      <t>ヒ</t>
    </rPh>
    <rPh sb="2" eb="3">
      <t>マエ</t>
    </rPh>
    <rPh sb="3" eb="5">
      <t>トウキ</t>
    </rPh>
    <rPh sb="5" eb="7">
      <t>ソンエキ</t>
    </rPh>
    <phoneticPr fontId="16"/>
  </si>
  <si>
    <t>法人税等</t>
    <rPh sb="0" eb="3">
      <t>ホウジンゼイ</t>
    </rPh>
    <rPh sb="3" eb="4">
      <t>トウ</t>
    </rPh>
    <phoneticPr fontId="16"/>
  </si>
  <si>
    <t>税引後当期損益</t>
    <rPh sb="0" eb="1">
      <t>ゼイ</t>
    </rPh>
    <rPh sb="1" eb="2">
      <t>ヒ</t>
    </rPh>
    <rPh sb="2" eb="3">
      <t>ゴ</t>
    </rPh>
    <rPh sb="3" eb="5">
      <t>トウキ</t>
    </rPh>
    <rPh sb="5" eb="7">
      <t>ソンエキ</t>
    </rPh>
    <phoneticPr fontId="16"/>
  </si>
  <si>
    <t>■キャッシュフロー計算書</t>
    <rPh sb="9" eb="12">
      <t>ケイサンショ</t>
    </rPh>
    <phoneticPr fontId="16"/>
  </si>
  <si>
    <t>科目</t>
    <rPh sb="0" eb="2">
      <t>カモク</t>
    </rPh>
    <phoneticPr fontId="16"/>
  </si>
  <si>
    <t>キャッシュインフロー計</t>
    <rPh sb="10" eb="11">
      <t>ケイ</t>
    </rPh>
    <phoneticPr fontId="16"/>
  </si>
  <si>
    <t>税引後利益</t>
    <rPh sb="0" eb="2">
      <t>ゼイビキ</t>
    </rPh>
    <rPh sb="2" eb="3">
      <t>ゴ</t>
    </rPh>
    <rPh sb="3" eb="5">
      <t>リエキ</t>
    </rPh>
    <phoneticPr fontId="16"/>
  </si>
  <si>
    <t>資本金</t>
    <rPh sb="0" eb="3">
      <t>シホンキン</t>
    </rPh>
    <phoneticPr fontId="16"/>
  </si>
  <si>
    <t>借入金</t>
    <rPh sb="0" eb="2">
      <t>カリイレ</t>
    </rPh>
    <rPh sb="2" eb="3">
      <t>キン</t>
    </rPh>
    <phoneticPr fontId="16"/>
  </si>
  <si>
    <t>キャッシュアウトフロー計</t>
    <rPh sb="11" eb="12">
      <t>ケイ</t>
    </rPh>
    <phoneticPr fontId="16"/>
  </si>
  <si>
    <t>初期費用</t>
    <rPh sb="0" eb="2">
      <t>ショキ</t>
    </rPh>
    <rPh sb="2" eb="4">
      <t>ヒヨウ</t>
    </rPh>
    <phoneticPr fontId="16"/>
  </si>
  <si>
    <t>設備投資費用</t>
    <rPh sb="0" eb="2">
      <t>セツビ</t>
    </rPh>
    <rPh sb="2" eb="4">
      <t>トウシ</t>
    </rPh>
    <rPh sb="4" eb="6">
      <t>ヒヨウ</t>
    </rPh>
    <phoneticPr fontId="16"/>
  </si>
  <si>
    <t>元本</t>
    <rPh sb="0" eb="2">
      <t>ガンポン</t>
    </rPh>
    <phoneticPr fontId="16"/>
  </si>
  <si>
    <t>ネットキャッシュフロー</t>
    <phoneticPr fontId="16"/>
  </si>
  <si>
    <t>配当</t>
    <rPh sb="0" eb="2">
      <t>ハイトウ</t>
    </rPh>
    <phoneticPr fontId="16"/>
  </si>
  <si>
    <t>未処分金（内部留保金）</t>
    <phoneticPr fontId="16"/>
  </si>
  <si>
    <t>未処分金累計</t>
    <rPh sb="4" eb="6">
      <t>ルイケイ</t>
    </rPh>
    <phoneticPr fontId="16"/>
  </si>
  <si>
    <t>■経営指標</t>
    <rPh sb="1" eb="3">
      <t>ケイエイ</t>
    </rPh>
    <rPh sb="3" eb="5">
      <t>シヒョウ</t>
    </rPh>
    <phoneticPr fontId="16"/>
  </si>
  <si>
    <t>DSCR　各期</t>
    <rPh sb="5" eb="7">
      <t>カクキ</t>
    </rPh>
    <phoneticPr fontId="16"/>
  </si>
  <si>
    <t>DSCR　事業期間平均</t>
    <rPh sb="5" eb="7">
      <t>ジギョウ</t>
    </rPh>
    <rPh sb="7" eb="9">
      <t>キカン</t>
    </rPh>
    <rPh sb="9" eb="11">
      <t>ヘイキン</t>
    </rPh>
    <phoneticPr fontId="16"/>
  </si>
  <si>
    <t>PIRR</t>
    <phoneticPr fontId="16"/>
  </si>
  <si>
    <t>EIRR</t>
    <phoneticPr fontId="16"/>
  </si>
  <si>
    <t>※本表の費目等は、適宜変更して結構です。</t>
    <rPh sb="1" eb="3">
      <t>ホンピョウ</t>
    </rPh>
    <rPh sb="4" eb="6">
      <t>ヒモク</t>
    </rPh>
    <rPh sb="6" eb="7">
      <t>トウ</t>
    </rPh>
    <rPh sb="9" eb="11">
      <t>テキギ</t>
    </rPh>
    <rPh sb="11" eb="13">
      <t>ヘンコウ</t>
    </rPh>
    <rPh sb="15" eb="17">
      <t>ケッコウ</t>
    </rPh>
    <phoneticPr fontId="16"/>
  </si>
  <si>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16"/>
  </si>
  <si>
    <t>※金額は、消費税及び地方消費税相当額を除いた額を記入してください。</t>
    <rPh sb="19" eb="20">
      <t>ノゾ</t>
    </rPh>
    <rPh sb="22" eb="23">
      <t>ガク</t>
    </rPh>
    <phoneticPr fontId="16"/>
  </si>
  <si>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16"/>
  </si>
  <si>
    <t>（様式9-1）</t>
    <rPh sb="1" eb="3">
      <t>ヨウシキ</t>
    </rPh>
    <phoneticPr fontId="6"/>
  </si>
  <si>
    <t>空調設備計画書</t>
    <rPh sb="0" eb="2">
      <t>クウチョウ</t>
    </rPh>
    <rPh sb="2" eb="4">
      <t>セツビ</t>
    </rPh>
    <rPh sb="4" eb="6">
      <t>ケイカク</t>
    </rPh>
    <rPh sb="6" eb="7">
      <t>ショ</t>
    </rPh>
    <phoneticPr fontId="6"/>
  </si>
  <si>
    <t>（様式9-4）</t>
    <rPh sb="1" eb="3">
      <t>ヨウシキ</t>
    </rPh>
    <phoneticPr fontId="16"/>
  </si>
  <si>
    <t>(様式9-5）</t>
    <rPh sb="1" eb="3">
      <t>ヨウシキ</t>
    </rPh>
    <phoneticPr fontId="16"/>
  </si>
  <si>
    <t>基本協定書（案）</t>
    <rPh sb="0" eb="2">
      <t>キホン</t>
    </rPh>
    <rPh sb="2" eb="5">
      <t>キョウテイショ</t>
    </rPh>
    <rPh sb="6" eb="7">
      <t>アン</t>
    </rPh>
    <phoneticPr fontId="6"/>
  </si>
  <si>
    <t>（代表者）</t>
    <rPh sb="1" eb="4">
      <t>ダイヒョウシャ</t>
    </rPh>
    <phoneticPr fontId="6"/>
  </si>
  <si>
    <t>※説明会の参加希望人数は、１企業あたり２名までとしてください。</t>
    <rPh sb="1" eb="4">
      <t>セツメイカイ</t>
    </rPh>
    <rPh sb="5" eb="7">
      <t>サンカ</t>
    </rPh>
    <rPh sb="7" eb="9">
      <t>キボウ</t>
    </rPh>
    <rPh sb="9" eb="11">
      <t>ニンズウ</t>
    </rPh>
    <rPh sb="14" eb="16">
      <t>キギョウ</t>
    </rPh>
    <rPh sb="20" eb="21">
      <t>メイ</t>
    </rPh>
    <phoneticPr fontId="16"/>
  </si>
  <si>
    <t>注１　Microsoft Excel®で作成してください。</t>
  </si>
  <si>
    <t>注２　本様式と様式1-2を電子メールに添付して送付してください。</t>
    <rPh sb="0" eb="1">
      <t>チュウ</t>
    </rPh>
    <rPh sb="3" eb="4">
      <t>ホン</t>
    </rPh>
    <rPh sb="4" eb="6">
      <t>ヨウシキ</t>
    </rPh>
    <rPh sb="7" eb="9">
      <t>ヨウシキ</t>
    </rPh>
    <rPh sb="13" eb="15">
      <t>デンシ</t>
    </rPh>
    <rPh sb="19" eb="21">
      <t>テンプ</t>
    </rPh>
    <rPh sb="23" eb="25">
      <t>ソウフ</t>
    </rPh>
    <phoneticPr fontId="6"/>
  </si>
  <si>
    <t>注５　Microsoft Excel®で作成の上、電子メールに添付して送付してください。</t>
    <rPh sb="31" eb="33">
      <t>テンプ</t>
    </rPh>
    <phoneticPr fontId="6"/>
  </si>
  <si>
    <t>注２　本様式と様式1-4を電子メールに添付して送付してください。</t>
    <rPh sb="0" eb="1">
      <t>チュウ</t>
    </rPh>
    <rPh sb="3" eb="4">
      <t>ホン</t>
    </rPh>
    <rPh sb="4" eb="6">
      <t>ヨウシキ</t>
    </rPh>
    <rPh sb="7" eb="9">
      <t>ヨウシキ</t>
    </rPh>
    <rPh sb="13" eb="15">
      <t>デンシ</t>
    </rPh>
    <rPh sb="19" eb="21">
      <t>テンプ</t>
    </rPh>
    <rPh sb="23" eb="25">
      <t>ソウフ</t>
    </rPh>
    <phoneticPr fontId="6"/>
  </si>
  <si>
    <t>※本様式については、Microsoft Excel®形式にて作成し、電子メールに添付して送付してください。</t>
    <rPh sb="1" eb="2">
      <t>ホン</t>
    </rPh>
    <rPh sb="2" eb="4">
      <t>ヨウシキ</t>
    </rPh>
    <rPh sb="26" eb="28">
      <t>ケイシキ</t>
    </rPh>
    <rPh sb="30" eb="32">
      <t>サクセイ</t>
    </rPh>
    <rPh sb="34" eb="36">
      <t>デンシ</t>
    </rPh>
    <rPh sb="40" eb="42">
      <t>テンプ</t>
    </rPh>
    <rPh sb="44" eb="46">
      <t>ソウフ</t>
    </rPh>
    <phoneticPr fontId="16"/>
  </si>
  <si>
    <t>※本様式については、Microsoft Excel®形式にて作成し、電子メールに添付して送付してください。</t>
    <phoneticPr fontId="16"/>
  </si>
  <si>
    <t>①</t>
    <phoneticPr fontId="6"/>
  </si>
  <si>
    <t>②</t>
    <phoneticPr fontId="6"/>
  </si>
  <si>
    <t>③</t>
    <phoneticPr fontId="6"/>
  </si>
  <si>
    <t>④</t>
    <phoneticPr fontId="6"/>
  </si>
  <si>
    <t>⑤</t>
    <phoneticPr fontId="6"/>
  </si>
  <si>
    <t>設計に係る費用</t>
    <rPh sb="0" eb="2">
      <t>セッケイ</t>
    </rPh>
    <rPh sb="3" eb="4">
      <t>カカ</t>
    </rPh>
    <rPh sb="5" eb="7">
      <t>ヒヨウ</t>
    </rPh>
    <phoneticPr fontId="6"/>
  </si>
  <si>
    <t>施工に係る費用</t>
    <rPh sb="0" eb="2">
      <t>セコウ</t>
    </rPh>
    <rPh sb="3" eb="4">
      <t>カカ</t>
    </rPh>
    <rPh sb="5" eb="7">
      <t>ヒヨウ</t>
    </rPh>
    <phoneticPr fontId="6"/>
  </si>
  <si>
    <t>工事監理に係る費用</t>
    <rPh sb="0" eb="2">
      <t>コウジ</t>
    </rPh>
    <rPh sb="2" eb="4">
      <t>カンリ</t>
    </rPh>
    <rPh sb="5" eb="6">
      <t>カカ</t>
    </rPh>
    <rPh sb="7" eb="9">
      <t>ヒヨウ</t>
    </rPh>
    <phoneticPr fontId="6"/>
  </si>
  <si>
    <t>所有権移転に係る費用</t>
    <rPh sb="0" eb="3">
      <t>ショユウケン</t>
    </rPh>
    <rPh sb="3" eb="5">
      <t>イテン</t>
    </rPh>
    <rPh sb="6" eb="7">
      <t>カカ</t>
    </rPh>
    <rPh sb="8" eb="10">
      <t>ヒヨウ</t>
    </rPh>
    <phoneticPr fontId="6"/>
  </si>
  <si>
    <t>内容</t>
    <rPh sb="0" eb="2">
      <t>ナイヨウ</t>
    </rPh>
    <phoneticPr fontId="6"/>
  </si>
  <si>
    <t>金額（税抜）</t>
    <rPh sb="0" eb="2">
      <t>キンガク</t>
    </rPh>
    <rPh sb="3" eb="4">
      <t>ゼイ</t>
    </rPh>
    <rPh sb="4" eb="5">
      <t>ヌ</t>
    </rPh>
    <phoneticPr fontId="6"/>
  </si>
  <si>
    <t>（様式5-3）</t>
    <phoneticPr fontId="6"/>
  </si>
  <si>
    <t>設計・施工等のサービス対価
（サービス対価Ａ）</t>
    <rPh sb="0" eb="2">
      <t>セッケイ</t>
    </rPh>
    <rPh sb="3" eb="5">
      <t>セコウ</t>
    </rPh>
    <rPh sb="5" eb="6">
      <t>トウ</t>
    </rPh>
    <rPh sb="19" eb="21">
      <t>タイカ</t>
    </rPh>
    <phoneticPr fontId="6"/>
  </si>
  <si>
    <t>維持管理のサービス対価（サービス対価Ｂ）</t>
    <rPh sb="0" eb="2">
      <t>イジ</t>
    </rPh>
    <rPh sb="2" eb="4">
      <t>カンリ</t>
    </rPh>
    <rPh sb="9" eb="11">
      <t>タイカ</t>
    </rPh>
    <rPh sb="16" eb="18">
      <t>タイカ</t>
    </rPh>
    <phoneticPr fontId="6"/>
  </si>
  <si>
    <t>入札価格（Ａ及びＢの合計）</t>
    <rPh sb="0" eb="2">
      <t>ニュウサツ</t>
    </rPh>
    <rPh sb="2" eb="4">
      <t>カカク</t>
    </rPh>
    <rPh sb="6" eb="7">
      <t>オヨ</t>
    </rPh>
    <rPh sb="10" eb="12">
      <t>ゴウケイ</t>
    </rPh>
    <phoneticPr fontId="6"/>
  </si>
  <si>
    <t>注４　水色のセルには数式が入っていますので、入力しないでください。</t>
    <phoneticPr fontId="6"/>
  </si>
  <si>
    <t>　　　 ただし、不都合がある場合は、適宜調整してください。</t>
    <rPh sb="8" eb="11">
      <t>フツゴウ</t>
    </rPh>
    <rPh sb="14" eb="16">
      <t>バアイ</t>
    </rPh>
    <rPh sb="18" eb="20">
      <t>テキギ</t>
    </rPh>
    <rPh sb="20" eb="22">
      <t>チョウセイ</t>
    </rPh>
    <phoneticPr fontId="6"/>
  </si>
  <si>
    <t>対象経費</t>
    <rPh sb="0" eb="2">
      <t>タイショウ</t>
    </rPh>
    <rPh sb="2" eb="4">
      <t>ケイヒ</t>
    </rPh>
    <phoneticPr fontId="6"/>
  </si>
  <si>
    <t>（様式5-5）</t>
    <phoneticPr fontId="6"/>
  </si>
  <si>
    <t>設計に係る費用</t>
    <phoneticPr fontId="6"/>
  </si>
  <si>
    <t>施工に係る費用</t>
    <phoneticPr fontId="6"/>
  </si>
  <si>
    <t>工事監理に係る費用</t>
    <phoneticPr fontId="6"/>
  </si>
  <si>
    <t>（単位：円）</t>
    <rPh sb="1" eb="3">
      <t>タンイ</t>
    </rPh>
    <rPh sb="4" eb="5">
      <t>エン</t>
    </rPh>
    <phoneticPr fontId="6"/>
  </si>
  <si>
    <t>設計・施工等のサービス対価</t>
    <rPh sb="5" eb="6">
      <t>トウ</t>
    </rPh>
    <phoneticPr fontId="6"/>
  </si>
  <si>
    <t>注５　水色のセルには数式が入っていますので、入力しないでください。</t>
    <phoneticPr fontId="6"/>
  </si>
  <si>
    <t>維持管理に係る費用</t>
    <rPh sb="0" eb="2">
      <t>イジ</t>
    </rPh>
    <rPh sb="2" eb="4">
      <t>カンリ</t>
    </rPh>
    <rPh sb="5" eb="6">
      <t>カカ</t>
    </rPh>
    <rPh sb="7" eb="9">
      <t>ヒヨウ</t>
    </rPh>
    <phoneticPr fontId="6"/>
  </si>
  <si>
    <t>設計・施工業務工程表</t>
    <rPh sb="0" eb="2">
      <t>セッケイ</t>
    </rPh>
    <rPh sb="3" eb="5">
      <t>セコウ</t>
    </rPh>
    <rPh sb="5" eb="7">
      <t>ギョウム</t>
    </rPh>
    <rPh sb="7" eb="10">
      <t>コウテイヒョウ</t>
    </rPh>
    <phoneticPr fontId="16"/>
  </si>
  <si>
    <t>注２　設計・施工業務の工程（各種調査、設計、施工、検査、引渡し時期、所有権移転、供用開始時期等）について可能な範囲で詳細に記入してください。</t>
    <rPh sb="0" eb="1">
      <t>チュウ</t>
    </rPh>
    <rPh sb="3" eb="5">
      <t>セッケイ</t>
    </rPh>
    <rPh sb="6" eb="8">
      <t>セコウ</t>
    </rPh>
    <rPh sb="8" eb="10">
      <t>ギョウム</t>
    </rPh>
    <rPh sb="11" eb="13">
      <t>コウテイ</t>
    </rPh>
    <rPh sb="14" eb="16">
      <t>カクシュ</t>
    </rPh>
    <rPh sb="16" eb="18">
      <t>チョウサ</t>
    </rPh>
    <rPh sb="19" eb="21">
      <t>セッケイ</t>
    </rPh>
    <rPh sb="22" eb="24">
      <t>セコウ</t>
    </rPh>
    <rPh sb="25" eb="27">
      <t>ケンサ</t>
    </rPh>
    <rPh sb="28" eb="30">
      <t>ヒキワタ</t>
    </rPh>
    <rPh sb="31" eb="33">
      <t>ジキ</t>
    </rPh>
    <rPh sb="34" eb="37">
      <t>ショユウケン</t>
    </rPh>
    <rPh sb="37" eb="39">
      <t>イテン</t>
    </rPh>
    <rPh sb="40" eb="42">
      <t>キョウヨウ</t>
    </rPh>
    <rPh sb="42" eb="44">
      <t>カイシ</t>
    </rPh>
    <rPh sb="44" eb="47">
      <t>ジキトウ</t>
    </rPh>
    <rPh sb="52" eb="54">
      <t>カノウ</t>
    </rPh>
    <rPh sb="55" eb="57">
      <t>ハンイ</t>
    </rPh>
    <rPh sb="58" eb="60">
      <t>ショウサイ</t>
    </rPh>
    <rPh sb="61" eb="63">
      <t>キニュウ</t>
    </rPh>
    <phoneticPr fontId="16"/>
  </si>
  <si>
    <t>合　計</t>
    <phoneticPr fontId="6"/>
  </si>
  <si>
    <t>消費税等相当額</t>
    <phoneticPr fontId="6"/>
  </si>
  <si>
    <t>総合計</t>
    <phoneticPr fontId="6"/>
  </si>
  <si>
    <t>⑥</t>
    <phoneticPr fontId="6"/>
  </si>
  <si>
    <t>⑦</t>
    <phoneticPr fontId="6"/>
  </si>
  <si>
    <t>⑧</t>
    <phoneticPr fontId="6"/>
  </si>
  <si>
    <t>必要な費用を記載</t>
    <rPh sb="0" eb="2">
      <t>ヒツヨウ</t>
    </rPh>
    <rPh sb="3" eb="5">
      <t>ヒヨウ</t>
    </rPh>
    <rPh sb="6" eb="8">
      <t>キサイ</t>
    </rPh>
    <phoneticPr fontId="6"/>
  </si>
  <si>
    <t>①から⑤以外の必要な費用を記載</t>
    <rPh sb="4" eb="6">
      <t>イガイ</t>
    </rPh>
    <rPh sb="7" eb="9">
      <t>ヒツヨウ</t>
    </rPh>
    <rPh sb="10" eb="12">
      <t>ヒヨウ</t>
    </rPh>
    <rPh sb="13" eb="15">
      <t>キサイ</t>
    </rPh>
    <phoneticPr fontId="6"/>
  </si>
  <si>
    <t>様式5-4の設計に係る費用の合計額を記載</t>
    <rPh sb="0" eb="2">
      <t>ヨウシキ</t>
    </rPh>
    <rPh sb="6" eb="8">
      <t>セッケイ</t>
    </rPh>
    <rPh sb="9" eb="10">
      <t>カカ</t>
    </rPh>
    <rPh sb="11" eb="13">
      <t>ヒヨウ</t>
    </rPh>
    <rPh sb="14" eb="16">
      <t>ゴウケイ</t>
    </rPh>
    <rPh sb="16" eb="17">
      <t>ガク</t>
    </rPh>
    <rPh sb="18" eb="20">
      <t>キサイ</t>
    </rPh>
    <phoneticPr fontId="6"/>
  </si>
  <si>
    <t>様式5-4の施工に係る費用の合計額を記載</t>
    <rPh sb="0" eb="2">
      <t>ヨウシキ</t>
    </rPh>
    <rPh sb="6" eb="8">
      <t>セコウ</t>
    </rPh>
    <rPh sb="9" eb="10">
      <t>カカ</t>
    </rPh>
    <rPh sb="11" eb="13">
      <t>ヒヨウ</t>
    </rPh>
    <rPh sb="14" eb="16">
      <t>ゴウケイ</t>
    </rPh>
    <rPh sb="16" eb="17">
      <t>ガク</t>
    </rPh>
    <rPh sb="18" eb="20">
      <t>キサイ</t>
    </rPh>
    <phoneticPr fontId="6"/>
  </si>
  <si>
    <t>様式5-4の工事監理に係る費用の合計額を記載</t>
    <rPh sb="0" eb="2">
      <t>ヨウシキ</t>
    </rPh>
    <rPh sb="6" eb="8">
      <t>コウジ</t>
    </rPh>
    <rPh sb="8" eb="10">
      <t>カンリ</t>
    </rPh>
    <rPh sb="11" eb="12">
      <t>カカ</t>
    </rPh>
    <rPh sb="13" eb="15">
      <t>ヒヨウ</t>
    </rPh>
    <rPh sb="16" eb="18">
      <t>ゴウケイ</t>
    </rPh>
    <rPh sb="18" eb="19">
      <t>ガク</t>
    </rPh>
    <rPh sb="20" eb="22">
      <t>キサイ</t>
    </rPh>
    <phoneticPr fontId="6"/>
  </si>
  <si>
    <t>注１　金額は円単位で入力し、税抜とし、１円未満の端数は切り捨てとしてください。</t>
    <rPh sb="14" eb="15">
      <t>ゼイ</t>
    </rPh>
    <rPh sb="15" eb="16">
      <t>ヌ</t>
    </rPh>
    <phoneticPr fontId="6"/>
  </si>
  <si>
    <t>注２　水色のセルには数式が入っていますので、入力しないでください。</t>
    <phoneticPr fontId="6"/>
  </si>
  <si>
    <t>消費税等相当額
（設計・施工等）</t>
    <rPh sb="0" eb="3">
      <t>ショウヒゼイ</t>
    </rPh>
    <rPh sb="3" eb="4">
      <t>トウ</t>
    </rPh>
    <rPh sb="4" eb="6">
      <t>ソウトウ</t>
    </rPh>
    <rPh sb="6" eb="7">
      <t>ガク</t>
    </rPh>
    <rPh sb="9" eb="11">
      <t>セッケイ</t>
    </rPh>
    <rPh sb="12" eb="14">
      <t>セコウ</t>
    </rPh>
    <rPh sb="14" eb="15">
      <t>ナド</t>
    </rPh>
    <phoneticPr fontId="6"/>
  </si>
  <si>
    <t>注３　⑦消費税等相当額は、様式5-5の消費税等相当額（設計・施工等）記載の金額と一致させてください。</t>
    <rPh sb="4" eb="8">
      <t>ショウヒゼイトウ</t>
    </rPh>
    <rPh sb="8" eb="10">
      <t>ソウトウ</t>
    </rPh>
    <rPh sb="10" eb="11">
      <t>ガク</t>
    </rPh>
    <rPh sb="13" eb="15">
      <t>ヨウシキ</t>
    </rPh>
    <rPh sb="19" eb="23">
      <t>ショウヒゼイトウ</t>
    </rPh>
    <rPh sb="23" eb="25">
      <t>ソウトウ</t>
    </rPh>
    <rPh sb="25" eb="26">
      <t>ガク</t>
    </rPh>
    <rPh sb="27" eb="29">
      <t>セッケイ</t>
    </rPh>
    <rPh sb="30" eb="32">
      <t>セコウ</t>
    </rPh>
    <rPh sb="32" eb="33">
      <t>トウ</t>
    </rPh>
    <rPh sb="34" eb="36">
      <t>キサイ</t>
    </rPh>
    <phoneticPr fontId="6"/>
  </si>
  <si>
    <t>　　　 に記載の金額と一致させてください。</t>
    <rPh sb="5" eb="7">
      <t>キサイ</t>
    </rPh>
    <rPh sb="8" eb="10">
      <t>キンガク</t>
    </rPh>
    <rPh sb="11" eb="13">
      <t>イッチ</t>
    </rPh>
    <phoneticPr fontId="6"/>
  </si>
  <si>
    <t>注７　水色のセルには数式が入っていますので、入力しないでください。</t>
    <phoneticPr fontId="6"/>
  </si>
  <si>
    <t>注５　消費税等相当額（設計・施工等）は、様式5-3の⑦消費税等相当額記載の金額と一致させてください。</t>
    <rPh sb="0" eb="1">
      <t>チュウ</t>
    </rPh>
    <rPh sb="3" eb="6">
      <t>ショウヒゼイ</t>
    </rPh>
    <rPh sb="6" eb="7">
      <t>トウ</t>
    </rPh>
    <rPh sb="7" eb="9">
      <t>ソウトウ</t>
    </rPh>
    <rPh sb="9" eb="10">
      <t>ガク</t>
    </rPh>
    <rPh sb="11" eb="13">
      <t>セッケイ</t>
    </rPh>
    <rPh sb="14" eb="16">
      <t>セコウ</t>
    </rPh>
    <rPh sb="16" eb="17">
      <t>ナド</t>
    </rPh>
    <rPh sb="20" eb="22">
      <t>ヨウシキ</t>
    </rPh>
    <rPh sb="27" eb="30">
      <t>ショウヒゼイ</t>
    </rPh>
    <rPh sb="30" eb="31">
      <t>トウ</t>
    </rPh>
    <rPh sb="31" eb="33">
      <t>ソウトウ</t>
    </rPh>
    <rPh sb="33" eb="34">
      <t>ガク</t>
    </rPh>
    <rPh sb="34" eb="36">
      <t>キサイ</t>
    </rPh>
    <rPh sb="37" eb="39">
      <t>キンガク</t>
    </rPh>
    <rPh sb="40" eb="42">
      <t>イッチ</t>
    </rPh>
    <phoneticPr fontId="6"/>
  </si>
  <si>
    <t>注４　合計金額は、様式5-2記載の金額と一致させてください。</t>
    <rPh sb="0" eb="1">
      <t>チュウ</t>
    </rPh>
    <rPh sb="3" eb="5">
      <t>ゴウケイ</t>
    </rPh>
    <rPh sb="5" eb="7">
      <t>キンガク</t>
    </rPh>
    <rPh sb="9" eb="11">
      <t>ヨウシキ</t>
    </rPh>
    <rPh sb="14" eb="16">
      <t>キサイ</t>
    </rPh>
    <rPh sb="17" eb="19">
      <t>キンガク</t>
    </rPh>
    <rPh sb="20" eb="22">
      <t>イッチ</t>
    </rPh>
    <phoneticPr fontId="6"/>
  </si>
  <si>
    <t>①以外の必要な費用を記載</t>
    <rPh sb="1" eb="3">
      <t>イガイ</t>
    </rPh>
    <rPh sb="4" eb="6">
      <t>ヒツヨウ</t>
    </rPh>
    <rPh sb="7" eb="9">
      <t>ヒヨウ</t>
    </rPh>
    <rPh sb="10" eb="12">
      <t>キサイ</t>
    </rPh>
    <phoneticPr fontId="6"/>
  </si>
  <si>
    <t>③</t>
    <phoneticPr fontId="6"/>
  </si>
  <si>
    <t>注３　支払額は、月単位で均等額となるように設定してください。</t>
    <rPh sb="0" eb="1">
      <t>チュウ</t>
    </rPh>
    <rPh sb="3" eb="5">
      <t>シハライ</t>
    </rPh>
    <rPh sb="5" eb="6">
      <t>ガク</t>
    </rPh>
    <rPh sb="8" eb="11">
      <t>ツキタンイ</t>
    </rPh>
    <rPh sb="12" eb="14">
      <t>キントウ</t>
    </rPh>
    <rPh sb="14" eb="15">
      <t>ガク</t>
    </rPh>
    <rPh sb="21" eb="23">
      <t>セッテイ</t>
    </rPh>
    <phoneticPr fontId="6"/>
  </si>
  <si>
    <t>　　　なお、端数が生じる場合は、第１回で調整してください。</t>
    <rPh sb="6" eb="8">
      <t>ハスウ</t>
    </rPh>
    <rPh sb="9" eb="10">
      <t>ショウ</t>
    </rPh>
    <rPh sb="12" eb="14">
      <t>バアイ</t>
    </rPh>
    <rPh sb="16" eb="17">
      <t>ダイ</t>
    </rPh>
    <rPh sb="18" eb="19">
      <t>カイ</t>
    </rPh>
    <rPh sb="20" eb="22">
      <t>チョウセイ</t>
    </rPh>
    <phoneticPr fontId="6"/>
  </si>
  <si>
    <t>維持管理期間内の空調設備運用に係るエネルギー費用の総額（税込）</t>
    <rPh sb="0" eb="2">
      <t>イジ</t>
    </rPh>
    <rPh sb="2" eb="4">
      <t>カンリ</t>
    </rPh>
    <rPh sb="4" eb="6">
      <t>キカン</t>
    </rPh>
    <rPh sb="6" eb="7">
      <t>ナイ</t>
    </rPh>
    <rPh sb="8" eb="12">
      <t>クウチョウセツビ</t>
    </rPh>
    <rPh sb="12" eb="14">
      <t>ウンヨウ</t>
    </rPh>
    <rPh sb="15" eb="16">
      <t>カカ</t>
    </rPh>
    <rPh sb="22" eb="24">
      <t>ヒヨウ</t>
    </rPh>
    <rPh sb="25" eb="27">
      <t>ソウガク</t>
    </rPh>
    <rPh sb="28" eb="30">
      <t>ゼイコ</t>
    </rPh>
    <phoneticPr fontId="6"/>
  </si>
  <si>
    <t>維持管理期間内の空調設備運用に係るエネルギー費用の総額（税抜）</t>
    <rPh sb="0" eb="2">
      <t>イジ</t>
    </rPh>
    <rPh sb="2" eb="4">
      <t>カンリ</t>
    </rPh>
    <rPh sb="4" eb="6">
      <t>キカン</t>
    </rPh>
    <rPh sb="6" eb="7">
      <t>ナイ</t>
    </rPh>
    <rPh sb="8" eb="12">
      <t>クウチョウセツビ</t>
    </rPh>
    <rPh sb="12" eb="14">
      <t>ウンヨウ</t>
    </rPh>
    <rPh sb="15" eb="16">
      <t>カカ</t>
    </rPh>
    <rPh sb="22" eb="24">
      <t>ヒヨウ</t>
    </rPh>
    <rPh sb="25" eb="27">
      <t>ソウガク</t>
    </rPh>
    <rPh sb="28" eb="29">
      <t>ゼイ</t>
    </rPh>
    <rPh sb="29" eb="30">
      <t>ヌ</t>
    </rPh>
    <phoneticPr fontId="6"/>
  </si>
  <si>
    <t>エネルギー費用
（税込）</t>
    <rPh sb="5" eb="7">
      <t>ヒヨウ</t>
    </rPh>
    <rPh sb="9" eb="11">
      <t>ゼイコ</t>
    </rPh>
    <phoneticPr fontId="6"/>
  </si>
  <si>
    <t>注１　金額は円単位で入力し、１円未満の端数は切り捨てとしてください。</t>
    <phoneticPr fontId="6"/>
  </si>
  <si>
    <t>※金額は円単位で入力し、１円未満の端数は切り捨てとしてください。</t>
    <phoneticPr fontId="6"/>
  </si>
  <si>
    <t>※他の様式の記載金額と整合させてください。</t>
    <rPh sb="1" eb="2">
      <t>タ</t>
    </rPh>
    <rPh sb="3" eb="5">
      <t>ヨウシキ</t>
    </rPh>
    <rPh sb="6" eb="8">
      <t>キサイ</t>
    </rPh>
    <rPh sb="8" eb="10">
      <t>キンガク</t>
    </rPh>
    <rPh sb="11" eb="13">
      <t>セイゴウ</t>
    </rPh>
    <phoneticPr fontId="16"/>
  </si>
  <si>
    <t>注１　金額は円単位で入力し、１円未満の端数は切り捨てとしてください。</t>
    <phoneticPr fontId="6"/>
  </si>
  <si>
    <t>注５　水色のセルには数式が入っていますので、入力しないでください。</t>
    <phoneticPr fontId="6"/>
  </si>
  <si>
    <t>(kVA)</t>
    <phoneticPr fontId="16"/>
  </si>
  <si>
    <t>(kW)</t>
    <phoneticPr fontId="16"/>
  </si>
  <si>
    <t>②/①
(％)</t>
    <phoneticPr fontId="16"/>
  </si>
  <si>
    <t>③/④
(％)</t>
    <phoneticPr fontId="16"/>
  </si>
  <si>
    <t>注１　「計画」の変圧器容量欄は、変圧器改修を行わない場合、「現状」の値を記入し、改修を行う場合、改修後の容量を記入してください。</t>
    <rPh sb="0" eb="1">
      <t>チュウ</t>
    </rPh>
    <rPh sb="4" eb="6">
      <t>ケイカク</t>
    </rPh>
    <rPh sb="8" eb="11">
      <t>ヘンアツキ</t>
    </rPh>
    <rPh sb="11" eb="13">
      <t>ヨウリョウ</t>
    </rPh>
    <rPh sb="13" eb="14">
      <t>ラン</t>
    </rPh>
    <rPh sb="16" eb="19">
      <t>ヘンアツキ</t>
    </rPh>
    <rPh sb="19" eb="21">
      <t>カイシュウ</t>
    </rPh>
    <rPh sb="22" eb="23">
      <t>オコナ</t>
    </rPh>
    <rPh sb="26" eb="28">
      <t>バアイ</t>
    </rPh>
    <rPh sb="30" eb="32">
      <t>ゲンジョウ</t>
    </rPh>
    <rPh sb="34" eb="35">
      <t>アタイ</t>
    </rPh>
    <rPh sb="36" eb="38">
      <t>キニュウ</t>
    </rPh>
    <rPh sb="40" eb="42">
      <t>カイシュウ</t>
    </rPh>
    <rPh sb="43" eb="44">
      <t>オコナ</t>
    </rPh>
    <rPh sb="45" eb="47">
      <t>バアイ</t>
    </rPh>
    <rPh sb="48" eb="51">
      <t>カイシュウゴ</t>
    </rPh>
    <rPh sb="52" eb="54">
      <t>ヨウリョウ</t>
    </rPh>
    <rPh sb="55" eb="57">
      <t>キニュウ</t>
    </rPh>
    <phoneticPr fontId="6"/>
  </si>
  <si>
    <t>注２　表中、「現状」欄の数値等は参考とし、現地の値を優先とします。</t>
    <rPh sb="0" eb="1">
      <t>チュウ</t>
    </rPh>
    <rPh sb="3" eb="5">
      <t>ヒョウチュウ</t>
    </rPh>
    <rPh sb="7" eb="9">
      <t>ゲンジョウ</t>
    </rPh>
    <rPh sb="10" eb="11">
      <t>ラン</t>
    </rPh>
    <rPh sb="12" eb="14">
      <t>スウチ</t>
    </rPh>
    <rPh sb="14" eb="15">
      <t>ナド</t>
    </rPh>
    <rPh sb="16" eb="18">
      <t>サンコウ</t>
    </rPh>
    <rPh sb="21" eb="23">
      <t>ゲンチ</t>
    </rPh>
    <rPh sb="24" eb="25">
      <t>アタイ</t>
    </rPh>
    <rPh sb="26" eb="28">
      <t>ユウセン</t>
    </rPh>
    <phoneticPr fontId="6"/>
  </si>
  <si>
    <t>注３　数式が入っている部分がありますが、不整合がある場合は、適宜調整してください。</t>
    <rPh sb="0" eb="1">
      <t>チュウ</t>
    </rPh>
    <rPh sb="3" eb="5">
      <t>スウシキ</t>
    </rPh>
    <rPh sb="6" eb="7">
      <t>ハイ</t>
    </rPh>
    <rPh sb="11" eb="13">
      <t>ブブン</t>
    </rPh>
    <rPh sb="20" eb="23">
      <t>フセイゴウ</t>
    </rPh>
    <rPh sb="26" eb="28">
      <t>バアイ</t>
    </rPh>
    <rPh sb="30" eb="32">
      <t>テキギ</t>
    </rPh>
    <rPh sb="32" eb="34">
      <t>チョウセイ</t>
    </rPh>
    <phoneticPr fontId="6"/>
  </si>
  <si>
    <t>ガス</t>
    <phoneticPr fontId="16"/>
  </si>
  <si>
    <t>ガス</t>
    <phoneticPr fontId="16"/>
  </si>
  <si>
    <t>ガス</t>
    <phoneticPr fontId="16"/>
  </si>
  <si>
    <t>（MW）</t>
    <phoneticPr fontId="16"/>
  </si>
  <si>
    <t>※橙色のセルには、別紙１に示す</t>
    <rPh sb="1" eb="3">
      <t>ダイダイイロ</t>
    </rPh>
    <rPh sb="9" eb="11">
      <t>ベッシ</t>
    </rPh>
    <rPh sb="13" eb="14">
      <t>シメ</t>
    </rPh>
    <phoneticPr fontId="16"/>
  </si>
  <si>
    <t>（MW）</t>
    <phoneticPr fontId="16"/>
  </si>
  <si>
    <t>(kW/kW)</t>
    <phoneticPr fontId="16"/>
  </si>
  <si>
    <r>
      <t>(m</t>
    </r>
    <r>
      <rPr>
        <vertAlign val="superscript"/>
        <sz val="10"/>
        <rFont val="ＭＳ Ｐゴシック"/>
        <family val="3"/>
        <charset val="128"/>
      </rPr>
      <t>3</t>
    </r>
    <r>
      <rPr>
        <sz val="10"/>
        <rFont val="ＭＳ Ｐゴシック"/>
        <family val="3"/>
        <charset val="128"/>
      </rPr>
      <t>/kW)</t>
    </r>
    <phoneticPr fontId="16"/>
  </si>
  <si>
    <t>kW ×　｛　( 185 ー</t>
    <phoneticPr fontId="16"/>
  </si>
  <si>
    <t>）　／ 100 ｝ × ( 1 － 0.436 ) × 12 ヶ月</t>
    <phoneticPr fontId="16"/>
  </si>
  <si>
    <t>円/kWh ×</t>
    <rPh sb="0" eb="1">
      <t>エン</t>
    </rPh>
    <phoneticPr fontId="16"/>
  </si>
  <si>
    <t>kWh　× ( 1 － 0.436 ) ＋ (</t>
    <phoneticPr fontId="16"/>
  </si>
  <si>
    <t>+</t>
    <phoneticPr fontId="16"/>
  </si>
  <si>
    <t>kWh</t>
    <phoneticPr fontId="16"/>
  </si>
  <si>
    <t>kWh　× ( 1 － 0.436 ) ＋ (</t>
    <phoneticPr fontId="16"/>
  </si>
  <si>
    <t>kWh</t>
    <phoneticPr fontId="16"/>
  </si>
  <si>
    <t xml:space="preserve">kWh　× ( 1 － 0.436 ) ＋ ( </t>
    <phoneticPr fontId="16"/>
  </si>
  <si>
    <t>+</t>
    <phoneticPr fontId="16"/>
  </si>
  <si>
    <t>電力量料金</t>
    <rPh sb="0" eb="2">
      <t>デンリョク</t>
    </rPh>
    <rPh sb="2" eb="3">
      <t>リョウ</t>
    </rPh>
    <rPh sb="3" eb="5">
      <t>リョウキン</t>
    </rPh>
    <phoneticPr fontId="16"/>
  </si>
  <si>
    <r>
      <t>m</t>
    </r>
    <r>
      <rPr>
        <vertAlign val="superscript"/>
        <sz val="10"/>
        <rFont val="ＭＳ Ｐゴシック"/>
        <family val="3"/>
        <charset val="128"/>
      </rPr>
      <t>3</t>
    </r>
    <r>
      <rPr>
        <sz val="10"/>
        <rFont val="ＭＳ Ｐゴシック"/>
        <family val="3"/>
        <charset val="128"/>
      </rPr>
      <t>　＋</t>
    </r>
    <phoneticPr fontId="16"/>
  </si>
  <si>
    <r>
      <t>m</t>
    </r>
    <r>
      <rPr>
        <vertAlign val="superscript"/>
        <sz val="10"/>
        <rFont val="ＭＳ Ｐゴシック"/>
        <family val="3"/>
        <charset val="128"/>
      </rPr>
      <t>3</t>
    </r>
    <phoneticPr fontId="16"/>
  </si>
  <si>
    <r>
      <t>m</t>
    </r>
    <r>
      <rPr>
        <vertAlign val="superscript"/>
        <sz val="10"/>
        <rFont val="ＭＳ Ｐゴシック"/>
        <family val="3"/>
        <charset val="128"/>
      </rPr>
      <t>3</t>
    </r>
    <r>
      <rPr>
        <sz val="10"/>
        <rFont val="ＭＳ Ｐゴシック"/>
        <family val="3"/>
        <charset val="128"/>
      </rPr>
      <t>　＋</t>
    </r>
    <phoneticPr fontId="16"/>
  </si>
  <si>
    <r>
      <t>m</t>
    </r>
    <r>
      <rPr>
        <vertAlign val="superscript"/>
        <sz val="10"/>
        <rFont val="ＭＳ Ｐゴシック"/>
        <family val="3"/>
        <charset val="128"/>
      </rPr>
      <t>3</t>
    </r>
    <phoneticPr fontId="16"/>
  </si>
  <si>
    <t>(別紙1)</t>
    <rPh sb="1" eb="3">
      <t>ベッシ</t>
    </rPh>
    <phoneticPr fontId="6"/>
  </si>
  <si>
    <t>エネルギー費用の算定で使用する単価</t>
    <rPh sb="11" eb="13">
      <t>シヨウ</t>
    </rPh>
    <rPh sb="15" eb="17">
      <t>タンカ</t>
    </rPh>
    <phoneticPr fontId="6"/>
  </si>
  <si>
    <t>　なお、市では電力入札を実施していることから、基本料金及び電力量料金については、以下の計算式にて算出すること。</t>
    <rPh sb="4" eb="5">
      <t>シ</t>
    </rPh>
    <rPh sb="7" eb="9">
      <t>デンリョク</t>
    </rPh>
    <rPh sb="9" eb="11">
      <t>ニュウサツ</t>
    </rPh>
    <rPh sb="12" eb="14">
      <t>ジッシ</t>
    </rPh>
    <rPh sb="23" eb="25">
      <t>キホン</t>
    </rPh>
    <rPh sb="25" eb="27">
      <t>リョウキン</t>
    </rPh>
    <rPh sb="27" eb="28">
      <t>オヨ</t>
    </rPh>
    <rPh sb="29" eb="31">
      <t>デンリョク</t>
    </rPh>
    <rPh sb="31" eb="32">
      <t>リョウ</t>
    </rPh>
    <rPh sb="32" eb="34">
      <t>リョウキン</t>
    </rPh>
    <rPh sb="40" eb="42">
      <t>イカ</t>
    </rPh>
    <rPh sb="43" eb="45">
      <t>ケイサン</t>
    </rPh>
    <rPh sb="45" eb="46">
      <t>シキ</t>
    </rPh>
    <rPh sb="48" eb="50">
      <t>サンシュツ</t>
    </rPh>
    <phoneticPr fontId="6"/>
  </si>
  <si>
    <t>基本料金　：（基本料金単価）×（契約電力）×{（185－力率）／100}×（1-0.436）</t>
    <rPh sb="0" eb="2">
      <t>キホン</t>
    </rPh>
    <rPh sb="2" eb="4">
      <t>リョウキン</t>
    </rPh>
    <rPh sb="7" eb="9">
      <t>キホン</t>
    </rPh>
    <rPh sb="9" eb="11">
      <t>リョウキン</t>
    </rPh>
    <rPh sb="11" eb="13">
      <t>タンカ</t>
    </rPh>
    <rPh sb="28" eb="29">
      <t>リキ</t>
    </rPh>
    <rPh sb="29" eb="30">
      <t>リツ</t>
    </rPh>
    <phoneticPr fontId="6"/>
  </si>
  <si>
    <t>電力量料金：（電力量料金単価）×（使用電力量）×（1-0.436）</t>
    <rPh sb="0" eb="2">
      <t>デンリョク</t>
    </rPh>
    <rPh sb="2" eb="3">
      <t>リョウ</t>
    </rPh>
    <rPh sb="3" eb="5">
      <t>リョウキン</t>
    </rPh>
    <rPh sb="17" eb="19">
      <t>シヨウ</t>
    </rPh>
    <rPh sb="19" eb="21">
      <t>デンリョク</t>
    </rPh>
    <rPh sb="21" eb="22">
      <t>リョウ</t>
    </rPh>
    <phoneticPr fontId="6"/>
  </si>
  <si>
    <t>＋｛（燃料費調整額）＋（再生可能エネルギー促進賦課金）｝×（使用電力量）</t>
    <rPh sb="12" eb="14">
      <t>サイセイ</t>
    </rPh>
    <rPh sb="14" eb="16">
      <t>カノウ</t>
    </rPh>
    <rPh sb="21" eb="23">
      <t>ソクシン</t>
    </rPh>
    <rPh sb="23" eb="26">
      <t>フカキン</t>
    </rPh>
    <rPh sb="30" eb="32">
      <t>シヨウ</t>
    </rPh>
    <rPh sb="32" eb="35">
      <t>デンリョクリョウ</t>
    </rPh>
    <phoneticPr fontId="6"/>
  </si>
  <si>
    <t>　</t>
    <phoneticPr fontId="6"/>
  </si>
  <si>
    <t>(円/年)</t>
    <rPh sb="1" eb="2">
      <t>エン</t>
    </rPh>
    <rPh sb="3" eb="4">
      <t>ネン</t>
    </rPh>
    <phoneticPr fontId="16"/>
  </si>
  <si>
    <t>★金額は税込で記入してください。</t>
    <rPh sb="1" eb="3">
      <t>キンガク</t>
    </rPh>
    <rPh sb="4" eb="6">
      <t>ゼイコミ</t>
    </rPh>
    <rPh sb="7" eb="9">
      <t>キニュウ</t>
    </rPh>
    <phoneticPr fontId="16"/>
  </si>
  <si>
    <t>注1：蓄熱式の場合は、蓄熱利用時の能力、消費電力を記入してください。</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16"/>
  </si>
  <si>
    <t>注2：空調運転時間帯以外の時間帯に機器が消費する電力を記入してください。(但し、待機電力を消費しない特別な措置を講じる場合はその旨を明記してください)</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16"/>
  </si>
  <si>
    <t>※最大電力算定時は、「月別負荷率」にかかわらず，当該校における普通教室の全室が一斉運転するものとして、算定してください。</t>
    <rPh sb="36" eb="38">
      <t>ゼンシツ</t>
    </rPh>
    <phoneticPr fontId="16"/>
  </si>
  <si>
    <t>※基本料金（本事業による増加分）については、12ヶ月分を計上してください。</t>
    <rPh sb="1" eb="3">
      <t>キホン</t>
    </rPh>
    <rPh sb="3" eb="5">
      <t>リョウキン</t>
    </rPh>
    <rPh sb="6" eb="9">
      <t>ホンジギョウ</t>
    </rPh>
    <rPh sb="12" eb="15">
      <t>ゾウカブン</t>
    </rPh>
    <rPh sb="25" eb="26">
      <t>ゲツ</t>
    </rPh>
    <rPh sb="26" eb="27">
      <t>ブン</t>
    </rPh>
    <rPh sb="28" eb="30">
      <t>ケイジョウ</t>
    </rPh>
    <phoneticPr fontId="16"/>
  </si>
  <si>
    <t>注３　維持管理期間内の空調設備運用に係るエネルギー費用の総額（税抜）は、維持管理期間内の空調設備運用に係るエネルギー費用の総額（税込）から算出してください。</t>
    <rPh sb="0" eb="1">
      <t>チュウ</t>
    </rPh>
    <rPh sb="69" eb="71">
      <t>サンシュツ</t>
    </rPh>
    <phoneticPr fontId="6"/>
  </si>
  <si>
    <t>　　　また、様式9-3、様式9-4と整合し、特に様式9-3の料金の合計金額と一致させてください。</t>
    <phoneticPr fontId="6"/>
  </si>
  <si>
    <t>（kW）</t>
    <phoneticPr fontId="16"/>
  </si>
  <si>
    <t>０１</t>
    <phoneticPr fontId="16"/>
  </si>
  <si>
    <t>Ａ</t>
    <phoneticPr fontId="16"/>
  </si>
  <si>
    <t>Ｂ</t>
    <phoneticPr fontId="16"/>
  </si>
  <si>
    <t>Ｃ</t>
    <phoneticPr fontId="16"/>
  </si>
  <si>
    <t>Ｄ</t>
    <phoneticPr fontId="16"/>
  </si>
  <si>
    <t>Ｅ</t>
    <phoneticPr fontId="16"/>
  </si>
  <si>
    <t>Ｆ</t>
    <phoneticPr fontId="16"/>
  </si>
  <si>
    <t>Ｇ</t>
    <phoneticPr fontId="16"/>
  </si>
  <si>
    <t>Ｈ</t>
    <phoneticPr fontId="16"/>
  </si>
  <si>
    <t>Ｉ</t>
    <phoneticPr fontId="16"/>
  </si>
  <si>
    <t>Ｊ</t>
    <phoneticPr fontId="16"/>
  </si>
  <si>
    <t>a</t>
    <phoneticPr fontId="16"/>
  </si>
  <si>
    <t>b</t>
    <phoneticPr fontId="16"/>
  </si>
  <si>
    <t>c</t>
    <phoneticPr fontId="16"/>
  </si>
  <si>
    <t>ｄ</t>
    <phoneticPr fontId="16"/>
  </si>
  <si>
    <t>e</t>
    <phoneticPr fontId="16"/>
  </si>
  <si>
    <t>f</t>
    <phoneticPr fontId="16"/>
  </si>
  <si>
    <t>浜松市立小中学校空調設備整備事業</t>
    <rPh sb="0" eb="3">
      <t>ハ</t>
    </rPh>
    <rPh sb="3" eb="4">
      <t>リツ</t>
    </rPh>
    <rPh sb="4" eb="8">
      <t>ショウチュウガッコウ</t>
    </rPh>
    <rPh sb="8" eb="10">
      <t>クウチョウ</t>
    </rPh>
    <rPh sb="10" eb="12">
      <t>セツビ</t>
    </rPh>
    <rPh sb="12" eb="14">
      <t>セイビ</t>
    </rPh>
    <rPh sb="14" eb="16">
      <t>ジギョウ</t>
    </rPh>
    <phoneticPr fontId="6"/>
  </si>
  <si>
    <t>　　　年　　月　　日</t>
    <rPh sb="3" eb="4">
      <t>ネン</t>
    </rPh>
    <rPh sb="6" eb="7">
      <t>ガツ</t>
    </rPh>
    <rPh sb="9" eb="10">
      <t>ニチ</t>
    </rPh>
    <phoneticPr fontId="6"/>
  </si>
  <si>
    <t>浜松市立小中学校空調設備整備事業</t>
    <rPh sb="2" eb="3">
      <t>シ</t>
    </rPh>
    <rPh sb="3" eb="4">
      <t>リツ</t>
    </rPh>
    <rPh sb="8" eb="10">
      <t>クウチョウ</t>
    </rPh>
    <rPh sb="10" eb="12">
      <t>セツビ</t>
    </rPh>
    <rPh sb="12" eb="14">
      <t>セイビ</t>
    </rPh>
    <rPh sb="14" eb="16">
      <t>ジギョウ</t>
    </rPh>
    <phoneticPr fontId="6"/>
  </si>
  <si>
    <t>（あて先）浜松市長　鈴木 康友</t>
    <rPh sb="3" eb="4">
      <t>サキ</t>
    </rPh>
    <rPh sb="10" eb="12">
      <t>スズキ</t>
    </rPh>
    <rPh sb="13" eb="15">
      <t>ヤストモ</t>
    </rPh>
    <phoneticPr fontId="6"/>
  </si>
  <si>
    <t>A</t>
    <phoneticPr fontId="16"/>
  </si>
  <si>
    <t>B</t>
    <phoneticPr fontId="16"/>
  </si>
  <si>
    <t>C</t>
    <phoneticPr fontId="6"/>
  </si>
  <si>
    <t>（あて先）　浜松市長　鈴木　康友</t>
    <rPh sb="3" eb="4">
      <t>サキ</t>
    </rPh>
    <rPh sb="11" eb="13">
      <t>スズキ</t>
    </rPh>
    <rPh sb="14" eb="16">
      <t>ヤストモ</t>
    </rPh>
    <phoneticPr fontId="16"/>
  </si>
  <si>
    <t>参考図書の貸与申込書</t>
    <rPh sb="0" eb="2">
      <t>サンコウ</t>
    </rPh>
    <rPh sb="2" eb="4">
      <t>トショ</t>
    </rPh>
    <rPh sb="5" eb="7">
      <t>タイヨ</t>
    </rPh>
    <rPh sb="7" eb="10">
      <t>モウシコミショ</t>
    </rPh>
    <phoneticPr fontId="16"/>
  </si>
  <si>
    <t>（あて先）浜松市長　鈴木　康友</t>
    <rPh sb="10" eb="12">
      <t>スズキ</t>
    </rPh>
    <rPh sb="13" eb="15">
      <t>ヤストモ</t>
    </rPh>
    <phoneticPr fontId="16"/>
  </si>
  <si>
    <t>参考図書の貸与誓約書</t>
    <rPh sb="0" eb="2">
      <t>サンコウ</t>
    </rPh>
    <rPh sb="2" eb="4">
      <t>トショ</t>
    </rPh>
    <rPh sb="5" eb="7">
      <t>タイヨ</t>
    </rPh>
    <rPh sb="7" eb="10">
      <t>セイヤクショ</t>
    </rPh>
    <phoneticPr fontId="16"/>
  </si>
  <si>
    <t>入札説明書等に関する質問書（第１回）提出届</t>
    <rPh sb="10" eb="13">
      <t>シツモンショ</t>
    </rPh>
    <rPh sb="14" eb="15">
      <t>ダイ</t>
    </rPh>
    <rPh sb="16" eb="17">
      <t>カイ</t>
    </rPh>
    <rPh sb="18" eb="20">
      <t>テイシュツ</t>
    </rPh>
    <rPh sb="20" eb="21">
      <t>トドケ</t>
    </rPh>
    <phoneticPr fontId="6"/>
  </si>
  <si>
    <t>入札説明書等に関する質問書（第１回）</t>
    <rPh sb="10" eb="13">
      <t>シツモンショ</t>
    </rPh>
    <rPh sb="14" eb="15">
      <t>ダイ</t>
    </rPh>
    <rPh sb="16" eb="17">
      <t>カイ</t>
    </rPh>
    <phoneticPr fontId="6"/>
  </si>
  <si>
    <t>入札説明書等に関する質問書（第２回）提出届</t>
    <rPh sb="10" eb="13">
      <t>シツモンショ</t>
    </rPh>
    <rPh sb="14" eb="15">
      <t>ダイ</t>
    </rPh>
    <rPh sb="16" eb="17">
      <t>カイ</t>
    </rPh>
    <rPh sb="18" eb="20">
      <t>テイシュツ</t>
    </rPh>
    <rPh sb="20" eb="21">
      <t>トドケ</t>
    </rPh>
    <phoneticPr fontId="6"/>
  </si>
  <si>
    <t>入札説明書等に関する質問書（第２回）</t>
    <rPh sb="10" eb="13">
      <t>シツモンショ</t>
    </rPh>
    <rPh sb="14" eb="15">
      <t>ダイ</t>
    </rPh>
    <rPh sb="16" eb="17">
      <t>カイ</t>
    </rPh>
    <phoneticPr fontId="6"/>
  </si>
  <si>
    <t>注３　消費税率は10％とします。</t>
    <rPh sb="0" eb="1">
      <t>チュウ</t>
    </rPh>
    <rPh sb="3" eb="6">
      <t>ショウヒゼイ</t>
    </rPh>
    <rPh sb="6" eb="7">
      <t>リツ</t>
    </rPh>
    <phoneticPr fontId="6"/>
  </si>
  <si>
    <t>注２　消費税率は10％とします。</t>
    <phoneticPr fontId="6"/>
  </si>
  <si>
    <t>様式5-7の維持管理に係る費用の合計額を記載</t>
    <rPh sb="0" eb="2">
      <t>ヨウシキ</t>
    </rPh>
    <rPh sb="6" eb="8">
      <t>イジ</t>
    </rPh>
    <rPh sb="8" eb="10">
      <t>カンリ</t>
    </rPh>
    <rPh sb="11" eb="12">
      <t>カカ</t>
    </rPh>
    <rPh sb="13" eb="15">
      <t>ヒヨウ</t>
    </rPh>
    <rPh sb="16" eb="18">
      <t>ゴウケイ</t>
    </rPh>
    <rPh sb="18" eb="19">
      <t>ガク</t>
    </rPh>
    <rPh sb="20" eb="22">
      <t>キサイ</t>
    </rPh>
    <phoneticPr fontId="6"/>
  </si>
  <si>
    <t>（様式5-6）</t>
    <phoneticPr fontId="6"/>
  </si>
  <si>
    <t>(様式5-7)</t>
    <rPh sb="1" eb="3">
      <t>ヨウシキ</t>
    </rPh>
    <phoneticPr fontId="6"/>
  </si>
  <si>
    <t>（様式5-8）</t>
    <rPh sb="1" eb="3">
      <t>ヨウシキ</t>
    </rPh>
    <phoneticPr fontId="6"/>
  </si>
  <si>
    <t>（様式5-9）</t>
    <phoneticPr fontId="6"/>
  </si>
  <si>
    <t>（様式5-10）</t>
    <rPh sb="1" eb="3">
      <t>ヨウシキ</t>
    </rPh>
    <phoneticPr fontId="6"/>
  </si>
  <si>
    <t>サービス対価Ａ</t>
    <rPh sb="4" eb="6">
      <t>タイカ</t>
    </rPh>
    <phoneticPr fontId="6"/>
  </si>
  <si>
    <t>Ａ対象額
（税抜）</t>
    <rPh sb="1" eb="3">
      <t>タイショウ</t>
    </rPh>
    <rPh sb="3" eb="4">
      <t>ガク</t>
    </rPh>
    <rPh sb="6" eb="7">
      <t>ゼイ</t>
    </rPh>
    <rPh sb="7" eb="8">
      <t>ヌ</t>
    </rPh>
    <phoneticPr fontId="6"/>
  </si>
  <si>
    <t>注３　消費税率は10％とします。</t>
    <phoneticPr fontId="6"/>
  </si>
  <si>
    <t>注４　サービス対価Ａは、様式5-2のＡ記載の金額と一致させてください。</t>
    <rPh sb="0" eb="1">
      <t>チュウ</t>
    </rPh>
    <rPh sb="7" eb="9">
      <t>タイカ</t>
    </rPh>
    <rPh sb="12" eb="14">
      <t>ヨウシキ</t>
    </rPh>
    <rPh sb="19" eb="21">
      <t>キサイ</t>
    </rPh>
    <rPh sb="22" eb="24">
      <t>キンガク</t>
    </rPh>
    <rPh sb="25" eb="27">
      <t>イッチ</t>
    </rPh>
    <phoneticPr fontId="6"/>
  </si>
  <si>
    <t>注２　電気料金及びガス料金は、税込で記載し、全80校及び予備教室の事業期間中の総額を記載してください。</t>
    <rPh sb="3" eb="5">
      <t>デンキ</t>
    </rPh>
    <rPh sb="5" eb="7">
      <t>リョウキン</t>
    </rPh>
    <rPh sb="7" eb="8">
      <t>オヨ</t>
    </rPh>
    <rPh sb="11" eb="13">
      <t>リョウキン</t>
    </rPh>
    <rPh sb="15" eb="17">
      <t>ゼイコ</t>
    </rPh>
    <rPh sb="18" eb="20">
      <t>キサイ</t>
    </rPh>
    <rPh sb="22" eb="23">
      <t>ゼン</t>
    </rPh>
    <rPh sb="25" eb="26">
      <t>コウ</t>
    </rPh>
    <rPh sb="26" eb="27">
      <t>オヨ</t>
    </rPh>
    <rPh sb="28" eb="30">
      <t>ヨビ</t>
    </rPh>
    <rPh sb="30" eb="32">
      <t>キョウシツ</t>
    </rPh>
    <rPh sb="33" eb="35">
      <t>ジギョウ</t>
    </rPh>
    <rPh sb="35" eb="38">
      <t>キカンチュウ</t>
    </rPh>
    <rPh sb="39" eb="41">
      <t>ソウガク</t>
    </rPh>
    <rPh sb="42" eb="44">
      <t>キサイ</t>
    </rPh>
    <phoneticPr fontId="6"/>
  </si>
  <si>
    <t>注４　支払額計算（参考）は、様式5-8の各期間の維持管理費（Ｂ）（税抜）を記載する上で参考としてください。</t>
    <rPh sb="0" eb="1">
      <t>チュウ</t>
    </rPh>
    <rPh sb="3" eb="5">
      <t>シハライ</t>
    </rPh>
    <rPh sb="5" eb="6">
      <t>ガク</t>
    </rPh>
    <rPh sb="6" eb="8">
      <t>ケイサン</t>
    </rPh>
    <rPh sb="9" eb="11">
      <t>サンコウ</t>
    </rPh>
    <rPh sb="14" eb="16">
      <t>ヨウシキ</t>
    </rPh>
    <rPh sb="20" eb="23">
      <t>カクキカン</t>
    </rPh>
    <rPh sb="24" eb="26">
      <t>イジ</t>
    </rPh>
    <rPh sb="26" eb="28">
      <t>カンリ</t>
    </rPh>
    <rPh sb="28" eb="29">
      <t>ヒ</t>
    </rPh>
    <rPh sb="33" eb="34">
      <t>ゼイ</t>
    </rPh>
    <rPh sb="34" eb="35">
      <t>ヌ</t>
    </rPh>
    <rPh sb="37" eb="39">
      <t>キサイ</t>
    </rPh>
    <rPh sb="41" eb="42">
      <t>ウエ</t>
    </rPh>
    <rPh sb="43" eb="45">
      <t>サンコウ</t>
    </rPh>
    <phoneticPr fontId="6"/>
  </si>
  <si>
    <t>　うち、設計・施工等のサービス対価</t>
    <rPh sb="4" eb="6">
      <t>セッケイ</t>
    </rPh>
    <rPh sb="7" eb="9">
      <t>セコウ</t>
    </rPh>
    <rPh sb="9" eb="10">
      <t>トウ</t>
    </rPh>
    <rPh sb="15" eb="17">
      <t>タイカ</t>
    </rPh>
    <phoneticPr fontId="16"/>
  </si>
  <si>
    <t>西小学校</t>
  </si>
  <si>
    <t>東小学校</t>
  </si>
  <si>
    <t>県居小学校</t>
  </si>
  <si>
    <t>相生小学校</t>
  </si>
  <si>
    <t>竜禅寺小学校</t>
  </si>
  <si>
    <t>追分小学校</t>
  </si>
  <si>
    <t>佐藤小学校</t>
  </si>
  <si>
    <t>広沢小学校</t>
  </si>
  <si>
    <t>曳馬小学校</t>
  </si>
  <si>
    <t>富塚小学校</t>
  </si>
  <si>
    <t>白脇小学校</t>
  </si>
  <si>
    <t>蒲小学校</t>
  </si>
  <si>
    <t>浅間小学校</t>
  </si>
  <si>
    <t>鴨江小学校</t>
  </si>
  <si>
    <t>新津小学校</t>
  </si>
  <si>
    <t>河輪小学校</t>
  </si>
  <si>
    <t>城北小学校</t>
  </si>
  <si>
    <t>和田小学校</t>
  </si>
  <si>
    <t>与進小学校</t>
  </si>
  <si>
    <t>豊西小学校</t>
  </si>
  <si>
    <t>笠井小学校</t>
  </si>
  <si>
    <t>中ノ町小学校</t>
  </si>
  <si>
    <t>芳川小学校</t>
  </si>
  <si>
    <t>飯田小学校</t>
  </si>
  <si>
    <t>花川小学校</t>
  </si>
  <si>
    <t>入野小学校</t>
  </si>
  <si>
    <t>積志小学校</t>
  </si>
  <si>
    <t>篠原小学校</t>
  </si>
  <si>
    <t>村櫛小学校</t>
  </si>
  <si>
    <t>砂丘小学校</t>
  </si>
  <si>
    <t>中郡小学校</t>
  </si>
  <si>
    <t>佐鳴台小学校</t>
  </si>
  <si>
    <t>富塚西小学校</t>
  </si>
  <si>
    <t>芳川北小学校</t>
  </si>
  <si>
    <t>西都台小学校</t>
  </si>
  <si>
    <t>和田東小学校</t>
  </si>
  <si>
    <t>大平台小学校</t>
  </si>
  <si>
    <t>気賀小学校</t>
  </si>
  <si>
    <t>西気賀小学校</t>
  </si>
  <si>
    <t>伊目小学校</t>
  </si>
  <si>
    <t>中川小学校</t>
  </si>
  <si>
    <t>井伊谷小学校</t>
  </si>
  <si>
    <t>金指小学校</t>
  </si>
  <si>
    <t>奥山小学校</t>
  </si>
  <si>
    <t>三ヶ日東小学校</t>
  </si>
  <si>
    <t>三ヶ日西小学校</t>
  </si>
  <si>
    <t>平山小学校</t>
  </si>
  <si>
    <t>尾奈小学校</t>
  </si>
  <si>
    <t>双葉小学校</t>
  </si>
  <si>
    <t>引佐北部小学校</t>
  </si>
  <si>
    <t>南の星小学校</t>
  </si>
  <si>
    <t>庄内小学校</t>
  </si>
  <si>
    <t>中部小学校</t>
  </si>
  <si>
    <t>■中学校</t>
    <rPh sb="1" eb="4">
      <t>チュウガッコウ</t>
    </rPh>
    <phoneticPr fontId="6"/>
  </si>
  <si>
    <t>■小学校</t>
    <rPh sb="1" eb="4">
      <t>ショウガッコウ</t>
    </rPh>
    <phoneticPr fontId="6"/>
  </si>
  <si>
    <t>■全対象校</t>
    <rPh sb="1" eb="2">
      <t>ゼン</t>
    </rPh>
    <rPh sb="2" eb="4">
      <t>タイショウ</t>
    </rPh>
    <rPh sb="4" eb="5">
      <t>コウ</t>
    </rPh>
    <phoneticPr fontId="6"/>
  </si>
  <si>
    <t>東部中学校</t>
  </si>
  <si>
    <t>南部中学校</t>
  </si>
  <si>
    <t>北部中学校</t>
  </si>
  <si>
    <t>八幡中学校</t>
  </si>
  <si>
    <t>曳馬中学校</t>
  </si>
  <si>
    <t>新津中学校</t>
  </si>
  <si>
    <t>江西中学校</t>
  </si>
  <si>
    <t>蜆塚中学校</t>
  </si>
  <si>
    <t>天竜中学校</t>
  </si>
  <si>
    <t>与進中学校</t>
  </si>
  <si>
    <t>笠井中学校</t>
  </si>
  <si>
    <t>南陽中学校</t>
  </si>
  <si>
    <t>神久呂中学校</t>
  </si>
  <si>
    <t>入野中学校</t>
  </si>
  <si>
    <t>積志中学校</t>
  </si>
  <si>
    <t>篠原中学校</t>
  </si>
  <si>
    <t>江南中学校</t>
  </si>
  <si>
    <t>東陽中学校</t>
  </si>
  <si>
    <t>佐鳴台中学校</t>
  </si>
  <si>
    <t>富塚中学校</t>
  </si>
  <si>
    <t>可美中学校</t>
  </si>
  <si>
    <t>細江中学校</t>
  </si>
  <si>
    <t>引佐南部中学校</t>
  </si>
  <si>
    <t>三ヶ日中学校</t>
  </si>
  <si>
    <t>■中学校</t>
    <rPh sb="1" eb="4">
      <t>チュウガッコウ</t>
    </rPh>
    <phoneticPr fontId="6"/>
  </si>
  <si>
    <t>(様式9-2-1）</t>
    <rPh sb="1" eb="3">
      <t>ヨウシキ</t>
    </rPh>
    <phoneticPr fontId="16"/>
  </si>
  <si>
    <t>(様式9-2-2）</t>
    <rPh sb="1" eb="3">
      <t>ヨウシキ</t>
    </rPh>
    <phoneticPr fontId="16"/>
  </si>
  <si>
    <r>
      <t>(m</t>
    </r>
    <r>
      <rPr>
        <vertAlign val="superscript"/>
        <sz val="11"/>
        <rFont val="ＭＳ Ｐゴシック"/>
        <family val="3"/>
        <charset val="128"/>
      </rPr>
      <t>4/年)</t>
    </r>
    <r>
      <rPr>
        <sz val="11"/>
        <rFont val="ＭＳ Ｐゴシック"/>
        <family val="3"/>
        <charset val="128"/>
      </rPr>
      <t/>
    </r>
    <rPh sb="4" eb="5">
      <t>ネン</t>
    </rPh>
    <phoneticPr fontId="16"/>
  </si>
  <si>
    <t>注１　料金の金額は円単位で入力し、１円未満の端数は切り捨てとしてください。</t>
    <rPh sb="0" eb="1">
      <t>チュウ</t>
    </rPh>
    <rPh sb="3" eb="5">
      <t>リョウキン</t>
    </rPh>
    <rPh sb="6" eb="8">
      <t>キンガク</t>
    </rPh>
    <rPh sb="9" eb="10">
      <t>エン</t>
    </rPh>
    <rPh sb="10" eb="12">
      <t>タンイ</t>
    </rPh>
    <rPh sb="13" eb="15">
      <t>ニュウリョク</t>
    </rPh>
    <rPh sb="18" eb="19">
      <t>エン</t>
    </rPh>
    <rPh sb="19" eb="21">
      <t>ミマン</t>
    </rPh>
    <rPh sb="22" eb="24">
      <t>ハスウ</t>
    </rPh>
    <rPh sb="25" eb="26">
      <t>キ</t>
    </rPh>
    <rPh sb="27" eb="28">
      <t>ス</t>
    </rPh>
    <phoneticPr fontId="6"/>
  </si>
  <si>
    <t>注２　料金の計算に当たっては、基本料金の増加分や契約体系の変更による従来使用分の料金増も計上して下さい（12か月分)。</t>
    <phoneticPr fontId="6"/>
  </si>
  <si>
    <t>注３　整備年度の料金は、整備完了月に応じて要求水準書に示す標準提供時期を勘案し、適切に算出してください。</t>
    <phoneticPr fontId="6"/>
  </si>
  <si>
    <t>注４　消費量及び料金は、様式9-4と整合させてください。</t>
    <rPh sb="0" eb="1">
      <t>チュウ</t>
    </rPh>
    <rPh sb="3" eb="6">
      <t>ショウヒリョウ</t>
    </rPh>
    <rPh sb="6" eb="7">
      <t>オヨ</t>
    </rPh>
    <rPh sb="8" eb="10">
      <t>リョウキン</t>
    </rPh>
    <rPh sb="12" eb="14">
      <t>ヨウシキ</t>
    </rPh>
    <rPh sb="18" eb="20">
      <t>セイゴウ</t>
    </rPh>
    <phoneticPr fontId="6"/>
  </si>
  <si>
    <t>注５　数式が入っている部分がありますが、不整合がある場合は、適宜調整してください。</t>
    <rPh sb="0" eb="1">
      <t>チュウ</t>
    </rPh>
    <rPh sb="3" eb="5">
      <t>スウシキ</t>
    </rPh>
    <rPh sb="6" eb="7">
      <t>ハイ</t>
    </rPh>
    <rPh sb="11" eb="13">
      <t>ブブン</t>
    </rPh>
    <rPh sb="20" eb="23">
      <t>フセイゴウ</t>
    </rPh>
    <rPh sb="26" eb="28">
      <t>バアイ</t>
    </rPh>
    <rPh sb="30" eb="32">
      <t>テキギ</t>
    </rPh>
    <rPh sb="32" eb="34">
      <t>チョウセイ</t>
    </rPh>
    <phoneticPr fontId="6"/>
  </si>
  <si>
    <t>(様式9-3-1）</t>
    <rPh sb="1" eb="3">
      <t>ヨウシキ</t>
    </rPh>
    <phoneticPr fontId="16"/>
  </si>
  <si>
    <t>(様式9-3-2）</t>
    <rPh sb="1" eb="3">
      <t>ヨウシキ</t>
    </rPh>
    <phoneticPr fontId="16"/>
  </si>
  <si>
    <t>西小学校</t>
    <phoneticPr fontId="6"/>
  </si>
  <si>
    <t>東小学校</t>
    <phoneticPr fontId="6"/>
  </si>
  <si>
    <t>県居小学校</t>
    <phoneticPr fontId="6"/>
  </si>
  <si>
    <t>相生小学校</t>
    <phoneticPr fontId="6"/>
  </si>
  <si>
    <t>竜禅寺小学校</t>
    <phoneticPr fontId="6"/>
  </si>
  <si>
    <t>追分小学校</t>
    <phoneticPr fontId="6"/>
  </si>
  <si>
    <t>佐藤小学校</t>
    <phoneticPr fontId="6"/>
  </si>
  <si>
    <t>広沢小学校</t>
    <phoneticPr fontId="6"/>
  </si>
  <si>
    <t>曳馬小学校</t>
    <phoneticPr fontId="6"/>
  </si>
  <si>
    <t>富塚小学校</t>
    <phoneticPr fontId="6"/>
  </si>
  <si>
    <t>白脇小学校</t>
    <phoneticPr fontId="6"/>
  </si>
  <si>
    <t>蒲小学校</t>
    <phoneticPr fontId="6"/>
  </si>
  <si>
    <t>浅間小学校</t>
    <phoneticPr fontId="6"/>
  </si>
  <si>
    <t>鴨江小学校</t>
    <phoneticPr fontId="6"/>
  </si>
  <si>
    <t>新津小学校</t>
    <phoneticPr fontId="6"/>
  </si>
  <si>
    <t>河輪小学校</t>
    <phoneticPr fontId="6"/>
  </si>
  <si>
    <t>城北小学校</t>
    <phoneticPr fontId="6"/>
  </si>
  <si>
    <t>和田小学校</t>
    <phoneticPr fontId="6"/>
  </si>
  <si>
    <t>与進小学校</t>
    <phoneticPr fontId="6"/>
  </si>
  <si>
    <t>豊西小学校</t>
    <phoneticPr fontId="6"/>
  </si>
  <si>
    <t>笠井小学校</t>
    <phoneticPr fontId="6"/>
  </si>
  <si>
    <t>中ノ町小学校</t>
    <phoneticPr fontId="6"/>
  </si>
  <si>
    <t>芳川小学校</t>
    <phoneticPr fontId="6"/>
  </si>
  <si>
    <t>飯田小学校</t>
    <phoneticPr fontId="6"/>
  </si>
  <si>
    <t>花川小学校</t>
    <phoneticPr fontId="6"/>
  </si>
  <si>
    <t>入野小学校</t>
    <phoneticPr fontId="6"/>
  </si>
  <si>
    <t>積志小学校</t>
    <phoneticPr fontId="6"/>
  </si>
  <si>
    <t>篠原小学校</t>
    <phoneticPr fontId="6"/>
  </si>
  <si>
    <t>村櫛小学校</t>
    <phoneticPr fontId="6"/>
  </si>
  <si>
    <t>砂丘小学校</t>
    <phoneticPr fontId="6"/>
  </si>
  <si>
    <t>中郡小学校</t>
    <phoneticPr fontId="6"/>
  </si>
  <si>
    <t>佐鳴台小学校</t>
    <phoneticPr fontId="6"/>
  </si>
  <si>
    <t>富塚西小学校</t>
    <phoneticPr fontId="6"/>
  </si>
  <si>
    <t>芳川北小学校</t>
    <phoneticPr fontId="6"/>
  </si>
  <si>
    <t>西都台小学校</t>
    <phoneticPr fontId="6"/>
  </si>
  <si>
    <t>和田東小学校</t>
    <phoneticPr fontId="6"/>
  </si>
  <si>
    <t>大平台小学校</t>
    <phoneticPr fontId="6"/>
  </si>
  <si>
    <t>気賀小学校</t>
    <phoneticPr fontId="6"/>
  </si>
  <si>
    <t>西気賀小学校</t>
    <phoneticPr fontId="6"/>
  </si>
  <si>
    <t>伊目小学校</t>
    <phoneticPr fontId="6"/>
  </si>
  <si>
    <t>中川小学校</t>
    <phoneticPr fontId="6"/>
  </si>
  <si>
    <t>井伊谷小学校</t>
    <phoneticPr fontId="6"/>
  </si>
  <si>
    <t>金指小学校</t>
    <phoneticPr fontId="6"/>
  </si>
  <si>
    <t>奥山小学校</t>
    <phoneticPr fontId="6"/>
  </si>
  <si>
    <t>三ヶ日東小学校</t>
    <phoneticPr fontId="6"/>
  </si>
  <si>
    <t>三ヶ日西小学校</t>
    <phoneticPr fontId="6"/>
  </si>
  <si>
    <t>平山小学校</t>
    <phoneticPr fontId="6"/>
  </si>
  <si>
    <t>尾奈小学校</t>
    <phoneticPr fontId="6"/>
  </si>
  <si>
    <t>双葉小学校</t>
    <phoneticPr fontId="6"/>
  </si>
  <si>
    <t>引佐北部小学校</t>
    <phoneticPr fontId="6"/>
  </si>
  <si>
    <t>南の星小学校</t>
    <phoneticPr fontId="6"/>
  </si>
  <si>
    <t>庄内小学校</t>
    <phoneticPr fontId="6"/>
  </si>
  <si>
    <t>中部小学校</t>
    <phoneticPr fontId="6"/>
  </si>
  <si>
    <t>東部中学校</t>
    <phoneticPr fontId="6"/>
  </si>
  <si>
    <t>南部中学校</t>
    <phoneticPr fontId="6"/>
  </si>
  <si>
    <t>北部中学校</t>
    <phoneticPr fontId="6"/>
  </si>
  <si>
    <t>八幡中学校</t>
    <phoneticPr fontId="6"/>
  </si>
  <si>
    <t>曳馬中学校</t>
    <phoneticPr fontId="6"/>
  </si>
  <si>
    <t>新津中学校</t>
    <phoneticPr fontId="6"/>
  </si>
  <si>
    <t>江西中学校</t>
    <phoneticPr fontId="6"/>
  </si>
  <si>
    <t>蜆塚中学校</t>
    <phoneticPr fontId="6"/>
  </si>
  <si>
    <t>天竜中学校</t>
    <phoneticPr fontId="6"/>
  </si>
  <si>
    <t>与進中学校</t>
    <phoneticPr fontId="6"/>
  </si>
  <si>
    <t>笠井中学校</t>
    <phoneticPr fontId="6"/>
  </si>
  <si>
    <t>南陽中学校</t>
    <phoneticPr fontId="6"/>
  </si>
  <si>
    <t>神久呂中学校</t>
    <phoneticPr fontId="6"/>
  </si>
  <si>
    <t>入野中学校</t>
    <phoneticPr fontId="6"/>
  </si>
  <si>
    <t>積志中学校</t>
    <phoneticPr fontId="6"/>
  </si>
  <si>
    <t>篠原中学校</t>
    <phoneticPr fontId="6"/>
  </si>
  <si>
    <t>江南中学校</t>
    <phoneticPr fontId="6"/>
  </si>
  <si>
    <t>東陽中学校</t>
    <phoneticPr fontId="6"/>
  </si>
  <si>
    <t>佐鳴台中学校</t>
    <phoneticPr fontId="6"/>
  </si>
  <si>
    <t>富塚中学校</t>
    <phoneticPr fontId="6"/>
  </si>
  <si>
    <t>可美中学校</t>
    <phoneticPr fontId="6"/>
  </si>
  <si>
    <t>細江中学校</t>
    <phoneticPr fontId="6"/>
  </si>
  <si>
    <t>引佐南部中学校</t>
    <phoneticPr fontId="6"/>
  </si>
  <si>
    <t>三ヶ日中学校</t>
    <phoneticPr fontId="6"/>
  </si>
  <si>
    <t>★本様式で算出されたエネルギー消費量及びエネルギー費用は、様式９-３-1、９-３-２と整合すべきものであることに留意してください。</t>
    <rPh sb="1" eb="2">
      <t>ホン</t>
    </rPh>
    <rPh sb="2" eb="4">
      <t>ヨウシキ</t>
    </rPh>
    <rPh sb="5" eb="7">
      <t>サンシュツ</t>
    </rPh>
    <rPh sb="15" eb="18">
      <t>ショウヒリョウ</t>
    </rPh>
    <rPh sb="18" eb="19">
      <t>オヨ</t>
    </rPh>
    <rPh sb="25" eb="27">
      <t>ヒヨウ</t>
    </rPh>
    <rPh sb="29" eb="31">
      <t>ヨウシキ</t>
    </rPh>
    <rPh sb="43" eb="45">
      <t>セイゴウ</t>
    </rPh>
    <rPh sb="56" eb="58">
      <t>リュウイ</t>
    </rPh>
    <phoneticPr fontId="16"/>
  </si>
  <si>
    <t>9:30～11:00</t>
    <phoneticPr fontId="16"/>
  </si>
  <si>
    <t>13:00～14:30</t>
    <phoneticPr fontId="16"/>
  </si>
  <si>
    <t xml:space="preserve">15:15～16:45 </t>
    <phoneticPr fontId="16"/>
  </si>
  <si>
    <t>年　　月　　日</t>
    <rPh sb="0" eb="1">
      <t>ネン</t>
    </rPh>
    <rPh sb="3" eb="4">
      <t>ガツ</t>
    </rPh>
    <rPh sb="6" eb="7">
      <t>ニチ</t>
    </rPh>
    <phoneticPr fontId="16"/>
  </si>
  <si>
    <t>中郡小</t>
    <rPh sb="0" eb="2">
      <t>チュウゴオリ</t>
    </rPh>
    <rPh sb="2" eb="3">
      <t>ショウ</t>
    </rPh>
    <phoneticPr fontId="6"/>
  </si>
  <si>
    <t>入野小</t>
    <phoneticPr fontId="6"/>
  </si>
  <si>
    <t>南の星小</t>
    <phoneticPr fontId="6"/>
  </si>
  <si>
    <t>積志小</t>
    <phoneticPr fontId="6"/>
  </si>
  <si>
    <t>佐鳴台中</t>
    <phoneticPr fontId="6"/>
  </si>
  <si>
    <t>河輪小</t>
    <phoneticPr fontId="6"/>
  </si>
  <si>
    <t>積志中</t>
    <phoneticPr fontId="6"/>
  </si>
  <si>
    <t>佐鳴台小</t>
    <phoneticPr fontId="6"/>
  </si>
  <si>
    <t>東陽中</t>
    <phoneticPr fontId="6"/>
  </si>
  <si>
    <t>芳川北小</t>
    <phoneticPr fontId="6"/>
  </si>
  <si>
    <t>相生小</t>
    <phoneticPr fontId="6"/>
  </si>
  <si>
    <t>和田小</t>
    <phoneticPr fontId="6"/>
  </si>
  <si>
    <t>南陽中</t>
    <phoneticPr fontId="6"/>
  </si>
  <si>
    <t>飯田小</t>
    <phoneticPr fontId="6"/>
  </si>
  <si>
    <t>和田東小</t>
    <phoneticPr fontId="6"/>
  </si>
  <si>
    <t>芳川小</t>
    <phoneticPr fontId="6"/>
  </si>
  <si>
    <t>東部中</t>
    <phoneticPr fontId="6"/>
  </si>
  <si>
    <t>天竜中</t>
    <phoneticPr fontId="6"/>
  </si>
  <si>
    <t>中ノ町小</t>
    <phoneticPr fontId="6"/>
  </si>
  <si>
    <t>豊西小</t>
    <phoneticPr fontId="6"/>
  </si>
  <si>
    <t>蒲小</t>
    <phoneticPr fontId="6"/>
  </si>
  <si>
    <t>与進中</t>
    <phoneticPr fontId="6"/>
  </si>
  <si>
    <t>笠井小</t>
    <phoneticPr fontId="6"/>
  </si>
  <si>
    <t>佐藤小</t>
    <phoneticPr fontId="6"/>
  </si>
  <si>
    <t>与進小</t>
    <phoneticPr fontId="6"/>
  </si>
  <si>
    <t>笠井中</t>
    <phoneticPr fontId="6"/>
  </si>
  <si>
    <t>東小</t>
    <phoneticPr fontId="6"/>
  </si>
  <si>
    <t>可美中</t>
    <phoneticPr fontId="6"/>
  </si>
  <si>
    <t>八幡中</t>
    <phoneticPr fontId="6"/>
  </si>
  <si>
    <t>県居小</t>
    <phoneticPr fontId="6"/>
  </si>
  <si>
    <t>新津中</t>
    <phoneticPr fontId="6"/>
  </si>
  <si>
    <t>曳馬中</t>
    <phoneticPr fontId="6"/>
  </si>
  <si>
    <t>浅間小</t>
    <phoneticPr fontId="6"/>
  </si>
  <si>
    <t>新津小</t>
    <phoneticPr fontId="6"/>
  </si>
  <si>
    <t>曳馬小</t>
    <phoneticPr fontId="6"/>
  </si>
  <si>
    <t>江西中</t>
    <phoneticPr fontId="6"/>
  </si>
  <si>
    <t>双葉小</t>
    <phoneticPr fontId="6"/>
  </si>
  <si>
    <t>城北小</t>
    <phoneticPr fontId="6"/>
  </si>
  <si>
    <t>西小</t>
    <phoneticPr fontId="6"/>
  </si>
  <si>
    <t>竜禅寺小</t>
    <phoneticPr fontId="6"/>
  </si>
  <si>
    <t>追分小</t>
    <phoneticPr fontId="6"/>
  </si>
  <si>
    <t>中部小</t>
    <phoneticPr fontId="6"/>
  </si>
  <si>
    <t>南部中</t>
    <phoneticPr fontId="6"/>
  </si>
  <si>
    <t>北部中</t>
    <phoneticPr fontId="6"/>
  </si>
  <si>
    <t>中部中</t>
    <phoneticPr fontId="6"/>
  </si>
  <si>
    <t>鴨江小</t>
    <phoneticPr fontId="6"/>
  </si>
  <si>
    <t>江南中</t>
    <phoneticPr fontId="6"/>
  </si>
  <si>
    <t>富塚中</t>
    <phoneticPr fontId="6"/>
  </si>
  <si>
    <t>蜆塚中</t>
    <phoneticPr fontId="6"/>
  </si>
  <si>
    <t>白脇小</t>
    <phoneticPr fontId="6"/>
  </si>
  <si>
    <t>富塚小</t>
    <phoneticPr fontId="6"/>
  </si>
  <si>
    <t>広沢小</t>
    <phoneticPr fontId="6"/>
  </si>
  <si>
    <t>砂丘小</t>
    <phoneticPr fontId="6"/>
  </si>
  <si>
    <t>富塚西小</t>
    <phoneticPr fontId="6"/>
  </si>
  <si>
    <t>大平台小</t>
    <phoneticPr fontId="6"/>
  </si>
  <si>
    <t>村櫛小</t>
    <phoneticPr fontId="6"/>
  </si>
  <si>
    <t>-</t>
    <phoneticPr fontId="6"/>
  </si>
  <si>
    <t>入野中</t>
    <phoneticPr fontId="6"/>
  </si>
  <si>
    <t>篠原中</t>
    <phoneticPr fontId="6"/>
  </si>
  <si>
    <t>庄内小</t>
    <phoneticPr fontId="6"/>
  </si>
  <si>
    <t>西都台小</t>
    <phoneticPr fontId="6"/>
  </si>
  <si>
    <t>篠原小</t>
    <phoneticPr fontId="6"/>
  </si>
  <si>
    <t>庄内中</t>
    <phoneticPr fontId="6"/>
  </si>
  <si>
    <t>神久呂中</t>
    <phoneticPr fontId="6"/>
  </si>
  <si>
    <t>中川小</t>
    <phoneticPr fontId="6"/>
  </si>
  <si>
    <t>金指小</t>
    <phoneticPr fontId="6"/>
  </si>
  <si>
    <t>花川小</t>
    <phoneticPr fontId="6"/>
  </si>
  <si>
    <t>気賀小</t>
    <phoneticPr fontId="6"/>
  </si>
  <si>
    <t>井伊谷小</t>
    <phoneticPr fontId="6"/>
  </si>
  <si>
    <t>伊目小</t>
    <phoneticPr fontId="6"/>
  </si>
  <si>
    <t>細江中</t>
    <phoneticPr fontId="6"/>
  </si>
  <si>
    <t>引佐南部中</t>
    <phoneticPr fontId="6"/>
  </si>
  <si>
    <t>(月)</t>
    <rPh sb="1" eb="2">
      <t>ツキ</t>
    </rPh>
    <phoneticPr fontId="16"/>
  </si>
  <si>
    <t>(火)</t>
    <rPh sb="1" eb="2">
      <t>カ</t>
    </rPh>
    <phoneticPr fontId="16"/>
  </si>
  <si>
    <t>西気賀小</t>
    <phoneticPr fontId="6"/>
  </si>
  <si>
    <t>奥山小</t>
    <phoneticPr fontId="6"/>
  </si>
  <si>
    <t>平山小</t>
    <phoneticPr fontId="6"/>
  </si>
  <si>
    <t>三ヶ日東小</t>
    <phoneticPr fontId="6"/>
  </si>
  <si>
    <t>引佐北部小</t>
    <phoneticPr fontId="6"/>
  </si>
  <si>
    <t>三ヶ日西小</t>
    <phoneticPr fontId="6"/>
  </si>
  <si>
    <t>三ヶ日中</t>
    <phoneticPr fontId="6"/>
  </si>
  <si>
    <t>引佐北部中</t>
    <phoneticPr fontId="6"/>
  </si>
  <si>
    <t>尾奈小</t>
    <phoneticPr fontId="6"/>
  </si>
  <si>
    <t>予備日</t>
    <rPh sb="0" eb="3">
      <t>ヨビビ</t>
    </rPh>
    <phoneticPr fontId="6"/>
  </si>
  <si>
    <t>（様式5-4）</t>
    <rPh sb="1" eb="3">
      <t>ヨウシキ</t>
    </rPh>
    <phoneticPr fontId="6"/>
  </si>
  <si>
    <t>※現地見学会の参加者は、当日、各学校の受付にて名刺の提出をお願いします。</t>
    <phoneticPr fontId="6"/>
  </si>
  <si>
    <t>現地見学会（対象校全校）の参加申込書</t>
    <rPh sb="13" eb="15">
      <t>サンカ</t>
    </rPh>
    <rPh sb="15" eb="18">
      <t>モウシコミショ</t>
    </rPh>
    <phoneticPr fontId="16"/>
  </si>
  <si>
    <t>※本様式は各企業単位でご提出ください。なお、担当者氏名等は、代表となる１名の方のみの記入で結構です。</t>
    <phoneticPr fontId="6"/>
  </si>
  <si>
    <t>※本様式については、Microsoft Excel®形式にて作成し、電子メールに添付して送付してください。</t>
    <phoneticPr fontId="6"/>
  </si>
  <si>
    <t>入札説明書等に関する説明会の参加申込書</t>
    <rPh sb="0" eb="2">
      <t>ニュウサツ</t>
    </rPh>
    <rPh sb="2" eb="5">
      <t>セツメイショ</t>
    </rPh>
    <rPh sb="5" eb="6">
      <t>トウ</t>
    </rPh>
    <rPh sb="7" eb="8">
      <t>カン</t>
    </rPh>
    <rPh sb="10" eb="13">
      <t>セツメイカイ</t>
    </rPh>
    <phoneticPr fontId="16"/>
  </si>
  <si>
    <t>　浜松市立小中学校空調設備整備事業に係る入札説明書等に関する説明会への参加を申し込みます。</t>
    <rPh sb="1" eb="3">
      <t>ハママツ</t>
    </rPh>
    <rPh sb="3" eb="5">
      <t>シリツ</t>
    </rPh>
    <rPh sb="4" eb="5">
      <t>リツ</t>
    </rPh>
    <rPh sb="9" eb="13">
      <t>クウチョウセツビ</t>
    </rPh>
    <rPh sb="13" eb="15">
      <t>セイビ</t>
    </rPh>
    <rPh sb="15" eb="17">
      <t>ジギョウ</t>
    </rPh>
    <rPh sb="18" eb="19">
      <t>カカ</t>
    </rPh>
    <rPh sb="20" eb="22">
      <t>ニュウサツ</t>
    </rPh>
    <rPh sb="22" eb="25">
      <t>セツメイショ</t>
    </rPh>
    <rPh sb="25" eb="26">
      <t>トウ</t>
    </rPh>
    <rPh sb="27" eb="28">
      <t>カン</t>
    </rPh>
    <rPh sb="30" eb="33">
      <t>セツメイカイ</t>
    </rPh>
    <rPh sb="35" eb="37">
      <t>サンカ</t>
    </rPh>
    <rPh sb="38" eb="39">
      <t>モウ</t>
    </rPh>
    <rPh sb="40" eb="41">
      <t>コ</t>
    </rPh>
    <phoneticPr fontId="16"/>
  </si>
  <si>
    <t>※現地見学会の参加人数は、１企業あたり各２名までとしますが、事前に参加者を届出る必要はありません。ただし、参加者の総数次第では参加人数を調整する場合があります。</t>
    <rPh sb="53" eb="55">
      <t>サンカ</t>
    </rPh>
    <rPh sb="55" eb="56">
      <t>シャ</t>
    </rPh>
    <rPh sb="57" eb="59">
      <t>ソウスウ</t>
    </rPh>
    <rPh sb="59" eb="61">
      <t>シダイ</t>
    </rPh>
    <rPh sb="63" eb="65">
      <t>サンカ</t>
    </rPh>
    <rPh sb="65" eb="67">
      <t>ニンズウ</t>
    </rPh>
    <rPh sb="68" eb="70">
      <t>チョウセイ</t>
    </rPh>
    <rPh sb="72" eb="74">
      <t>バアイ</t>
    </rPh>
    <phoneticPr fontId="6"/>
  </si>
  <si>
    <t>ＤＶＤ　番号</t>
    <rPh sb="4" eb="6">
      <t>バンゴウ</t>
    </rPh>
    <phoneticPr fontId="16"/>
  </si>
  <si>
    <t>注５　設計・施工等のサービス対価（サービス対価Ａ）は様式5-5記載の合計金額と一致させてください。</t>
    <rPh sb="0" eb="1">
      <t>チュウ</t>
    </rPh>
    <phoneticPr fontId="6"/>
  </si>
  <si>
    <t>注６　維持管理のサービス対価（サービス対価Ｂ）は、様式5-8記載の合計金額と一致させてください。</t>
    <rPh sb="0" eb="1">
      <t>チュウ</t>
    </rPh>
    <rPh sb="3" eb="5">
      <t>イジ</t>
    </rPh>
    <rPh sb="5" eb="7">
      <t>カンリ</t>
    </rPh>
    <rPh sb="12" eb="14">
      <t>タイカ</t>
    </rPh>
    <rPh sb="19" eb="21">
      <t>タイカ</t>
    </rPh>
    <rPh sb="25" eb="27">
      <t>ヨウシキ</t>
    </rPh>
    <rPh sb="30" eb="32">
      <t>キサイ</t>
    </rPh>
    <rPh sb="33" eb="35">
      <t>ゴウケイ</t>
    </rPh>
    <rPh sb="35" eb="37">
      <t>キンガク</t>
    </rPh>
    <rPh sb="38" eb="40">
      <t>イッチ</t>
    </rPh>
    <phoneticPr fontId="6"/>
  </si>
  <si>
    <t>注７　水色のセルには数式が入っていますので、入力しないでください。</t>
    <rPh sb="0" eb="1">
      <t>チュウ</t>
    </rPh>
    <rPh sb="3" eb="5">
      <t>ミズイロ</t>
    </rPh>
    <rPh sb="10" eb="12">
      <t>スウシキ</t>
    </rPh>
    <rPh sb="13" eb="14">
      <t>ハイ</t>
    </rPh>
    <rPh sb="22" eb="24">
      <t>ニュウリョク</t>
    </rPh>
    <phoneticPr fontId="6"/>
  </si>
  <si>
    <t>維持管理のサービス対価（Ｂ）の内訳</t>
    <rPh sb="0" eb="2">
      <t>イジ</t>
    </rPh>
    <rPh sb="2" eb="4">
      <t>カンリ</t>
    </rPh>
    <rPh sb="9" eb="11">
      <t>タイカ</t>
    </rPh>
    <rPh sb="15" eb="17">
      <t>ウチワケ</t>
    </rPh>
    <phoneticPr fontId="6"/>
  </si>
  <si>
    <t>設計・施工等のサービス対価（Ａ）の内訳</t>
    <rPh sb="0" eb="2">
      <t>セッケイ</t>
    </rPh>
    <rPh sb="3" eb="5">
      <t>セコウ</t>
    </rPh>
    <rPh sb="5" eb="6">
      <t>トウ</t>
    </rPh>
    <rPh sb="11" eb="13">
      <t>タイカ</t>
    </rPh>
    <rPh sb="17" eb="19">
      <t>ウチワケ</t>
    </rPh>
    <phoneticPr fontId="6"/>
  </si>
  <si>
    <t>注２　①維持管理に係る費用は、様式5-7記載の合計金額と一致させてください。</t>
    <rPh sb="4" eb="6">
      <t>イジ</t>
    </rPh>
    <rPh sb="6" eb="8">
      <t>カンリ</t>
    </rPh>
    <rPh sb="9" eb="10">
      <t>カカ</t>
    </rPh>
    <rPh sb="11" eb="13">
      <t>ヒヨウ</t>
    </rPh>
    <rPh sb="15" eb="17">
      <t>ヨウシキ</t>
    </rPh>
    <rPh sb="20" eb="22">
      <t>キサイ</t>
    </rPh>
    <rPh sb="23" eb="25">
      <t>ゴウケイ</t>
    </rPh>
    <rPh sb="25" eb="27">
      <t>キンガク</t>
    </rPh>
    <rPh sb="28" eb="30">
      <t>イッチ</t>
    </rPh>
    <phoneticPr fontId="6"/>
  </si>
  <si>
    <t>学校ごとの設計・施工等のサービス対価（Ａ）の内訳</t>
    <rPh sb="0" eb="2">
      <t>ガッコウ</t>
    </rPh>
    <rPh sb="5" eb="7">
      <t>セッケイ</t>
    </rPh>
    <rPh sb="8" eb="10">
      <t>セコウ</t>
    </rPh>
    <rPh sb="10" eb="11">
      <t>トウ</t>
    </rPh>
    <rPh sb="16" eb="18">
      <t>タイカ</t>
    </rPh>
    <rPh sb="22" eb="24">
      <t>ウチワケ</t>
    </rPh>
    <phoneticPr fontId="6"/>
  </si>
  <si>
    <t>設計・施工等のサービス対価（Ａ）支払表</t>
    <rPh sb="0" eb="2">
      <t>セッケイ</t>
    </rPh>
    <rPh sb="3" eb="5">
      <t>セコウ</t>
    </rPh>
    <rPh sb="5" eb="6">
      <t>トウ</t>
    </rPh>
    <rPh sb="11" eb="13">
      <t>タイカ</t>
    </rPh>
    <rPh sb="16" eb="18">
      <t>シハライ</t>
    </rPh>
    <rPh sb="18" eb="19">
      <t>ヒョウ</t>
    </rPh>
    <phoneticPr fontId="6"/>
  </si>
  <si>
    <t>学校ごとの維持管理のサービス対価（Ｂ）の内訳</t>
    <rPh sb="0" eb="2">
      <t>ガッコウ</t>
    </rPh>
    <rPh sb="5" eb="7">
      <t>イジ</t>
    </rPh>
    <rPh sb="7" eb="9">
      <t>カンリ</t>
    </rPh>
    <rPh sb="14" eb="16">
      <t>タイカ</t>
    </rPh>
    <rPh sb="20" eb="22">
      <t>ウチワケ</t>
    </rPh>
    <phoneticPr fontId="6"/>
  </si>
  <si>
    <t>小計</t>
    <rPh sb="0" eb="1">
      <t>ショウ</t>
    </rPh>
    <rPh sb="1" eb="2">
      <t>ケイ</t>
    </rPh>
    <phoneticPr fontId="6"/>
  </si>
  <si>
    <t>合計</t>
    <rPh sb="0" eb="2">
      <t>ゴウケイ</t>
    </rPh>
    <phoneticPr fontId="6"/>
  </si>
  <si>
    <t>維持管理のサービス対価（Ｂ）支払表</t>
    <rPh sb="0" eb="2">
      <t>イジ</t>
    </rPh>
    <rPh sb="2" eb="4">
      <t>カンリ</t>
    </rPh>
    <rPh sb="9" eb="11">
      <t>タイカ</t>
    </rPh>
    <rPh sb="14" eb="16">
      <t>シハライ</t>
    </rPh>
    <rPh sb="16" eb="17">
      <t>ヒョウ</t>
    </rPh>
    <phoneticPr fontId="6"/>
  </si>
  <si>
    <r>
      <t>　</t>
    </r>
    <r>
      <rPr>
        <sz val="10"/>
        <color rgb="FFFF0000"/>
        <rFont val="ＭＳ 明朝"/>
        <family val="1"/>
        <charset val="128"/>
      </rPr>
      <t>　例）123,456,789（税込）／1.1＝114,311,841　　　　114,311,841×1.1＝123,456,788（ＯＵＴ）　　114,311,842×1.1＝123,456,789（ＯＫ）</t>
    </r>
    <rPh sb="2" eb="3">
      <t>レイ</t>
    </rPh>
    <rPh sb="16" eb="17">
      <t>ゼイ</t>
    </rPh>
    <rPh sb="17" eb="18">
      <t>コミ</t>
    </rPh>
    <phoneticPr fontId="6"/>
  </si>
  <si>
    <t>（様式7-9）</t>
    <phoneticPr fontId="16"/>
  </si>
  <si>
    <t>空調最大
電流値(A)
②</t>
    <rPh sb="0" eb="2">
      <t>クウチョウ</t>
    </rPh>
    <rPh sb="2" eb="4">
      <t>サイダイ</t>
    </rPh>
    <rPh sb="5" eb="7">
      <t>デンリュウ</t>
    </rPh>
    <rPh sb="7" eb="8">
      <t>チ</t>
    </rPh>
    <phoneticPr fontId="16"/>
  </si>
  <si>
    <t>空調最大
電流値(A)
④</t>
    <rPh sb="0" eb="2">
      <t>クウチョウ</t>
    </rPh>
    <rPh sb="2" eb="4">
      <t>サイダイ</t>
    </rPh>
    <rPh sb="5" eb="7">
      <t>デンリュウ</t>
    </rPh>
    <rPh sb="7" eb="8">
      <t>チ</t>
    </rPh>
    <phoneticPr fontId="16"/>
  </si>
  <si>
    <t>★エネルギー料金の各単価は、別紙１の金額を用いてください。</t>
    <rPh sb="14" eb="16">
      <t>ベッシ</t>
    </rPh>
    <rPh sb="18" eb="20">
      <t>キンガク</t>
    </rPh>
    <rPh sb="21" eb="22">
      <t>モチ</t>
    </rPh>
    <phoneticPr fontId="16"/>
  </si>
  <si>
    <t>※「学校番号」については、「小ー●」、「中―●」のように小学校と中学校を区分して記載ください。</t>
    <rPh sb="2" eb="4">
      <t>ガッコウ</t>
    </rPh>
    <rPh sb="4" eb="6">
      <t>バンゴウ</t>
    </rPh>
    <rPh sb="14" eb="15">
      <t>ショウ</t>
    </rPh>
    <rPh sb="20" eb="21">
      <t>チュウ</t>
    </rPh>
    <rPh sb="28" eb="31">
      <t>ショウガッコウ</t>
    </rPh>
    <rPh sb="32" eb="35">
      <t>チュウガッコウ</t>
    </rPh>
    <rPh sb="36" eb="38">
      <t>クブン</t>
    </rPh>
    <rPh sb="40" eb="42">
      <t>キサイ</t>
    </rPh>
    <phoneticPr fontId="16"/>
  </si>
  <si>
    <t>④</t>
    <phoneticPr fontId="6"/>
  </si>
  <si>
    <t>⑤</t>
    <phoneticPr fontId="6"/>
  </si>
  <si>
    <t>事業者提案による第2期引渡し分</t>
    <phoneticPr fontId="6"/>
  </si>
  <si>
    <t>小計（税抜）</t>
    <rPh sb="0" eb="1">
      <t>ショウ</t>
    </rPh>
    <rPh sb="1" eb="2">
      <t>ケイ</t>
    </rPh>
    <rPh sb="3" eb="4">
      <t>ゼイ</t>
    </rPh>
    <rPh sb="4" eb="5">
      <t>ヌ</t>
    </rPh>
    <phoneticPr fontId="6"/>
  </si>
  <si>
    <t>合計（税抜）＝Ａ対象額</t>
    <rPh sb="0" eb="2">
      <t>ゴウケイ</t>
    </rPh>
    <rPh sb="3" eb="4">
      <t>ゼイ</t>
    </rPh>
    <rPh sb="4" eb="5">
      <t>ヌ</t>
    </rPh>
    <rPh sb="8" eb="10">
      <t>タイショウ</t>
    </rPh>
    <rPh sb="10" eb="11">
      <t>ガク</t>
    </rPh>
    <phoneticPr fontId="6"/>
  </si>
  <si>
    <t>小　計</t>
    <rPh sb="0" eb="1">
      <t>ショウ</t>
    </rPh>
    <phoneticPr fontId="6"/>
  </si>
  <si>
    <t>中部小中学校
（小中一貫校）</t>
    <rPh sb="2" eb="3">
      <t>ショウ</t>
    </rPh>
    <rPh sb="8" eb="10">
      <t>ショウチュウ</t>
    </rPh>
    <rPh sb="10" eb="12">
      <t>イッカン</t>
    </rPh>
    <rPh sb="12" eb="13">
      <t>コウ</t>
    </rPh>
    <phoneticPr fontId="6"/>
  </si>
  <si>
    <t>庄内小中学校
（小中一貫校）</t>
    <rPh sb="2" eb="3">
      <t>ショウ</t>
    </rPh>
    <rPh sb="8" eb="12">
      <t>ショウチュウイッカン</t>
    </rPh>
    <rPh sb="12" eb="13">
      <t>コウ</t>
    </rPh>
    <phoneticPr fontId="6"/>
  </si>
  <si>
    <t>引佐北部小中学校（小中一貫校）</t>
    <rPh sb="4" eb="5">
      <t>ショウ</t>
    </rPh>
    <rPh sb="9" eb="11">
      <t>ショウチュウ</t>
    </rPh>
    <rPh sb="11" eb="13">
      <t>イッカン</t>
    </rPh>
    <rPh sb="13" eb="14">
      <t>コウ</t>
    </rPh>
    <phoneticPr fontId="6"/>
  </si>
  <si>
    <t>●受電容量計画表（小学校）</t>
    <rPh sb="1" eb="3">
      <t>ジュデン</t>
    </rPh>
    <rPh sb="3" eb="5">
      <t>ヨウリョウ</t>
    </rPh>
    <rPh sb="5" eb="7">
      <t>ケイカク</t>
    </rPh>
    <rPh sb="7" eb="8">
      <t>ヒョウ</t>
    </rPh>
    <rPh sb="9" eb="12">
      <t>ショウガッコウ</t>
    </rPh>
    <phoneticPr fontId="16"/>
  </si>
  <si>
    <t>●受電容量計画表（中学校）</t>
    <rPh sb="1" eb="3">
      <t>ジュデン</t>
    </rPh>
    <rPh sb="3" eb="5">
      <t>ヨウリョウ</t>
    </rPh>
    <rPh sb="5" eb="7">
      <t>ケイカク</t>
    </rPh>
    <rPh sb="7" eb="8">
      <t>ヒョウ</t>
    </rPh>
    <rPh sb="9" eb="10">
      <t>チュウ</t>
    </rPh>
    <phoneticPr fontId="16"/>
  </si>
  <si>
    <t>●エネルギー量総括表（小学校）</t>
    <rPh sb="6" eb="7">
      <t>リョウ</t>
    </rPh>
    <rPh sb="7" eb="9">
      <t>ソウカツ</t>
    </rPh>
    <rPh sb="9" eb="10">
      <t>オモテ</t>
    </rPh>
    <phoneticPr fontId="16"/>
  </si>
  <si>
    <t>●エネルギー量総括表（中学校）</t>
    <rPh sb="6" eb="7">
      <t>リョウ</t>
    </rPh>
    <rPh sb="7" eb="9">
      <t>ソウカツ</t>
    </rPh>
    <rPh sb="9" eb="10">
      <t>オモテ</t>
    </rPh>
    <rPh sb="11" eb="12">
      <t>チュウ</t>
    </rPh>
    <phoneticPr fontId="16"/>
  </si>
  <si>
    <t>注４　入札価格（Ａ及びＢの合計）の金額（税抜）は、入札書（様式4-1-1）記載の金額と一致させてください。</t>
    <rPh sb="0" eb="1">
      <t>チュウ</t>
    </rPh>
    <rPh sb="3" eb="5">
      <t>ニュウサツ</t>
    </rPh>
    <rPh sb="5" eb="7">
      <t>カカク</t>
    </rPh>
    <rPh sb="9" eb="10">
      <t>オヨ</t>
    </rPh>
    <rPh sb="13" eb="15">
      <t>ゴウケイ</t>
    </rPh>
    <rPh sb="17" eb="19">
      <t>キンガク</t>
    </rPh>
    <rPh sb="20" eb="22">
      <t>ゼイヌキ</t>
    </rPh>
    <rPh sb="25" eb="27">
      <t>ニュウサツ</t>
    </rPh>
    <rPh sb="27" eb="28">
      <t>ショ</t>
    </rPh>
    <rPh sb="29" eb="31">
      <t>ヨウシキ</t>
    </rPh>
    <rPh sb="37" eb="39">
      <t>キサイ</t>
    </rPh>
    <rPh sb="40" eb="42">
      <t>キンガク</t>
    </rPh>
    <rPh sb="43" eb="45">
      <t>イッチ</t>
    </rPh>
    <phoneticPr fontId="6"/>
  </si>
  <si>
    <t>　浜松市立小中学校空調設備整備事業に係る図書（入札説明書等）について、貸与を申し込みます。
　なお、図書については、誓約書を提出し、学校教育部教育施設課にて受け取ります。</t>
    <rPh sb="3" eb="5">
      <t>シリツ</t>
    </rPh>
    <rPh sb="9" eb="11">
      <t>クウチョウ</t>
    </rPh>
    <rPh sb="11" eb="13">
      <t>セツビ</t>
    </rPh>
    <rPh sb="13" eb="15">
      <t>セイビ</t>
    </rPh>
    <rPh sb="15" eb="17">
      <t>ジギョウ</t>
    </rPh>
    <rPh sb="18" eb="19">
      <t>カカ</t>
    </rPh>
    <rPh sb="20" eb="22">
      <t>トショ</t>
    </rPh>
    <rPh sb="23" eb="25">
      <t>ニュウサツ</t>
    </rPh>
    <rPh sb="25" eb="28">
      <t>セツメイショ</t>
    </rPh>
    <rPh sb="28" eb="29">
      <t>トウ</t>
    </rPh>
    <rPh sb="35" eb="37">
      <t>タイヨ</t>
    </rPh>
    <rPh sb="38" eb="39">
      <t>モウ</t>
    </rPh>
    <rPh sb="40" eb="41">
      <t>コ</t>
    </rPh>
    <rPh sb="50" eb="52">
      <t>トショ</t>
    </rPh>
    <rPh sb="58" eb="61">
      <t>セイヤクショ</t>
    </rPh>
    <rPh sb="62" eb="64">
      <t>テイシュツ</t>
    </rPh>
    <rPh sb="66" eb="68">
      <t>ガッコウ</t>
    </rPh>
    <rPh sb="68" eb="70">
      <t>キョウイク</t>
    </rPh>
    <rPh sb="70" eb="71">
      <t>ブ</t>
    </rPh>
    <rPh sb="71" eb="73">
      <t>キョウイク</t>
    </rPh>
    <rPh sb="73" eb="75">
      <t>シセツ</t>
    </rPh>
    <rPh sb="75" eb="76">
      <t>カ</t>
    </rPh>
    <rPh sb="78" eb="79">
      <t>ウ</t>
    </rPh>
    <rPh sb="80" eb="81">
      <t>ト</t>
    </rPh>
    <phoneticPr fontId="16"/>
  </si>
  <si>
    <t>　平成31年3月22日付けで公告のありました「浜松市立小中学校空調設備整備事業」について、質問がありますので提出します。</t>
    <rPh sb="1" eb="3">
      <t>ヘイセイ</t>
    </rPh>
    <rPh sb="5" eb="6">
      <t>ネン</t>
    </rPh>
    <rPh sb="7" eb="8">
      <t>ガツ</t>
    </rPh>
    <rPh sb="10" eb="11">
      <t>ニチ</t>
    </rPh>
    <rPh sb="11" eb="12">
      <t>ヅケ</t>
    </rPh>
    <rPh sb="14" eb="16">
      <t>コウコク</t>
    </rPh>
    <rPh sb="26" eb="27">
      <t>リツ</t>
    </rPh>
    <rPh sb="31" eb="33">
      <t>クウチョウ</t>
    </rPh>
    <rPh sb="33" eb="35">
      <t>セツビ</t>
    </rPh>
    <rPh sb="35" eb="37">
      <t>セイビ</t>
    </rPh>
    <rPh sb="37" eb="39">
      <t>ジギョウ</t>
    </rPh>
    <rPh sb="45" eb="47">
      <t>シツモン</t>
    </rPh>
    <rPh sb="54" eb="56">
      <t>テイシュツ</t>
    </rPh>
    <phoneticPr fontId="6"/>
  </si>
  <si>
    <t>平成31年3月22日付けで公告のありました「浜松市立小中学校空調設備整備事業」について、質問がありますので提出します。</t>
    <rPh sb="0" eb="2">
      <t>ヘイセイ</t>
    </rPh>
    <rPh sb="4" eb="5">
      <t>ネン</t>
    </rPh>
    <rPh sb="6" eb="7">
      <t>ガツ</t>
    </rPh>
    <rPh sb="9" eb="10">
      <t>ニチ</t>
    </rPh>
    <rPh sb="10" eb="11">
      <t>ヅケ</t>
    </rPh>
    <rPh sb="13" eb="15">
      <t>コウコク</t>
    </rPh>
    <rPh sb="25" eb="26">
      <t>リツ</t>
    </rPh>
    <rPh sb="30" eb="32">
      <t>クウチョウ</t>
    </rPh>
    <rPh sb="32" eb="34">
      <t>セツビ</t>
    </rPh>
    <rPh sb="34" eb="36">
      <t>セイビ</t>
    </rPh>
    <rPh sb="36" eb="38">
      <t>ジギョウ</t>
    </rPh>
    <rPh sb="44" eb="46">
      <t>シツモン</t>
    </rPh>
    <rPh sb="53" eb="55">
      <t>テイシュツ</t>
    </rPh>
    <phoneticPr fontId="6"/>
  </si>
  <si>
    <t>年　　月　　　日</t>
    <rPh sb="0" eb="1">
      <t>ネン</t>
    </rPh>
    <rPh sb="3" eb="4">
      <t>ガツ</t>
    </rPh>
    <rPh sb="7" eb="8">
      <t>ニチ</t>
    </rPh>
    <phoneticPr fontId="6"/>
  </si>
  <si>
    <t>総計</t>
    <rPh sb="0" eb="2">
      <t>ソウケイ</t>
    </rPh>
    <phoneticPr fontId="6"/>
  </si>
  <si>
    <t>注２　 A対象額は、税抜きで10万円未満の端数を切り捨てるものとします。</t>
    <rPh sb="0" eb="1">
      <t>チュウ</t>
    </rPh>
    <rPh sb="5" eb="7">
      <t>タイショウ</t>
    </rPh>
    <rPh sb="7" eb="8">
      <t>ガク</t>
    </rPh>
    <rPh sb="10" eb="11">
      <t>ゼイ</t>
    </rPh>
    <rPh sb="11" eb="12">
      <t>ヌ</t>
    </rPh>
    <rPh sb="16" eb="18">
      <t>マンエン</t>
    </rPh>
    <rPh sb="18" eb="20">
      <t>ミマン</t>
    </rPh>
    <rPh sb="21" eb="23">
      <t>ハスウ</t>
    </rPh>
    <rPh sb="24" eb="25">
      <t>キ</t>
    </rPh>
    <rPh sb="26" eb="27">
      <t>ス</t>
    </rPh>
    <phoneticPr fontId="6"/>
  </si>
  <si>
    <t>　浜松市立小中学校空調設備整備事業に係る図書（入札説明書等）について、貸与を申し込みます。
　なお、図書については、指定された日時に誓約書を提出し、学校教育部教育施設課にて受け取ります。</t>
    <rPh sb="3" eb="5">
      <t>シリツ</t>
    </rPh>
    <rPh sb="9" eb="11">
      <t>クウチョウ</t>
    </rPh>
    <rPh sb="11" eb="13">
      <t>セツビ</t>
    </rPh>
    <rPh sb="13" eb="15">
      <t>セイビ</t>
    </rPh>
    <rPh sb="15" eb="17">
      <t>ジギョウ</t>
    </rPh>
    <rPh sb="18" eb="19">
      <t>カカ</t>
    </rPh>
    <rPh sb="20" eb="22">
      <t>トショ</t>
    </rPh>
    <rPh sb="23" eb="25">
      <t>ニュウサツ</t>
    </rPh>
    <rPh sb="25" eb="28">
      <t>セツメイショ</t>
    </rPh>
    <rPh sb="28" eb="29">
      <t>トウ</t>
    </rPh>
    <rPh sb="35" eb="37">
      <t>タイヨ</t>
    </rPh>
    <rPh sb="38" eb="39">
      <t>モウ</t>
    </rPh>
    <rPh sb="40" eb="41">
      <t>コ</t>
    </rPh>
    <rPh sb="50" eb="52">
      <t>トショ</t>
    </rPh>
    <rPh sb="58" eb="60">
      <t>シテイ</t>
    </rPh>
    <rPh sb="63" eb="65">
      <t>ニチジ</t>
    </rPh>
    <rPh sb="66" eb="69">
      <t>セイヤクショ</t>
    </rPh>
    <rPh sb="70" eb="72">
      <t>テイシュツ</t>
    </rPh>
    <rPh sb="74" eb="76">
      <t>ガッコウ</t>
    </rPh>
    <rPh sb="76" eb="78">
      <t>キョウイク</t>
    </rPh>
    <rPh sb="78" eb="79">
      <t>ブ</t>
    </rPh>
    <rPh sb="79" eb="81">
      <t>キョウイク</t>
    </rPh>
    <rPh sb="81" eb="83">
      <t>シセツ</t>
    </rPh>
    <rPh sb="83" eb="84">
      <t>カ</t>
    </rPh>
    <rPh sb="86" eb="87">
      <t>ウ</t>
    </rPh>
    <rPh sb="88" eb="89">
      <t>ト</t>
    </rPh>
    <phoneticPr fontId="16"/>
  </si>
  <si>
    <t>引佐北部小学校</t>
    <rPh sb="0" eb="1">
      <t>ヒ</t>
    </rPh>
    <rPh sb="1" eb="2">
      <t>サ</t>
    </rPh>
    <rPh sb="2" eb="4">
      <t>ホクブ</t>
    </rPh>
    <rPh sb="4" eb="5">
      <t>ショウ</t>
    </rPh>
    <rPh sb="5" eb="7">
      <t>ガッコウ</t>
    </rPh>
    <phoneticPr fontId="6"/>
  </si>
  <si>
    <t>庄内小学校</t>
    <rPh sb="0" eb="2">
      <t>ショウナイ</t>
    </rPh>
    <rPh sb="2" eb="5">
      <t>ショウガッコウ</t>
    </rPh>
    <phoneticPr fontId="6"/>
  </si>
  <si>
    <t>中部小学校</t>
    <rPh sb="0" eb="2">
      <t>チュウブ</t>
    </rPh>
    <rPh sb="2" eb="5">
      <t>ショウガッコウ</t>
    </rPh>
    <phoneticPr fontId="6"/>
  </si>
  <si>
    <t>注６　①設計に係る費用、②施工に係る費用及び③工事監理に係る費用、④所有権移転に係る費用、⑤その他は、様式5-3のそれぞれの項目</t>
    <rPh sb="0" eb="1">
      <t>チュウ</t>
    </rPh>
    <rPh sb="4" eb="6">
      <t>セッケイ</t>
    </rPh>
    <rPh sb="7" eb="8">
      <t>カカ</t>
    </rPh>
    <rPh sb="9" eb="11">
      <t>ヒヨウ</t>
    </rPh>
    <rPh sb="13" eb="15">
      <t>セコウ</t>
    </rPh>
    <rPh sb="16" eb="17">
      <t>カカ</t>
    </rPh>
    <rPh sb="18" eb="20">
      <t>ヒヨウ</t>
    </rPh>
    <rPh sb="20" eb="21">
      <t>オヨ</t>
    </rPh>
    <rPh sb="23" eb="25">
      <t>コウジ</t>
    </rPh>
    <rPh sb="25" eb="27">
      <t>カンリ</t>
    </rPh>
    <rPh sb="28" eb="29">
      <t>カカ</t>
    </rPh>
    <rPh sb="30" eb="32">
      <t>ヒヨウ</t>
    </rPh>
    <rPh sb="34" eb="37">
      <t>ショユウケン</t>
    </rPh>
    <rPh sb="37" eb="39">
      <t>イテン</t>
    </rPh>
    <rPh sb="40" eb="41">
      <t>カカ</t>
    </rPh>
    <rPh sb="42" eb="44">
      <t>ヒヨウ</t>
    </rPh>
    <rPh sb="48" eb="49">
      <t>タ</t>
    </rPh>
    <rPh sb="51" eb="53">
      <t>ヨウシキ</t>
    </rPh>
    <rPh sb="62" eb="64">
      <t>コウモク</t>
    </rPh>
    <phoneticPr fontId="6"/>
  </si>
  <si>
    <t>④合計(a)+(b)×12</t>
    <rPh sb="1" eb="3">
      <t>ゴウケイ</t>
    </rPh>
    <phoneticPr fontId="6"/>
  </si>
  <si>
    <t>注３　④合計金額は、様式5-8維持管理費（Ｂ）（税抜）の合計金額と一致させてください。</t>
    <rPh sb="4" eb="6">
      <t>ゴウケイ</t>
    </rPh>
    <rPh sb="6" eb="8">
      <t>キンガク</t>
    </rPh>
    <rPh sb="10" eb="12">
      <t>ヨウシキ</t>
    </rPh>
    <rPh sb="15" eb="17">
      <t>イジ</t>
    </rPh>
    <rPh sb="17" eb="19">
      <t>カンリ</t>
    </rPh>
    <rPh sb="19" eb="20">
      <t>ヒ</t>
    </rPh>
    <rPh sb="24" eb="25">
      <t>ゼイ</t>
    </rPh>
    <rPh sb="25" eb="26">
      <t>ヌ</t>
    </rPh>
    <rPh sb="28" eb="30">
      <t>ゴウケイ</t>
    </rPh>
    <rPh sb="30" eb="32">
      <t>キンガク</t>
    </rPh>
    <phoneticPr fontId="6"/>
  </si>
  <si>
    <t>中部小中学校
（小中一貫校）</t>
    <phoneticPr fontId="6"/>
  </si>
  <si>
    <t>庄内小中学校
（小中一貫校）</t>
    <phoneticPr fontId="6"/>
  </si>
  <si>
    <t>引佐北部小中学校
（小中一貫校）</t>
    <phoneticPr fontId="6"/>
  </si>
  <si>
    <t>中部小中学校
（小中一貫校）</t>
    <phoneticPr fontId="6"/>
  </si>
  <si>
    <t>庄内小中学校
（小中一貫校）</t>
    <phoneticPr fontId="6"/>
  </si>
  <si>
    <t>引佐北部小中学校
（小中一貫校）</t>
    <phoneticPr fontId="6"/>
  </si>
  <si>
    <t>現状(平成31年2月現在)</t>
    <rPh sb="0" eb="2">
      <t>ゲンジョウ</t>
    </rPh>
    <rPh sb="3" eb="5">
      <t>ヘイセイ</t>
    </rPh>
    <rPh sb="7" eb="8">
      <t>ネン</t>
    </rPh>
    <rPh sb="9" eb="10">
      <t>ガツ</t>
    </rPh>
    <rPh sb="10" eb="12">
      <t>ゲンザイ</t>
    </rPh>
    <phoneticPr fontId="16"/>
  </si>
  <si>
    <t>注１　Ａ３片面横使い横書きで記入してください。なお、記入欄及び項目については適宜調整してください。</t>
    <rPh sb="0" eb="1">
      <t>チュウ</t>
    </rPh>
    <rPh sb="5" eb="7">
      <t>カタメン</t>
    </rPh>
    <rPh sb="7" eb="8">
      <t>ヨコ</t>
    </rPh>
    <rPh sb="29" eb="30">
      <t>オヨ</t>
    </rPh>
    <rPh sb="31" eb="33">
      <t>コウモク</t>
    </rPh>
    <phoneticPr fontId="16"/>
  </si>
  <si>
    <t>令和2年9月末引渡し分（令和2年11月支払い分）</t>
    <rPh sb="0" eb="1">
      <t>レイ</t>
    </rPh>
    <rPh sb="1" eb="2">
      <t>ワ</t>
    </rPh>
    <rPh sb="3" eb="4">
      <t>ネン</t>
    </rPh>
    <rPh sb="5" eb="7">
      <t>ガツマツ</t>
    </rPh>
    <rPh sb="7" eb="8">
      <t>ヒ</t>
    </rPh>
    <rPh sb="8" eb="9">
      <t>ワタ</t>
    </rPh>
    <rPh sb="10" eb="11">
      <t>ブン</t>
    </rPh>
    <rPh sb="12" eb="13">
      <t>レイ</t>
    </rPh>
    <rPh sb="13" eb="14">
      <t>ワ</t>
    </rPh>
    <rPh sb="15" eb="16">
      <t>ネン</t>
    </rPh>
    <rPh sb="18" eb="19">
      <t>ガツ</t>
    </rPh>
    <rPh sb="19" eb="21">
      <t>シハラ</t>
    </rPh>
    <rPh sb="22" eb="23">
      <t>ブン</t>
    </rPh>
    <phoneticPr fontId="6"/>
  </si>
  <si>
    <t>事業者提案による第2期引渡し分（令和3年5月支払い分）</t>
    <rPh sb="0" eb="3">
      <t>ジギョウシャ</t>
    </rPh>
    <rPh sb="3" eb="5">
      <t>テイアン</t>
    </rPh>
    <rPh sb="8" eb="9">
      <t>ダイ</t>
    </rPh>
    <rPh sb="10" eb="11">
      <t>キ</t>
    </rPh>
    <rPh sb="11" eb="13">
      <t>ヒキワタ</t>
    </rPh>
    <rPh sb="14" eb="15">
      <t>ブン</t>
    </rPh>
    <rPh sb="16" eb="17">
      <t>レイ</t>
    </rPh>
    <rPh sb="17" eb="18">
      <t>ワ</t>
    </rPh>
    <rPh sb="19" eb="20">
      <t>ネン</t>
    </rPh>
    <rPh sb="21" eb="22">
      <t>ガツ</t>
    </rPh>
    <rPh sb="22" eb="24">
      <t>シハラ</t>
    </rPh>
    <rPh sb="25" eb="26">
      <t>ブン</t>
    </rPh>
    <phoneticPr fontId="6"/>
  </si>
  <si>
    <t>令和2年度分(a)
金額（税抜）</t>
    <rPh sb="0" eb="1">
      <t>レイ</t>
    </rPh>
    <rPh sb="1" eb="2">
      <t>ワ</t>
    </rPh>
    <rPh sb="4" eb="5">
      <t>ド</t>
    </rPh>
    <rPh sb="5" eb="6">
      <t>ブン</t>
    </rPh>
    <rPh sb="10" eb="12">
      <t>キンガク</t>
    </rPh>
    <rPh sb="13" eb="14">
      <t>ゼイ</t>
    </rPh>
    <rPh sb="14" eb="15">
      <t>ヌ</t>
    </rPh>
    <phoneticPr fontId="6"/>
  </si>
  <si>
    <t>令和3年度以降分(b)
金額（税抜）
（1年分）</t>
    <rPh sb="0" eb="1">
      <t>レイ</t>
    </rPh>
    <rPh sb="1" eb="2">
      <t>ワ</t>
    </rPh>
    <rPh sb="3" eb="5">
      <t>ネンド</t>
    </rPh>
    <rPh sb="5" eb="7">
      <t>イコウ</t>
    </rPh>
    <rPh sb="7" eb="8">
      <t>ブン</t>
    </rPh>
    <rPh sb="12" eb="14">
      <t>キンガク</t>
    </rPh>
    <rPh sb="15" eb="17">
      <t>ゼイヌ</t>
    </rPh>
    <rPh sb="21" eb="23">
      <t>ネンブン</t>
    </rPh>
    <phoneticPr fontId="6"/>
  </si>
  <si>
    <t>令和2年9月末引渡し分（第1期引渡し分）</t>
    <rPh sb="0" eb="1">
      <t>レイ</t>
    </rPh>
    <rPh sb="1" eb="2">
      <t>ワ</t>
    </rPh>
    <rPh sb="3" eb="4">
      <t>ネン</t>
    </rPh>
    <rPh sb="5" eb="7">
      <t>ガツマツ</t>
    </rPh>
    <rPh sb="7" eb="8">
      <t>ヒ</t>
    </rPh>
    <rPh sb="8" eb="9">
      <t>ワタ</t>
    </rPh>
    <rPh sb="10" eb="11">
      <t>ブン</t>
    </rPh>
    <rPh sb="12" eb="13">
      <t>ダイ</t>
    </rPh>
    <rPh sb="14" eb="15">
      <t>キ</t>
    </rPh>
    <rPh sb="15" eb="16">
      <t>ヒ</t>
    </rPh>
    <rPh sb="16" eb="17">
      <t>ワタ</t>
    </rPh>
    <rPh sb="18" eb="19">
      <t>ブン</t>
    </rPh>
    <phoneticPr fontId="6"/>
  </si>
  <si>
    <t>維持管理費
（令和2年度分）</t>
    <rPh sb="0" eb="2">
      <t>イジ</t>
    </rPh>
    <rPh sb="2" eb="4">
      <t>カンリ</t>
    </rPh>
    <rPh sb="4" eb="5">
      <t>ヒ</t>
    </rPh>
    <rPh sb="7" eb="8">
      <t>レイ</t>
    </rPh>
    <rPh sb="8" eb="9">
      <t>ワ</t>
    </rPh>
    <rPh sb="10" eb="11">
      <t>ネン</t>
    </rPh>
    <rPh sb="11" eb="12">
      <t>ド</t>
    </rPh>
    <rPh sb="12" eb="13">
      <t>ブン</t>
    </rPh>
    <phoneticPr fontId="6"/>
  </si>
  <si>
    <t>維持管理費
（令和3年度以降分）
（1年分）</t>
    <rPh sb="0" eb="2">
      <t>イジ</t>
    </rPh>
    <rPh sb="2" eb="4">
      <t>カンリ</t>
    </rPh>
    <rPh sb="4" eb="5">
      <t>ヒ</t>
    </rPh>
    <rPh sb="7" eb="8">
      <t>レイ</t>
    </rPh>
    <rPh sb="8" eb="9">
      <t>ワ</t>
    </rPh>
    <rPh sb="10" eb="12">
      <t>ネンド</t>
    </rPh>
    <rPh sb="12" eb="14">
      <t>イコウ</t>
    </rPh>
    <rPh sb="14" eb="15">
      <t>ブン</t>
    </rPh>
    <rPh sb="19" eb="21">
      <t>ネンブン</t>
    </rPh>
    <phoneticPr fontId="6"/>
  </si>
  <si>
    <t>令和2年</t>
    <rPh sb="0" eb="1">
      <t>レイ</t>
    </rPh>
    <rPh sb="1" eb="2">
      <t>ワ</t>
    </rPh>
    <phoneticPr fontId="6"/>
  </si>
  <si>
    <t>令和3年</t>
    <rPh sb="0" eb="1">
      <t>レイ</t>
    </rPh>
    <rPh sb="1" eb="2">
      <t>ワ</t>
    </rPh>
    <rPh sb="3" eb="4">
      <t>ネン</t>
    </rPh>
    <phoneticPr fontId="6"/>
  </si>
  <si>
    <t>令和3年</t>
    <phoneticPr fontId="6"/>
  </si>
  <si>
    <t>令和4年</t>
    <phoneticPr fontId="6"/>
  </si>
  <si>
    <t>令和5年</t>
    <phoneticPr fontId="6"/>
  </si>
  <si>
    <t>令和6年</t>
    <rPh sb="3" eb="4">
      <t>ネン</t>
    </rPh>
    <phoneticPr fontId="6"/>
  </si>
  <si>
    <t>令和7年</t>
    <rPh sb="3" eb="4">
      <t>ネン</t>
    </rPh>
    <phoneticPr fontId="6"/>
  </si>
  <si>
    <t>令和8年</t>
    <rPh sb="3" eb="4">
      <t>ネン</t>
    </rPh>
    <phoneticPr fontId="6"/>
  </si>
  <si>
    <t>令和9年</t>
    <rPh sb="3" eb="4">
      <t>ネン</t>
    </rPh>
    <phoneticPr fontId="6"/>
  </si>
  <si>
    <t>令和10年</t>
    <rPh sb="4" eb="5">
      <t>ネン</t>
    </rPh>
    <phoneticPr fontId="6"/>
  </si>
  <si>
    <t>令和11年</t>
    <rPh sb="4" eb="5">
      <t>ネン</t>
    </rPh>
    <phoneticPr fontId="6"/>
  </si>
  <si>
    <t>令和12年</t>
    <rPh sb="4" eb="5">
      <t>ネン</t>
    </rPh>
    <phoneticPr fontId="6"/>
  </si>
  <si>
    <t>令和13年</t>
    <rPh sb="4" eb="5">
      <t>ネン</t>
    </rPh>
    <phoneticPr fontId="6"/>
  </si>
  <si>
    <t>令和14年</t>
    <rPh sb="4" eb="5">
      <t>ネン</t>
    </rPh>
    <phoneticPr fontId="6"/>
  </si>
  <si>
    <t>令和15年</t>
    <rPh sb="4" eb="5">
      <t>ネン</t>
    </rPh>
    <phoneticPr fontId="6"/>
  </si>
  <si>
    <t>令和2年度</t>
    <rPh sb="0" eb="1">
      <t>レイ</t>
    </rPh>
    <rPh sb="1" eb="2">
      <t>ワ</t>
    </rPh>
    <rPh sb="3" eb="4">
      <t>ネン</t>
    </rPh>
    <rPh sb="4" eb="5">
      <t>ド</t>
    </rPh>
    <phoneticPr fontId="6"/>
  </si>
  <si>
    <t>令和3年度</t>
    <rPh sb="0" eb="1">
      <t>レイ</t>
    </rPh>
    <rPh sb="1" eb="2">
      <t>ワ</t>
    </rPh>
    <rPh sb="3" eb="4">
      <t>ネン</t>
    </rPh>
    <rPh sb="4" eb="5">
      <t>ド</t>
    </rPh>
    <phoneticPr fontId="6"/>
  </si>
  <si>
    <t>令和4年度</t>
    <rPh sb="0" eb="1">
      <t>レイ</t>
    </rPh>
    <rPh sb="1" eb="2">
      <t>ワ</t>
    </rPh>
    <rPh sb="3" eb="4">
      <t>ネン</t>
    </rPh>
    <rPh sb="4" eb="5">
      <t>ド</t>
    </rPh>
    <phoneticPr fontId="6"/>
  </si>
  <si>
    <t>令和5年度</t>
    <rPh sb="0" eb="1">
      <t>レイ</t>
    </rPh>
    <rPh sb="1" eb="2">
      <t>ワ</t>
    </rPh>
    <rPh sb="3" eb="4">
      <t>ネン</t>
    </rPh>
    <rPh sb="4" eb="5">
      <t>ド</t>
    </rPh>
    <phoneticPr fontId="6"/>
  </si>
  <si>
    <t>令和6年度</t>
    <rPh sb="0" eb="1">
      <t>レイ</t>
    </rPh>
    <rPh sb="1" eb="2">
      <t>ワ</t>
    </rPh>
    <rPh sb="3" eb="4">
      <t>ネン</t>
    </rPh>
    <rPh sb="4" eb="5">
      <t>ド</t>
    </rPh>
    <phoneticPr fontId="6"/>
  </si>
  <si>
    <t>令和7年度</t>
    <rPh sb="0" eb="1">
      <t>レイ</t>
    </rPh>
    <rPh sb="1" eb="2">
      <t>ワ</t>
    </rPh>
    <rPh sb="3" eb="4">
      <t>ネン</t>
    </rPh>
    <rPh sb="4" eb="5">
      <t>ド</t>
    </rPh>
    <phoneticPr fontId="6"/>
  </si>
  <si>
    <t>令和8年度</t>
    <rPh sb="0" eb="1">
      <t>レイ</t>
    </rPh>
    <rPh sb="1" eb="2">
      <t>ワ</t>
    </rPh>
    <rPh sb="3" eb="4">
      <t>ネン</t>
    </rPh>
    <rPh sb="4" eb="5">
      <t>ド</t>
    </rPh>
    <phoneticPr fontId="6"/>
  </si>
  <si>
    <t>令和9年度</t>
    <rPh sb="0" eb="1">
      <t>レイ</t>
    </rPh>
    <rPh sb="1" eb="2">
      <t>ワ</t>
    </rPh>
    <rPh sb="3" eb="4">
      <t>ネン</t>
    </rPh>
    <rPh sb="4" eb="5">
      <t>ド</t>
    </rPh>
    <phoneticPr fontId="6"/>
  </si>
  <si>
    <t>令和10年度</t>
    <rPh sb="0" eb="1">
      <t>レイ</t>
    </rPh>
    <rPh sb="1" eb="2">
      <t>ワ</t>
    </rPh>
    <rPh sb="4" eb="5">
      <t>ネン</t>
    </rPh>
    <rPh sb="5" eb="6">
      <t>ド</t>
    </rPh>
    <phoneticPr fontId="6"/>
  </si>
  <si>
    <t>令和11年度</t>
    <rPh sb="4" eb="5">
      <t>ネン</t>
    </rPh>
    <rPh sb="5" eb="6">
      <t>ド</t>
    </rPh>
    <phoneticPr fontId="6"/>
  </si>
  <si>
    <t>令和12年度</t>
    <rPh sb="4" eb="5">
      <t>ネン</t>
    </rPh>
    <rPh sb="5" eb="6">
      <t>ド</t>
    </rPh>
    <phoneticPr fontId="6"/>
  </si>
  <si>
    <t>令和13年度</t>
    <rPh sb="4" eb="5">
      <t>ネン</t>
    </rPh>
    <rPh sb="5" eb="6">
      <t>ド</t>
    </rPh>
    <phoneticPr fontId="6"/>
  </si>
  <si>
    <t>令和14年度</t>
    <rPh sb="4" eb="5">
      <t>ネン</t>
    </rPh>
    <rPh sb="5" eb="6">
      <t>ド</t>
    </rPh>
    <phoneticPr fontId="6"/>
  </si>
  <si>
    <t>令和（年度）</t>
    <rPh sb="0" eb="1">
      <t>レイ</t>
    </rPh>
    <rPh sb="1" eb="2">
      <t>ワ</t>
    </rPh>
    <rPh sb="3" eb="5">
      <t>ネンド</t>
    </rPh>
    <phoneticPr fontId="16"/>
  </si>
  <si>
    <t>令和元年度</t>
    <rPh sb="0" eb="1">
      <t>レイ</t>
    </rPh>
    <rPh sb="1" eb="2">
      <t>ワ</t>
    </rPh>
    <rPh sb="2" eb="3">
      <t>ガン</t>
    </rPh>
    <rPh sb="3" eb="5">
      <t>ネンド</t>
    </rPh>
    <phoneticPr fontId="16"/>
  </si>
  <si>
    <t>令和2年度</t>
    <rPh sb="0" eb="1">
      <t>レイ</t>
    </rPh>
    <rPh sb="1" eb="2">
      <t>ワ</t>
    </rPh>
    <rPh sb="3" eb="5">
      <t>ネンド</t>
    </rPh>
    <phoneticPr fontId="16"/>
  </si>
  <si>
    <t>令和3年度</t>
    <rPh sb="0" eb="1">
      <t>レイ</t>
    </rPh>
    <rPh sb="1" eb="2">
      <t>ワ</t>
    </rPh>
    <rPh sb="3" eb="5">
      <t>ネンド</t>
    </rPh>
    <phoneticPr fontId="16"/>
  </si>
  <si>
    <t>令和4年度</t>
    <rPh sb="0" eb="1">
      <t>レイ</t>
    </rPh>
    <rPh sb="1" eb="2">
      <t>ワ</t>
    </rPh>
    <rPh sb="3" eb="5">
      <t>ネンド</t>
    </rPh>
    <phoneticPr fontId="16"/>
  </si>
  <si>
    <t>令和5年度</t>
    <rPh sb="0" eb="1">
      <t>レイ</t>
    </rPh>
    <rPh sb="1" eb="2">
      <t>ワ</t>
    </rPh>
    <rPh sb="3" eb="5">
      <t>ネンド</t>
    </rPh>
    <phoneticPr fontId="16"/>
  </si>
  <si>
    <t>令和6年度</t>
    <rPh sb="0" eb="1">
      <t>レイ</t>
    </rPh>
    <rPh sb="1" eb="2">
      <t>ワ</t>
    </rPh>
    <rPh sb="3" eb="5">
      <t>ネンド</t>
    </rPh>
    <phoneticPr fontId="16"/>
  </si>
  <si>
    <t>令和7年度</t>
    <rPh sb="0" eb="1">
      <t>レイ</t>
    </rPh>
    <rPh sb="1" eb="2">
      <t>ワ</t>
    </rPh>
    <rPh sb="3" eb="5">
      <t>ネンド</t>
    </rPh>
    <phoneticPr fontId="16"/>
  </si>
  <si>
    <t>令和8年度</t>
    <rPh sb="0" eb="1">
      <t>レイ</t>
    </rPh>
    <rPh sb="1" eb="2">
      <t>ワ</t>
    </rPh>
    <rPh sb="3" eb="5">
      <t>ネンド</t>
    </rPh>
    <phoneticPr fontId="16"/>
  </si>
  <si>
    <t>令和9年度</t>
    <rPh sb="0" eb="1">
      <t>レイ</t>
    </rPh>
    <rPh sb="1" eb="2">
      <t>ワ</t>
    </rPh>
    <rPh sb="3" eb="5">
      <t>ネンド</t>
    </rPh>
    <phoneticPr fontId="16"/>
  </si>
  <si>
    <t>令和10年度</t>
    <rPh sb="0" eb="1">
      <t>レイ</t>
    </rPh>
    <rPh sb="1" eb="2">
      <t>ワ</t>
    </rPh>
    <rPh sb="4" eb="6">
      <t>ネンド</t>
    </rPh>
    <phoneticPr fontId="16"/>
  </si>
  <si>
    <t>令和11年度</t>
    <rPh sb="4" eb="6">
      <t>ネンド</t>
    </rPh>
    <phoneticPr fontId="16"/>
  </si>
  <si>
    <t>令和12年度</t>
    <rPh sb="4" eb="6">
      <t>ネンド</t>
    </rPh>
    <phoneticPr fontId="16"/>
  </si>
  <si>
    <t>令和13年度</t>
    <rPh sb="4" eb="6">
      <t>ネンド</t>
    </rPh>
    <phoneticPr fontId="16"/>
  </si>
  <si>
    <t>令和14年度</t>
    <rPh sb="4" eb="6">
      <t>ネンド</t>
    </rPh>
    <phoneticPr fontId="16"/>
  </si>
  <si>
    <t>令和（年度）</t>
    <phoneticPr fontId="16"/>
  </si>
  <si>
    <t>令和元年</t>
    <rPh sb="0" eb="1">
      <t>レイ</t>
    </rPh>
    <rPh sb="1" eb="2">
      <t>ワ</t>
    </rPh>
    <rPh sb="2" eb="3">
      <t>ガン</t>
    </rPh>
    <rPh sb="3" eb="4">
      <t>ネン</t>
    </rPh>
    <phoneticPr fontId="16"/>
  </si>
  <si>
    <t>令和2年</t>
    <rPh sb="0" eb="1">
      <t>レイ</t>
    </rPh>
    <rPh sb="1" eb="2">
      <t>ワ</t>
    </rPh>
    <rPh sb="3" eb="4">
      <t>ネン</t>
    </rPh>
    <phoneticPr fontId="16"/>
  </si>
  <si>
    <t>令和2年度</t>
    <rPh sb="0" eb="1">
      <t>レイ</t>
    </rPh>
    <rPh sb="1" eb="2">
      <t>ワ</t>
    </rPh>
    <rPh sb="3" eb="4">
      <t>ネンド</t>
    </rPh>
    <rPh sb="4" eb="5">
      <t>ド</t>
    </rPh>
    <phoneticPr fontId="16"/>
  </si>
  <si>
    <t>令和3年</t>
    <rPh sb="0" eb="1">
      <t>レイ</t>
    </rPh>
    <rPh sb="1" eb="2">
      <t>ワ</t>
    </rPh>
    <rPh sb="3" eb="4">
      <t>ネン</t>
    </rPh>
    <phoneticPr fontId="16"/>
  </si>
  <si>
    <t>令和3年度以降
（通年運用）</t>
    <rPh sb="0" eb="1">
      <t>レイ</t>
    </rPh>
    <rPh sb="1" eb="2">
      <t>ワ</t>
    </rPh>
    <rPh sb="3" eb="5">
      <t>ネンド</t>
    </rPh>
    <rPh sb="5" eb="7">
      <t>イコウ</t>
    </rPh>
    <rPh sb="9" eb="11">
      <t>ツウネン</t>
    </rPh>
    <rPh sb="11" eb="13">
      <t>ウンヨウ</t>
    </rPh>
    <phoneticPr fontId="16"/>
  </si>
  <si>
    <t>　「学校別エネルギー等積算表」（様式9－4）における「■エネルギー費用の算定」で用いる電気料金の各単価は、浜松市を所轄する一般電気事業者の令和元年5月1日時点の値を用いること。</t>
    <rPh sb="43" eb="45">
      <t>デンキ</t>
    </rPh>
    <rPh sb="45" eb="47">
      <t>リョウキン</t>
    </rPh>
    <rPh sb="48" eb="49">
      <t>カク</t>
    </rPh>
    <rPh sb="49" eb="51">
      <t>タンカ</t>
    </rPh>
    <rPh sb="57" eb="59">
      <t>ショカツ</t>
    </rPh>
    <rPh sb="61" eb="63">
      <t>イッパン</t>
    </rPh>
    <rPh sb="63" eb="65">
      <t>デンキ</t>
    </rPh>
    <rPh sb="65" eb="68">
      <t>ジギョウシャ</t>
    </rPh>
    <rPh sb="69" eb="70">
      <t>レイ</t>
    </rPh>
    <rPh sb="70" eb="71">
      <t>ワ</t>
    </rPh>
    <rPh sb="71" eb="72">
      <t>ガン</t>
    </rPh>
    <rPh sb="72" eb="73">
      <t>ネン</t>
    </rPh>
    <rPh sb="74" eb="75">
      <t>ガツ</t>
    </rPh>
    <rPh sb="76" eb="77">
      <t>ニチ</t>
    </rPh>
    <rPh sb="77" eb="79">
      <t>ジテン</t>
    </rPh>
    <rPh sb="80" eb="81">
      <t>アタイ</t>
    </rPh>
    <rPh sb="82" eb="83">
      <t>モチ</t>
    </rPh>
    <phoneticPr fontId="6"/>
  </si>
  <si>
    <t>　また、「学校別エネルギー等積算表」（様式9－4）における「■エネルギー費用の算定」で用いる都市ガス料金の各単価は、浜松市を所轄する都市ガス事業者の令和元年5月1日時点の値を用いること。
　加えて、液化石油ガス料金の単価は、318.1円/㎥を用いること。</t>
    <rPh sb="46" eb="48">
      <t>トシ</t>
    </rPh>
    <rPh sb="66" eb="68">
      <t>トシ</t>
    </rPh>
    <rPh sb="95" eb="96">
      <t>クワ</t>
    </rPh>
    <rPh sb="99" eb="101">
      <t>エキカ</t>
    </rPh>
    <rPh sb="101" eb="103">
      <t>セキユ</t>
    </rPh>
    <rPh sb="105" eb="107">
      <t>リョウキン</t>
    </rPh>
    <rPh sb="108" eb="110">
      <t>タンカ</t>
    </rPh>
    <rPh sb="117" eb="118">
      <t>エン</t>
    </rPh>
    <rPh sb="121" eb="122">
      <t>モチ</t>
    </rPh>
    <phoneticPr fontId="6"/>
  </si>
  <si>
    <t>令和元年　　月　　　日</t>
    <rPh sb="0" eb="1">
      <t>レイ</t>
    </rPh>
    <rPh sb="1" eb="2">
      <t>ワ</t>
    </rPh>
    <rPh sb="2" eb="3">
      <t>ガン</t>
    </rPh>
    <rPh sb="3" eb="4">
      <t>ネン</t>
    </rPh>
    <rPh sb="6" eb="7">
      <t>ガツ</t>
    </rPh>
    <rPh sb="10" eb="11">
      <t>ニチ</t>
    </rPh>
    <phoneticPr fontId="6"/>
  </si>
  <si>
    <t>令和　年　　月　　日</t>
    <rPh sb="0" eb="1">
      <t>レイ</t>
    </rPh>
    <rPh sb="1" eb="2">
      <t>ワ</t>
    </rPh>
    <rPh sb="3" eb="4">
      <t>ネン</t>
    </rPh>
    <rPh sb="4" eb="5">
      <t>ヘイネン</t>
    </rPh>
    <rPh sb="6" eb="7">
      <t>ガツ</t>
    </rPh>
    <rPh sb="9" eb="10">
      <t>ニチ</t>
    </rPh>
    <phoneticPr fontId="16"/>
  </si>
  <si>
    <r>
      <t>第１（利用の目的）
１　当社は、本事業の入札の参加を検討する目的（以下「本目的」という）のためにのみ本資料の貸与を受けるものであり、本目的以外の目的のために本資料を利用しません。
２　当社は、本目的を達するために必要な範囲及び方法で、当社の代理人、補助者その他の者（以下「代理人等」という）に対し、本資料の全部又は一部を開示することができるものとします。
第２（秘密の保持）
１　当社は、開示を受けた本資料を秘密として保持するものとし、前項に定める場合のほか、第三者に対し開示しません。
２　本資料の全部又は一部を開示を受けた代理人等は、当社と同じく本資料を秘密として保持します。
第３（期間）
前項までに定める秘密の保持は、当社及び代理人等が本事業の入札に応じない場合及び入札に応じ落札者とならなかった場合であっても、存続するものとします。
第４（本資料の返還）
受領した本データは、市の定める返却方法に従い、</t>
    </r>
    <r>
      <rPr>
        <sz val="10"/>
        <color theme="1"/>
        <rFont val="ＭＳ Ｐ明朝"/>
        <family val="1"/>
        <charset val="128"/>
      </rPr>
      <t>令和元年5月10日（金）午後5時15分</t>
    </r>
    <r>
      <rPr>
        <sz val="10"/>
        <rFont val="ＭＳ Ｐ明朝"/>
        <family val="1"/>
        <charset val="128"/>
      </rPr>
      <t xml:space="preserve">までに、市に返還します。
第５（損害賠償）
前４項に違反し、市又は第三者に損害が発生し、かかる損害が賠償の対象となる場合は、その損害を賠償します。
</t>
    </r>
    <rPh sb="133" eb="135">
      <t>イカ</t>
    </rPh>
    <rPh sb="136" eb="139">
      <t>ダイリニン</t>
    </rPh>
    <rPh sb="139" eb="140">
      <t>トウ</t>
    </rPh>
    <rPh sb="247" eb="248">
      <t>ホン</t>
    </rPh>
    <rPh sb="248" eb="250">
      <t>シリョウ</t>
    </rPh>
    <rPh sb="251" eb="253">
      <t>ゼンブ</t>
    </rPh>
    <rPh sb="253" eb="254">
      <t>マタ</t>
    </rPh>
    <rPh sb="255" eb="257">
      <t>イチブ</t>
    </rPh>
    <rPh sb="258" eb="260">
      <t>カイジ</t>
    </rPh>
    <rPh sb="261" eb="262">
      <t>ウ</t>
    </rPh>
    <rPh sb="264" eb="267">
      <t>ダイリニン</t>
    </rPh>
    <rPh sb="267" eb="268">
      <t>トウ</t>
    </rPh>
    <rPh sb="270" eb="272">
      <t>トウシャ</t>
    </rPh>
    <rPh sb="273" eb="274">
      <t>オナ</t>
    </rPh>
    <rPh sb="276" eb="277">
      <t>ホン</t>
    </rPh>
    <rPh sb="277" eb="279">
      <t>シリョウ</t>
    </rPh>
    <rPh sb="280" eb="282">
      <t>ヒミツ</t>
    </rPh>
    <rPh sb="285" eb="287">
      <t>ホジ</t>
    </rPh>
    <rPh sb="317" eb="318">
      <t>オヨ</t>
    </rPh>
    <rPh sb="319" eb="322">
      <t>ダイリニン</t>
    </rPh>
    <rPh sb="322" eb="323">
      <t>トウ</t>
    </rPh>
    <rPh sb="412" eb="413">
      <t>ネン</t>
    </rPh>
    <rPh sb="414" eb="415">
      <t>ガツ</t>
    </rPh>
    <rPh sb="417" eb="418">
      <t>ニチ</t>
    </rPh>
    <rPh sb="419" eb="420">
      <t>キン</t>
    </rPh>
    <rPh sb="421" eb="422">
      <t>ウマ</t>
    </rPh>
    <rPh sb="424" eb="425">
      <t>ジ</t>
    </rPh>
    <rPh sb="427" eb="428">
      <t>フン</t>
    </rPh>
    <rPh sb="442" eb="443">
      <t>ダイ</t>
    </rPh>
    <rPh sb="445" eb="447">
      <t>ソンガイ</t>
    </rPh>
    <rPh sb="447" eb="449">
      <t>バイショウ</t>
    </rPh>
    <rPh sb="451" eb="452">
      <t>ゼン</t>
    </rPh>
    <rPh sb="453" eb="454">
      <t>コウ</t>
    </rPh>
    <rPh sb="455" eb="457">
      <t>イハン</t>
    </rPh>
    <rPh sb="459" eb="460">
      <t>シ</t>
    </rPh>
    <rPh sb="460" eb="461">
      <t>マタ</t>
    </rPh>
    <rPh sb="462" eb="463">
      <t>ダイ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</si>
</sst>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Red]\(#,##0.00\)"/>
    <numFmt numFmtId="178" formatCode="\(0\)"/>
    <numFmt numFmtId="179" formatCode="00"/>
    <numFmt numFmtId="180" formatCode="0.0_ "/>
    <numFmt numFmtId="181" formatCode="0.00_ "/>
    <numFmt numFmtId="182" formatCode="0.000_ "/>
    <numFmt numFmtId="183" formatCode="#,##0.0;[Red]\-#,##0.0"/>
    <numFmt numFmtId="184" formatCode="0.0000_ "/>
  </numFmts>
  <fonts count="63" x14ac:knownFonts="1">
    <font>
      <sz val="10"/>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10"/>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10"/>
      <color theme="1"/>
      <name val="Century Gothic"/>
      <family val="2"/>
    </font>
    <font>
      <sz val="14"/>
      <color theme="1"/>
      <name val="Meiryo UI"/>
      <family val="3"/>
      <charset val="128"/>
    </font>
    <font>
      <sz val="10"/>
      <name val="ＭＳ Ｐ明朝"/>
      <family val="1"/>
      <charset val="128"/>
    </font>
    <font>
      <sz val="10"/>
      <color theme="1"/>
      <name val="ＭＳ 明朝"/>
      <family val="2"/>
      <charset val="128"/>
    </font>
    <font>
      <sz val="10"/>
      <name val="ＭＳ 明朝"/>
      <family val="1"/>
      <charset val="128"/>
    </font>
    <font>
      <sz val="6"/>
      <name val="ＭＳ Ｐゴシック"/>
      <family val="3"/>
      <charset val="128"/>
    </font>
    <font>
      <sz val="14"/>
      <name val="Meiryo UI"/>
      <family val="3"/>
      <charset val="128"/>
    </font>
    <font>
      <sz val="9"/>
      <name val="ＭＳ 明朝"/>
      <family val="1"/>
      <charset val="128"/>
    </font>
    <font>
      <sz val="10"/>
      <name val="Century Gothic"/>
      <family val="2"/>
    </font>
    <font>
      <sz val="9"/>
      <name val="ＭＳ Ｐ明朝"/>
      <family val="1"/>
      <charset val="128"/>
    </font>
    <font>
      <sz val="10"/>
      <name val="ＭＳ 明朝"/>
      <family val="2"/>
      <charset val="128"/>
    </font>
    <font>
      <b/>
      <sz val="18"/>
      <color theme="3"/>
      <name val="ＭＳ Ｐゴシック"/>
      <family val="2"/>
      <charset val="128"/>
      <scheme val="major"/>
    </font>
    <font>
      <sz val="6"/>
      <name val="ＭＳ Ｐゴシック"/>
      <family val="2"/>
      <charset val="128"/>
      <scheme val="minor"/>
    </font>
    <font>
      <sz val="9"/>
      <color theme="1"/>
      <name val="ＭＳ Ｐ明朝"/>
      <family val="1"/>
      <charset val="128"/>
    </font>
    <font>
      <sz val="11"/>
      <name val="ＭＳ Ｐゴシック"/>
      <family val="3"/>
      <charset val="128"/>
    </font>
    <font>
      <sz val="11"/>
      <name val="ＭＳ Ｐ明朝"/>
      <family val="1"/>
      <charset val="128"/>
    </font>
    <font>
      <sz val="12"/>
      <name val="ＭＳ Ｐ明朝"/>
      <family val="1"/>
      <charset val="128"/>
    </font>
    <font>
      <sz val="10"/>
      <name val="ＭＳ Ｐゴシック"/>
      <family val="3"/>
      <charset val="128"/>
    </font>
    <font>
      <sz val="12"/>
      <name val="ＭＳ Ｐゴシック"/>
      <family val="3"/>
      <charset val="128"/>
    </font>
    <font>
      <sz val="12"/>
      <color theme="1"/>
      <name val="ＭＳ Ｐ明朝"/>
      <family val="1"/>
      <charset val="128"/>
    </font>
    <font>
      <sz val="10"/>
      <color indexed="10"/>
      <name val="ＭＳ Ｐゴシック"/>
      <family val="3"/>
      <charset val="128"/>
    </font>
    <font>
      <sz val="10"/>
      <name val="ＭＳ Ｐゴシック"/>
      <family val="2"/>
      <charset val="128"/>
    </font>
    <font>
      <vertAlign val="superscript"/>
      <sz val="11"/>
      <name val="ＭＳ Ｐゴシック"/>
      <family val="3"/>
      <charset val="128"/>
    </font>
    <font>
      <sz val="10"/>
      <name val="HGS創英角ｺﾞｼｯｸUB"/>
      <family val="3"/>
      <charset val="128"/>
    </font>
    <font>
      <sz val="10"/>
      <name val="ＭＳ ゴシック"/>
      <family val="3"/>
      <charset val="128"/>
    </font>
    <font>
      <vertAlign val="superscript"/>
      <sz val="10"/>
      <name val="ＭＳ Ｐゴシック"/>
      <family val="3"/>
      <charset val="128"/>
    </font>
    <font>
      <sz val="10"/>
      <color rgb="FFFF0000"/>
      <name val="ＭＳ Ｐゴシック"/>
      <family val="3"/>
      <charset val="128"/>
    </font>
    <font>
      <sz val="11"/>
      <name val="ＭＳ ゴシック"/>
      <family val="3"/>
      <charset val="128"/>
    </font>
    <font>
      <sz val="10.5"/>
      <color rgb="FF000000"/>
      <name val="ＭＳ 明朝"/>
      <family val="1"/>
      <charset val="128"/>
    </font>
    <font>
      <sz val="10"/>
      <color theme="1"/>
      <name val="ＭＳ 明朝"/>
      <family val="1"/>
      <charset val="128"/>
    </font>
    <font>
      <sz val="10"/>
      <color rgb="FF000000"/>
      <name val="ＭＳ 明朝"/>
      <family val="1"/>
      <charset val="128"/>
    </font>
    <font>
      <sz val="14"/>
      <name val="ＭＳ 明朝"/>
      <family val="1"/>
      <charset val="128"/>
    </font>
    <font>
      <sz val="10"/>
      <color theme="1"/>
      <name val="HGPｺﾞｼｯｸM"/>
      <family val="2"/>
      <charset val="128"/>
    </font>
    <font>
      <b/>
      <sz val="10"/>
      <name val="ＭＳ 明朝"/>
      <family val="1"/>
      <charset val="128"/>
    </font>
    <font>
      <sz val="14"/>
      <color theme="1"/>
      <name val="ＭＳ 明朝"/>
      <family val="2"/>
      <charset val="128"/>
    </font>
    <font>
      <sz val="10"/>
      <color indexed="8"/>
      <name val="ＭＳ Ｐ明朝"/>
      <family val="1"/>
      <charset val="128"/>
    </font>
    <font>
      <sz val="11"/>
      <color indexed="8"/>
      <name val="ＭＳ Ｐ明朝"/>
      <family val="1"/>
      <charset val="128"/>
    </font>
    <font>
      <sz val="9"/>
      <color indexed="8"/>
      <name val="ＭＳ Ｐ明朝"/>
      <family val="1"/>
      <charset val="128"/>
    </font>
    <font>
      <sz val="10.5"/>
      <color rgb="FF000000"/>
      <name val="Century Gothic"/>
      <family val="2"/>
    </font>
    <font>
      <sz val="10"/>
      <color rgb="FF000000"/>
      <name val="Century Gothic"/>
      <family val="2"/>
    </font>
    <font>
      <sz val="9"/>
      <color theme="1"/>
      <name val="Century Gothic"/>
      <family val="2"/>
    </font>
    <font>
      <sz val="10"/>
      <color indexed="8"/>
      <name val="Century Gothic"/>
      <family val="2"/>
    </font>
    <font>
      <sz val="11"/>
      <name val="Century Gothic"/>
      <family val="2"/>
    </font>
    <font>
      <sz val="9"/>
      <color indexed="81"/>
      <name val="ＭＳ Ｐゴシック"/>
      <family val="3"/>
      <charset val="128"/>
    </font>
    <font>
      <sz val="11"/>
      <color theme="1"/>
      <name val="ＭＳ 明朝"/>
      <family val="2"/>
      <charset val="128"/>
    </font>
    <font>
      <sz val="12"/>
      <color theme="1"/>
      <name val="ＭＳ ゴシック"/>
      <family val="3"/>
      <charset val="128"/>
    </font>
    <font>
      <sz val="11"/>
      <color theme="1"/>
      <name val="ＭＳ ゴシック"/>
      <family val="3"/>
      <charset val="128"/>
    </font>
    <font>
      <sz val="10"/>
      <color rgb="FFFF0000"/>
      <name val="ＭＳ 明朝"/>
      <family val="1"/>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3"/>
        <bgColor indexed="64"/>
      </patternFill>
    </fill>
    <fill>
      <patternFill patternType="solid">
        <fgColor rgb="FFFFC000"/>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
      <patternFill patternType="lightGray"/>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s>
  <borders count="2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dotted">
        <color auto="1"/>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medium">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right style="medium">
        <color auto="1"/>
      </right>
      <top/>
      <bottom style="medium">
        <color auto="1"/>
      </bottom>
      <diagonal/>
    </border>
    <border>
      <left style="thin">
        <color auto="1"/>
      </left>
      <right style="hair">
        <color auto="1"/>
      </right>
      <top style="thin">
        <color auto="1"/>
      </top>
      <bottom/>
      <diagonal/>
    </border>
    <border>
      <left/>
      <right/>
      <top style="hair">
        <color auto="1"/>
      </top>
      <bottom/>
      <diagonal/>
    </border>
    <border>
      <left style="thin">
        <color auto="1"/>
      </left>
      <right style="hair">
        <color auto="1"/>
      </right>
      <top/>
      <bottom style="hair">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auto="1"/>
      </top>
      <bottom style="medium">
        <color auto="1"/>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auto="1"/>
      </left>
      <right style="hair">
        <color auto="1"/>
      </right>
      <top style="thin">
        <color indexed="64"/>
      </top>
      <bottom style="medium">
        <color auto="1"/>
      </bottom>
      <diagonal/>
    </border>
    <border>
      <left style="medium">
        <color auto="1"/>
      </left>
      <right style="hair">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dotted">
        <color indexed="64"/>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double">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double">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double">
        <color indexed="64"/>
      </left>
      <right style="thin">
        <color indexed="64"/>
      </right>
      <top style="hair">
        <color indexed="64"/>
      </top>
      <bottom/>
      <diagonal/>
    </border>
    <border>
      <left style="thin">
        <color indexed="64"/>
      </left>
      <right style="hair">
        <color indexed="64"/>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medium">
        <color indexed="64"/>
      </right>
      <top style="medium">
        <color indexed="64"/>
      </top>
      <bottom/>
      <diagonal/>
    </border>
    <border>
      <left/>
      <right/>
      <top style="medium">
        <color indexed="64"/>
      </top>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thin">
        <color indexed="64"/>
      </bottom>
      <diagonal/>
    </border>
    <border>
      <left style="thin">
        <color auto="1"/>
      </left>
      <right style="thin">
        <color auto="1"/>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top style="double">
        <color indexed="64"/>
      </top>
      <bottom style="thin">
        <color auto="1"/>
      </bottom>
      <diagonal/>
    </border>
    <border diagonalUp="1">
      <left style="thin">
        <color auto="1"/>
      </left>
      <right style="double">
        <color indexed="64"/>
      </right>
      <top style="thin">
        <color auto="1"/>
      </top>
      <bottom style="thin">
        <color indexed="64"/>
      </bottom>
      <diagonal style="thin">
        <color auto="1"/>
      </diagonal>
    </border>
    <border>
      <left style="thin">
        <color auto="1"/>
      </left>
      <right/>
      <top style="hair">
        <color auto="1"/>
      </top>
      <bottom style="medium">
        <color indexed="64"/>
      </bottom>
      <diagonal/>
    </border>
    <border>
      <left style="hair">
        <color auto="1"/>
      </left>
      <right style="hair">
        <color auto="1"/>
      </right>
      <top/>
      <bottom style="thin">
        <color auto="1"/>
      </bottom>
      <diagonal/>
    </border>
    <border>
      <left style="thin">
        <color indexed="64"/>
      </left>
      <right style="double">
        <color indexed="64"/>
      </right>
      <top/>
      <bottom style="thin">
        <color indexed="64"/>
      </bottom>
      <diagonal/>
    </border>
    <border>
      <left style="thin">
        <color auto="1"/>
      </left>
      <right/>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auto="1"/>
      </left>
      <right/>
      <top style="medium">
        <color auto="1"/>
      </top>
      <bottom/>
      <diagonal/>
    </border>
    <border>
      <left style="double">
        <color auto="1"/>
      </left>
      <right/>
      <top style="medium">
        <color auto="1"/>
      </top>
      <bottom/>
      <diagonal/>
    </border>
    <border diagonalUp="1">
      <left style="thin">
        <color indexed="64"/>
      </left>
      <right/>
      <top/>
      <bottom style="thin">
        <color indexed="64"/>
      </bottom>
      <diagonal style="hair">
        <color indexed="64"/>
      </diagonal>
    </border>
    <border diagonalUp="1">
      <left style="thin">
        <color indexed="64"/>
      </left>
      <right style="double">
        <color indexed="64"/>
      </right>
      <top/>
      <bottom style="thin">
        <color indexed="64"/>
      </bottom>
      <diagonal style="hair">
        <color indexed="64"/>
      </diagonal>
    </border>
    <border>
      <left/>
      <right style="thin">
        <color auto="1"/>
      </right>
      <top style="double">
        <color indexed="64"/>
      </top>
      <bottom style="thin">
        <color auto="1"/>
      </bottom>
      <diagonal/>
    </border>
    <border diagonalDown="1">
      <left style="thin">
        <color indexed="64"/>
      </left>
      <right style="thin">
        <color indexed="64"/>
      </right>
      <top style="double">
        <color indexed="64"/>
      </top>
      <bottom style="hair">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s>
  <cellStyleXfs count="20">
    <xf numFmtId="0" fontId="0" fillId="0" borderId="0">
      <alignment vertical="center"/>
    </xf>
    <xf numFmtId="38" fontId="14" fillId="0" borderId="0" applyFont="0" applyFill="0" applyBorder="0" applyAlignment="0" applyProtection="0">
      <alignment vertical="center"/>
    </xf>
    <xf numFmtId="0" fontId="5" fillId="0" borderId="0">
      <alignment vertical="center"/>
    </xf>
    <xf numFmtId="0" fontId="25" fillId="0" borderId="0">
      <alignment vertical="center"/>
    </xf>
    <xf numFmtId="0" fontId="28" fillId="0" borderId="0"/>
    <xf numFmtId="0" fontId="29" fillId="0" borderId="0"/>
    <xf numFmtId="0" fontId="25" fillId="0" borderId="0"/>
    <xf numFmtId="38" fontId="25" fillId="0" borderId="0" applyFont="0" applyFill="0" applyBorder="0" applyAlignment="0" applyProtection="0"/>
    <xf numFmtId="38" fontId="4" fillId="0" borderId="0" applyFont="0" applyFill="0" applyBorder="0" applyAlignment="0" applyProtection="0">
      <alignment vertical="center"/>
    </xf>
    <xf numFmtId="9" fontId="25" fillId="0" borderId="0" applyFont="0" applyFill="0" applyBorder="0" applyAlignment="0" applyProtection="0">
      <alignment vertical="center"/>
    </xf>
    <xf numFmtId="9" fontId="43" fillId="0" borderId="0" applyFont="0" applyFill="0" applyBorder="0" applyAlignment="0" applyProtection="0">
      <alignment vertical="center"/>
    </xf>
    <xf numFmtId="38" fontId="43" fillId="0" borderId="0" applyFont="0" applyFill="0" applyBorder="0" applyAlignment="0" applyProtection="0">
      <alignment vertical="center"/>
    </xf>
    <xf numFmtId="38" fontId="43" fillId="0" borderId="0" applyFont="0" applyFill="0" applyBorder="0" applyAlignment="0" applyProtection="0">
      <alignment vertical="center"/>
    </xf>
    <xf numFmtId="0" fontId="3" fillId="0" borderId="0">
      <alignment vertical="center"/>
    </xf>
    <xf numFmtId="0" fontId="43"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05">
    <xf numFmtId="0" fontId="0" fillId="0" borderId="0" xfId="0">
      <alignment vertical="center"/>
    </xf>
    <xf numFmtId="0" fontId="7" fillId="0" borderId="0" xfId="0" applyFont="1">
      <alignment vertical="center"/>
    </xf>
    <xf numFmtId="0" fontId="7" fillId="0" borderId="1" xfId="0" applyFont="1" applyBorder="1" applyAlignment="1">
      <alignment horizontal="center" vertical="center"/>
    </xf>
    <xf numFmtId="0" fontId="10" fillId="0" borderId="0" xfId="0" applyFont="1">
      <alignment vertical="center"/>
    </xf>
    <xf numFmtId="0" fontId="8" fillId="0" borderId="1" xfId="0" applyFont="1" applyBorder="1" applyAlignment="1">
      <alignment horizontal="center" vertical="center"/>
    </xf>
    <xf numFmtId="0" fontId="8" fillId="0" borderId="1" xfId="0" applyFont="1" applyBorder="1">
      <alignment vertical="center"/>
    </xf>
    <xf numFmtId="0" fontId="7" fillId="0" borderId="55" xfId="0" applyFont="1" applyBorder="1" applyAlignment="1">
      <alignment horizontal="center" vertical="center"/>
    </xf>
    <xf numFmtId="0" fontId="7" fillId="0" borderId="43" xfId="0" applyFont="1" applyBorder="1" applyAlignment="1">
      <alignment horizontal="right" vertical="center"/>
    </xf>
    <xf numFmtId="0" fontId="13" fillId="0" borderId="0" xfId="0" applyFont="1">
      <alignment vertical="center"/>
    </xf>
    <xf numFmtId="0" fontId="15" fillId="0" borderId="0" xfId="0" applyFont="1" applyFill="1" applyBorder="1" applyAlignment="1"/>
    <xf numFmtId="38" fontId="15" fillId="0" borderId="0" xfId="1" applyFont="1" applyFill="1" applyBorder="1" applyAlignment="1"/>
    <xf numFmtId="0" fontId="17" fillId="0" borderId="13" xfId="0" applyFont="1" applyBorder="1" applyAlignment="1">
      <alignment horizontal="center" vertical="center"/>
    </xf>
    <xf numFmtId="0" fontId="15" fillId="0" borderId="0" xfId="0" applyFont="1" applyFill="1" applyBorder="1" applyAlignment="1">
      <alignment horizontal="center" vertical="center"/>
    </xf>
    <xf numFmtId="0" fontId="13" fillId="3" borderId="4" xfId="0" applyFont="1" applyFill="1" applyBorder="1" applyAlignment="1">
      <alignment horizontal="right" vertical="center" wrapText="1"/>
    </xf>
    <xf numFmtId="38" fontId="15" fillId="0" borderId="0" xfId="1" applyFont="1" applyFill="1" applyBorder="1" applyAlignment="1">
      <alignment horizontal="center" vertical="center"/>
    </xf>
    <xf numFmtId="0" fontId="13" fillId="3" borderId="5" xfId="0" applyFont="1" applyFill="1" applyBorder="1" applyAlignment="1">
      <alignment horizontal="right" vertical="center" wrapText="1"/>
    </xf>
    <xf numFmtId="0" fontId="13" fillId="3" borderId="6" xfId="0" applyFont="1" applyFill="1" applyBorder="1" applyAlignment="1"/>
    <xf numFmtId="0" fontId="13" fillId="3" borderId="21" xfId="0" applyFont="1" applyFill="1" applyBorder="1" applyAlignment="1">
      <alignment horizontal="center" vertical="center"/>
    </xf>
    <xf numFmtId="0" fontId="13" fillId="0" borderId="27" xfId="0" applyFont="1" applyFill="1" applyBorder="1" applyAlignment="1">
      <alignment horizontal="left" vertical="center"/>
    </xf>
    <xf numFmtId="177" fontId="13" fillId="0" borderId="59" xfId="0" applyNumberFormat="1" applyFont="1" applyFill="1" applyBorder="1" applyAlignment="1">
      <alignment horizontal="right" vertical="center"/>
    </xf>
    <xf numFmtId="177" fontId="13" fillId="0" borderId="26" xfId="0" applyNumberFormat="1" applyFont="1" applyFill="1" applyBorder="1" applyAlignment="1">
      <alignment horizontal="right" vertical="center"/>
    </xf>
    <xf numFmtId="177" fontId="13" fillId="0" borderId="25" xfId="0" applyNumberFormat="1" applyFont="1" applyFill="1" applyBorder="1" applyAlignment="1">
      <alignment horizontal="right" vertical="center"/>
    </xf>
    <xf numFmtId="177" fontId="13" fillId="0" borderId="5" xfId="1" applyNumberFormat="1" applyFont="1" applyFill="1" applyBorder="1" applyAlignment="1">
      <alignment horizontal="left" vertical="center" wrapText="1"/>
    </xf>
    <xf numFmtId="0" fontId="13" fillId="0" borderId="30" xfId="0" applyFont="1" applyFill="1" applyBorder="1" applyAlignment="1">
      <alignment horizontal="left" vertical="center"/>
    </xf>
    <xf numFmtId="177" fontId="13" fillId="0" borderId="60" xfId="0" applyNumberFormat="1" applyFont="1" applyFill="1" applyBorder="1" applyAlignment="1">
      <alignment horizontal="right" vertical="center"/>
    </xf>
    <xf numFmtId="177" fontId="13" fillId="0" borderId="29" xfId="0" applyNumberFormat="1" applyFont="1" applyFill="1" applyBorder="1" applyAlignment="1">
      <alignment horizontal="right" vertical="center"/>
    </xf>
    <xf numFmtId="177" fontId="13" fillId="0" borderId="28" xfId="0" applyNumberFormat="1" applyFont="1" applyFill="1" applyBorder="1" applyAlignment="1">
      <alignment horizontal="right" vertical="center"/>
    </xf>
    <xf numFmtId="177" fontId="13" fillId="0" borderId="35" xfId="1" applyNumberFormat="1" applyFont="1" applyFill="1" applyBorder="1" applyAlignment="1">
      <alignment horizontal="left" vertical="center" wrapText="1"/>
    </xf>
    <xf numFmtId="0" fontId="13" fillId="0" borderId="30" xfId="0" applyFont="1" applyFill="1" applyBorder="1" applyAlignment="1">
      <alignment horizontal="left" vertical="center" wrapText="1"/>
    </xf>
    <xf numFmtId="177" fontId="13" fillId="0" borderId="30" xfId="1" applyNumberFormat="1" applyFont="1" applyFill="1" applyBorder="1" applyAlignment="1">
      <alignment horizontal="left" vertical="center"/>
    </xf>
    <xf numFmtId="0" fontId="13" fillId="0" borderId="33" xfId="0" applyFont="1" applyFill="1" applyBorder="1" applyAlignment="1">
      <alignment horizontal="left" vertical="center"/>
    </xf>
    <xf numFmtId="177" fontId="13" fillId="0" borderId="61" xfId="0" applyNumberFormat="1" applyFont="1" applyFill="1" applyBorder="1" applyAlignment="1">
      <alignment horizontal="right" vertical="center"/>
    </xf>
    <xf numFmtId="177" fontId="13" fillId="0" borderId="32" xfId="0" applyNumberFormat="1" applyFont="1" applyFill="1" applyBorder="1" applyAlignment="1">
      <alignment horizontal="right" vertical="center"/>
    </xf>
    <xf numFmtId="177" fontId="13" fillId="0" borderId="31" xfId="0" applyNumberFormat="1" applyFont="1" applyFill="1" applyBorder="1" applyAlignment="1">
      <alignment horizontal="right" vertical="center"/>
    </xf>
    <xf numFmtId="177" fontId="13" fillId="0" borderId="33" xfId="1" applyNumberFormat="1" applyFont="1" applyFill="1" applyBorder="1" applyAlignment="1">
      <alignment horizontal="left" vertical="center"/>
    </xf>
    <xf numFmtId="0" fontId="18" fillId="0" borderId="0" xfId="0" applyFont="1" applyFill="1" applyBorder="1" applyAlignment="1">
      <alignment horizontal="left" vertical="center" indent="1"/>
    </xf>
    <xf numFmtId="0" fontId="15" fillId="0" borderId="0" xfId="0" applyFont="1" applyFill="1" applyBorder="1" applyAlignment="1">
      <alignment vertical="center"/>
    </xf>
    <xf numFmtId="38" fontId="15" fillId="0" borderId="0" xfId="1" applyFont="1" applyFill="1" applyBorder="1" applyAlignment="1">
      <alignment vertical="center"/>
    </xf>
    <xf numFmtId="0" fontId="13" fillId="0" borderId="0" xfId="0" applyFont="1" applyFill="1" applyBorder="1" applyAlignment="1"/>
    <xf numFmtId="0" fontId="13" fillId="0" borderId="0" xfId="0" applyFont="1" applyFill="1" applyBorder="1" applyAlignment="1">
      <alignment vertical="center"/>
    </xf>
    <xf numFmtId="38" fontId="13" fillId="0" borderId="0" xfId="1" applyFont="1" applyFill="1" applyBorder="1" applyAlignment="1">
      <alignment vertical="center"/>
    </xf>
    <xf numFmtId="38" fontId="13" fillId="0" borderId="0" xfId="1" applyFont="1" applyFill="1" applyBorder="1" applyAlignment="1"/>
    <xf numFmtId="0" fontId="18" fillId="0" borderId="0" xfId="0" applyFont="1" applyFill="1" applyBorder="1" applyAlignment="1">
      <alignment horizontal="left" indent="1"/>
    </xf>
    <xf numFmtId="0" fontId="15" fillId="0" borderId="0" xfId="0" applyFont="1" applyFill="1" applyBorder="1" applyAlignment="1">
      <alignment horizontal="left" indent="1"/>
    </xf>
    <xf numFmtId="0" fontId="13" fillId="0" borderId="7" xfId="0" applyFont="1" applyBorder="1" applyAlignment="1">
      <alignment vertical="center"/>
    </xf>
    <xf numFmtId="0" fontId="13" fillId="0" borderId="0" xfId="0" applyFont="1" applyAlignment="1">
      <alignment vertical="center"/>
    </xf>
    <xf numFmtId="0" fontId="13" fillId="0" borderId="0" xfId="0" applyFont="1" applyFill="1" applyBorder="1" applyAlignment="1">
      <alignment horizontal="center" vertical="center"/>
    </xf>
    <xf numFmtId="0" fontId="21" fillId="0" borderId="0" xfId="0" applyFont="1">
      <alignment vertical="center"/>
    </xf>
    <xf numFmtId="0" fontId="13" fillId="0" borderId="0" xfId="0" applyFont="1" applyFill="1" applyBorder="1">
      <alignment vertical="center"/>
    </xf>
    <xf numFmtId="176" fontId="19" fillId="0" borderId="0" xfId="0" applyNumberFormat="1" applyFont="1" applyFill="1" applyBorder="1">
      <alignment vertical="center"/>
    </xf>
    <xf numFmtId="0" fontId="13" fillId="0" borderId="0" xfId="0" applyFont="1" applyFill="1">
      <alignment vertical="center"/>
    </xf>
    <xf numFmtId="0" fontId="13" fillId="0" borderId="1" xfId="0" applyFont="1" applyBorder="1" applyAlignment="1">
      <alignment horizontal="center" vertical="center"/>
    </xf>
    <xf numFmtId="0" fontId="13" fillId="3" borderId="21" xfId="0" applyFont="1" applyFill="1" applyBorder="1" applyAlignment="1">
      <alignment vertical="center"/>
    </xf>
    <xf numFmtId="0" fontId="13" fillId="3" borderId="11" xfId="0" applyFont="1" applyFill="1" applyBorder="1" applyAlignment="1">
      <alignment vertical="center"/>
    </xf>
    <xf numFmtId="0" fontId="13" fillId="3" borderId="57" xfId="0" applyFont="1" applyFill="1" applyBorder="1" applyAlignment="1">
      <alignment vertical="center"/>
    </xf>
    <xf numFmtId="0" fontId="13" fillId="0" borderId="0" xfId="0" applyFont="1" applyAlignment="1">
      <alignment horizontal="right" vertical="center"/>
    </xf>
    <xf numFmtId="0" fontId="13" fillId="3" borderId="5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6" xfId="0" applyFont="1" applyFill="1" applyBorder="1" applyAlignment="1">
      <alignment horizontal="center" vertical="center"/>
    </xf>
    <xf numFmtId="176" fontId="19" fillId="0" borderId="31" xfId="0" applyNumberFormat="1" applyFont="1" applyBorder="1">
      <alignment vertical="center"/>
    </xf>
    <xf numFmtId="176" fontId="19" fillId="0" borderId="56" xfId="0" applyNumberFormat="1" applyFont="1" applyBorder="1">
      <alignment vertical="center"/>
    </xf>
    <xf numFmtId="0" fontId="13" fillId="0" borderId="3" xfId="0" applyFont="1" applyBorder="1" applyAlignment="1">
      <alignment vertical="center"/>
    </xf>
    <xf numFmtId="0" fontId="21" fillId="0" borderId="3" xfId="0" applyFont="1" applyBorder="1">
      <alignment vertical="center"/>
    </xf>
    <xf numFmtId="0" fontId="21" fillId="0" borderId="5" xfId="0" applyFont="1" applyBorder="1">
      <alignment vertical="center"/>
    </xf>
    <xf numFmtId="0" fontId="19" fillId="0" borderId="0" xfId="0" applyFont="1">
      <alignment vertical="center"/>
    </xf>
    <xf numFmtId="0" fontId="13" fillId="3" borderId="20" xfId="0" applyFont="1" applyFill="1" applyBorder="1" applyAlignment="1">
      <alignment horizontal="center" vertical="center"/>
    </xf>
    <xf numFmtId="0" fontId="13" fillId="3" borderId="22" xfId="0" applyFont="1" applyFill="1" applyBorder="1" applyAlignment="1">
      <alignment horizontal="center" vertical="center"/>
    </xf>
    <xf numFmtId="0" fontId="13" fillId="0" borderId="0" xfId="0" applyFont="1" applyAlignment="1"/>
    <xf numFmtId="0" fontId="13" fillId="0" borderId="1" xfId="0" applyFont="1" applyBorder="1" applyAlignment="1">
      <alignment horizontal="center" vertical="center" shrinkToFit="1"/>
    </xf>
    <xf numFmtId="0" fontId="8" fillId="0" borderId="0" xfId="0" applyFont="1">
      <alignment vertical="center"/>
    </xf>
    <xf numFmtId="0" fontId="8" fillId="0" borderId="29" xfId="0" applyFont="1" applyBorder="1">
      <alignment vertical="center"/>
    </xf>
    <xf numFmtId="0" fontId="8" fillId="0" borderId="29" xfId="0" applyFont="1" applyBorder="1" applyAlignment="1">
      <alignment horizontal="center" vertical="center"/>
    </xf>
    <xf numFmtId="0" fontId="8" fillId="0" borderId="27" xfId="0" applyFont="1" applyBorder="1">
      <alignment vertical="center"/>
    </xf>
    <xf numFmtId="176" fontId="8" fillId="0" borderId="27" xfId="0" applyNumberFormat="1" applyFont="1" applyBorder="1">
      <alignment vertical="center"/>
    </xf>
    <xf numFmtId="0" fontId="8" fillId="0" borderId="30" xfId="0" applyFont="1" applyBorder="1">
      <alignment vertical="center"/>
    </xf>
    <xf numFmtId="176" fontId="8" fillId="0" borderId="30" xfId="0" applyNumberFormat="1" applyFont="1" applyBorder="1">
      <alignment vertical="center"/>
    </xf>
    <xf numFmtId="0" fontId="8" fillId="0" borderId="33" xfId="0" applyFont="1" applyBorder="1">
      <alignment vertical="center"/>
    </xf>
    <xf numFmtId="176" fontId="8" fillId="0" borderId="33" xfId="0" applyNumberFormat="1" applyFont="1" applyBorder="1">
      <alignment vertical="center"/>
    </xf>
    <xf numFmtId="176" fontId="8" fillId="0" borderId="1" xfId="0" applyNumberFormat="1"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0" fontId="24" fillId="0" borderId="0" xfId="0" applyFont="1" applyAlignment="1">
      <alignment vertical="center"/>
    </xf>
    <xf numFmtId="0" fontId="8" fillId="0" borderId="0" xfId="2" applyFont="1">
      <alignment vertical="center"/>
    </xf>
    <xf numFmtId="0" fontId="7" fillId="0" borderId="68" xfId="2" applyFont="1" applyBorder="1" applyAlignment="1">
      <alignment horizontal="center" vertical="center" shrinkToFit="1"/>
    </xf>
    <xf numFmtId="0" fontId="7" fillId="0" borderId="65" xfId="2" applyFont="1" applyBorder="1" applyAlignment="1">
      <alignment horizontal="center" vertical="center" shrinkToFit="1"/>
    </xf>
    <xf numFmtId="0" fontId="7" fillId="0" borderId="69" xfId="2" applyFont="1" applyBorder="1" applyAlignment="1">
      <alignment horizontal="center" vertical="center" shrinkToFit="1"/>
    </xf>
    <xf numFmtId="0" fontId="7" fillId="0" borderId="70" xfId="2" applyFont="1" applyBorder="1" applyAlignment="1">
      <alignment horizontal="center" vertical="center" shrinkToFit="1"/>
    </xf>
    <xf numFmtId="0" fontId="7" fillId="0" borderId="71" xfId="2" applyFont="1" applyBorder="1" applyAlignment="1">
      <alignment horizontal="center" vertical="center"/>
    </xf>
    <xf numFmtId="0" fontId="7" fillId="0" borderId="72" xfId="2" applyFont="1" applyBorder="1" applyAlignment="1">
      <alignment vertical="center" wrapText="1"/>
    </xf>
    <xf numFmtId="0" fontId="7" fillId="0" borderId="73" xfId="2" applyFont="1" applyBorder="1" applyAlignment="1">
      <alignment horizontal="center" vertical="center"/>
    </xf>
    <xf numFmtId="0" fontId="7" fillId="0" borderId="74" xfId="2" applyFont="1" applyBorder="1" applyAlignment="1">
      <alignment horizontal="center" vertical="center"/>
    </xf>
    <xf numFmtId="178" fontId="7" fillId="0" borderId="74" xfId="2" applyNumberFormat="1" applyFont="1" applyBorder="1" applyAlignment="1">
      <alignment horizontal="center" vertical="center"/>
    </xf>
    <xf numFmtId="0" fontId="7" fillId="0" borderId="75" xfId="2" applyFont="1" applyBorder="1" applyAlignment="1">
      <alignment horizontal="center" vertical="center"/>
    </xf>
    <xf numFmtId="0" fontId="7" fillId="0" borderId="67" xfId="2" applyFont="1" applyBorder="1" applyAlignment="1">
      <alignment vertical="top" wrapText="1"/>
    </xf>
    <xf numFmtId="0" fontId="7" fillId="0" borderId="76" xfId="2" applyFont="1" applyBorder="1" applyAlignment="1">
      <alignment horizontal="center" vertical="center"/>
    </xf>
    <xf numFmtId="0" fontId="7" fillId="0" borderId="77" xfId="2" applyFont="1" applyBorder="1" applyAlignment="1">
      <alignment vertical="center" wrapText="1"/>
    </xf>
    <xf numFmtId="0" fontId="7" fillId="0" borderId="20" xfId="2" applyFont="1" applyBorder="1" applyAlignment="1">
      <alignment horizontal="center" vertical="center"/>
    </xf>
    <xf numFmtId="0" fontId="7" fillId="0" borderId="22" xfId="2" applyFont="1" applyBorder="1" applyAlignment="1">
      <alignment horizontal="center" vertical="center"/>
    </xf>
    <xf numFmtId="178" fontId="7" fillId="0" borderId="22" xfId="2" applyNumberFormat="1"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vertical="top" wrapText="1"/>
    </xf>
    <xf numFmtId="0" fontId="7" fillId="0" borderId="68" xfId="2" applyFont="1" applyBorder="1" applyAlignment="1">
      <alignment horizontal="center" vertical="center"/>
    </xf>
    <xf numFmtId="0" fontId="7" fillId="0" borderId="80" xfId="2" applyFont="1" applyBorder="1" applyAlignment="1">
      <alignment vertical="center" wrapText="1"/>
    </xf>
    <xf numFmtId="0" fontId="7" fillId="0" borderId="65" xfId="2" applyFont="1" applyBorder="1" applyAlignment="1">
      <alignment horizontal="center" vertical="center"/>
    </xf>
    <xf numFmtId="0" fontId="7" fillId="0" borderId="69" xfId="2" applyFont="1" applyBorder="1" applyAlignment="1">
      <alignment horizontal="center" vertical="center"/>
    </xf>
    <xf numFmtId="178" fontId="7" fillId="0" borderId="69" xfId="2" applyNumberFormat="1" applyFont="1" applyBorder="1" applyAlignment="1">
      <alignment horizontal="center" vertical="center"/>
    </xf>
    <xf numFmtId="0" fontId="7" fillId="0" borderId="70" xfId="2" applyFont="1" applyBorder="1" applyAlignment="1">
      <alignment horizontal="center" vertical="center"/>
    </xf>
    <xf numFmtId="0" fontId="7" fillId="0" borderId="81" xfId="2" applyFont="1" applyBorder="1" applyAlignment="1">
      <alignment vertical="top" wrapText="1"/>
    </xf>
    <xf numFmtId="0" fontId="7" fillId="0" borderId="0" xfId="2" applyFont="1">
      <alignment vertical="center"/>
    </xf>
    <xf numFmtId="0" fontId="12" fillId="0" borderId="0" xfId="2" applyFont="1" applyAlignment="1">
      <alignment horizontal="center" vertical="center"/>
    </xf>
    <xf numFmtId="0" fontId="26" fillId="0" borderId="0" xfId="3" applyFont="1" applyAlignment="1"/>
    <xf numFmtId="0" fontId="26" fillId="4" borderId="83" xfId="3" applyFont="1" applyFill="1" applyBorder="1" applyAlignment="1"/>
    <xf numFmtId="0" fontId="26" fillId="4" borderId="0" xfId="3" applyFont="1" applyFill="1" applyAlignment="1"/>
    <xf numFmtId="0" fontId="26" fillId="0" borderId="0" xfId="3" applyFont="1" applyAlignment="1" applyProtection="1">
      <protection locked="0"/>
    </xf>
    <xf numFmtId="0" fontId="26" fillId="0" borderId="0" xfId="3" applyFont="1" applyBorder="1" applyAlignment="1"/>
    <xf numFmtId="0" fontId="26" fillId="0" borderId="0" xfId="3" applyFont="1" applyBorder="1" applyAlignment="1" applyProtection="1">
      <protection locked="0"/>
    </xf>
    <xf numFmtId="0" fontId="27" fillId="0" borderId="0" xfId="3" applyFont="1" applyAlignment="1"/>
    <xf numFmtId="0" fontId="26" fillId="5" borderId="0" xfId="3" applyFont="1" applyFill="1" applyAlignment="1"/>
    <xf numFmtId="0" fontId="26" fillId="0" borderId="52" xfId="3" applyFont="1" applyBorder="1" applyAlignment="1"/>
    <xf numFmtId="0" fontId="26" fillId="0" borderId="0" xfId="3" applyFont="1" applyAlignment="1">
      <alignment vertical="top"/>
    </xf>
    <xf numFmtId="0" fontId="26" fillId="0" borderId="0" xfId="3" applyFont="1" applyAlignment="1">
      <alignment vertical="top" wrapText="1"/>
    </xf>
    <xf numFmtId="0" fontId="26" fillId="4" borderId="83" xfId="3" applyFont="1" applyFill="1" applyBorder="1" applyAlignment="1">
      <alignment vertical="top"/>
    </xf>
    <xf numFmtId="0" fontId="26" fillId="4" borderId="0" xfId="3" applyFont="1" applyFill="1" applyAlignment="1">
      <alignment vertical="top"/>
    </xf>
    <xf numFmtId="0" fontId="26" fillId="5" borderId="0" xfId="3" applyFont="1" applyFill="1" applyAlignment="1">
      <alignment vertical="top"/>
    </xf>
    <xf numFmtId="0" fontId="26" fillId="0" borderId="0" xfId="3" applyFont="1" applyAlignment="1">
      <alignment horizontal="left" vertical="top" wrapText="1"/>
    </xf>
    <xf numFmtId="0" fontId="26" fillId="0" borderId="0" xfId="3" applyFont="1" applyAlignment="1">
      <alignment vertical="center"/>
    </xf>
    <xf numFmtId="0" fontId="13" fillId="4" borderId="83" xfId="3" applyFont="1" applyFill="1" applyBorder="1" applyAlignment="1">
      <alignment vertical="top"/>
    </xf>
    <xf numFmtId="0" fontId="13" fillId="4" borderId="0" xfId="3" applyFont="1" applyFill="1" applyAlignment="1">
      <alignment vertical="top"/>
    </xf>
    <xf numFmtId="0" fontId="13" fillId="0" borderId="0" xfId="3" applyFont="1" applyAlignment="1">
      <alignment vertical="top"/>
    </xf>
    <xf numFmtId="0" fontId="13" fillId="5" borderId="0" xfId="3" applyFont="1" applyFill="1" applyAlignment="1">
      <alignment vertical="top"/>
    </xf>
    <xf numFmtId="0" fontId="20" fillId="0" borderId="0" xfId="3" applyFont="1" applyAlignment="1">
      <alignment vertical="top"/>
    </xf>
    <xf numFmtId="0" fontId="26" fillId="4" borderId="84" xfId="3" applyFont="1" applyFill="1" applyBorder="1" applyAlignment="1">
      <alignment vertical="top"/>
    </xf>
    <xf numFmtId="0" fontId="26" fillId="4" borderId="85" xfId="3" applyFont="1" applyFill="1" applyBorder="1" applyAlignment="1">
      <alignment vertical="top"/>
    </xf>
    <xf numFmtId="0" fontId="26" fillId="4" borderId="0" xfId="3" applyFont="1" applyFill="1" applyAlignment="1">
      <alignment vertical="top" wrapText="1"/>
    </xf>
    <xf numFmtId="0" fontId="26" fillId="4" borderId="1" xfId="3" applyFont="1" applyFill="1" applyBorder="1" applyAlignment="1">
      <alignment vertical="top" wrapText="1"/>
    </xf>
    <xf numFmtId="0" fontId="26" fillId="0" borderId="0" xfId="3" applyFont="1" applyBorder="1" applyAlignment="1">
      <alignment vertical="center"/>
    </xf>
    <xf numFmtId="0" fontId="20" fillId="0" borderId="0" xfId="3" applyFont="1" applyAlignment="1">
      <alignment vertical="top" wrapText="1"/>
    </xf>
    <xf numFmtId="0" fontId="13" fillId="0" borderId="0" xfId="3" applyFont="1" applyBorder="1" applyAlignment="1">
      <alignment horizontal="left" vertical="top"/>
    </xf>
    <xf numFmtId="0" fontId="26" fillId="0" borderId="0" xfId="3" applyFont="1" applyBorder="1" applyAlignment="1">
      <alignment horizontal="left" vertical="center"/>
    </xf>
    <xf numFmtId="0" fontId="26" fillId="0" borderId="0" xfId="3" applyFont="1" applyBorder="1" applyAlignment="1" applyProtection="1">
      <alignment horizontal="left" vertical="top" wrapText="1"/>
      <protection locked="0"/>
    </xf>
    <xf numFmtId="0" fontId="25" fillId="0" borderId="0" xfId="6" applyAlignment="1">
      <alignment horizontal="center" vertical="center"/>
    </xf>
    <xf numFmtId="0" fontId="25" fillId="0" borderId="0" xfId="6" applyAlignment="1">
      <alignment vertical="center"/>
    </xf>
    <xf numFmtId="0" fontId="29" fillId="0" borderId="0" xfId="6" applyFont="1" applyAlignment="1">
      <alignment vertical="center"/>
    </xf>
    <xf numFmtId="0" fontId="31" fillId="0" borderId="0" xfId="6" applyFont="1" applyAlignment="1">
      <alignment vertical="center"/>
    </xf>
    <xf numFmtId="0" fontId="28" fillId="0" borderId="0" xfId="6" applyFont="1" applyAlignment="1">
      <alignment horizontal="center" vertical="center"/>
    </xf>
    <xf numFmtId="0" fontId="28" fillId="0" borderId="0" xfId="6" applyFont="1" applyAlignment="1">
      <alignment vertical="center"/>
    </xf>
    <xf numFmtId="0" fontId="28" fillId="0" borderId="0" xfId="6" applyFont="1" applyAlignment="1">
      <alignment horizontal="right" vertical="center"/>
    </xf>
    <xf numFmtId="179" fontId="25" fillId="0" borderId="109" xfId="6" applyNumberFormat="1" applyFont="1" applyBorder="1" applyAlignment="1">
      <alignment horizontal="center" vertical="center"/>
    </xf>
    <xf numFmtId="179" fontId="25" fillId="0" borderId="110" xfId="6" applyNumberFormat="1" applyFont="1" applyBorder="1" applyAlignment="1">
      <alignment horizontal="center" vertical="center"/>
    </xf>
    <xf numFmtId="179" fontId="25" fillId="0" borderId="115" xfId="6" applyNumberFormat="1" applyFont="1" applyBorder="1" applyAlignment="1">
      <alignment horizontal="center" vertical="center"/>
    </xf>
    <xf numFmtId="179" fontId="25" fillId="0" borderId="116" xfId="6" applyNumberFormat="1" applyFont="1" applyBorder="1" applyAlignment="1">
      <alignment horizontal="center" vertical="center"/>
    </xf>
    <xf numFmtId="179" fontId="25" fillId="0" borderId="119" xfId="6" applyNumberFormat="1" applyFont="1" applyBorder="1" applyAlignment="1">
      <alignment horizontal="center" vertical="center"/>
    </xf>
    <xf numFmtId="179" fontId="25" fillId="0" borderId="42" xfId="6" applyNumberFormat="1" applyFont="1" applyBorder="1" applyAlignment="1">
      <alignment horizontal="center" vertical="center"/>
    </xf>
    <xf numFmtId="179" fontId="25" fillId="0" borderId="122" xfId="6" applyNumberFormat="1" applyFont="1" applyBorder="1" applyAlignment="1">
      <alignment horizontal="center" vertical="center"/>
    </xf>
    <xf numFmtId="179" fontId="25" fillId="0" borderId="123" xfId="6" applyNumberFormat="1" applyFont="1" applyBorder="1" applyAlignment="1">
      <alignment horizontal="center" vertical="center"/>
    </xf>
    <xf numFmtId="0" fontId="25" fillId="0" borderId="0" xfId="6" applyAlignment="1">
      <alignment horizontal="left" vertical="center"/>
    </xf>
    <xf numFmtId="0" fontId="25" fillId="0" borderId="0" xfId="6" applyFont="1" applyAlignment="1">
      <alignment vertical="center"/>
    </xf>
    <xf numFmtId="0" fontId="28" fillId="0" borderId="0" xfId="6" applyFont="1" applyBorder="1" applyAlignment="1">
      <alignment horizontal="center" vertical="center"/>
    </xf>
    <xf numFmtId="0" fontId="28" fillId="9" borderId="1" xfId="6" quotePrefix="1" applyFont="1" applyFill="1" applyBorder="1" applyAlignment="1">
      <alignment horizontal="center" vertical="center"/>
    </xf>
    <xf numFmtId="14" fontId="34" fillId="0" borderId="0" xfId="6" applyNumberFormat="1" applyFont="1" applyBorder="1" applyAlignment="1">
      <alignment vertical="center"/>
    </xf>
    <xf numFmtId="38" fontId="28" fillId="0" borderId="0" xfId="7" applyFont="1" applyBorder="1" applyAlignment="1">
      <alignment horizontal="center" vertical="center"/>
    </xf>
    <xf numFmtId="0" fontId="35" fillId="0" borderId="0" xfId="6" applyFont="1" applyBorder="1" applyAlignment="1">
      <alignment vertical="center"/>
    </xf>
    <xf numFmtId="0" fontId="28" fillId="0" borderId="124" xfId="6" applyFont="1" applyBorder="1" applyAlignment="1">
      <alignment vertical="center"/>
    </xf>
    <xf numFmtId="0" fontId="28" fillId="0" borderId="128" xfId="6" applyFont="1" applyBorder="1" applyAlignment="1">
      <alignment vertical="center"/>
    </xf>
    <xf numFmtId="0" fontId="28" fillId="0" borderId="134" xfId="6" applyFont="1" applyBorder="1" applyAlignment="1">
      <alignment vertical="center"/>
    </xf>
    <xf numFmtId="0" fontId="28" fillId="0" borderId="99" xfId="6" applyFont="1" applyBorder="1" applyAlignment="1">
      <alignment horizontal="center" vertical="center"/>
    </xf>
    <xf numFmtId="0" fontId="28" fillId="0" borderId="94" xfId="6" applyFont="1" applyBorder="1" applyAlignment="1">
      <alignment horizontal="center" vertical="center"/>
    </xf>
    <xf numFmtId="0" fontId="28" fillId="0" borderId="135" xfId="6" applyFont="1" applyBorder="1" applyAlignment="1">
      <alignment horizontal="center" vertical="center"/>
    </xf>
    <xf numFmtId="0" fontId="28" fillId="0" borderId="97" xfId="6" applyFont="1" applyBorder="1" applyAlignment="1">
      <alignment horizontal="center" vertical="center"/>
    </xf>
    <xf numFmtId="0" fontId="28" fillId="0" borderId="106" xfId="6" applyFont="1" applyBorder="1" applyAlignment="1">
      <alignment horizontal="center" vertical="center"/>
    </xf>
    <xf numFmtId="0" fontId="28" fillId="0" borderId="136" xfId="6" applyFont="1" applyBorder="1" applyAlignment="1">
      <alignment vertical="center"/>
    </xf>
    <xf numFmtId="0" fontId="28" fillId="0" borderId="137" xfId="6" applyFont="1" applyBorder="1" applyAlignment="1">
      <alignment horizontal="center" vertical="center"/>
    </xf>
    <xf numFmtId="0" fontId="28" fillId="0" borderId="138" xfId="6" applyFont="1" applyBorder="1" applyAlignment="1">
      <alignment horizontal="center" vertical="center"/>
    </xf>
    <xf numFmtId="0" fontId="28" fillId="0" borderId="139" xfId="6" applyFont="1" applyBorder="1" applyAlignment="1">
      <alignment horizontal="center" vertical="center"/>
    </xf>
    <xf numFmtId="0" fontId="31" fillId="0" borderId="124" xfId="6" applyFont="1" applyBorder="1" applyAlignment="1">
      <alignment vertical="center" shrinkToFit="1"/>
    </xf>
    <xf numFmtId="0" fontId="28" fillId="9" borderId="105" xfId="6" applyFont="1" applyFill="1" applyBorder="1" applyAlignment="1">
      <alignment horizontal="center" vertical="center"/>
    </xf>
    <xf numFmtId="180" fontId="28" fillId="9" borderId="92" xfId="6" applyNumberFormat="1" applyFont="1" applyFill="1" applyBorder="1" applyAlignment="1">
      <alignment vertical="center"/>
    </xf>
    <xf numFmtId="180" fontId="28" fillId="9" borderId="3" xfId="6" applyNumberFormat="1" applyFont="1" applyFill="1" applyBorder="1" applyAlignment="1">
      <alignment vertical="center"/>
    </xf>
    <xf numFmtId="0" fontId="28" fillId="9" borderId="1" xfId="6" applyFont="1" applyFill="1" applyBorder="1" applyAlignment="1">
      <alignment horizontal="center" vertical="center"/>
    </xf>
    <xf numFmtId="180" fontId="28" fillId="0" borderId="92" xfId="6" applyNumberFormat="1" applyFont="1" applyBorder="1" applyAlignment="1">
      <alignment vertical="center"/>
    </xf>
    <xf numFmtId="180" fontId="28" fillId="0" borderId="140" xfId="6" applyNumberFormat="1" applyFont="1" applyBorder="1" applyAlignment="1">
      <alignment vertical="center"/>
    </xf>
    <xf numFmtId="181" fontId="28" fillId="9" borderId="92" xfId="6" applyNumberFormat="1" applyFont="1" applyFill="1" applyBorder="1" applyAlignment="1">
      <alignment vertical="center"/>
    </xf>
    <xf numFmtId="181" fontId="28" fillId="9" borderId="3" xfId="6" applyNumberFormat="1" applyFont="1" applyFill="1" applyBorder="1" applyAlignment="1">
      <alignment vertical="center"/>
    </xf>
    <xf numFmtId="181" fontId="28" fillId="0" borderId="1" xfId="6" applyNumberFormat="1" applyFont="1" applyBorder="1" applyAlignment="1">
      <alignment vertical="center"/>
    </xf>
    <xf numFmtId="181" fontId="28" fillId="0" borderId="140" xfId="6" applyNumberFormat="1" applyFont="1" applyBorder="1" applyAlignment="1">
      <alignment vertical="center"/>
    </xf>
    <xf numFmtId="182" fontId="28" fillId="9" borderId="92" xfId="6" applyNumberFormat="1" applyFont="1" applyFill="1" applyBorder="1" applyAlignment="1">
      <alignment vertical="center"/>
    </xf>
    <xf numFmtId="182" fontId="28" fillId="9" borderId="1" xfId="6" applyNumberFormat="1" applyFont="1" applyFill="1" applyBorder="1" applyAlignment="1">
      <alignment vertical="center"/>
    </xf>
    <xf numFmtId="182" fontId="28" fillId="0" borderId="1" xfId="6" applyNumberFormat="1" applyFont="1" applyBorder="1" applyAlignment="1">
      <alignment vertical="center"/>
    </xf>
    <xf numFmtId="182" fontId="28" fillId="0" borderId="140" xfId="6" applyNumberFormat="1" applyFont="1" applyBorder="1" applyAlignment="1">
      <alignment vertical="center"/>
    </xf>
    <xf numFmtId="180" fontId="28" fillId="9" borderId="1" xfId="6" applyNumberFormat="1" applyFont="1" applyFill="1" applyBorder="1" applyAlignment="1">
      <alignment vertical="center"/>
    </xf>
    <xf numFmtId="180" fontId="28" fillId="0" borderId="1" xfId="6" applyNumberFormat="1" applyFont="1" applyBorder="1" applyAlignment="1">
      <alignment vertical="center"/>
    </xf>
    <xf numFmtId="0" fontId="31" fillId="0" borderId="128" xfId="6" applyFont="1" applyBorder="1" applyAlignment="1">
      <alignment vertical="center" shrinkToFit="1"/>
    </xf>
    <xf numFmtId="0" fontId="31" fillId="0" borderId="128" xfId="6" applyFont="1" applyBorder="1" applyAlignment="1">
      <alignment vertical="center"/>
    </xf>
    <xf numFmtId="0" fontId="28" fillId="0" borderId="141" xfId="6" applyFont="1" applyBorder="1" applyAlignment="1">
      <alignment vertical="center"/>
    </xf>
    <xf numFmtId="0" fontId="28" fillId="10" borderId="99" xfId="6" applyFont="1" applyFill="1" applyBorder="1" applyAlignment="1">
      <alignment horizontal="center" vertical="center"/>
    </xf>
    <xf numFmtId="0" fontId="28" fillId="10" borderId="142" xfId="6" applyFont="1" applyFill="1" applyBorder="1" applyAlignment="1">
      <alignment horizontal="center" vertical="center"/>
    </xf>
    <xf numFmtId="180" fontId="28" fillId="0" borderId="99" xfId="6" applyNumberFormat="1" applyFont="1" applyBorder="1" applyAlignment="1">
      <alignment vertical="center"/>
    </xf>
    <xf numFmtId="180" fontId="28" fillId="0" borderId="135" xfId="6" applyNumberFormat="1" applyFont="1" applyBorder="1" applyAlignment="1">
      <alignment vertical="center"/>
    </xf>
    <xf numFmtId="181" fontId="28" fillId="0" borderId="94" xfId="6" applyNumberFormat="1" applyFont="1" applyBorder="1" applyAlignment="1">
      <alignment vertical="center"/>
    </xf>
    <xf numFmtId="181" fontId="28" fillId="0" borderId="135" xfId="6" applyNumberFormat="1" applyFont="1" applyBorder="1" applyAlignment="1">
      <alignment vertical="center"/>
    </xf>
    <xf numFmtId="182" fontId="28" fillId="10" borderId="99" xfId="6" applyNumberFormat="1" applyFont="1" applyFill="1" applyBorder="1" applyAlignment="1">
      <alignment horizontal="center" vertical="center"/>
    </xf>
    <xf numFmtId="182" fontId="28" fillId="10" borderId="94" xfId="6" applyNumberFormat="1" applyFont="1" applyFill="1" applyBorder="1" applyAlignment="1">
      <alignment horizontal="center" vertical="center"/>
    </xf>
    <xf numFmtId="182" fontId="28" fillId="0" borderId="94" xfId="6" applyNumberFormat="1" applyFont="1" applyBorder="1" applyAlignment="1">
      <alignment vertical="center"/>
    </xf>
    <xf numFmtId="182" fontId="28" fillId="0" borderId="135" xfId="6" applyNumberFormat="1" applyFont="1" applyBorder="1" applyAlignment="1">
      <alignment vertical="center"/>
    </xf>
    <xf numFmtId="180" fontId="28" fillId="10" borderId="99" xfId="6" applyNumberFormat="1" applyFont="1" applyFill="1" applyBorder="1" applyAlignment="1">
      <alignment horizontal="center" vertical="center"/>
    </xf>
    <xf numFmtId="180" fontId="28" fillId="10" borderId="142" xfId="6" applyNumberFormat="1" applyFont="1" applyFill="1" applyBorder="1" applyAlignment="1">
      <alignment horizontal="center" vertical="center"/>
    </xf>
    <xf numFmtId="180" fontId="28" fillId="0" borderId="94" xfId="6" applyNumberFormat="1" applyFont="1" applyBorder="1" applyAlignment="1">
      <alignment vertical="center"/>
    </xf>
    <xf numFmtId="0" fontId="28" fillId="0" borderId="143" xfId="6" applyFont="1" applyFill="1" applyBorder="1" applyAlignment="1">
      <alignment vertical="center"/>
    </xf>
    <xf numFmtId="0" fontId="28" fillId="0" borderId="129" xfId="6" applyFont="1" applyFill="1" applyBorder="1" applyAlignment="1">
      <alignment horizontal="center" vertical="center"/>
    </xf>
    <xf numFmtId="0" fontId="28" fillId="0" borderId="13" xfId="6" applyFont="1" applyFill="1" applyBorder="1" applyAlignment="1">
      <alignment horizontal="center" vertical="center"/>
    </xf>
    <xf numFmtId="182" fontId="28" fillId="0" borderId="137" xfId="6" applyNumberFormat="1" applyFont="1" applyBorder="1" applyAlignment="1">
      <alignment horizontal="center" vertical="center"/>
    </xf>
    <xf numFmtId="182" fontId="28" fillId="0" borderId="138" xfId="6" applyNumberFormat="1" applyFont="1" applyBorder="1" applyAlignment="1">
      <alignment horizontal="center" vertical="center"/>
    </xf>
    <xf numFmtId="182" fontId="28" fillId="9" borderId="3" xfId="6" applyNumberFormat="1" applyFont="1" applyFill="1" applyBorder="1" applyAlignment="1">
      <alignment vertical="center"/>
    </xf>
    <xf numFmtId="181" fontId="28" fillId="10" borderId="92" xfId="6" applyNumberFormat="1" applyFont="1" applyFill="1" applyBorder="1" applyAlignment="1">
      <alignment horizontal="center" vertical="center"/>
    </xf>
    <xf numFmtId="181" fontId="28" fillId="10" borderId="3" xfId="6" applyNumberFormat="1" applyFont="1" applyFill="1" applyBorder="1" applyAlignment="1">
      <alignment horizontal="center" vertical="center"/>
    </xf>
    <xf numFmtId="181" fontId="28" fillId="10" borderId="1" xfId="6" applyNumberFormat="1" applyFont="1" applyFill="1" applyBorder="1" applyAlignment="1">
      <alignment horizontal="center" vertical="center"/>
    </xf>
    <xf numFmtId="181" fontId="28" fillId="10" borderId="140" xfId="6" applyNumberFormat="1" applyFont="1" applyFill="1" applyBorder="1" applyAlignment="1">
      <alignment horizontal="center" vertical="center"/>
    </xf>
    <xf numFmtId="0" fontId="28" fillId="0" borderId="128" xfId="6" applyFont="1" applyBorder="1" applyAlignment="1">
      <alignment vertical="center" wrapText="1"/>
    </xf>
    <xf numFmtId="0" fontId="28" fillId="0" borderId="141" xfId="6" applyFont="1" applyFill="1" applyBorder="1" applyAlignment="1">
      <alignment vertical="center"/>
    </xf>
    <xf numFmtId="0" fontId="28" fillId="0" borderId="94" xfId="6" applyFont="1" applyFill="1" applyBorder="1" applyAlignment="1">
      <alignment horizontal="center" vertical="center"/>
    </xf>
    <xf numFmtId="182" fontId="28" fillId="10" borderId="142" xfId="6" applyNumberFormat="1" applyFont="1" applyFill="1" applyBorder="1" applyAlignment="1">
      <alignment horizontal="center" vertical="center"/>
    </xf>
    <xf numFmtId="181" fontId="28" fillId="10" borderId="99" xfId="6" applyNumberFormat="1" applyFont="1" applyFill="1" applyBorder="1" applyAlignment="1">
      <alignment horizontal="center" vertical="center"/>
    </xf>
    <xf numFmtId="181" fontId="28" fillId="10" borderId="142" xfId="6" applyNumberFormat="1" applyFont="1" applyFill="1" applyBorder="1" applyAlignment="1">
      <alignment horizontal="center" vertical="center"/>
    </xf>
    <xf numFmtId="181" fontId="28" fillId="10" borderId="94" xfId="6" applyNumberFormat="1" applyFont="1" applyFill="1" applyBorder="1" applyAlignment="1">
      <alignment horizontal="center" vertical="center"/>
    </xf>
    <xf numFmtId="181" fontId="28" fillId="10" borderId="135" xfId="6" applyNumberFormat="1" applyFont="1" applyFill="1" applyBorder="1" applyAlignment="1">
      <alignment horizontal="center" vertical="center"/>
    </xf>
    <xf numFmtId="0" fontId="28" fillId="0" borderId="134" xfId="6" applyFont="1" applyBorder="1" applyAlignment="1">
      <alignment vertical="center" wrapText="1"/>
    </xf>
    <xf numFmtId="0" fontId="28" fillId="0" borderId="144" xfId="6" applyFont="1" applyBorder="1" applyAlignment="1">
      <alignment vertical="center"/>
    </xf>
    <xf numFmtId="0" fontId="28" fillId="10" borderId="145" xfId="6" applyFont="1" applyFill="1" applyBorder="1" applyAlignment="1">
      <alignment horizontal="center" vertical="center"/>
    </xf>
    <xf numFmtId="0" fontId="28" fillId="10" borderId="121" xfId="6" applyFont="1" applyFill="1" applyBorder="1" applyAlignment="1">
      <alignment horizontal="center" vertical="center"/>
    </xf>
    <xf numFmtId="0" fontId="28" fillId="10" borderId="107" xfId="6" applyFont="1" applyFill="1" applyBorder="1" applyAlignment="1">
      <alignment horizontal="center" vertical="center"/>
    </xf>
    <xf numFmtId="0" fontId="28" fillId="10" borderId="108" xfId="6" applyFont="1" applyFill="1" applyBorder="1" applyAlignment="1">
      <alignment horizontal="center" vertical="center"/>
    </xf>
    <xf numFmtId="181" fontId="28" fillId="0" borderId="107" xfId="6" applyNumberFormat="1" applyFont="1" applyBorder="1" applyAlignment="1">
      <alignment vertical="center"/>
    </xf>
    <xf numFmtId="182" fontId="28" fillId="10" borderId="145" xfId="6" applyNumberFormat="1" applyFont="1" applyFill="1" applyBorder="1" applyAlignment="1">
      <alignment horizontal="center" vertical="center"/>
    </xf>
    <xf numFmtId="182" fontId="28" fillId="10" borderId="121" xfId="6" applyNumberFormat="1" applyFont="1" applyFill="1" applyBorder="1" applyAlignment="1">
      <alignment horizontal="center" vertical="center"/>
    </xf>
    <xf numFmtId="180" fontId="28" fillId="0" borderId="107" xfId="6" applyNumberFormat="1" applyFont="1" applyBorder="1" applyAlignment="1">
      <alignment vertical="center"/>
    </xf>
    <xf numFmtId="180" fontId="28" fillId="0" borderId="108" xfId="6" applyNumberFormat="1" applyFont="1" applyBorder="1" applyAlignment="1">
      <alignment vertical="center"/>
    </xf>
    <xf numFmtId="0" fontId="28" fillId="0" borderId="144" xfId="6" applyFont="1" applyBorder="1" applyAlignment="1">
      <alignment vertical="center" wrapText="1"/>
    </xf>
    <xf numFmtId="181" fontId="28" fillId="0" borderId="145" xfId="6" applyNumberFormat="1" applyFont="1" applyBorder="1" applyAlignment="1">
      <alignment horizontal="center" vertical="center"/>
    </xf>
    <xf numFmtId="0" fontId="28" fillId="0" borderId="120" xfId="6" applyFont="1" applyBorder="1" applyAlignment="1">
      <alignment horizontal="left" vertical="center"/>
    </xf>
    <xf numFmtId="0" fontId="31" fillId="0" borderId="126" xfId="6" applyFont="1" applyBorder="1" applyAlignment="1">
      <alignment vertical="center"/>
    </xf>
    <xf numFmtId="0" fontId="28" fillId="0" borderId="126" xfId="6" applyFont="1" applyBorder="1" applyAlignment="1">
      <alignment vertical="center" wrapText="1"/>
    </xf>
    <xf numFmtId="0" fontId="37" fillId="0" borderId="0" xfId="6" applyFont="1" applyBorder="1" applyAlignment="1">
      <alignment vertical="center"/>
    </xf>
    <xf numFmtId="181" fontId="28" fillId="0" borderId="0" xfId="6" applyNumberFormat="1" applyFont="1" applyBorder="1" applyAlignment="1">
      <alignment horizontal="center" vertical="center"/>
    </xf>
    <xf numFmtId="0" fontId="28" fillId="0" borderId="0" xfId="6" applyFont="1" applyBorder="1" applyAlignment="1">
      <alignment horizontal="left" vertical="center"/>
    </xf>
    <xf numFmtId="0" fontId="31" fillId="0" borderId="0" xfId="6" applyFont="1" applyBorder="1" applyAlignment="1">
      <alignment vertical="center"/>
    </xf>
    <xf numFmtId="0" fontId="28" fillId="0" borderId="0" xfId="6" applyFont="1" applyBorder="1" applyAlignment="1">
      <alignment vertical="center" wrapText="1"/>
    </xf>
    <xf numFmtId="0" fontId="28" fillId="0" borderId="146" xfId="6" applyFont="1" applyBorder="1" applyAlignment="1">
      <alignment vertical="center"/>
    </xf>
    <xf numFmtId="0" fontId="28" fillId="0" borderId="147" xfId="6" applyFont="1" applyBorder="1" applyAlignment="1">
      <alignment vertical="center"/>
    </xf>
    <xf numFmtId="0" fontId="28" fillId="0" borderId="148" xfId="6" applyFont="1" applyBorder="1" applyAlignment="1">
      <alignment vertical="center"/>
    </xf>
    <xf numFmtId="0" fontId="28" fillId="0" borderId="149" xfId="6" applyFont="1" applyBorder="1" applyAlignment="1">
      <alignment vertical="center"/>
    </xf>
    <xf numFmtId="0" fontId="28" fillId="0" borderId="150" xfId="6" applyFont="1" applyBorder="1" applyAlignment="1">
      <alignment vertical="center"/>
    </xf>
    <xf numFmtId="0" fontId="28" fillId="0" borderId="151" xfId="6" applyFont="1" applyBorder="1" applyAlignment="1">
      <alignment vertical="center"/>
    </xf>
    <xf numFmtId="0" fontId="28" fillId="11" borderId="142" xfId="6" applyFont="1" applyFill="1" applyBorder="1" applyAlignment="1">
      <alignment horizontal="center" vertical="center"/>
    </xf>
    <xf numFmtId="0" fontId="28" fillId="11" borderId="94" xfId="6" applyFont="1" applyFill="1" applyBorder="1" applyAlignment="1">
      <alignment horizontal="center" vertical="center"/>
    </xf>
    <xf numFmtId="0" fontId="28" fillId="11" borderId="135" xfId="6" applyFont="1" applyFill="1" applyBorder="1" applyAlignment="1">
      <alignment horizontal="center" vertical="center"/>
    </xf>
    <xf numFmtId="0" fontId="28" fillId="11" borderId="99" xfId="6" applyFont="1" applyFill="1" applyBorder="1" applyAlignment="1">
      <alignment horizontal="center" vertical="center"/>
    </xf>
    <xf numFmtId="0" fontId="28" fillId="0" borderId="155" xfId="6" applyFont="1" applyBorder="1" applyAlignment="1">
      <alignment horizontal="center" vertical="center"/>
    </xf>
    <xf numFmtId="0" fontId="28" fillId="0" borderId="156" xfId="6" applyFont="1" applyBorder="1" applyAlignment="1">
      <alignment horizontal="center" vertical="center"/>
    </xf>
    <xf numFmtId="0" fontId="28" fillId="10" borderId="138" xfId="6" applyFont="1" applyFill="1" applyBorder="1" applyAlignment="1">
      <alignment vertical="center"/>
    </xf>
    <xf numFmtId="0" fontId="28" fillId="10" borderId="139" xfId="6" applyFont="1" applyFill="1" applyBorder="1" applyAlignment="1">
      <alignment vertical="center"/>
    </xf>
    <xf numFmtId="0" fontId="28" fillId="10" borderId="113" xfId="6" applyFont="1" applyFill="1" applyBorder="1" applyAlignment="1">
      <alignment horizontal="center" vertical="center"/>
    </xf>
    <xf numFmtId="0" fontId="28" fillId="10" borderId="114" xfId="6" applyFont="1" applyFill="1" applyBorder="1" applyAlignment="1">
      <alignment horizontal="center" vertical="center"/>
    </xf>
    <xf numFmtId="0" fontId="28" fillId="10" borderId="146" xfId="6" applyFont="1" applyFill="1" applyBorder="1" applyAlignment="1">
      <alignment horizontal="center" vertical="center"/>
    </xf>
    <xf numFmtId="0" fontId="28" fillId="10" borderId="148" xfId="6" applyFont="1" applyFill="1" applyBorder="1" applyAlignment="1">
      <alignment horizontal="center" vertical="center"/>
    </xf>
    <xf numFmtId="38" fontId="28" fillId="0" borderId="27" xfId="7" applyFont="1" applyBorder="1" applyAlignment="1">
      <alignment horizontal="center" vertical="center"/>
    </xf>
    <xf numFmtId="38" fontId="28" fillId="0" borderId="159" xfId="7" applyFont="1" applyBorder="1" applyAlignment="1">
      <alignment vertical="center"/>
    </xf>
    <xf numFmtId="0" fontId="28" fillId="0" borderId="160" xfId="6" applyFont="1" applyBorder="1" applyAlignment="1">
      <alignment horizontal="center" vertical="center"/>
    </xf>
    <xf numFmtId="0" fontId="28" fillId="10" borderId="102" xfId="6" applyFont="1" applyFill="1" applyBorder="1" applyAlignment="1">
      <alignment horizontal="center" vertical="center"/>
    </xf>
    <xf numFmtId="0" fontId="28" fillId="10" borderId="6" xfId="6" applyFont="1" applyFill="1" applyBorder="1" applyAlignment="1">
      <alignment horizontal="center" vertical="center"/>
    </xf>
    <xf numFmtId="0" fontId="28" fillId="10" borderId="129" xfId="6" applyFont="1" applyFill="1" applyBorder="1" applyAlignment="1">
      <alignment horizontal="center" vertical="center"/>
    </xf>
    <xf numFmtId="0" fontId="28" fillId="10" borderId="130" xfId="6" applyFont="1" applyFill="1" applyBorder="1" applyAlignment="1">
      <alignment horizontal="center" vertical="center"/>
    </xf>
    <xf numFmtId="38" fontId="28" fillId="0" borderId="163" xfId="7" applyFont="1" applyBorder="1" applyAlignment="1">
      <alignment vertical="center"/>
    </xf>
    <xf numFmtId="0" fontId="28" fillId="0" borderId="39" xfId="6" applyFont="1" applyBorder="1" applyAlignment="1">
      <alignment horizontal="center" vertical="center"/>
    </xf>
    <xf numFmtId="0" fontId="28" fillId="0" borderId="164" xfId="6" applyFont="1" applyBorder="1" applyAlignment="1">
      <alignment horizontal="center" vertical="center"/>
    </xf>
    <xf numFmtId="0" fontId="28" fillId="0" borderId="91" xfId="6" applyFont="1" applyFill="1" applyBorder="1" applyAlignment="1">
      <alignment horizontal="center" vertical="center"/>
    </xf>
    <xf numFmtId="0" fontId="28" fillId="0" borderId="4" xfId="6" applyFont="1" applyFill="1" applyBorder="1" applyAlignment="1">
      <alignment horizontal="center" vertical="center"/>
    </xf>
    <xf numFmtId="0" fontId="28" fillId="0" borderId="86" xfId="6" applyFont="1" applyFill="1" applyBorder="1" applyAlignment="1">
      <alignment horizontal="center" vertical="center"/>
    </xf>
    <xf numFmtId="0" fontId="28" fillId="10" borderId="52" xfId="6" applyFont="1" applyFill="1" applyBorder="1" applyAlignment="1">
      <alignment horizontal="center" vertical="center"/>
    </xf>
    <xf numFmtId="0" fontId="28" fillId="10" borderId="5" xfId="6" applyFont="1" applyFill="1" applyBorder="1" applyAlignment="1">
      <alignment horizontal="center" vertical="center"/>
    </xf>
    <xf numFmtId="0" fontId="28" fillId="10" borderId="132" xfId="6" applyFont="1" applyFill="1" applyBorder="1" applyAlignment="1">
      <alignment horizontal="center" vertical="center"/>
    </xf>
    <xf numFmtId="0" fontId="28" fillId="10" borderId="133" xfId="6" applyFont="1" applyFill="1" applyBorder="1" applyAlignment="1">
      <alignment horizontal="center" vertical="center"/>
    </xf>
    <xf numFmtId="0" fontId="37" fillId="0" borderId="132" xfId="6" applyFont="1" applyBorder="1" applyAlignment="1">
      <alignment vertical="center"/>
    </xf>
    <xf numFmtId="0" fontId="37" fillId="0" borderId="133" xfId="6" applyFont="1" applyBorder="1" applyAlignment="1">
      <alignment vertical="center"/>
    </xf>
    <xf numFmtId="38" fontId="28" fillId="0" borderId="165" xfId="7" applyFont="1" applyBorder="1" applyAlignment="1">
      <alignment horizontal="center" vertical="center"/>
    </xf>
    <xf numFmtId="38" fontId="28" fillId="0" borderId="166" xfId="7" applyFont="1" applyBorder="1" applyAlignment="1">
      <alignment vertical="center"/>
    </xf>
    <xf numFmtId="0" fontId="28" fillId="0" borderId="34" xfId="6" applyFont="1" applyBorder="1" applyAlignment="1">
      <alignment horizontal="center" vertical="center"/>
    </xf>
    <xf numFmtId="38" fontId="28" fillId="0" borderId="167" xfId="7" applyFont="1" applyBorder="1" applyAlignment="1">
      <alignment horizontal="center" vertical="center"/>
    </xf>
    <xf numFmtId="38" fontId="28" fillId="0" borderId="168" xfId="7" applyFont="1" applyBorder="1" applyAlignment="1">
      <alignment vertical="center"/>
    </xf>
    <xf numFmtId="38" fontId="28" fillId="0" borderId="0" xfId="6" applyNumberFormat="1" applyFont="1" applyAlignment="1">
      <alignment horizontal="center" vertical="center"/>
    </xf>
    <xf numFmtId="0" fontId="28" fillId="10" borderId="169" xfId="6" applyFont="1" applyFill="1" applyBorder="1" applyAlignment="1">
      <alignment horizontal="center" vertical="center"/>
    </xf>
    <xf numFmtId="180" fontId="28" fillId="0" borderId="27" xfId="6" applyNumberFormat="1" applyFont="1" applyFill="1" applyBorder="1" applyAlignment="1">
      <alignment horizontal="center" vertical="center"/>
    </xf>
    <xf numFmtId="180" fontId="28" fillId="0" borderId="164" xfId="6" applyNumberFormat="1" applyFont="1" applyFill="1" applyBorder="1" applyAlignment="1">
      <alignment horizontal="center" vertical="center"/>
    </xf>
    <xf numFmtId="0" fontId="28" fillId="10" borderId="27" xfId="6" applyFont="1" applyFill="1" applyBorder="1" applyAlignment="1">
      <alignment horizontal="center" vertical="center"/>
    </xf>
    <xf numFmtId="0" fontId="28" fillId="10" borderId="164" xfId="6" applyFont="1" applyFill="1" applyBorder="1" applyAlignment="1">
      <alignment horizontal="center" vertical="center"/>
    </xf>
    <xf numFmtId="180" fontId="28" fillId="0" borderId="170" xfId="6" applyNumberFormat="1" applyFont="1" applyBorder="1" applyAlignment="1">
      <alignment horizontal="center" vertical="center"/>
    </xf>
    <xf numFmtId="0" fontId="28" fillId="0" borderId="172" xfId="6" applyFont="1" applyBorder="1" applyAlignment="1">
      <alignment horizontal="center" vertical="center"/>
    </xf>
    <xf numFmtId="0" fontId="28" fillId="0" borderId="51" xfId="6" applyFont="1" applyBorder="1" applyAlignment="1">
      <alignment horizontal="center" vertical="center"/>
    </xf>
    <xf numFmtId="38" fontId="28" fillId="0" borderId="174" xfId="7" applyFont="1" applyBorder="1" applyAlignment="1">
      <alignment vertical="center"/>
    </xf>
    <xf numFmtId="0" fontId="28" fillId="0" borderId="175" xfId="6" applyFont="1" applyBorder="1" applyAlignment="1">
      <alignment horizontal="center" vertical="center"/>
    </xf>
    <xf numFmtId="180" fontId="28" fillId="0" borderId="176" xfId="6" applyNumberFormat="1" applyFont="1" applyFill="1" applyBorder="1" applyAlignment="1">
      <alignment horizontal="center" vertical="center"/>
    </xf>
    <xf numFmtId="0" fontId="28" fillId="10" borderId="36" xfId="6" applyFont="1" applyFill="1" applyBorder="1" applyAlignment="1">
      <alignment horizontal="center" vertical="center"/>
    </xf>
    <xf numFmtId="0" fontId="28" fillId="10" borderId="175" xfId="6" applyFont="1" applyFill="1" applyBorder="1" applyAlignment="1">
      <alignment horizontal="center" vertical="center"/>
    </xf>
    <xf numFmtId="180" fontId="28" fillId="0" borderId="177" xfId="6" applyNumberFormat="1" applyFont="1" applyBorder="1" applyAlignment="1">
      <alignment horizontal="center" vertical="center"/>
    </xf>
    <xf numFmtId="0" fontId="28" fillId="0" borderId="179" xfId="6" applyFont="1" applyBorder="1" applyAlignment="1">
      <alignment horizontal="center" vertical="center"/>
    </xf>
    <xf numFmtId="0" fontId="28" fillId="0" borderId="49" xfId="6" applyFont="1" applyBorder="1" applyAlignment="1">
      <alignment horizontal="center" vertical="center"/>
    </xf>
    <xf numFmtId="0" fontId="28" fillId="0" borderId="180" xfId="6" applyFont="1" applyBorder="1" applyAlignment="1">
      <alignment horizontal="center" vertical="center"/>
    </xf>
    <xf numFmtId="0" fontId="28" fillId="0" borderId="46" xfId="6" applyFont="1" applyBorder="1" applyAlignment="1">
      <alignment horizontal="center" vertical="center"/>
    </xf>
    <xf numFmtId="180" fontId="28" fillId="10" borderId="102" xfId="6" applyNumberFormat="1" applyFont="1" applyFill="1" applyBorder="1" applyAlignment="1">
      <alignment horizontal="center" vertical="center"/>
    </xf>
    <xf numFmtId="180" fontId="28" fillId="10" borderId="6" xfId="6" applyNumberFormat="1" applyFont="1" applyFill="1" applyBorder="1" applyAlignment="1">
      <alignment horizontal="center" vertical="center"/>
    </xf>
    <xf numFmtId="180" fontId="28" fillId="10" borderId="130" xfId="6" applyNumberFormat="1" applyFont="1" applyFill="1" applyBorder="1" applyAlignment="1">
      <alignment horizontal="center" vertical="center"/>
    </xf>
    <xf numFmtId="180" fontId="28" fillId="0" borderId="6" xfId="6" applyNumberFormat="1" applyFont="1" applyFill="1" applyBorder="1" applyAlignment="1">
      <alignment horizontal="center" vertical="center"/>
    </xf>
    <xf numFmtId="180" fontId="28" fillId="0" borderId="130" xfId="6" applyNumberFormat="1" applyFont="1" applyFill="1" applyBorder="1" applyAlignment="1">
      <alignment horizontal="center" vertical="center"/>
    </xf>
    <xf numFmtId="180" fontId="28" fillId="10" borderId="161" xfId="6" applyNumberFormat="1" applyFont="1" applyFill="1" applyBorder="1" applyAlignment="1">
      <alignment horizontal="center" vertical="center"/>
    </xf>
    <xf numFmtId="180" fontId="28" fillId="0" borderId="130" xfId="7" applyNumberFormat="1" applyFont="1" applyBorder="1" applyAlignment="1">
      <alignment horizontal="center" vertical="center"/>
    </xf>
    <xf numFmtId="0" fontId="28" fillId="0" borderId="161" xfId="6" applyFont="1" applyBorder="1" applyAlignment="1">
      <alignment horizontal="center" vertical="center"/>
    </xf>
    <xf numFmtId="0" fontId="28" fillId="0" borderId="50" xfId="6" applyFont="1" applyBorder="1" applyAlignment="1">
      <alignment horizontal="center" vertical="center"/>
    </xf>
    <xf numFmtId="38" fontId="28" fillId="0" borderId="92" xfId="7" applyFont="1" applyFill="1" applyBorder="1" applyAlignment="1">
      <alignment horizontal="center" vertical="center"/>
    </xf>
    <xf numFmtId="38" fontId="28" fillId="0" borderId="1" xfId="7" applyFont="1" applyFill="1" applyBorder="1" applyAlignment="1">
      <alignment horizontal="center" vertical="center"/>
    </xf>
    <xf numFmtId="38" fontId="28" fillId="0" borderId="88" xfId="7" applyFont="1" applyFill="1" applyBorder="1" applyAlignment="1">
      <alignment horizontal="center" vertical="center"/>
    </xf>
    <xf numFmtId="38" fontId="28" fillId="0" borderId="140" xfId="7" applyFont="1" applyFill="1" applyBorder="1" applyAlignment="1">
      <alignment horizontal="center" vertical="center"/>
    </xf>
    <xf numFmtId="0" fontId="28" fillId="10" borderId="92" xfId="6" applyFont="1" applyFill="1" applyBorder="1" applyAlignment="1">
      <alignment horizontal="center" vertical="center"/>
    </xf>
    <xf numFmtId="0" fontId="28" fillId="10" borderId="1" xfId="6" applyFont="1" applyFill="1" applyBorder="1" applyAlignment="1">
      <alignment horizontal="center" vertical="center"/>
    </xf>
    <xf numFmtId="0" fontId="28" fillId="0" borderId="87" xfId="6" applyFont="1" applyBorder="1" applyAlignment="1">
      <alignment horizontal="left" vertical="center"/>
    </xf>
    <xf numFmtId="0" fontId="28" fillId="0" borderId="11" xfId="6" applyFont="1" applyBorder="1" applyAlignment="1">
      <alignment horizontal="left" vertical="center"/>
    </xf>
    <xf numFmtId="0" fontId="28" fillId="0" borderId="88" xfId="6" applyFont="1" applyBorder="1" applyAlignment="1">
      <alignment horizontal="left" vertical="center"/>
    </xf>
    <xf numFmtId="183" fontId="28" fillId="0" borderId="27" xfId="7" applyNumberFormat="1" applyFont="1" applyBorder="1" applyAlignment="1">
      <alignment horizontal="center" vertical="center"/>
    </xf>
    <xf numFmtId="183" fontId="28" fillId="0" borderId="164" xfId="7" applyNumberFormat="1" applyFont="1" applyBorder="1" applyAlignment="1">
      <alignment horizontal="center" vertical="center"/>
    </xf>
    <xf numFmtId="183" fontId="28" fillId="0" borderId="176" xfId="7" applyNumberFormat="1" applyFont="1" applyBorder="1" applyAlignment="1">
      <alignment horizontal="center" vertical="center"/>
    </xf>
    <xf numFmtId="183" fontId="28" fillId="0" borderId="130" xfId="7" applyNumberFormat="1" applyFont="1" applyBorder="1" applyAlignment="1">
      <alignment horizontal="center" vertical="center"/>
    </xf>
    <xf numFmtId="38" fontId="28" fillId="0" borderId="72" xfId="7" applyFont="1" applyBorder="1" applyAlignment="1">
      <alignment vertical="center"/>
    </xf>
    <xf numFmtId="0" fontId="28" fillId="0" borderId="31" xfId="6" applyFont="1" applyBorder="1" applyAlignment="1">
      <alignment horizontal="center" vertical="center"/>
    </xf>
    <xf numFmtId="0" fontId="28" fillId="0" borderId="187" xfId="6" applyFont="1" applyBorder="1" applyAlignment="1">
      <alignment horizontal="center" vertical="center"/>
    </xf>
    <xf numFmtId="180" fontId="28" fillId="10" borderId="188" xfId="6" applyNumberFormat="1" applyFont="1" applyFill="1" applyBorder="1" applyAlignment="1">
      <alignment horizontal="center" vertical="center"/>
    </xf>
    <xf numFmtId="180" fontId="28" fillId="10" borderId="33" xfId="6" applyNumberFormat="1" applyFont="1" applyFill="1" applyBorder="1" applyAlignment="1">
      <alignment horizontal="center" vertical="center"/>
    </xf>
    <xf numFmtId="180" fontId="28" fillId="10" borderId="160" xfId="6" applyNumberFormat="1" applyFont="1" applyFill="1" applyBorder="1" applyAlignment="1">
      <alignment horizontal="center" vertical="center"/>
    </xf>
    <xf numFmtId="183" fontId="28" fillId="0" borderId="33" xfId="7" applyNumberFormat="1" applyFont="1" applyBorder="1" applyAlignment="1">
      <alignment horizontal="center" vertical="center"/>
    </xf>
    <xf numFmtId="183" fontId="28" fillId="0" borderId="160" xfId="7" applyNumberFormat="1" applyFont="1" applyBorder="1" applyAlignment="1">
      <alignment horizontal="center" vertical="center"/>
    </xf>
    <xf numFmtId="180" fontId="28" fillId="0" borderId="160" xfId="7" applyNumberFormat="1" applyFont="1" applyBorder="1" applyAlignment="1">
      <alignment horizontal="center" vertical="center"/>
    </xf>
    <xf numFmtId="38" fontId="28" fillId="0" borderId="190" xfId="7" applyFont="1" applyBorder="1" applyAlignment="1">
      <alignment vertical="center"/>
    </xf>
    <xf numFmtId="0" fontId="28" fillId="0" borderId="191" xfId="6" applyFont="1" applyBorder="1" applyAlignment="1">
      <alignment horizontal="center" vertical="center"/>
    </xf>
    <xf numFmtId="183" fontId="28" fillId="10" borderId="91" xfId="7" applyNumberFormat="1" applyFont="1" applyFill="1" applyBorder="1" applyAlignment="1">
      <alignment horizontal="center" vertical="center"/>
    </xf>
    <xf numFmtId="183" fontId="28" fillId="10" borderId="4" xfId="7" applyNumberFormat="1" applyFont="1" applyFill="1" applyBorder="1" applyAlignment="1">
      <alignment horizontal="center" vertical="center"/>
    </xf>
    <xf numFmtId="183" fontId="28" fillId="0" borderId="170" xfId="7" applyNumberFormat="1" applyFont="1" applyFill="1" applyBorder="1" applyAlignment="1">
      <alignment horizontal="center" vertical="center"/>
    </xf>
    <xf numFmtId="180" fontId="28" fillId="10" borderId="171" xfId="6" applyNumberFormat="1" applyFont="1" applyFill="1" applyBorder="1" applyAlignment="1">
      <alignment vertical="center"/>
    </xf>
    <xf numFmtId="180" fontId="28" fillId="0" borderId="172" xfId="6" applyNumberFormat="1" applyFont="1" applyBorder="1" applyAlignment="1">
      <alignment horizontal="center" vertical="center"/>
    </xf>
    <xf numFmtId="180" fontId="28" fillId="10" borderId="178" xfId="6" applyNumberFormat="1" applyFont="1" applyFill="1" applyBorder="1" applyAlignment="1">
      <alignment vertical="center"/>
    </xf>
    <xf numFmtId="180" fontId="28" fillId="10" borderId="130" xfId="7" applyNumberFormat="1" applyFont="1" applyFill="1" applyBorder="1" applyAlignment="1">
      <alignment horizontal="center" vertical="center"/>
    </xf>
    <xf numFmtId="183" fontId="28" fillId="10" borderId="102" xfId="7" applyNumberFormat="1" applyFont="1" applyFill="1" applyBorder="1" applyAlignment="1">
      <alignment horizontal="center" vertical="center"/>
    </xf>
    <xf numFmtId="183" fontId="28" fillId="10" borderId="6" xfId="7" applyNumberFormat="1" applyFont="1" applyFill="1" applyBorder="1" applyAlignment="1">
      <alignment horizontal="center" vertical="center"/>
    </xf>
    <xf numFmtId="38" fontId="28" fillId="0" borderId="27" xfId="7" applyNumberFormat="1" applyFont="1" applyBorder="1" applyAlignment="1">
      <alignment horizontal="center" vertical="center"/>
    </xf>
    <xf numFmtId="38" fontId="28" fillId="0" borderId="164" xfId="7" applyNumberFormat="1" applyFont="1" applyBorder="1" applyAlignment="1">
      <alignment horizontal="center" vertical="center"/>
    </xf>
    <xf numFmtId="183" fontId="28" fillId="10" borderId="27" xfId="7" applyNumberFormat="1" applyFont="1" applyFill="1" applyBorder="1" applyAlignment="1">
      <alignment horizontal="center" vertical="center"/>
    </xf>
    <xf numFmtId="183" fontId="28" fillId="0" borderId="170" xfId="7" applyNumberFormat="1" applyFont="1" applyBorder="1" applyAlignment="1">
      <alignment horizontal="center" vertical="center"/>
    </xf>
    <xf numFmtId="38" fontId="28" fillId="0" borderId="176" xfId="7" applyNumberFormat="1" applyFont="1" applyBorder="1" applyAlignment="1">
      <alignment horizontal="center" vertical="center"/>
    </xf>
    <xf numFmtId="183" fontId="28" fillId="0" borderId="177" xfId="7" applyNumberFormat="1" applyFont="1" applyBorder="1" applyAlignment="1">
      <alignment horizontal="center" vertical="center"/>
    </xf>
    <xf numFmtId="0" fontId="28" fillId="0" borderId="173" xfId="6" applyFont="1" applyBorder="1" applyAlignment="1">
      <alignment horizontal="center" vertical="center"/>
    </xf>
    <xf numFmtId="0" fontId="28" fillId="0" borderId="142" xfId="6" applyFont="1" applyBorder="1" applyAlignment="1">
      <alignment horizontal="center" vertical="center"/>
    </xf>
    <xf numFmtId="181" fontId="28" fillId="10" borderId="102" xfId="6" applyNumberFormat="1" applyFont="1" applyFill="1" applyBorder="1" applyAlignment="1">
      <alignment horizontal="center" vertical="center"/>
    </xf>
    <xf numFmtId="38" fontId="28" fillId="0" borderId="130" xfId="7" applyNumberFormat="1" applyFont="1" applyBorder="1" applyAlignment="1">
      <alignment horizontal="center" vertical="center"/>
    </xf>
    <xf numFmtId="183" fontId="28" fillId="10" borderId="161" xfId="7" applyNumberFormat="1" applyFont="1" applyFill="1" applyBorder="1" applyAlignment="1">
      <alignment horizontal="center" vertical="center"/>
    </xf>
    <xf numFmtId="182" fontId="28" fillId="10" borderId="102" xfId="6" applyNumberFormat="1" applyFont="1" applyFill="1" applyBorder="1" applyAlignment="1">
      <alignment horizontal="center" vertical="center"/>
    </xf>
    <xf numFmtId="183" fontId="28" fillId="9" borderId="27" xfId="7" applyNumberFormat="1" applyFont="1" applyFill="1" applyBorder="1" applyAlignment="1">
      <alignment horizontal="center" vertical="center"/>
    </xf>
    <xf numFmtId="183" fontId="28" fillId="9" borderId="164" xfId="7" applyNumberFormat="1" applyFont="1" applyFill="1" applyBorder="1" applyAlignment="1">
      <alignment horizontal="center" vertical="center"/>
    </xf>
    <xf numFmtId="183" fontId="28" fillId="9" borderId="176" xfId="7" applyNumberFormat="1" applyFont="1" applyFill="1" applyBorder="1" applyAlignment="1">
      <alignment horizontal="center" vertical="center"/>
    </xf>
    <xf numFmtId="0" fontId="28" fillId="0" borderId="194" xfId="6" applyFont="1" applyBorder="1" applyAlignment="1">
      <alignment horizontal="center" vertical="center"/>
    </xf>
    <xf numFmtId="0" fontId="28" fillId="0" borderId="151" xfId="6" applyFont="1" applyBorder="1" applyAlignment="1">
      <alignment horizontal="center" vertical="center"/>
    </xf>
    <xf numFmtId="180" fontId="28" fillId="10" borderId="96" xfId="6" applyNumberFormat="1" applyFont="1" applyFill="1" applyBorder="1" applyAlignment="1">
      <alignment horizontal="center" vertical="center"/>
    </xf>
    <xf numFmtId="180" fontId="28" fillId="10" borderId="97" xfId="6" applyNumberFormat="1" applyFont="1" applyFill="1" applyBorder="1" applyAlignment="1">
      <alignment horizontal="center" vertical="center"/>
    </xf>
    <xf numFmtId="180" fontId="28" fillId="10" borderId="151" xfId="6" applyNumberFormat="1" applyFont="1" applyFill="1" applyBorder="1" applyAlignment="1">
      <alignment horizontal="center" vertical="center"/>
    </xf>
    <xf numFmtId="183" fontId="28" fillId="9" borderId="97" xfId="7" applyNumberFormat="1" applyFont="1" applyFill="1" applyBorder="1" applyAlignment="1">
      <alignment horizontal="center" vertical="center"/>
    </xf>
    <xf numFmtId="183" fontId="28" fillId="9" borderId="151" xfId="7" applyNumberFormat="1" applyFont="1" applyFill="1" applyBorder="1" applyAlignment="1">
      <alignment horizontal="center" vertical="center"/>
    </xf>
    <xf numFmtId="183" fontId="28" fillId="10" borderId="195" xfId="7" applyNumberFormat="1" applyFont="1" applyFill="1" applyBorder="1" applyAlignment="1">
      <alignment horizontal="center" vertical="center"/>
    </xf>
    <xf numFmtId="183" fontId="28" fillId="0" borderId="151" xfId="7" applyNumberFormat="1" applyFont="1" applyBorder="1" applyAlignment="1">
      <alignment horizontal="center" vertical="center"/>
    </xf>
    <xf numFmtId="0" fontId="28" fillId="0" borderId="195" xfId="6" applyFont="1" applyBorder="1" applyAlignment="1">
      <alignment horizontal="center" vertical="center"/>
    </xf>
    <xf numFmtId="0" fontId="28" fillId="0" borderId="196" xfId="6" applyFont="1" applyBorder="1" applyAlignment="1">
      <alignment horizontal="center" vertical="center"/>
    </xf>
    <xf numFmtId="0" fontId="28" fillId="0" borderId="197" xfId="6" applyFont="1" applyBorder="1" applyAlignment="1">
      <alignment horizontal="center" vertical="center"/>
    </xf>
    <xf numFmtId="183" fontId="28" fillId="10" borderId="36" xfId="7" applyNumberFormat="1" applyFont="1" applyFill="1" applyBorder="1" applyAlignment="1">
      <alignment horizontal="center" vertical="center"/>
    </xf>
    <xf numFmtId="0" fontId="28" fillId="0" borderId="198" xfId="6" applyFont="1" applyBorder="1" applyAlignment="1">
      <alignment horizontal="center" vertical="center"/>
    </xf>
    <xf numFmtId="183" fontId="28" fillId="10" borderId="164" xfId="7" applyNumberFormat="1" applyFont="1" applyFill="1" applyBorder="1" applyAlignment="1">
      <alignment horizontal="center" vertical="center"/>
    </xf>
    <xf numFmtId="183" fontId="28" fillId="10" borderId="123" xfId="7" applyNumberFormat="1" applyFont="1" applyFill="1" applyBorder="1" applyAlignment="1">
      <alignment horizontal="center" vertical="center"/>
    </xf>
    <xf numFmtId="183" fontId="28" fillId="10" borderId="117" xfId="7" applyNumberFormat="1" applyFont="1" applyFill="1" applyBorder="1" applyAlignment="1">
      <alignment horizontal="center" vertical="center"/>
    </xf>
    <xf numFmtId="183" fontId="28" fillId="10" borderId="115" xfId="7" applyNumberFormat="1" applyFont="1" applyFill="1" applyBorder="1" applyAlignment="1">
      <alignment horizontal="center" vertical="center"/>
    </xf>
    <xf numFmtId="38" fontId="28" fillId="0" borderId="117" xfId="7" applyFont="1" applyFill="1" applyBorder="1" applyAlignment="1">
      <alignment horizontal="center" vertical="center"/>
    </xf>
    <xf numFmtId="38" fontId="28" fillId="0" borderId="115" xfId="7" applyFont="1" applyFill="1" applyBorder="1" applyAlignment="1">
      <alignment horizontal="center" vertical="center"/>
    </xf>
    <xf numFmtId="0" fontId="31" fillId="0" borderId="0" xfId="6" applyFont="1" applyAlignment="1">
      <alignment horizontal="left" vertical="center"/>
    </xf>
    <xf numFmtId="0" fontId="28" fillId="0" borderId="0" xfId="6" applyFont="1" applyFill="1" applyBorder="1" applyAlignment="1">
      <alignment vertical="center"/>
    </xf>
    <xf numFmtId="0" fontId="28" fillId="0" borderId="0" xfId="6" applyFont="1" applyFill="1" applyBorder="1" applyAlignment="1">
      <alignment vertical="center" wrapText="1"/>
    </xf>
    <xf numFmtId="0" fontId="28" fillId="0" borderId="0" xfId="6" applyFont="1" applyFill="1" applyBorder="1" applyAlignment="1">
      <alignment horizontal="center" vertical="center" wrapText="1"/>
    </xf>
    <xf numFmtId="0" fontId="28" fillId="0" borderId="0" xfId="6" applyFont="1" applyFill="1" applyBorder="1" applyAlignment="1">
      <alignment horizontal="center" vertical="center"/>
    </xf>
    <xf numFmtId="0" fontId="31" fillId="0" borderId="0" xfId="6" applyFont="1" applyFill="1" applyBorder="1" applyAlignment="1">
      <alignment vertical="center" wrapText="1"/>
    </xf>
    <xf numFmtId="0" fontId="28" fillId="0" borderId="0" xfId="6" applyFont="1" applyAlignment="1">
      <alignment horizontal="left" vertical="center"/>
    </xf>
    <xf numFmtId="0" fontId="28" fillId="0" borderId="145" xfId="6" applyFont="1" applyBorder="1" applyAlignment="1">
      <alignment vertical="center"/>
    </xf>
    <xf numFmtId="0" fontId="28" fillId="0" borderId="126" xfId="6" applyFont="1" applyBorder="1" applyAlignment="1">
      <alignment horizontal="centerContinuous" vertical="center"/>
    </xf>
    <xf numFmtId="0" fontId="28" fillId="0" borderId="127" xfId="6" applyFont="1" applyBorder="1" applyAlignment="1">
      <alignment horizontal="centerContinuous" vertical="center"/>
    </xf>
    <xf numFmtId="0" fontId="28" fillId="0" borderId="112" xfId="6" applyFont="1" applyBorder="1" applyAlignment="1">
      <alignment horizontal="left" vertical="center"/>
    </xf>
    <xf numFmtId="181" fontId="28" fillId="9" borderId="157" xfId="6" applyNumberFormat="1" applyFont="1" applyFill="1" applyBorder="1" applyAlignment="1">
      <alignment horizontal="center" vertical="center"/>
    </xf>
    <xf numFmtId="40" fontId="28" fillId="0" borderId="155" xfId="7" applyNumberFormat="1" applyFont="1" applyBorder="1" applyAlignment="1">
      <alignment horizontal="center" vertical="center"/>
    </xf>
    <xf numFmtId="38" fontId="28" fillId="0" borderId="155" xfId="7" applyFont="1" applyBorder="1" applyAlignment="1">
      <alignment horizontal="center" vertical="center"/>
    </xf>
    <xf numFmtId="40" fontId="28" fillId="9" borderId="155" xfId="7" applyNumberFormat="1" applyFont="1" applyFill="1" applyBorder="1" applyAlignment="1">
      <alignment horizontal="center" vertical="center"/>
    </xf>
    <xf numFmtId="0" fontId="28" fillId="9" borderId="49" xfId="6" applyFont="1" applyFill="1" applyBorder="1" applyAlignment="1">
      <alignment horizontal="center" vertical="center"/>
    </xf>
    <xf numFmtId="38" fontId="28" fillId="0" borderId="49" xfId="7" applyFont="1" applyBorder="1" applyAlignment="1">
      <alignment horizontal="center" vertical="center"/>
    </xf>
    <xf numFmtId="0" fontId="28" fillId="0" borderId="49" xfId="6" applyFont="1" applyFill="1" applyBorder="1" applyAlignment="1">
      <alignment horizontal="center" vertical="center"/>
    </xf>
    <xf numFmtId="0" fontId="28" fillId="0" borderId="203" xfId="6" applyFont="1" applyBorder="1" applyAlignment="1">
      <alignment horizontal="center" vertical="center"/>
    </xf>
    <xf numFmtId="0" fontId="28" fillId="0" borderId="38" xfId="6" applyFont="1" applyBorder="1" applyAlignment="1">
      <alignment vertical="center"/>
    </xf>
    <xf numFmtId="0" fontId="28" fillId="0" borderId="55" xfId="6" applyFont="1" applyBorder="1" applyAlignment="1">
      <alignment vertical="center"/>
    </xf>
    <xf numFmtId="38" fontId="28" fillId="0" borderId="0" xfId="6" applyNumberFormat="1" applyFont="1" applyBorder="1" applyAlignment="1">
      <alignment horizontal="center" vertical="center"/>
    </xf>
    <xf numFmtId="0" fontId="28" fillId="0" borderId="98" xfId="6" applyFont="1" applyBorder="1" applyAlignment="1">
      <alignment horizontal="centerContinuous" vertical="center"/>
    </xf>
    <xf numFmtId="0" fontId="28" fillId="0" borderId="204" xfId="6" applyFont="1" applyBorder="1" applyAlignment="1">
      <alignment horizontal="centerContinuous" vertical="center"/>
    </xf>
    <xf numFmtId="0" fontId="28" fillId="0" borderId="205" xfId="6" applyFont="1" applyBorder="1" applyAlignment="1">
      <alignment horizontal="centerContinuous" vertical="center"/>
    </xf>
    <xf numFmtId="0" fontId="28" fillId="0" borderId="204" xfId="6" applyFont="1" applyBorder="1" applyAlignment="1">
      <alignment horizontal="center" vertical="center"/>
    </xf>
    <xf numFmtId="0" fontId="28" fillId="0" borderId="205" xfId="6" applyFont="1" applyBorder="1" applyAlignment="1">
      <alignment horizontal="center" vertical="center"/>
    </xf>
    <xf numFmtId="38" fontId="28" fillId="9" borderId="155" xfId="7" applyFont="1" applyFill="1" applyBorder="1" applyAlignment="1">
      <alignment horizontal="center" vertical="center"/>
    </xf>
    <xf numFmtId="40" fontId="28" fillId="9" borderId="179" xfId="6" applyNumberFormat="1" applyFont="1" applyFill="1" applyBorder="1" applyAlignment="1">
      <alignment horizontal="center" vertical="center"/>
    </xf>
    <xf numFmtId="38" fontId="28" fillId="9" borderId="49" xfId="6" applyNumberFormat="1" applyFont="1" applyFill="1" applyBorder="1" applyAlignment="1">
      <alignment horizontal="center" vertical="center"/>
    </xf>
    <xf numFmtId="0" fontId="38" fillId="0" borderId="0" xfId="6" applyFont="1" applyAlignment="1">
      <alignment horizontal="right" vertical="center"/>
    </xf>
    <xf numFmtId="0" fontId="25" fillId="0" borderId="0" xfId="6" applyFont="1" applyAlignment="1">
      <alignment horizontal="center" vertical="center"/>
    </xf>
    <xf numFmtId="0" fontId="28" fillId="0" borderId="5" xfId="6" applyFont="1" applyBorder="1" applyAlignment="1">
      <alignment horizontal="center" vertical="center"/>
    </xf>
    <xf numFmtId="0" fontId="28" fillId="0" borderId="133" xfId="6" applyFont="1" applyBorder="1" applyAlignment="1">
      <alignment horizontal="center" vertical="center"/>
    </xf>
    <xf numFmtId="0" fontId="28" fillId="0" borderId="86" xfId="6" applyFont="1" applyBorder="1" applyAlignment="1">
      <alignment horizontal="center" vertical="center"/>
    </xf>
    <xf numFmtId="0" fontId="28" fillId="0" borderId="150" xfId="6" applyFont="1" applyBorder="1" applyAlignment="1">
      <alignment horizontal="center" vertical="center"/>
    </xf>
    <xf numFmtId="0" fontId="28" fillId="0" borderId="140" xfId="6" quotePrefix="1" applyFont="1" applyBorder="1" applyAlignment="1">
      <alignment horizontal="center" vertical="center"/>
    </xf>
    <xf numFmtId="0" fontId="28" fillId="0" borderId="140" xfId="6" applyFont="1" applyBorder="1" applyAlignment="1">
      <alignment horizontal="center" vertical="center"/>
    </xf>
    <xf numFmtId="0" fontId="28" fillId="0" borderId="3" xfId="6" applyFont="1" applyBorder="1" applyAlignment="1">
      <alignment horizontal="left" vertical="center"/>
    </xf>
    <xf numFmtId="0" fontId="26" fillId="0" borderId="0" xfId="3" applyFont="1" applyAlignment="1">
      <alignment wrapText="1"/>
    </xf>
    <xf numFmtId="0" fontId="27" fillId="0" borderId="0" xfId="3" applyFont="1" applyAlignment="1">
      <alignment horizontal="center" vertical="center"/>
    </xf>
    <xf numFmtId="0" fontId="13" fillId="0" borderId="0" xfId="3" applyFont="1" applyBorder="1" applyAlignment="1">
      <alignment horizontal="left" vertical="top" wrapText="1"/>
    </xf>
    <xf numFmtId="0" fontId="13" fillId="0" borderId="3" xfId="0" applyFont="1" applyBorder="1" applyAlignment="1">
      <alignment horizontal="center" vertical="center"/>
    </xf>
    <xf numFmtId="0" fontId="0" fillId="0" borderId="0" xfId="0" applyAlignment="1">
      <alignment horizontal="right" vertical="center"/>
    </xf>
    <xf numFmtId="0" fontId="0" fillId="0" borderId="2" xfId="0" applyBorder="1">
      <alignment vertical="center"/>
    </xf>
    <xf numFmtId="0" fontId="7" fillId="0" borderId="0" xfId="0" applyFont="1" applyAlignment="1">
      <alignment vertical="center"/>
    </xf>
    <xf numFmtId="0" fontId="0" fillId="0" borderId="3" xfId="0" applyBorder="1">
      <alignment vertical="center"/>
    </xf>
    <xf numFmtId="0" fontId="8" fillId="0" borderId="0" xfId="0" applyFont="1">
      <alignment vertical="center"/>
    </xf>
    <xf numFmtId="0" fontId="7" fillId="0" borderId="0" xfId="0" applyFont="1" applyAlignment="1">
      <alignment horizontal="right" vertical="center"/>
    </xf>
    <xf numFmtId="0" fontId="26" fillId="0" borderId="0" xfId="3" applyFont="1" applyAlignment="1">
      <alignment horizontal="right"/>
    </xf>
    <xf numFmtId="0" fontId="26" fillId="4" borderId="0" xfId="3" applyFont="1" applyFill="1" applyBorder="1" applyAlignment="1">
      <alignment vertical="top" wrapText="1"/>
    </xf>
    <xf numFmtId="0" fontId="26" fillId="4" borderId="83" xfId="3" applyFont="1" applyFill="1" applyBorder="1" applyAlignment="1">
      <alignment vertical="center"/>
    </xf>
    <xf numFmtId="0" fontId="27" fillId="0" borderId="0" xfId="3" applyFont="1" applyBorder="1" applyAlignment="1">
      <alignment horizontal="left"/>
    </xf>
    <xf numFmtId="0" fontId="26" fillId="0" borderId="0" xfId="3" applyFont="1" applyBorder="1" applyAlignment="1">
      <alignment horizontal="left"/>
    </xf>
    <xf numFmtId="0" fontId="8" fillId="0" borderId="0" xfId="3" applyFont="1" applyAlignment="1">
      <alignment vertical="center"/>
    </xf>
    <xf numFmtId="0" fontId="21" fillId="0" borderId="0" xfId="0" applyFont="1" applyFill="1">
      <alignment vertical="center"/>
    </xf>
    <xf numFmtId="0" fontId="7" fillId="0" borderId="0" xfId="0" applyFont="1" applyAlignment="1">
      <alignment horizontal="right" vertical="center"/>
    </xf>
    <xf numFmtId="0" fontId="13" fillId="0" borderId="0" xfId="0" applyFont="1" applyAlignment="1">
      <alignment horizontal="right" vertical="center"/>
    </xf>
    <xf numFmtId="0" fontId="0" fillId="0" borderId="0" xfId="0" applyAlignment="1">
      <alignment horizontal="right" vertical="center"/>
    </xf>
    <xf numFmtId="0" fontId="26" fillId="4" borderId="0" xfId="3" applyFont="1" applyFill="1" applyBorder="1" applyAlignment="1"/>
    <xf numFmtId="0" fontId="26" fillId="4" borderId="0" xfId="3" applyFont="1" applyFill="1" applyBorder="1" applyAlignment="1">
      <alignment vertical="top"/>
    </xf>
    <xf numFmtId="0" fontId="13" fillId="4" borderId="0" xfId="3" applyFont="1" applyFill="1" applyBorder="1" applyAlignment="1">
      <alignment vertical="top"/>
    </xf>
    <xf numFmtId="0" fontId="44" fillId="0" borderId="0" xfId="0" applyFont="1">
      <alignment vertical="center"/>
    </xf>
    <xf numFmtId="0" fontId="42" fillId="0" borderId="0" xfId="0" applyFont="1" applyAlignment="1">
      <alignment horizontal="center" vertical="center"/>
    </xf>
    <xf numFmtId="0" fontId="21" fillId="0" borderId="0" xfId="0" applyFont="1" applyBorder="1">
      <alignment vertical="center"/>
    </xf>
    <xf numFmtId="0" fontId="13" fillId="0" borderId="0" xfId="0" applyFont="1" applyBorder="1" applyAlignment="1">
      <alignment horizontal="left" vertical="center" wrapText="1"/>
    </xf>
    <xf numFmtId="0" fontId="21" fillId="0" borderId="6" xfId="0" applyFont="1" applyBorder="1">
      <alignment vertical="center"/>
    </xf>
    <xf numFmtId="0" fontId="21" fillId="0" borderId="0" xfId="0" applyFont="1" applyFill="1" applyBorder="1">
      <alignment vertical="center"/>
    </xf>
    <xf numFmtId="176" fontId="19" fillId="12" borderId="2" xfId="0" applyNumberFormat="1" applyFont="1" applyFill="1" applyBorder="1">
      <alignment vertical="center"/>
    </xf>
    <xf numFmtId="0" fontId="21" fillId="0" borderId="3" xfId="0" applyFont="1" applyFill="1" applyBorder="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45" fillId="0" borderId="0" xfId="0" applyFont="1" applyAlignment="1">
      <alignment horizontal="center" vertical="center"/>
    </xf>
    <xf numFmtId="0" fontId="39" fillId="0" borderId="1" xfId="0" applyFont="1" applyBorder="1" applyAlignment="1">
      <alignment horizontal="center" vertical="center" wrapText="1"/>
    </xf>
    <xf numFmtId="0" fontId="7" fillId="0" borderId="1" xfId="0" applyFont="1" applyBorder="1" applyAlignment="1">
      <alignment vertical="center"/>
    </xf>
    <xf numFmtId="0" fontId="7" fillId="0" borderId="0" xfId="0" applyFont="1" applyBorder="1" applyAlignment="1">
      <alignment vertical="center"/>
    </xf>
    <xf numFmtId="0" fontId="7" fillId="0" borderId="35" xfId="0" applyFont="1" applyBorder="1" applyAlignment="1">
      <alignment horizontal="center" vertical="center"/>
    </xf>
    <xf numFmtId="0" fontId="7" fillId="0" borderId="55" xfId="0" applyFont="1" applyBorder="1" applyAlignment="1">
      <alignment horizontal="right" vertical="center"/>
    </xf>
    <xf numFmtId="0" fontId="7" fillId="0" borderId="55" xfId="0" applyFont="1" applyBorder="1">
      <alignment vertical="center"/>
    </xf>
    <xf numFmtId="0" fontId="7" fillId="0" borderId="36" xfId="0" applyFont="1" applyBorder="1" applyAlignment="1">
      <alignment horizontal="center" vertical="center"/>
    </xf>
    <xf numFmtId="0" fontId="7" fillId="0" borderId="236" xfId="0" applyFont="1" applyBorder="1" applyAlignment="1">
      <alignment horizontal="right" vertical="center"/>
    </xf>
    <xf numFmtId="0" fontId="7" fillId="0" borderId="236" xfId="0" applyFont="1" applyBorder="1" applyAlignment="1">
      <alignment horizontal="center" vertical="center"/>
    </xf>
    <xf numFmtId="0" fontId="7" fillId="0" borderId="237" xfId="0" applyFont="1" applyBorder="1" applyAlignment="1">
      <alignment horizontal="right" vertical="center"/>
    </xf>
    <xf numFmtId="0" fontId="7" fillId="0" borderId="27" xfId="0" applyFont="1" applyBorder="1" applyAlignment="1">
      <alignment horizontal="center" vertical="center"/>
    </xf>
    <xf numFmtId="0" fontId="7" fillId="0" borderId="39" xfId="0" applyFont="1" applyBorder="1">
      <alignment vertical="center"/>
    </xf>
    <xf numFmtId="0" fontId="7" fillId="0" borderId="51" xfId="0" applyFont="1" applyBorder="1" applyAlignment="1">
      <alignment horizontal="right" vertical="center"/>
    </xf>
    <xf numFmtId="0" fontId="7" fillId="0" borderId="51" xfId="0" applyFont="1" applyBorder="1" applyAlignment="1">
      <alignment horizontal="center" vertical="center"/>
    </xf>
    <xf numFmtId="0" fontId="7" fillId="0" borderId="51" xfId="0" applyFont="1" applyBorder="1">
      <alignment vertical="center"/>
    </xf>
    <xf numFmtId="0" fontId="7" fillId="0" borderId="40" xfId="0" applyFont="1" applyBorder="1" applyAlignment="1">
      <alignment horizontal="right" vertical="center"/>
    </xf>
    <xf numFmtId="0" fontId="7" fillId="0" borderId="33" xfId="0" applyFont="1" applyBorder="1" applyAlignment="1">
      <alignment horizontal="center" vertical="center"/>
    </xf>
    <xf numFmtId="0" fontId="7" fillId="0" borderId="34" xfId="0" applyFont="1" applyBorder="1">
      <alignment vertical="center"/>
    </xf>
    <xf numFmtId="0" fontId="7" fillId="0" borderId="50" xfId="0" applyFont="1" applyBorder="1" applyAlignment="1">
      <alignment horizontal="right" vertical="center"/>
    </xf>
    <xf numFmtId="0" fontId="7" fillId="0" borderId="50" xfId="0" applyFont="1" applyBorder="1" applyAlignment="1">
      <alignment horizontal="center" vertical="center"/>
    </xf>
    <xf numFmtId="0" fontId="7" fillId="0" borderId="50" xfId="0" applyFont="1" applyBorder="1">
      <alignment vertical="center"/>
    </xf>
    <xf numFmtId="0" fontId="7" fillId="0" borderId="238" xfId="0" applyFont="1" applyBorder="1" applyAlignment="1">
      <alignment horizontal="right" vertical="center"/>
    </xf>
    <xf numFmtId="0" fontId="39" fillId="3" borderId="1" xfId="0" applyFont="1" applyFill="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vertical="center"/>
    </xf>
    <xf numFmtId="176" fontId="19" fillId="12" borderId="27" xfId="0" applyNumberFormat="1" applyFont="1" applyFill="1" applyBorder="1">
      <alignment vertical="center"/>
    </xf>
    <xf numFmtId="0" fontId="0" fillId="0" borderId="0" xfId="0" applyAlignment="1">
      <alignment horizontal="left" vertical="center"/>
    </xf>
    <xf numFmtId="0" fontId="7" fillId="0" borderId="2" xfId="0" applyFont="1" applyBorder="1">
      <alignment vertical="center"/>
    </xf>
    <xf numFmtId="0" fontId="7" fillId="0" borderId="11" xfId="0" applyFont="1" applyBorder="1" applyAlignment="1">
      <alignment horizontal="right" vertical="center"/>
    </xf>
    <xf numFmtId="0" fontId="7" fillId="0" borderId="11" xfId="0" applyFont="1" applyBorder="1" applyAlignment="1">
      <alignment horizontal="center" vertical="center"/>
    </xf>
    <xf numFmtId="0" fontId="7" fillId="0" borderId="11" xfId="0" applyFont="1" applyBorder="1">
      <alignment vertical="center"/>
    </xf>
    <xf numFmtId="0" fontId="7" fillId="0" borderId="3" xfId="0" applyFont="1" applyBorder="1" applyAlignment="1">
      <alignment horizontal="right" vertical="center"/>
    </xf>
    <xf numFmtId="176" fontId="19" fillId="0" borderId="20" xfId="0" applyNumberFormat="1" applyFont="1" applyBorder="1">
      <alignment vertical="center"/>
    </xf>
    <xf numFmtId="176" fontId="19" fillId="0" borderId="25" xfId="0" applyNumberFormat="1" applyFont="1" applyBorder="1">
      <alignment vertical="center"/>
    </xf>
    <xf numFmtId="0" fontId="7" fillId="0" borderId="239" xfId="0" applyFont="1" applyBorder="1" applyAlignment="1">
      <alignment horizontal="center" vertical="center"/>
    </xf>
    <xf numFmtId="0" fontId="7" fillId="0" borderId="240" xfId="0" applyFont="1" applyBorder="1">
      <alignment vertical="center"/>
    </xf>
    <xf numFmtId="0" fontId="7" fillId="0" borderId="240" xfId="0" applyFont="1" applyBorder="1" applyAlignment="1">
      <alignment horizontal="right" vertical="center"/>
    </xf>
    <xf numFmtId="0" fontId="7" fillId="0" borderId="240" xfId="0" applyFont="1" applyBorder="1" applyAlignment="1">
      <alignment horizontal="center" vertical="center"/>
    </xf>
    <xf numFmtId="0" fontId="7" fillId="0" borderId="241" xfId="0" applyFont="1" applyBorder="1" applyAlignment="1">
      <alignment horizontal="right" vertical="center"/>
    </xf>
    <xf numFmtId="176" fontId="19" fillId="0" borderId="242" xfId="0" applyNumberFormat="1" applyFont="1" applyBorder="1">
      <alignment vertical="center"/>
    </xf>
    <xf numFmtId="176" fontId="19" fillId="0" borderId="37" xfId="0" applyNumberFormat="1" applyFont="1" applyBorder="1">
      <alignment vertical="center"/>
    </xf>
    <xf numFmtId="0" fontId="41" fillId="3" borderId="1" xfId="0" applyFont="1" applyFill="1" applyBorder="1" applyAlignment="1">
      <alignment horizontal="center" vertical="center" wrapText="1"/>
    </xf>
    <xf numFmtId="0" fontId="46" fillId="0" borderId="0" xfId="6" applyFont="1" applyFill="1"/>
    <xf numFmtId="0" fontId="13" fillId="0" borderId="0" xfId="6" applyFont="1"/>
    <xf numFmtId="0" fontId="26" fillId="0" borderId="0" xfId="6" applyFont="1" applyAlignment="1">
      <alignment horizontal="right"/>
    </xf>
    <xf numFmtId="0" fontId="47" fillId="0" borderId="0" xfId="6" applyFont="1" applyFill="1"/>
    <xf numFmtId="0" fontId="13" fillId="0" borderId="0" xfId="6" applyFont="1" applyAlignment="1">
      <alignment horizontal="right"/>
    </xf>
    <xf numFmtId="0" fontId="46" fillId="0" borderId="210" xfId="6" applyFont="1" applyFill="1" applyBorder="1" applyAlignment="1"/>
    <xf numFmtId="0" fontId="46" fillId="0" borderId="208" xfId="6" applyFont="1" applyFill="1" applyBorder="1" applyAlignment="1"/>
    <xf numFmtId="0" fontId="46" fillId="0" borderId="207" xfId="6" applyFont="1" applyFill="1" applyBorder="1" applyAlignment="1">
      <alignment horizontal="right"/>
    </xf>
    <xf numFmtId="0" fontId="48" fillId="0" borderId="213" xfId="6" applyFont="1" applyFill="1" applyBorder="1" applyAlignment="1">
      <alignment horizontal="center"/>
    </xf>
    <xf numFmtId="0" fontId="48" fillId="0" borderId="211" xfId="6" applyFont="1" applyFill="1" applyBorder="1" applyAlignment="1">
      <alignment horizontal="center"/>
    </xf>
    <xf numFmtId="0" fontId="46" fillId="0" borderId="207" xfId="6" applyFont="1" applyFill="1" applyBorder="1" applyAlignment="1">
      <alignment horizontal="center"/>
    </xf>
    <xf numFmtId="0" fontId="46" fillId="0" borderId="216" xfId="6" applyFont="1" applyFill="1" applyBorder="1" applyAlignment="1"/>
    <xf numFmtId="0" fontId="46" fillId="0" borderId="217" xfId="6" applyFont="1" applyFill="1" applyBorder="1" applyAlignment="1"/>
    <xf numFmtId="0" fontId="46" fillId="0" borderId="97" xfId="6" applyFont="1" applyFill="1" applyBorder="1" applyAlignment="1"/>
    <xf numFmtId="0" fontId="46" fillId="0" borderId="218" xfId="6" applyFont="1" applyFill="1" applyBorder="1" applyAlignment="1">
      <alignment horizontal="center" vertical="center"/>
    </xf>
    <xf numFmtId="0" fontId="46" fillId="0" borderId="147" xfId="6" applyFont="1" applyFill="1" applyBorder="1"/>
    <xf numFmtId="0" fontId="46" fillId="0" borderId="182" xfId="6" applyFont="1" applyFill="1" applyBorder="1"/>
    <xf numFmtId="0" fontId="46" fillId="0" borderId="167" xfId="6" applyFont="1" applyFill="1" applyBorder="1" applyAlignment="1">
      <alignment horizontal="center" vertical="center"/>
    </xf>
    <xf numFmtId="0" fontId="46" fillId="0" borderId="52" xfId="6" applyFont="1" applyFill="1" applyBorder="1"/>
    <xf numFmtId="0" fontId="46" fillId="0" borderId="159" xfId="6" applyFont="1" applyFill="1" applyBorder="1"/>
    <xf numFmtId="0" fontId="46" fillId="0" borderId="223" xfId="6" applyFont="1" applyFill="1" applyBorder="1" applyAlignment="1">
      <alignment shrinkToFit="1"/>
    </xf>
    <xf numFmtId="0" fontId="46" fillId="0" borderId="223" xfId="6" applyFont="1" applyFill="1" applyBorder="1"/>
    <xf numFmtId="0" fontId="46" fillId="0" borderId="225" xfId="6" applyFont="1" applyFill="1" applyBorder="1" applyAlignment="1">
      <alignment horizontal="center" vertical="center"/>
    </xf>
    <xf numFmtId="0" fontId="46" fillId="0" borderId="163" xfId="6" applyFont="1" applyFill="1" applyBorder="1"/>
    <xf numFmtId="0" fontId="46" fillId="0" borderId="23" xfId="6" applyFont="1" applyFill="1" applyBorder="1"/>
    <xf numFmtId="0" fontId="46" fillId="0" borderId="209" xfId="6" applyFont="1" applyFill="1" applyBorder="1"/>
    <xf numFmtId="0" fontId="46" fillId="0" borderId="228" xfId="6" applyFont="1" applyFill="1" applyBorder="1" applyAlignment="1">
      <alignment horizontal="center" vertical="center"/>
    </xf>
    <xf numFmtId="0" fontId="46" fillId="0" borderId="3" xfId="6" applyFont="1" applyFill="1" applyBorder="1"/>
    <xf numFmtId="0" fontId="46" fillId="0" borderId="77" xfId="6" applyFont="1" applyFill="1" applyBorder="1"/>
    <xf numFmtId="0" fontId="46" fillId="0" borderId="11" xfId="6" applyFont="1" applyFill="1" applyBorder="1"/>
    <xf numFmtId="0" fontId="46" fillId="0" borderId="229" xfId="6" applyFont="1" applyFill="1" applyBorder="1" applyAlignment="1">
      <alignment horizontal="center" vertical="center"/>
    </xf>
    <xf numFmtId="0" fontId="46" fillId="0" borderId="64" xfId="6" applyFont="1" applyFill="1" applyBorder="1"/>
    <xf numFmtId="0" fontId="46" fillId="0" borderId="80" xfId="6" applyFont="1" applyFill="1" applyBorder="1"/>
    <xf numFmtId="0" fontId="46" fillId="0" borderId="0" xfId="6" applyFont="1" applyFill="1" applyBorder="1" applyAlignment="1">
      <alignment horizontal="center" vertical="center"/>
    </xf>
    <xf numFmtId="0" fontId="46" fillId="0" borderId="0" xfId="6" applyFont="1" applyFill="1" applyBorder="1"/>
    <xf numFmtId="0" fontId="46" fillId="0" borderId="0" xfId="6" applyFont="1" applyFill="1" applyBorder="1" applyAlignment="1">
      <alignment vertical="center"/>
    </xf>
    <xf numFmtId="0" fontId="46" fillId="0" borderId="210" xfId="6" applyFont="1" applyBorder="1" applyAlignment="1"/>
    <xf numFmtId="0" fontId="46" fillId="0" borderId="208" xfId="6" applyFont="1" applyBorder="1" applyAlignment="1"/>
    <xf numFmtId="0" fontId="46" fillId="0" borderId="207" xfId="6" applyFont="1" applyBorder="1" applyAlignment="1">
      <alignment horizontal="right"/>
    </xf>
    <xf numFmtId="0" fontId="48" fillId="0" borderId="214" xfId="6" applyFont="1" applyFill="1" applyBorder="1" applyAlignment="1">
      <alignment horizontal="center"/>
    </xf>
    <xf numFmtId="0" fontId="46" fillId="0" borderId="225" xfId="6" applyFont="1" applyBorder="1" applyAlignment="1">
      <alignment horizontal="left"/>
    </xf>
    <xf numFmtId="0" fontId="46" fillId="0" borderId="13" xfId="6" applyFont="1" applyBorder="1" applyAlignment="1">
      <alignment horizontal="left"/>
    </xf>
    <xf numFmtId="0" fontId="46" fillId="0" borderId="230" xfId="6" applyFont="1" applyBorder="1" applyAlignment="1"/>
    <xf numFmtId="0" fontId="46" fillId="0" borderId="100" xfId="6" applyFont="1" applyFill="1" applyBorder="1" applyAlignment="1"/>
    <xf numFmtId="0" fontId="46" fillId="0" borderId="167" xfId="6" applyFont="1" applyBorder="1"/>
    <xf numFmtId="0" fontId="46" fillId="0" borderId="0" xfId="6" applyFont="1" applyBorder="1"/>
    <xf numFmtId="0" fontId="46" fillId="0" borderId="231" xfId="6" applyFont="1" applyBorder="1"/>
    <xf numFmtId="0" fontId="46" fillId="0" borderId="159" xfId="6" applyFont="1" applyBorder="1"/>
    <xf numFmtId="0" fontId="46" fillId="0" borderId="163" xfId="6" applyFont="1" applyBorder="1"/>
    <xf numFmtId="0" fontId="46" fillId="0" borderId="225" xfId="6" applyFont="1" applyBorder="1"/>
    <xf numFmtId="0" fontId="46" fillId="0" borderId="13" xfId="6" applyFont="1" applyBorder="1"/>
    <xf numFmtId="0" fontId="46" fillId="0" borderId="212" xfId="6" applyFont="1" applyBorder="1"/>
    <xf numFmtId="0" fontId="46" fillId="0" borderId="230" xfId="6" applyFont="1" applyBorder="1"/>
    <xf numFmtId="0" fontId="46" fillId="0" borderId="228" xfId="6" applyFont="1" applyBorder="1"/>
    <xf numFmtId="0" fontId="46" fillId="0" borderId="11" xfId="6" applyFont="1" applyBorder="1"/>
    <xf numFmtId="0" fontId="46" fillId="0" borderId="209" xfId="6" applyFont="1" applyBorder="1"/>
    <xf numFmtId="0" fontId="46" fillId="0" borderId="1" xfId="6" applyFont="1" applyBorder="1"/>
    <xf numFmtId="0" fontId="46" fillId="0" borderId="229" xfId="6" applyFont="1" applyBorder="1"/>
    <xf numFmtId="0" fontId="46" fillId="0" borderId="232" xfId="6" applyFont="1" applyBorder="1"/>
    <xf numFmtId="0" fontId="46" fillId="0" borderId="53" xfId="6" applyFont="1" applyBorder="1"/>
    <xf numFmtId="176" fontId="19" fillId="12" borderId="1" xfId="0" applyNumberFormat="1" applyFont="1" applyFill="1" applyBorder="1">
      <alignment vertical="center"/>
    </xf>
    <xf numFmtId="176" fontId="19" fillId="12" borderId="33" xfId="0" applyNumberFormat="1" applyFont="1" applyFill="1" applyBorder="1">
      <alignment vertical="center"/>
    </xf>
    <xf numFmtId="176" fontId="19" fillId="12" borderId="36" xfId="0" applyNumberFormat="1" applyFont="1" applyFill="1" applyBorder="1">
      <alignment vertical="center"/>
    </xf>
    <xf numFmtId="176" fontId="19" fillId="12" borderId="35" xfId="0" applyNumberFormat="1" applyFont="1" applyFill="1" applyBorder="1">
      <alignment vertical="center"/>
    </xf>
    <xf numFmtId="176" fontId="19" fillId="12" borderId="239" xfId="0" applyNumberFormat="1" applyFont="1" applyFill="1" applyBorder="1">
      <alignment vertical="center"/>
    </xf>
    <xf numFmtId="176" fontId="19" fillId="12" borderId="17" xfId="0" applyNumberFormat="1" applyFont="1" applyFill="1" applyBorder="1">
      <alignment vertical="center"/>
    </xf>
    <xf numFmtId="176" fontId="19" fillId="12" borderId="66" xfId="0" applyNumberFormat="1" applyFont="1" applyFill="1" applyBorder="1">
      <alignment vertical="center"/>
    </xf>
    <xf numFmtId="0" fontId="40" fillId="0" borderId="1" xfId="0" applyFont="1" applyBorder="1" applyAlignment="1">
      <alignment horizontal="justify" vertical="center" wrapText="1"/>
    </xf>
    <xf numFmtId="0" fontId="40" fillId="3" borderId="1" xfId="0" applyFont="1" applyFill="1" applyBorder="1" applyAlignment="1">
      <alignment horizontal="center" vertical="center" wrapText="1"/>
    </xf>
    <xf numFmtId="0" fontId="11" fillId="12" borderId="1" xfId="0" applyFont="1" applyFill="1" applyBorder="1">
      <alignment vertical="center"/>
    </xf>
    <xf numFmtId="0" fontId="11" fillId="0" borderId="1" xfId="0" applyFont="1" applyBorder="1">
      <alignment vertical="center"/>
    </xf>
    <xf numFmtId="0" fontId="49" fillId="0" borderId="1" xfId="0" applyFont="1" applyBorder="1" applyAlignment="1">
      <alignment horizontal="right" vertical="center" wrapText="1"/>
    </xf>
    <xf numFmtId="0" fontId="11" fillId="0" borderId="0" xfId="0" applyFont="1">
      <alignment vertical="center"/>
    </xf>
    <xf numFmtId="0" fontId="52" fillId="0" borderId="1" xfId="6" applyFont="1" applyBorder="1"/>
    <xf numFmtId="0" fontId="52" fillId="0" borderId="0" xfId="6" applyFont="1" applyBorder="1"/>
    <xf numFmtId="176" fontId="19" fillId="0" borderId="9" xfId="0" applyNumberFormat="1" applyFont="1" applyFill="1" applyBorder="1">
      <alignment vertical="center"/>
    </xf>
    <xf numFmtId="176" fontId="19" fillId="0" borderId="12" xfId="0" applyNumberFormat="1" applyFont="1" applyFill="1" applyBorder="1">
      <alignment vertical="center"/>
    </xf>
    <xf numFmtId="0" fontId="0" fillId="0" borderId="3" xfId="0" applyBorder="1" applyAlignment="1">
      <alignment vertical="center"/>
    </xf>
    <xf numFmtId="0" fontId="0" fillId="0" borderId="2" xfId="0" applyBorder="1" applyAlignment="1">
      <alignment vertical="center"/>
    </xf>
    <xf numFmtId="0" fontId="15" fillId="0" borderId="0" xfId="0" applyFont="1">
      <alignment vertical="center"/>
    </xf>
    <xf numFmtId="38" fontId="11" fillId="0" borderId="1" xfId="1" applyFont="1" applyFill="1" applyBorder="1">
      <alignment vertical="center"/>
    </xf>
    <xf numFmtId="38" fontId="11" fillId="0" borderId="1" xfId="1" applyFont="1" applyBorder="1">
      <alignment vertical="center"/>
    </xf>
    <xf numFmtId="38" fontId="11" fillId="12" borderId="1" xfId="1" applyFont="1" applyFill="1" applyBorder="1">
      <alignment vertical="center"/>
    </xf>
    <xf numFmtId="38" fontId="50" fillId="0" borderId="1" xfId="1" applyFont="1" applyBorder="1" applyAlignment="1">
      <alignment horizontal="right" vertical="center" wrapText="1"/>
    </xf>
    <xf numFmtId="38" fontId="50" fillId="12" borderId="1" xfId="1" applyFont="1" applyFill="1" applyBorder="1" applyAlignment="1">
      <alignment horizontal="right" vertical="center" wrapText="1"/>
    </xf>
    <xf numFmtId="0" fontId="7" fillId="0" borderId="0" xfId="0" applyFont="1" applyAlignment="1">
      <alignment horizontal="center" vertical="center"/>
    </xf>
    <xf numFmtId="0" fontId="40" fillId="0" borderId="0" xfId="0" applyFont="1">
      <alignment vertical="center"/>
    </xf>
    <xf numFmtId="38" fontId="51" fillId="0" borderId="1" xfId="1" applyFont="1" applyBorder="1" applyAlignment="1">
      <alignment horizontal="right" vertical="center" wrapText="1"/>
    </xf>
    <xf numFmtId="38" fontId="51" fillId="12" borderId="1" xfId="1" applyFont="1" applyFill="1" applyBorder="1" applyAlignment="1">
      <alignment horizontal="right" vertical="center" wrapText="1"/>
    </xf>
    <xf numFmtId="38" fontId="51" fillId="12" borderId="6" xfId="1" applyFont="1" applyFill="1" applyBorder="1" applyAlignment="1">
      <alignment horizontal="right" vertical="center" wrapText="1"/>
    </xf>
    <xf numFmtId="38" fontId="52" fillId="0" borderId="219" xfId="1" applyFont="1" applyFill="1" applyBorder="1" applyAlignment="1"/>
    <xf numFmtId="38" fontId="52" fillId="0" borderId="220" xfId="1" applyFont="1" applyFill="1" applyBorder="1" applyAlignment="1"/>
    <xf numFmtId="38" fontId="52" fillId="0" borderId="182" xfId="1" applyFont="1" applyFill="1" applyBorder="1" applyAlignment="1"/>
    <xf numFmtId="38" fontId="52" fillId="0" borderId="221" xfId="1" applyFont="1" applyFill="1" applyBorder="1" applyAlignment="1"/>
    <xf numFmtId="38" fontId="52" fillId="0" borderId="27" xfId="1" applyFont="1" applyFill="1" applyBorder="1" applyAlignment="1"/>
    <xf numFmtId="38" fontId="52" fillId="0" borderId="222" xfId="1" applyFont="1" applyFill="1" applyBorder="1" applyAlignment="1"/>
    <xf numFmtId="38" fontId="52" fillId="0" borderId="162" xfId="1" applyFont="1" applyFill="1" applyBorder="1" applyAlignment="1"/>
    <xf numFmtId="38" fontId="52" fillId="0" borderId="36" xfId="1" applyFont="1" applyFill="1" applyBorder="1" applyAlignment="1"/>
    <xf numFmtId="38" fontId="53" fillId="0" borderId="36" xfId="1" applyFont="1" applyFill="1" applyBorder="1" applyAlignment="1">
      <alignment wrapText="1"/>
    </xf>
    <xf numFmtId="38" fontId="52" fillId="0" borderId="224" xfId="1" applyFont="1" applyFill="1" applyBorder="1" applyAlignment="1"/>
    <xf numFmtId="38" fontId="52" fillId="0" borderId="226" xfId="1" applyFont="1" applyFill="1" applyBorder="1" applyAlignment="1"/>
    <xf numFmtId="38" fontId="52" fillId="0" borderId="30" xfId="1" applyFont="1" applyFill="1" applyBorder="1" applyAlignment="1"/>
    <xf numFmtId="38" fontId="52" fillId="0" borderId="227" xfId="1" applyFont="1" applyFill="1" applyBorder="1" applyAlignment="1"/>
    <xf numFmtId="38" fontId="52" fillId="0" borderId="76" xfId="1" applyFont="1" applyFill="1" applyBorder="1" applyAlignment="1"/>
    <xf numFmtId="38" fontId="52" fillId="0" borderId="1" xfId="1" applyFont="1" applyFill="1" applyBorder="1" applyAlignment="1"/>
    <xf numFmtId="38" fontId="52" fillId="0" borderId="209" xfId="1" applyFont="1" applyFill="1" applyBorder="1" applyAlignment="1"/>
    <xf numFmtId="38" fontId="52" fillId="0" borderId="68" xfId="1" applyFont="1" applyFill="1" applyBorder="1" applyAlignment="1"/>
    <xf numFmtId="38" fontId="52" fillId="0" borderId="47" xfId="1" applyFont="1" applyFill="1" applyBorder="1" applyAlignment="1"/>
    <xf numFmtId="38" fontId="52" fillId="0" borderId="80" xfId="1" applyFont="1" applyFill="1" applyBorder="1" applyAlignment="1"/>
    <xf numFmtId="38" fontId="52" fillId="0" borderId="52" xfId="1" applyFont="1" applyBorder="1" applyAlignment="1"/>
    <xf numFmtId="38" fontId="52" fillId="0" borderId="5" xfId="1" applyFont="1" applyBorder="1" applyAlignment="1"/>
    <xf numFmtId="38" fontId="52" fillId="0" borderId="231" xfId="1" applyFont="1" applyBorder="1" applyAlignment="1"/>
    <xf numFmtId="38" fontId="52" fillId="0" borderId="40" xfId="1" applyFont="1" applyBorder="1" applyAlignment="1"/>
    <xf numFmtId="38" fontId="52" fillId="0" borderId="27" xfId="1" applyFont="1" applyBorder="1" applyAlignment="1"/>
    <xf numFmtId="38" fontId="52" fillId="0" borderId="222" xfId="1" applyFont="1" applyBorder="1" applyAlignment="1"/>
    <xf numFmtId="38" fontId="52" fillId="0" borderId="42" xfId="1" applyFont="1" applyBorder="1" applyAlignment="1"/>
    <xf numFmtId="38" fontId="52" fillId="0" borderId="30" xfId="1" applyFont="1" applyBorder="1" applyAlignment="1"/>
    <xf numFmtId="38" fontId="52" fillId="0" borderId="227" xfId="1" applyFont="1" applyBorder="1" applyAlignment="1"/>
    <xf numFmtId="38" fontId="52" fillId="0" borderId="24" xfId="1" applyFont="1" applyBorder="1" applyAlignment="1"/>
    <xf numFmtId="38" fontId="52" fillId="0" borderId="6" xfId="1" applyFont="1" applyBorder="1" applyAlignment="1"/>
    <xf numFmtId="38" fontId="52" fillId="0" borderId="230" xfId="1" applyFont="1" applyBorder="1" applyAlignment="1"/>
    <xf numFmtId="38" fontId="52" fillId="0" borderId="3" xfId="1" applyFont="1" applyBorder="1" applyAlignment="1"/>
    <xf numFmtId="38" fontId="52" fillId="0" borderId="1" xfId="1" applyFont="1" applyBorder="1" applyAlignment="1"/>
    <xf numFmtId="38" fontId="52" fillId="0" borderId="209" xfId="1" applyFont="1" applyBorder="1" applyAlignment="1"/>
    <xf numFmtId="38" fontId="52" fillId="0" borderId="233" xfId="1" applyFont="1" applyBorder="1" applyAlignment="1"/>
    <xf numFmtId="38" fontId="52" fillId="0" borderId="44" xfId="1" applyFont="1" applyBorder="1" applyAlignment="1"/>
    <xf numFmtId="38" fontId="52" fillId="0" borderId="53" xfId="1" applyFont="1" applyBorder="1" applyAlignment="1"/>
    <xf numFmtId="0" fontId="25" fillId="0" borderId="0" xfId="6" applyFill="1" applyAlignment="1">
      <alignment vertical="center"/>
    </xf>
    <xf numFmtId="0" fontId="25" fillId="0" borderId="1" xfId="6" applyBorder="1" applyAlignment="1">
      <alignment horizontal="center" vertical="center"/>
    </xf>
    <xf numFmtId="0" fontId="28" fillId="0" borderId="126" xfId="6" applyFont="1" applyBorder="1" applyAlignment="1">
      <alignment horizontal="center" vertical="center"/>
    </xf>
    <xf numFmtId="0" fontId="28" fillId="0" borderId="127" xfId="6" applyFont="1" applyBorder="1" applyAlignment="1">
      <alignment horizontal="center" vertical="center"/>
    </xf>
    <xf numFmtId="0" fontId="28" fillId="0" borderId="29" xfId="6" applyFont="1" applyBorder="1" applyAlignment="1">
      <alignment horizontal="center" vertical="center"/>
    </xf>
    <xf numFmtId="38" fontId="28" fillId="0" borderId="164" xfId="7" applyFont="1" applyBorder="1" applyAlignment="1">
      <alignment horizontal="center" vertical="center"/>
    </xf>
    <xf numFmtId="0" fontId="28" fillId="0" borderId="152" xfId="6" applyFont="1" applyBorder="1" applyAlignment="1">
      <alignment horizontal="center" vertical="center"/>
    </xf>
    <xf numFmtId="0" fontId="28" fillId="0" borderId="186" xfId="6" applyFont="1" applyBorder="1" applyAlignment="1">
      <alignment horizontal="center" vertical="center"/>
    </xf>
    <xf numFmtId="0" fontId="28" fillId="0" borderId="202" xfId="6" applyFont="1" applyBorder="1" applyAlignment="1">
      <alignment horizontal="center" vertical="center"/>
    </xf>
    <xf numFmtId="0" fontId="28" fillId="0" borderId="96" xfId="6" applyFont="1" applyBorder="1" applyAlignment="1">
      <alignment horizontal="center" vertical="center"/>
    </xf>
    <xf numFmtId="0" fontId="28" fillId="0" borderId="129" xfId="6" applyFont="1" applyBorder="1" applyAlignment="1">
      <alignment horizontal="center" vertical="center"/>
    </xf>
    <xf numFmtId="0" fontId="28" fillId="0" borderId="13" xfId="6" applyFont="1" applyBorder="1" applyAlignment="1">
      <alignment horizontal="center" vertical="center"/>
    </xf>
    <xf numFmtId="38" fontId="28" fillId="0" borderId="6" xfId="7" applyNumberFormat="1" applyFont="1" applyBorder="1" applyAlignment="1">
      <alignment horizontal="center" vertical="center"/>
    </xf>
    <xf numFmtId="183" fontId="28" fillId="0" borderId="6" xfId="7" applyNumberFormat="1" applyFont="1" applyBorder="1" applyAlignment="1">
      <alignment horizontal="center" vertical="center"/>
    </xf>
    <xf numFmtId="0" fontId="28" fillId="10" borderId="87" xfId="6" applyFont="1" applyFill="1" applyBorder="1" applyAlignment="1">
      <alignment horizontal="center" vertical="center"/>
    </xf>
    <xf numFmtId="0" fontId="28" fillId="10" borderId="88" xfId="6" applyFont="1" applyFill="1" applyBorder="1" applyAlignment="1">
      <alignment horizontal="center" vertical="center"/>
    </xf>
    <xf numFmtId="0" fontId="35" fillId="0" borderId="0" xfId="6" applyFont="1" applyBorder="1" applyAlignment="1">
      <alignment horizontal="right" vertical="center"/>
    </xf>
    <xf numFmtId="0" fontId="28" fillId="0" borderId="128" xfId="6" applyFont="1" applyBorder="1" applyAlignment="1">
      <alignment horizontal="center" vertical="center"/>
    </xf>
    <xf numFmtId="0" fontId="28" fillId="0" borderId="1" xfId="6" applyFont="1" applyBorder="1" applyAlignment="1">
      <alignment horizontal="center" vertical="center"/>
    </xf>
    <xf numFmtId="0" fontId="28" fillId="0" borderId="95" xfId="6" applyFont="1" applyBorder="1" applyAlignment="1">
      <alignment horizontal="center" vertical="center"/>
    </xf>
    <xf numFmtId="0" fontId="28" fillId="0" borderId="130" xfId="6" applyFont="1" applyBorder="1" applyAlignment="1">
      <alignment horizontal="center" vertical="center"/>
    </xf>
    <xf numFmtId="0" fontId="26" fillId="0" borderId="0" xfId="3" applyFont="1" applyBorder="1" applyAlignment="1">
      <alignment horizontal="center" vertical="center"/>
    </xf>
    <xf numFmtId="0" fontId="26" fillId="0" borderId="1" xfId="3" applyFont="1" applyBorder="1" applyAlignment="1">
      <alignment horizontal="center" vertical="center"/>
    </xf>
    <xf numFmtId="0" fontId="26" fillId="0" borderId="0" xfId="3" applyFont="1" applyAlignment="1">
      <alignment horizontal="right"/>
    </xf>
    <xf numFmtId="38" fontId="25" fillId="8" borderId="111" xfId="15" applyFont="1" applyFill="1" applyBorder="1" applyAlignment="1">
      <alignment vertical="center"/>
    </xf>
    <xf numFmtId="38" fontId="25" fillId="0" borderId="112" xfId="15" applyFont="1" applyFill="1" applyBorder="1" applyAlignment="1">
      <alignment vertical="center"/>
    </xf>
    <xf numFmtId="38" fontId="25" fillId="0" borderId="112" xfId="15" applyFont="1" applyBorder="1" applyAlignment="1">
      <alignment vertical="center"/>
    </xf>
    <xf numFmtId="38" fontId="25" fillId="8" borderId="117" xfId="15" applyFont="1" applyFill="1" applyBorder="1" applyAlignment="1">
      <alignment vertical="center"/>
    </xf>
    <xf numFmtId="38" fontId="25" fillId="0" borderId="118" xfId="15" applyFont="1" applyFill="1" applyBorder="1" applyAlignment="1">
      <alignment vertical="center"/>
    </xf>
    <xf numFmtId="38" fontId="25" fillId="0" borderId="118" xfId="15" applyFont="1" applyBorder="1" applyAlignment="1">
      <alignment vertical="center"/>
    </xf>
    <xf numFmtId="38" fontId="25" fillId="8" borderId="30" xfId="15" applyFont="1" applyFill="1" applyBorder="1" applyAlignment="1">
      <alignment vertical="center"/>
    </xf>
    <xf numFmtId="38" fontId="25" fillId="0" borderId="110" xfId="15" applyFont="1" applyBorder="1" applyAlignment="1">
      <alignment vertical="center"/>
    </xf>
    <xf numFmtId="38" fontId="25" fillId="0" borderId="116" xfId="15" applyFont="1" applyBorder="1" applyAlignment="1">
      <alignment vertical="center"/>
    </xf>
    <xf numFmtId="38" fontId="28" fillId="0" borderId="155" xfId="7" applyFont="1" applyBorder="1" applyAlignment="1">
      <alignment vertical="center"/>
    </xf>
    <xf numFmtId="0" fontId="28" fillId="0" borderId="156" xfId="6" applyFont="1" applyBorder="1" applyAlignment="1">
      <alignment horizontal="right" vertical="center"/>
    </xf>
    <xf numFmtId="38" fontId="28" fillId="0" borderId="49" xfId="6" applyNumberFormat="1" applyFont="1" applyBorder="1" applyAlignment="1">
      <alignment horizontal="center" vertical="center"/>
    </xf>
    <xf numFmtId="0" fontId="28" fillId="0" borderId="49" xfId="6" applyFont="1" applyBorder="1" applyAlignment="1">
      <alignment vertical="center"/>
    </xf>
    <xf numFmtId="40" fontId="28" fillId="0" borderId="179" xfId="6" applyNumberFormat="1" applyFont="1" applyFill="1" applyBorder="1" applyAlignment="1">
      <alignment horizontal="center" vertical="center"/>
    </xf>
    <xf numFmtId="40" fontId="28" fillId="0" borderId="161" xfId="6" applyNumberFormat="1" applyFont="1" applyBorder="1" applyAlignment="1">
      <alignment horizontal="center" vertical="center"/>
    </xf>
    <xf numFmtId="40" fontId="28" fillId="0" borderId="50" xfId="6" applyNumberFormat="1" applyFont="1" applyBorder="1" applyAlignment="1">
      <alignment horizontal="center" vertical="center"/>
    </xf>
    <xf numFmtId="0" fontId="28" fillId="0" borderId="50" xfId="6" applyFont="1" applyBorder="1" applyAlignment="1">
      <alignment horizontal="left" vertical="center"/>
    </xf>
    <xf numFmtId="0" fontId="31" fillId="0" borderId="0" xfId="6" applyFont="1" applyFill="1" applyAlignment="1">
      <alignment vertical="center"/>
    </xf>
    <xf numFmtId="0" fontId="55" fillId="0" borderId="0" xfId="0" applyFont="1">
      <alignment vertical="center"/>
    </xf>
    <xf numFmtId="0" fontId="55" fillId="0" borderId="0" xfId="0" applyFont="1" applyAlignment="1">
      <alignment horizontal="right" vertical="center"/>
    </xf>
    <xf numFmtId="0" fontId="55" fillId="0" borderId="0" xfId="0" applyFont="1" applyAlignment="1">
      <alignment vertical="center"/>
    </xf>
    <xf numFmtId="0" fontId="55" fillId="0" borderId="0" xfId="0" applyFont="1" applyAlignment="1">
      <alignment vertical="center" wrapText="1"/>
    </xf>
    <xf numFmtId="0" fontId="55" fillId="0" borderId="7" xfId="0" applyFont="1" applyBorder="1">
      <alignment vertical="center"/>
    </xf>
    <xf numFmtId="0" fontId="57" fillId="0" borderId="23" xfId="0" applyFont="1" applyFill="1" applyBorder="1" applyAlignment="1">
      <alignment vertical="center"/>
    </xf>
    <xf numFmtId="0" fontId="55" fillId="0" borderId="23" xfId="0" applyFont="1" applyFill="1" applyBorder="1">
      <alignment vertical="center"/>
    </xf>
    <xf numFmtId="0" fontId="55" fillId="0" borderId="23" xfId="0" applyFont="1" applyBorder="1">
      <alignment vertical="center"/>
    </xf>
    <xf numFmtId="0" fontId="55" fillId="0" borderId="10" xfId="0" applyFont="1" applyBorder="1">
      <alignment vertical="center"/>
    </xf>
    <xf numFmtId="0" fontId="55" fillId="0" borderId="8" xfId="0" applyFont="1" applyBorder="1">
      <alignment vertical="center"/>
    </xf>
    <xf numFmtId="0" fontId="57" fillId="0" borderId="0" xfId="0" applyFont="1" applyFill="1" applyBorder="1" applyAlignment="1">
      <alignment vertical="center"/>
    </xf>
    <xf numFmtId="0" fontId="55" fillId="0" borderId="0" xfId="0" applyFont="1" applyFill="1" applyBorder="1">
      <alignment vertical="center"/>
    </xf>
    <xf numFmtId="0" fontId="55" fillId="0" borderId="0" xfId="0" applyFont="1" applyBorder="1">
      <alignment vertical="center"/>
    </xf>
    <xf numFmtId="0" fontId="55" fillId="0" borderId="52" xfId="0" applyFont="1" applyBorder="1">
      <alignment vertical="center"/>
    </xf>
    <xf numFmtId="0" fontId="55" fillId="0" borderId="9" xfId="0" applyFont="1" applyBorder="1">
      <alignment vertical="center"/>
    </xf>
    <xf numFmtId="0" fontId="55" fillId="0" borderId="13" xfId="0" quotePrefix="1" applyFont="1" applyBorder="1">
      <alignment vertical="center"/>
    </xf>
    <xf numFmtId="0" fontId="55" fillId="0" borderId="13" xfId="0" applyFont="1" applyBorder="1">
      <alignment vertical="center"/>
    </xf>
    <xf numFmtId="0" fontId="55" fillId="0" borderId="24" xfId="0" applyFont="1" applyBorder="1">
      <alignment vertical="center"/>
    </xf>
    <xf numFmtId="0" fontId="26" fillId="4" borderId="0" xfId="3" applyFont="1" applyFill="1" applyBorder="1" applyAlignment="1">
      <alignment vertical="center" wrapText="1"/>
    </xf>
    <xf numFmtId="38" fontId="51" fillId="0" borderId="1" xfId="1" applyFont="1" applyFill="1" applyBorder="1">
      <alignment vertical="center"/>
    </xf>
    <xf numFmtId="0" fontId="25" fillId="0" borderId="0" xfId="6" applyFont="1" applyAlignment="1">
      <alignment horizontal="right" vertical="center"/>
    </xf>
    <xf numFmtId="38" fontId="59" fillId="0" borderId="2" xfId="7" applyFont="1" applyBorder="1" applyAlignment="1">
      <alignment horizontal="center" vertical="center"/>
    </xf>
    <xf numFmtId="0" fontId="25" fillId="0" borderId="103" xfId="6" applyFont="1" applyFill="1" applyBorder="1" applyAlignment="1">
      <alignment horizontal="center" vertical="center"/>
    </xf>
    <xf numFmtId="0" fontId="25" fillId="0" borderId="104" xfId="6" applyFont="1" applyFill="1" applyBorder="1" applyAlignment="1">
      <alignment horizontal="center" vertical="center"/>
    </xf>
    <xf numFmtId="0" fontId="25" fillId="7" borderId="1" xfId="6" applyFont="1" applyFill="1" applyBorder="1" applyAlignment="1">
      <alignment horizontal="center" vertical="center"/>
    </xf>
    <xf numFmtId="0" fontId="25" fillId="7" borderId="2" xfId="6" applyFont="1" applyFill="1" applyBorder="1" applyAlignment="1">
      <alignment horizontal="center" vertical="center"/>
    </xf>
    <xf numFmtId="180" fontId="25" fillId="0" borderId="2" xfId="6" applyNumberFormat="1" applyFont="1" applyBorder="1" applyAlignment="1">
      <alignment horizontal="center" vertical="center"/>
    </xf>
    <xf numFmtId="180" fontId="25" fillId="0" borderId="1" xfId="6" applyNumberFormat="1" applyFont="1" applyBorder="1" applyAlignment="1">
      <alignment horizontal="center" vertical="center"/>
    </xf>
    <xf numFmtId="38" fontId="59" fillId="0" borderId="235" xfId="7" applyFont="1" applyBorder="1" applyAlignment="1">
      <alignment horizontal="center" vertical="center"/>
    </xf>
    <xf numFmtId="0" fontId="25" fillId="0" borderId="235" xfId="6" applyFont="1" applyFill="1" applyBorder="1" applyAlignment="1">
      <alignment horizontal="center" vertical="center"/>
    </xf>
    <xf numFmtId="38" fontId="59" fillId="0" borderId="234" xfId="7" applyFont="1" applyBorder="1" applyAlignment="1">
      <alignment horizontal="center" vertical="center"/>
    </xf>
    <xf numFmtId="0" fontId="25" fillId="0" borderId="0" xfId="6" applyFont="1" applyFill="1" applyAlignment="1">
      <alignment vertical="center"/>
    </xf>
    <xf numFmtId="0" fontId="25" fillId="0" borderId="1" xfId="6" applyFont="1" applyBorder="1" applyAlignment="1">
      <alignment horizontal="center" vertical="center"/>
    </xf>
    <xf numFmtId="0" fontId="28" fillId="0" borderId="2" xfId="6" applyFont="1" applyBorder="1" applyAlignment="1">
      <alignment horizontal="center" vertical="center"/>
    </xf>
    <xf numFmtId="0" fontId="28" fillId="0" borderId="3" xfId="6" applyFont="1" applyBorder="1" applyAlignment="1">
      <alignment horizontal="center" vertical="center"/>
    </xf>
    <xf numFmtId="0" fontId="28" fillId="0" borderId="1" xfId="6" applyFont="1" applyBorder="1" applyAlignment="1">
      <alignment horizontal="center" vertical="center"/>
    </xf>
    <xf numFmtId="0" fontId="28" fillId="0" borderId="87" xfId="6" applyFont="1" applyBorder="1" applyAlignment="1">
      <alignment horizontal="center" vertical="center"/>
    </xf>
    <xf numFmtId="0" fontId="28" fillId="0" borderId="11" xfId="6" applyFont="1" applyBorder="1" applyAlignment="1">
      <alignment horizontal="center" vertical="center"/>
    </xf>
    <xf numFmtId="0" fontId="28" fillId="0" borderId="93" xfId="6" applyFont="1" applyBorder="1" applyAlignment="1">
      <alignment horizontal="center" vertical="center"/>
    </xf>
    <xf numFmtId="0" fontId="28" fillId="0" borderId="96" xfId="6" applyFont="1" applyBorder="1" applyAlignment="1">
      <alignment horizontal="center" vertical="center"/>
    </xf>
    <xf numFmtId="0" fontId="28" fillId="0" borderId="95" xfId="6" applyFont="1" applyBorder="1" applyAlignment="1">
      <alignment horizontal="center" vertical="center"/>
    </xf>
    <xf numFmtId="0" fontId="25" fillId="0" borderId="1" xfId="6" applyFont="1" applyBorder="1" applyAlignment="1">
      <alignment vertical="center"/>
    </xf>
    <xf numFmtId="0" fontId="28" fillId="0" borderId="243" xfId="6" applyFont="1" applyBorder="1" applyAlignment="1">
      <alignment horizontal="center" vertical="center"/>
    </xf>
    <xf numFmtId="0" fontId="25" fillId="0" borderId="244" xfId="6" applyFont="1" applyFill="1" applyBorder="1" applyAlignment="1">
      <alignment horizontal="center" vertical="center"/>
    </xf>
    <xf numFmtId="56" fontId="26" fillId="0" borderId="1" xfId="3" applyNumberFormat="1" applyFont="1" applyBorder="1" applyAlignment="1">
      <alignment horizontal="center" vertical="center"/>
    </xf>
    <xf numFmtId="0" fontId="13" fillId="13" borderId="0" xfId="0" applyFont="1" applyFill="1">
      <alignment vertical="center"/>
    </xf>
    <xf numFmtId="0" fontId="21" fillId="13" borderId="0" xfId="0" applyFont="1" applyFill="1">
      <alignment vertical="center"/>
    </xf>
    <xf numFmtId="176" fontId="19" fillId="0" borderId="2" xfId="0" applyNumberFormat="1" applyFont="1" applyFill="1" applyBorder="1">
      <alignment vertical="center"/>
    </xf>
    <xf numFmtId="0" fontId="13" fillId="13" borderId="0" xfId="0" applyFont="1" applyFill="1" applyAlignment="1">
      <alignment vertical="center"/>
    </xf>
    <xf numFmtId="0" fontId="7" fillId="0" borderId="7" xfId="0" applyFont="1" applyBorder="1">
      <alignment vertical="center"/>
    </xf>
    <xf numFmtId="0" fontId="7" fillId="0" borderId="245" xfId="0" applyFont="1" applyBorder="1">
      <alignment vertical="center"/>
    </xf>
    <xf numFmtId="0" fontId="13" fillId="0" borderId="51" xfId="0" applyFont="1" applyFill="1" applyBorder="1" applyAlignment="1">
      <alignment horizontal="left" vertical="center"/>
    </xf>
    <xf numFmtId="0" fontId="13" fillId="0" borderId="49" xfId="0" applyFont="1" applyFill="1" applyBorder="1" applyAlignment="1">
      <alignment horizontal="left" vertical="center"/>
    </xf>
    <xf numFmtId="0" fontId="13" fillId="0" borderId="49" xfId="0" applyFont="1" applyFill="1" applyBorder="1" applyAlignment="1">
      <alignment horizontal="left" vertical="center" wrapText="1"/>
    </xf>
    <xf numFmtId="0" fontId="13" fillId="0" borderId="50" xfId="0" applyFont="1" applyFill="1" applyBorder="1" applyAlignment="1">
      <alignment horizontal="left" vertical="center"/>
    </xf>
    <xf numFmtId="0" fontId="13" fillId="3" borderId="13" xfId="0" applyFont="1" applyFill="1" applyBorder="1" applyAlignment="1">
      <alignment horizontal="center"/>
    </xf>
    <xf numFmtId="0" fontId="13" fillId="3" borderId="2" xfId="0" applyFont="1" applyFill="1" applyBorder="1" applyAlignment="1">
      <alignment horizontal="right" vertical="center" wrapText="1"/>
    </xf>
    <xf numFmtId="0" fontId="7" fillId="0" borderId="0" xfId="0" applyFont="1" applyAlignment="1">
      <alignment horizontal="righ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right" vertical="center"/>
    </xf>
    <xf numFmtId="0" fontId="13" fillId="3" borderId="13" xfId="0" applyFont="1" applyFill="1" applyBorder="1" applyAlignment="1">
      <alignment horizontal="center" vertical="center"/>
    </xf>
    <xf numFmtId="177" fontId="13" fillId="0" borderId="0" xfId="0" applyNumberFormat="1" applyFont="1" applyFill="1" applyBorder="1" applyAlignment="1">
      <alignment horizontal="right" vertical="center"/>
    </xf>
    <xf numFmtId="177" fontId="13" fillId="0" borderId="55" xfId="0" applyNumberFormat="1" applyFont="1" applyFill="1" applyBorder="1" applyAlignment="1">
      <alignment horizontal="right" vertical="center"/>
    </xf>
    <xf numFmtId="177" fontId="13" fillId="0" borderId="49" xfId="0" applyNumberFormat="1" applyFont="1" applyFill="1" applyBorder="1" applyAlignment="1">
      <alignment horizontal="right" vertical="center"/>
    </xf>
    <xf numFmtId="177" fontId="13" fillId="0" borderId="50" xfId="0" applyNumberFormat="1" applyFont="1" applyFill="1" applyBorder="1" applyAlignment="1">
      <alignment horizontal="right" vertical="center"/>
    </xf>
    <xf numFmtId="0" fontId="13" fillId="3" borderId="246" xfId="0" applyFont="1" applyFill="1" applyBorder="1" applyAlignment="1">
      <alignment horizontal="center" vertical="center"/>
    </xf>
    <xf numFmtId="0" fontId="13" fillId="3" borderId="3" xfId="0"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left" vertical="center"/>
    </xf>
    <xf numFmtId="38" fontId="11" fillId="0" borderId="0" xfId="1" applyFont="1" applyFill="1" applyBorder="1">
      <alignment vertical="center"/>
    </xf>
    <xf numFmtId="0" fontId="0" fillId="0" borderId="23" xfId="0" applyFill="1" applyBorder="1" applyAlignment="1">
      <alignment horizontal="center" vertical="center"/>
    </xf>
    <xf numFmtId="38" fontId="11" fillId="0" borderId="23" xfId="1" applyFont="1" applyFill="1" applyBorder="1">
      <alignment vertical="center"/>
    </xf>
    <xf numFmtId="38" fontId="11" fillId="0" borderId="13" xfId="1" applyFont="1" applyFill="1" applyBorder="1">
      <alignment vertical="center"/>
    </xf>
    <xf numFmtId="38" fontId="50" fillId="0" borderId="13" xfId="1" applyFont="1" applyFill="1" applyBorder="1" applyAlignment="1">
      <alignment horizontal="right" vertical="center" wrapText="1"/>
    </xf>
    <xf numFmtId="0" fontId="0" fillId="0" borderId="13" xfId="0" applyFill="1" applyBorder="1" applyAlignment="1">
      <alignment horizontal="center" vertical="center"/>
    </xf>
    <xf numFmtId="0" fontId="39" fillId="0" borderId="1" xfId="0" applyFont="1" applyBorder="1" applyAlignment="1">
      <alignment horizontal="left" vertical="center" wrapText="1"/>
    </xf>
    <xf numFmtId="0" fontId="0" fillId="0" borderId="23" xfId="0" applyBorder="1" applyAlignment="1">
      <alignment horizontal="center" vertical="center"/>
    </xf>
    <xf numFmtId="0" fontId="7" fillId="0" borderId="0" xfId="0" applyFont="1" applyBorder="1" applyAlignment="1">
      <alignment horizontal="center" vertical="center"/>
    </xf>
    <xf numFmtId="38" fontId="59" fillId="0" borderId="0" xfId="7" applyFont="1" applyFill="1" applyBorder="1" applyAlignment="1">
      <alignment horizontal="center" vertical="center"/>
    </xf>
    <xf numFmtId="0" fontId="25" fillId="0" borderId="0" xfId="6" applyFont="1" applyFill="1" applyBorder="1" applyAlignment="1">
      <alignment horizontal="center" vertical="center"/>
    </xf>
    <xf numFmtId="179" fontId="25" fillId="0" borderId="0" xfId="6" applyNumberFormat="1" applyFont="1" applyFill="1" applyBorder="1" applyAlignment="1">
      <alignment horizontal="center" vertical="center" shrinkToFit="1"/>
    </xf>
    <xf numFmtId="180" fontId="25" fillId="0" borderId="0" xfId="6" applyNumberFormat="1" applyFont="1" applyFill="1" applyBorder="1" applyAlignment="1">
      <alignment horizontal="center" vertical="center"/>
    </xf>
    <xf numFmtId="0" fontId="39" fillId="3" borderId="1" xfId="0" applyFont="1" applyFill="1" applyBorder="1" applyAlignment="1">
      <alignment horizontal="center" vertical="center" wrapText="1"/>
    </xf>
    <xf numFmtId="0" fontId="11" fillId="12" borderId="1" xfId="0" applyFont="1" applyFill="1" applyBorder="1">
      <alignment vertical="center"/>
    </xf>
    <xf numFmtId="0" fontId="11" fillId="0" borderId="1" xfId="0" applyFont="1" applyBorder="1">
      <alignment vertical="center"/>
    </xf>
    <xf numFmtId="0" fontId="49" fillId="0" borderId="1" xfId="0" applyFont="1" applyBorder="1" applyAlignment="1">
      <alignment horizontal="right" vertical="center" wrapText="1"/>
    </xf>
    <xf numFmtId="56" fontId="26" fillId="0" borderId="6" xfId="3" applyNumberFormat="1" applyFont="1" applyBorder="1" applyAlignment="1">
      <alignment horizontal="center" vertical="center"/>
    </xf>
    <xf numFmtId="0" fontId="26" fillId="0" borderId="47" xfId="3" applyFont="1" applyBorder="1" applyAlignment="1">
      <alignment horizontal="center" vertical="center" wrapText="1"/>
    </xf>
    <xf numFmtId="0" fontId="25" fillId="0" borderId="1" xfId="6" applyFont="1" applyFill="1" applyBorder="1" applyAlignment="1">
      <alignment horizontal="center" vertical="center"/>
    </xf>
    <xf numFmtId="38" fontId="59" fillId="0" borderId="2" xfId="7" applyFont="1" applyFill="1" applyBorder="1" applyAlignment="1">
      <alignment horizontal="center" vertical="center"/>
    </xf>
    <xf numFmtId="0" fontId="25" fillId="0" borderId="234" xfId="6" applyFont="1" applyFill="1" applyBorder="1" applyAlignment="1">
      <alignment horizontal="center" vertical="center"/>
    </xf>
    <xf numFmtId="38" fontId="59" fillId="0" borderId="235" xfId="7" applyFont="1" applyFill="1" applyBorder="1" applyAlignment="1">
      <alignment horizontal="center" vertical="center"/>
    </xf>
    <xf numFmtId="0" fontId="26" fillId="0" borderId="0" xfId="3" applyFont="1" applyBorder="1" applyAlignment="1">
      <alignment horizontal="center" vertical="center"/>
    </xf>
    <xf numFmtId="0" fontId="26" fillId="0" borderId="1" xfId="3" applyFont="1" applyBorder="1" applyAlignment="1">
      <alignment horizontal="center" vertical="center" wrapText="1"/>
    </xf>
    <xf numFmtId="56" fontId="26" fillId="0" borderId="0" xfId="3" applyNumberFormat="1" applyFont="1" applyBorder="1" applyAlignment="1">
      <alignment horizontal="center" vertical="center"/>
    </xf>
    <xf numFmtId="0" fontId="26" fillId="0" borderId="0" xfId="3" applyFont="1" applyBorder="1" applyAlignment="1">
      <alignment horizontal="center" vertical="center" wrapText="1"/>
    </xf>
    <xf numFmtId="0" fontId="26" fillId="0" borderId="0" xfId="3" applyFont="1" applyBorder="1" applyAlignment="1">
      <alignment wrapText="1"/>
    </xf>
    <xf numFmtId="0" fontId="28" fillId="0" borderId="0" xfId="6" applyFont="1" applyBorder="1" applyAlignment="1">
      <alignment horizontal="center" vertical="center"/>
    </xf>
    <xf numFmtId="0" fontId="45" fillId="0" borderId="0" xfId="0" applyFont="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wrapText="1"/>
    </xf>
    <xf numFmtId="0" fontId="0" fillId="0" borderId="0" xfId="0" applyAlignment="1">
      <alignment horizontal="right" vertical="center"/>
    </xf>
    <xf numFmtId="0" fontId="13" fillId="0" borderId="0" xfId="3" applyFont="1" applyBorder="1" applyAlignment="1"/>
    <xf numFmtId="0" fontId="26" fillId="0" borderId="0" xfId="3" applyFont="1" applyBorder="1" applyAlignment="1">
      <alignment horizontal="center" vertical="center" shrinkToFit="1"/>
    </xf>
    <xf numFmtId="0" fontId="26" fillId="4" borderId="1" xfId="3" applyNumberFormat="1" applyFont="1" applyFill="1" applyBorder="1" applyAlignment="1">
      <alignment vertical="top" wrapText="1"/>
    </xf>
    <xf numFmtId="0" fontId="25" fillId="0" borderId="6" xfId="6" applyFont="1" applyFill="1" applyBorder="1" applyAlignment="1">
      <alignment horizontal="center" vertical="center"/>
    </xf>
    <xf numFmtId="38" fontId="59" fillId="0" borderId="9" xfId="7" applyFont="1" applyFill="1" applyBorder="1" applyAlignment="1">
      <alignment horizontal="center" vertical="center"/>
    </xf>
    <xf numFmtId="0" fontId="25" fillId="0" borderId="253" xfId="6" applyFont="1" applyFill="1" applyBorder="1" applyAlignment="1">
      <alignment horizontal="center" vertical="center"/>
    </xf>
    <xf numFmtId="38" fontId="59" fillId="0" borderId="9" xfId="7" applyFont="1" applyBorder="1" applyAlignment="1">
      <alignment horizontal="center" vertical="center"/>
    </xf>
    <xf numFmtId="0" fontId="25" fillId="0" borderId="254" xfId="6" applyFont="1" applyFill="1" applyBorder="1" applyAlignment="1">
      <alignment horizontal="center" vertical="center"/>
    </xf>
    <xf numFmtId="0" fontId="25" fillId="7" borderId="6" xfId="6" applyFont="1" applyFill="1" applyBorder="1" applyAlignment="1">
      <alignment horizontal="center" vertical="center"/>
    </xf>
    <xf numFmtId="0" fontId="25" fillId="7" borderId="9" xfId="6" applyFont="1" applyFill="1" applyBorder="1" applyAlignment="1">
      <alignment horizontal="center" vertical="center"/>
    </xf>
    <xf numFmtId="180" fontId="25" fillId="0" borderId="9" xfId="6" applyNumberFormat="1" applyFont="1" applyBorder="1" applyAlignment="1">
      <alignment horizontal="center" vertical="center"/>
    </xf>
    <xf numFmtId="180" fontId="25" fillId="0" borderId="6" xfId="6" applyNumberFormat="1" applyFont="1" applyBorder="1" applyAlignment="1">
      <alignment horizontal="center" vertical="center"/>
    </xf>
    <xf numFmtId="0" fontId="25" fillId="0" borderId="96" xfId="6" applyFont="1" applyBorder="1" applyAlignment="1">
      <alignment horizontal="center" vertical="center" wrapText="1"/>
    </xf>
    <xf numFmtId="0" fontId="25" fillId="0" borderId="97" xfId="6" applyFont="1" applyFill="1" applyBorder="1" applyAlignment="1">
      <alignment horizontal="center" vertical="center" wrapText="1"/>
    </xf>
    <xf numFmtId="0" fontId="25" fillId="0" borderId="94" xfId="6" applyFont="1" applyFill="1" applyBorder="1" applyAlignment="1">
      <alignment horizontal="center" vertical="center" wrapText="1"/>
    </xf>
    <xf numFmtId="0" fontId="25" fillId="0" borderId="98" xfId="6" applyFont="1" applyFill="1" applyBorder="1" applyAlignment="1">
      <alignment horizontal="center" vertical="center" wrapText="1"/>
    </xf>
    <xf numFmtId="0" fontId="25" fillId="0" borderId="100" xfId="6" applyFont="1" applyBorder="1" applyAlignment="1">
      <alignment horizontal="center" vertical="center" wrapText="1"/>
    </xf>
    <xf numFmtId="0" fontId="25" fillId="0" borderId="94" xfId="6" applyFont="1" applyBorder="1" applyAlignment="1">
      <alignment horizontal="center" vertical="center" wrapText="1"/>
    </xf>
    <xf numFmtId="0" fontId="25" fillId="0" borderId="98" xfId="6" applyFont="1" applyBorder="1" applyAlignment="1">
      <alignment horizontal="center" vertical="center" wrapText="1"/>
    </xf>
    <xf numFmtId="0" fontId="21" fillId="0" borderId="0" xfId="0" applyFont="1" applyFill="1" applyAlignment="1">
      <alignment horizontal="left" vertical="center"/>
    </xf>
    <xf numFmtId="0" fontId="0" fillId="0" borderId="6" xfId="0" applyBorder="1" applyAlignment="1">
      <alignment horizontal="center" vertical="center"/>
    </xf>
    <xf numFmtId="0" fontId="11" fillId="12" borderId="6" xfId="0" applyFont="1" applyFill="1" applyBorder="1">
      <alignment vertical="center"/>
    </xf>
    <xf numFmtId="0" fontId="0" fillId="0" borderId="94" xfId="0" applyBorder="1" applyAlignment="1">
      <alignment horizontal="center" vertical="center"/>
    </xf>
    <xf numFmtId="0" fontId="11" fillId="12" borderId="94" xfId="0" applyFont="1" applyFill="1" applyBorder="1">
      <alignment vertical="center"/>
    </xf>
    <xf numFmtId="0" fontId="7" fillId="0" borderId="13" xfId="0" applyFont="1" applyBorder="1">
      <alignment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vertical="center" wrapText="1"/>
    </xf>
    <xf numFmtId="38" fontId="11" fillId="0" borderId="6" xfId="1" applyFont="1" applyFill="1" applyBorder="1">
      <alignment vertical="center"/>
    </xf>
    <xf numFmtId="38" fontId="11" fillId="0" borderId="94" xfId="1" applyFont="1" applyFill="1" applyBorder="1">
      <alignment vertical="center"/>
    </xf>
    <xf numFmtId="38" fontId="11" fillId="12" borderId="6" xfId="1" applyFont="1" applyFill="1" applyBorder="1" applyAlignment="1">
      <alignment vertical="center"/>
    </xf>
    <xf numFmtId="0" fontId="0" fillId="3" borderId="94" xfId="0" applyFill="1" applyBorder="1" applyAlignment="1">
      <alignment horizontal="center" vertical="center" wrapText="1"/>
    </xf>
    <xf numFmtId="0" fontId="0" fillId="0" borderId="98" xfId="0" applyFill="1" applyBorder="1" applyAlignment="1">
      <alignment horizontal="center" vertical="center"/>
    </xf>
    <xf numFmtId="0" fontId="0" fillId="0" borderId="9" xfId="0" applyBorder="1" applyAlignment="1">
      <alignment horizontal="center" vertical="center"/>
    </xf>
    <xf numFmtId="38" fontId="11" fillId="12" borderId="6" xfId="1" applyFont="1" applyFill="1" applyBorder="1">
      <alignment vertical="center"/>
    </xf>
    <xf numFmtId="0" fontId="0" fillId="3" borderId="94" xfId="0" applyFill="1" applyBorder="1" applyAlignment="1">
      <alignment vertical="center"/>
    </xf>
    <xf numFmtId="0" fontId="0" fillId="3" borderId="98" xfId="0" applyFill="1" applyBorder="1" applyAlignment="1">
      <alignment horizontal="center" vertical="center" wrapText="1"/>
    </xf>
    <xf numFmtId="38" fontId="11" fillId="0" borderId="9" xfId="1" applyFont="1" applyFill="1" applyBorder="1" applyAlignment="1">
      <alignment vertical="center"/>
    </xf>
    <xf numFmtId="38" fontId="11" fillId="12" borderId="9" xfId="1" applyFont="1" applyFill="1" applyBorder="1">
      <alignment vertical="center"/>
    </xf>
    <xf numFmtId="38" fontId="11" fillId="0" borderId="98" xfId="1" applyFont="1" applyFill="1" applyBorder="1" applyAlignment="1">
      <alignment vertical="center"/>
    </xf>
    <xf numFmtId="0" fontId="0" fillId="0" borderId="1" xfId="0" applyBorder="1">
      <alignment vertical="center"/>
    </xf>
    <xf numFmtId="0" fontId="0" fillId="0" borderId="6" xfId="0" applyFill="1" applyBorder="1" applyAlignment="1">
      <alignment vertical="center"/>
    </xf>
    <xf numFmtId="0" fontId="0" fillId="0" borderId="6" xfId="0" applyBorder="1">
      <alignment vertical="center"/>
    </xf>
    <xf numFmtId="0" fontId="0" fillId="0" borderId="98" xfId="0" applyBorder="1" applyAlignment="1">
      <alignment vertical="center"/>
    </xf>
    <xf numFmtId="0" fontId="0" fillId="0" borderId="142" xfId="0" applyBorder="1" applyAlignment="1">
      <alignment vertical="center"/>
    </xf>
    <xf numFmtId="38" fontId="11" fillId="12" borderId="94" xfId="1" applyFont="1" applyFill="1" applyBorder="1">
      <alignment vertical="center"/>
    </xf>
    <xf numFmtId="0" fontId="0" fillId="13" borderId="1" xfId="0" applyFill="1" applyBorder="1" applyAlignment="1">
      <alignment horizontal="left" vertical="center" wrapText="1"/>
    </xf>
    <xf numFmtId="0" fontId="13" fillId="0" borderId="0" xfId="0" applyFont="1" applyBorder="1" applyAlignment="1">
      <alignment horizontal="center" vertical="center" shrinkToFit="1"/>
    </xf>
    <xf numFmtId="0" fontId="0" fillId="0" borderId="1" xfId="0" applyBorder="1" applyAlignment="1">
      <alignment horizontal="center" vertical="center"/>
    </xf>
    <xf numFmtId="38" fontId="11" fillId="0" borderId="234" xfId="1" applyFont="1" applyBorder="1">
      <alignment vertical="center"/>
    </xf>
    <xf numFmtId="38" fontId="50" fillId="12" borderId="234" xfId="1" applyFont="1" applyFill="1" applyBorder="1" applyAlignment="1">
      <alignment horizontal="right" vertical="center" wrapText="1"/>
    </xf>
    <xf numFmtId="0" fontId="11" fillId="0" borderId="234" xfId="0" applyFont="1" applyBorder="1">
      <alignment vertical="center"/>
    </xf>
    <xf numFmtId="0" fontId="25" fillId="7" borderId="234" xfId="6" applyFont="1" applyFill="1" applyBorder="1" applyAlignment="1">
      <alignment horizontal="center" vertical="center"/>
    </xf>
    <xf numFmtId="0" fontId="25" fillId="7" borderId="235" xfId="6" applyFont="1" applyFill="1" applyBorder="1" applyAlignment="1">
      <alignment horizontal="center" vertical="center"/>
    </xf>
    <xf numFmtId="180" fontId="25" fillId="0" borderId="235" xfId="6" applyNumberFormat="1" applyFont="1" applyBorder="1" applyAlignment="1">
      <alignment horizontal="center" vertical="center"/>
    </xf>
    <xf numFmtId="180" fontId="25" fillId="0" borderId="234" xfId="6" applyNumberFormat="1" applyFont="1" applyBorder="1" applyAlignment="1">
      <alignment horizontal="center" vertical="center"/>
    </xf>
    <xf numFmtId="38" fontId="25" fillId="8" borderId="256" xfId="15" applyFont="1" applyFill="1" applyBorder="1" applyAlignment="1">
      <alignment vertical="center"/>
    </xf>
    <xf numFmtId="38" fontId="25" fillId="8" borderId="257" xfId="15" applyFont="1" applyFill="1" applyBorder="1" applyAlignment="1">
      <alignment vertical="center"/>
    </xf>
    <xf numFmtId="0" fontId="8" fillId="0" borderId="0" xfId="0" applyFont="1">
      <alignment vertical="center"/>
    </xf>
    <xf numFmtId="0" fontId="8" fillId="0" borderId="0" xfId="0" applyFont="1" applyAlignment="1">
      <alignment horizontal="right" vertical="center"/>
    </xf>
    <xf numFmtId="0" fontId="30" fillId="0" borderId="0" xfId="0" applyFont="1" applyAlignment="1">
      <alignment horizontal="center" vertical="center"/>
    </xf>
    <xf numFmtId="0" fontId="8" fillId="0" borderId="0" xfId="0" applyFont="1" applyAlignment="1">
      <alignment vertical="center" wrapText="1"/>
    </xf>
    <xf numFmtId="0" fontId="8" fillId="0" borderId="0" xfId="2" applyFont="1" applyAlignment="1">
      <alignment horizontal="right" vertical="center"/>
    </xf>
    <xf numFmtId="0" fontId="30" fillId="0" borderId="0" xfId="2" applyFont="1" applyAlignment="1">
      <alignment horizontal="center" vertical="center"/>
    </xf>
    <xf numFmtId="0" fontId="8" fillId="0" borderId="14" xfId="2" applyFont="1" applyBorder="1" applyAlignment="1">
      <alignment horizontal="center" vertical="center"/>
    </xf>
    <xf numFmtId="0" fontId="8" fillId="0" borderId="14" xfId="2" applyFont="1" applyBorder="1">
      <alignment vertical="center"/>
    </xf>
    <xf numFmtId="0" fontId="8" fillId="0" borderId="0" xfId="0" applyFont="1" applyAlignment="1">
      <alignment vertical="center"/>
    </xf>
    <xf numFmtId="0" fontId="7" fillId="0" borderId="48" xfId="2" applyFont="1" applyBorder="1" applyAlignment="1">
      <alignment horizontal="center" vertical="center"/>
    </xf>
    <xf numFmtId="0" fontId="7" fillId="0" borderId="18" xfId="2" applyFont="1" applyBorder="1" applyAlignment="1">
      <alignment horizontal="center" vertical="center"/>
    </xf>
    <xf numFmtId="0" fontId="7" fillId="0" borderId="67" xfId="2" applyFont="1" applyBorder="1" applyAlignment="1">
      <alignment horizontal="center" vertical="center"/>
    </xf>
    <xf numFmtId="0" fontId="7" fillId="0" borderId="14" xfId="2" applyFont="1" applyBorder="1" applyAlignment="1">
      <alignment horizontal="center" vertical="center"/>
    </xf>
    <xf numFmtId="0" fontId="8" fillId="0" borderId="67" xfId="2" applyFont="1" applyBorder="1" applyAlignment="1">
      <alignment horizontal="center" vertical="center" wrapText="1"/>
    </xf>
    <xf numFmtId="0" fontId="8" fillId="0" borderId="67" xfId="2" applyFont="1" applyBorder="1" applyAlignment="1">
      <alignment horizontal="center" vertical="center"/>
    </xf>
    <xf numFmtId="0" fontId="8" fillId="0" borderId="81" xfId="2" applyFont="1" applyBorder="1" applyAlignment="1">
      <alignment horizontal="center" vertical="center" wrapText="1"/>
    </xf>
    <xf numFmtId="0" fontId="8" fillId="0" borderId="81" xfId="2" applyFont="1" applyBorder="1" applyAlignment="1">
      <alignment horizontal="center" vertical="center"/>
    </xf>
    <xf numFmtId="0" fontId="8" fillId="0" borderId="0" xfId="3" applyFont="1" applyAlignment="1">
      <alignment horizontal="right" vertical="center"/>
    </xf>
    <xf numFmtId="0" fontId="26" fillId="4" borderId="0" xfId="3" applyFont="1" applyFill="1" applyBorder="1" applyAlignment="1">
      <alignment horizontal="center" vertical="top" textRotation="255"/>
    </xf>
    <xf numFmtId="0" fontId="26" fillId="0" borderId="0" xfId="3" applyFont="1" applyAlignment="1" applyProtection="1">
      <alignment horizontal="right"/>
      <protection locked="0"/>
    </xf>
    <xf numFmtId="0" fontId="27" fillId="0" borderId="0" xfId="3" applyFont="1" applyAlignment="1">
      <alignment horizontal="center"/>
    </xf>
    <xf numFmtId="0" fontId="26" fillId="0" borderId="0" xfId="3" applyFont="1" applyAlignment="1">
      <alignment wrapText="1"/>
    </xf>
    <xf numFmtId="0" fontId="26" fillId="0" borderId="1" xfId="3" applyFont="1" applyBorder="1" applyAlignment="1">
      <alignment horizontal="center" vertical="center"/>
    </xf>
    <xf numFmtId="0" fontId="26" fillId="12" borderId="1" xfId="3" applyFont="1" applyFill="1" applyBorder="1" applyAlignment="1">
      <alignment horizontal="center" vertical="center"/>
    </xf>
    <xf numFmtId="0" fontId="27" fillId="0" borderId="1" xfId="3" applyFont="1" applyBorder="1" applyAlignment="1">
      <alignment horizontal="center" vertical="center"/>
    </xf>
    <xf numFmtId="0" fontId="26" fillId="12" borderId="7" xfId="3" applyFont="1" applyFill="1" applyBorder="1" applyAlignment="1">
      <alignment horizontal="center" vertical="center"/>
    </xf>
    <xf numFmtId="0" fontId="26" fillId="12" borderId="23" xfId="3" applyFont="1" applyFill="1" applyBorder="1" applyAlignment="1">
      <alignment horizontal="center" vertical="center"/>
    </xf>
    <xf numFmtId="0" fontId="26" fillId="12" borderId="10" xfId="3" applyFont="1" applyFill="1" applyBorder="1" applyAlignment="1">
      <alignment horizontal="center" vertical="center"/>
    </xf>
    <xf numFmtId="0" fontId="26" fillId="12" borderId="9" xfId="3" applyFont="1" applyFill="1" applyBorder="1" applyAlignment="1">
      <alignment horizontal="center" vertical="center"/>
    </xf>
    <xf numFmtId="0" fontId="26" fillId="12" borderId="13" xfId="3" applyFont="1" applyFill="1" applyBorder="1" applyAlignment="1">
      <alignment horizontal="center" vertical="center"/>
    </xf>
    <xf numFmtId="0" fontId="26" fillId="12" borderId="24" xfId="3" applyFont="1" applyFill="1" applyBorder="1" applyAlignment="1">
      <alignment horizontal="center" vertical="center"/>
    </xf>
    <xf numFmtId="0" fontId="26" fillId="0" borderId="8" xfId="3" applyFont="1" applyBorder="1" applyAlignment="1">
      <alignment horizontal="center" vertical="center"/>
    </xf>
    <xf numFmtId="0" fontId="26" fillId="0" borderId="0" xfId="3" applyFont="1" applyBorder="1" applyAlignment="1">
      <alignment horizontal="center" vertical="center"/>
    </xf>
    <xf numFmtId="0" fontId="20" fillId="0" borderId="0" xfId="3" applyFont="1" applyAlignment="1">
      <alignment horizontal="left" vertical="top" wrapText="1"/>
    </xf>
    <xf numFmtId="0" fontId="26" fillId="0" borderId="2" xfId="3" applyFont="1" applyBorder="1" applyAlignment="1">
      <alignment horizontal="center" vertical="center"/>
    </xf>
    <xf numFmtId="0" fontId="26" fillId="0" borderId="11" xfId="3" applyFont="1" applyBorder="1" applyAlignment="1">
      <alignment horizontal="center" vertical="center"/>
    </xf>
    <xf numFmtId="0" fontId="26" fillId="0" borderId="3" xfId="3" applyFont="1" applyBorder="1" applyAlignment="1">
      <alignment horizontal="center" vertical="center"/>
    </xf>
    <xf numFmtId="0" fontId="26" fillId="0" borderId="1" xfId="3" applyFont="1" applyBorder="1" applyAlignment="1">
      <alignment horizontal="center" vertical="center" wrapText="1"/>
    </xf>
    <xf numFmtId="0" fontId="26" fillId="0" borderId="1" xfId="3" applyFont="1" applyBorder="1" applyAlignment="1">
      <alignment horizontal="left" vertical="center"/>
    </xf>
    <xf numFmtId="0" fontId="26" fillId="0" borderId="0" xfId="3" applyFont="1" applyBorder="1" applyAlignment="1">
      <alignment horizontal="left" vertical="center" wrapText="1"/>
    </xf>
    <xf numFmtId="56" fontId="26" fillId="0" borderId="0" xfId="3" applyNumberFormat="1" applyFont="1" applyBorder="1" applyAlignment="1">
      <alignment horizontal="center" vertical="center"/>
    </xf>
    <xf numFmtId="0" fontId="26" fillId="0" borderId="0" xfId="3" applyFont="1" applyBorder="1" applyAlignment="1">
      <alignment horizontal="center" vertical="center" shrinkToFit="1"/>
    </xf>
    <xf numFmtId="0" fontId="26" fillId="0" borderId="1" xfId="3" applyFont="1" applyBorder="1" applyAlignment="1">
      <alignment horizontal="center" vertical="center" shrinkToFit="1"/>
    </xf>
    <xf numFmtId="0" fontId="26" fillId="0" borderId="2" xfId="3" applyFont="1" applyBorder="1" applyAlignment="1">
      <alignment horizontal="center" vertical="center" shrinkToFit="1"/>
    </xf>
    <xf numFmtId="0" fontId="26" fillId="4" borderId="82" xfId="3" applyFont="1" applyFill="1" applyBorder="1" applyAlignment="1">
      <alignment horizontal="center" vertical="top" textRotation="255"/>
    </xf>
    <xf numFmtId="0" fontId="27" fillId="0" borderId="0" xfId="3" applyFont="1" applyBorder="1" applyAlignment="1">
      <alignment horizontal="center" vertical="center"/>
    </xf>
    <xf numFmtId="0" fontId="13" fillId="12" borderId="7" xfId="3" applyFont="1" applyFill="1" applyBorder="1" applyAlignment="1">
      <alignment horizontal="center" vertical="center"/>
    </xf>
    <xf numFmtId="0" fontId="13" fillId="12" borderId="23" xfId="3" applyFont="1" applyFill="1" applyBorder="1" applyAlignment="1">
      <alignment horizontal="center" vertical="center"/>
    </xf>
    <xf numFmtId="0" fontId="13" fillId="12" borderId="10" xfId="3" applyFont="1" applyFill="1" applyBorder="1" applyAlignment="1">
      <alignment horizontal="center" vertical="center"/>
    </xf>
    <xf numFmtId="0" fontId="13" fillId="12" borderId="9" xfId="3" applyFont="1" applyFill="1" applyBorder="1" applyAlignment="1">
      <alignment horizontal="center" vertical="center"/>
    </xf>
    <xf numFmtId="0" fontId="13" fillId="12" borderId="13" xfId="3" applyFont="1" applyFill="1" applyBorder="1" applyAlignment="1">
      <alignment horizontal="center" vertical="center"/>
    </xf>
    <xf numFmtId="0" fontId="13" fillId="12" borderId="24" xfId="3" applyFont="1" applyFill="1" applyBorder="1" applyAlignment="1">
      <alignment horizontal="center" vertical="center"/>
    </xf>
    <xf numFmtId="0" fontId="26" fillId="12" borderId="140" xfId="3" applyFont="1" applyFill="1" applyBorder="1" applyAlignment="1">
      <alignment horizontal="center" vertical="center"/>
    </xf>
    <xf numFmtId="0" fontId="13" fillId="12" borderId="23" xfId="3" applyFont="1" applyFill="1" applyBorder="1" applyAlignment="1">
      <alignment horizontal="center" vertical="center" shrinkToFit="1"/>
    </xf>
    <xf numFmtId="0" fontId="20" fillId="12" borderId="7" xfId="3" applyFont="1" applyFill="1" applyBorder="1" applyAlignment="1">
      <alignment horizontal="center" vertical="center" wrapText="1"/>
    </xf>
    <xf numFmtId="0" fontId="20" fillId="12" borderId="23" xfId="3" applyFont="1" applyFill="1" applyBorder="1" applyAlignment="1">
      <alignment horizontal="center" vertical="center" wrapText="1"/>
    </xf>
    <xf numFmtId="0" fontId="13" fillId="12" borderId="89" xfId="3" applyFont="1" applyFill="1" applyBorder="1" applyAlignment="1">
      <alignment horizontal="center" vertical="center" shrinkToFit="1"/>
    </xf>
    <xf numFmtId="0" fontId="13" fillId="12" borderId="10" xfId="3" applyFont="1" applyFill="1" applyBorder="1" applyAlignment="1">
      <alignment horizontal="center" vertical="center" shrinkToFit="1"/>
    </xf>
    <xf numFmtId="0" fontId="20" fillId="12" borderId="131" xfId="3" applyFont="1" applyFill="1" applyBorder="1" applyAlignment="1">
      <alignment horizontal="center" vertical="center" wrapText="1"/>
    </xf>
    <xf numFmtId="0" fontId="26" fillId="0" borderId="92" xfId="3" applyFont="1" applyBorder="1" applyAlignment="1">
      <alignment horizontal="center" vertical="center"/>
    </xf>
    <xf numFmtId="0" fontId="26" fillId="0" borderId="140" xfId="3" applyFont="1" applyBorder="1" applyAlignment="1">
      <alignment horizontal="center" vertical="center" shrinkToFit="1"/>
    </xf>
    <xf numFmtId="0" fontId="26" fillId="0" borderId="0" xfId="3" applyFont="1" applyBorder="1" applyAlignment="1">
      <alignment horizontal="center" vertical="center" wrapText="1"/>
    </xf>
    <xf numFmtId="56" fontId="26" fillId="0" borderId="8" xfId="3" applyNumberFormat="1" applyFont="1" applyBorder="1" applyAlignment="1">
      <alignment horizontal="center" vertical="center"/>
    </xf>
    <xf numFmtId="56" fontId="26" fillId="0" borderId="52" xfId="3" applyNumberFormat="1" applyFont="1" applyBorder="1" applyAlignment="1">
      <alignment horizontal="center" vertical="center"/>
    </xf>
    <xf numFmtId="56" fontId="26" fillId="0" borderId="9" xfId="3" applyNumberFormat="1" applyFont="1" applyBorder="1" applyAlignment="1">
      <alignment horizontal="center" vertical="center"/>
    </xf>
    <xf numFmtId="56" fontId="26" fillId="0" borderId="13" xfId="3" applyNumberFormat="1" applyFont="1" applyBorder="1" applyAlignment="1">
      <alignment horizontal="center" vertical="center"/>
    </xf>
    <xf numFmtId="56" fontId="26" fillId="0" borderId="24" xfId="3" applyNumberFormat="1" applyFont="1" applyBorder="1" applyAlignment="1">
      <alignment horizontal="center" vertical="center"/>
    </xf>
    <xf numFmtId="0" fontId="26" fillId="0" borderId="6" xfId="3" applyFont="1" applyBorder="1" applyAlignment="1">
      <alignment horizontal="center" vertical="center" shrinkToFit="1"/>
    </xf>
    <xf numFmtId="0" fontId="26" fillId="0" borderId="9" xfId="3" applyFont="1" applyBorder="1" applyAlignment="1">
      <alignment horizontal="center" vertical="center" shrinkToFit="1"/>
    </xf>
    <xf numFmtId="0" fontId="26" fillId="0" borderId="247" xfId="3" applyFont="1" applyBorder="1" applyAlignment="1">
      <alignment horizontal="center" vertical="center" shrinkToFit="1"/>
    </xf>
    <xf numFmtId="0" fontId="26" fillId="0" borderId="11" xfId="3" applyFont="1" applyBorder="1" applyAlignment="1">
      <alignment horizontal="center" vertical="center" shrinkToFit="1"/>
    </xf>
    <xf numFmtId="0" fontId="26" fillId="0" borderId="88" xfId="3" applyFont="1" applyBorder="1" applyAlignment="1">
      <alignment horizontal="center" vertical="center" shrinkToFit="1"/>
    </xf>
    <xf numFmtId="0" fontId="26" fillId="0" borderId="3" xfId="3" applyFont="1" applyBorder="1" applyAlignment="1">
      <alignment horizontal="center" vertical="center" shrinkToFit="1"/>
    </xf>
    <xf numFmtId="0" fontId="26" fillId="0" borderId="251" xfId="3" applyFont="1" applyBorder="1" applyAlignment="1">
      <alignment horizontal="center" vertical="center" wrapText="1"/>
    </xf>
    <xf numFmtId="0" fontId="26" fillId="0" borderId="208" xfId="3" applyFont="1" applyBorder="1" applyAlignment="1">
      <alignment horizontal="center" vertical="center" wrapText="1"/>
    </xf>
    <xf numFmtId="0" fontId="26" fillId="0" borderId="214"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52"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24" xfId="3" applyFont="1" applyBorder="1" applyAlignment="1">
      <alignment horizontal="center" vertical="center" wrapText="1"/>
    </xf>
    <xf numFmtId="0" fontId="26" fillId="0" borderId="252" xfId="3" applyFont="1" applyBorder="1" applyAlignment="1">
      <alignment horizontal="center" vertical="center" wrapText="1"/>
    </xf>
    <xf numFmtId="0" fontId="26" fillId="0" borderId="132" xfId="3" applyFont="1" applyBorder="1" applyAlignment="1">
      <alignment horizontal="center" vertical="center" wrapText="1"/>
    </xf>
    <xf numFmtId="0" fontId="26" fillId="0" borderId="129" xfId="3" applyFont="1" applyBorder="1" applyAlignment="1">
      <alignment horizontal="center" vertical="center" wrapText="1"/>
    </xf>
    <xf numFmtId="56" fontId="26" fillId="0" borderId="248" xfId="3" applyNumberFormat="1" applyFont="1" applyBorder="1" applyAlignment="1">
      <alignment horizontal="center" vertical="center"/>
    </xf>
    <xf numFmtId="56" fontId="26" fillId="0" borderId="232" xfId="3" applyNumberFormat="1" applyFont="1" applyBorder="1" applyAlignment="1">
      <alignment horizontal="center" vertical="center"/>
    </xf>
    <xf numFmtId="56" fontId="26" fillId="0" borderId="233" xfId="3" applyNumberFormat="1" applyFont="1" applyBorder="1" applyAlignment="1">
      <alignment horizontal="center" vertical="center"/>
    </xf>
    <xf numFmtId="0" fontId="26" fillId="0" borderId="6" xfId="3" applyFont="1" applyBorder="1" applyAlignment="1">
      <alignment horizontal="center" vertical="center"/>
    </xf>
    <xf numFmtId="0" fontId="26" fillId="0" borderId="102" xfId="3" applyFont="1" applyBorder="1" applyAlignment="1">
      <alignment horizontal="center" vertical="center"/>
    </xf>
    <xf numFmtId="0" fontId="26" fillId="0" borderId="24" xfId="3" applyFont="1" applyBorder="1" applyAlignment="1">
      <alignment horizontal="center" vertical="center"/>
    </xf>
    <xf numFmtId="0" fontId="26" fillId="0" borderId="92"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63" xfId="3" applyFont="1" applyBorder="1" applyAlignment="1">
      <alignment horizontal="center" vertical="center" wrapText="1"/>
    </xf>
    <xf numFmtId="0" fontId="26" fillId="0" borderId="62" xfId="3" applyFont="1" applyBorder="1" applyAlignment="1">
      <alignment horizontal="center" vertical="center" wrapText="1"/>
    </xf>
    <xf numFmtId="0" fontId="26" fillId="0" borderId="64" xfId="3" applyFont="1" applyBorder="1" applyAlignment="1">
      <alignment horizontal="center" vertical="center" wrapText="1"/>
    </xf>
    <xf numFmtId="0" fontId="26" fillId="0" borderId="63" xfId="3" applyFont="1" applyBorder="1" applyAlignment="1">
      <alignment horizontal="center" vertical="center" shrinkToFit="1"/>
    </xf>
    <xf numFmtId="0" fontId="26" fillId="0" borderId="249" xfId="3" applyFont="1" applyBorder="1" applyAlignment="1">
      <alignment horizontal="center" vertical="center" shrinkToFit="1"/>
    </xf>
    <xf numFmtId="0" fontId="26" fillId="0" borderId="250" xfId="3" applyFont="1" applyBorder="1" applyAlignment="1">
      <alignment horizontal="center" vertical="center" wrapText="1"/>
    </xf>
    <xf numFmtId="0" fontId="26" fillId="0" borderId="64" xfId="3" applyFont="1" applyBorder="1" applyAlignment="1">
      <alignment horizontal="center" vertical="center" shrinkToFit="1"/>
    </xf>
    <xf numFmtId="0" fontId="20" fillId="12" borderId="10" xfId="3" applyFont="1" applyFill="1" applyBorder="1" applyAlignment="1">
      <alignment horizontal="center" vertical="center" wrapText="1"/>
    </xf>
    <xf numFmtId="56" fontId="26" fillId="0" borderId="7" xfId="3" applyNumberFormat="1" applyFont="1" applyBorder="1" applyAlignment="1">
      <alignment horizontal="center" vertical="center"/>
    </xf>
    <xf numFmtId="56" fontId="26" fillId="0" borderId="23" xfId="3" applyNumberFormat="1" applyFont="1" applyBorder="1" applyAlignment="1">
      <alignment horizontal="center" vertical="center"/>
    </xf>
    <xf numFmtId="56" fontId="26" fillId="0" borderId="10" xfId="3" applyNumberFormat="1" applyFont="1" applyBorder="1" applyAlignment="1">
      <alignment horizontal="center" vertical="center"/>
    </xf>
    <xf numFmtId="0" fontId="26" fillId="0" borderId="199" xfId="3" applyFont="1" applyBorder="1" applyAlignment="1">
      <alignment horizontal="center" vertical="center"/>
    </xf>
    <xf numFmtId="0" fontId="26" fillId="0" borderId="153" xfId="3" applyFont="1" applyBorder="1" applyAlignment="1">
      <alignment horizontal="center" vertical="center"/>
    </xf>
    <xf numFmtId="0" fontId="26" fillId="0" borderId="186" xfId="3" applyFont="1" applyBorder="1" applyAlignment="1">
      <alignment horizontal="center" vertical="center"/>
    </xf>
    <xf numFmtId="0" fontId="26" fillId="0" borderId="2" xfId="3" applyFont="1" applyBorder="1" applyAlignment="1">
      <alignment horizontal="center" vertical="center" wrapText="1"/>
    </xf>
    <xf numFmtId="0" fontId="26" fillId="0" borderId="11" xfId="3" applyFont="1" applyBorder="1" applyAlignment="1">
      <alignment horizontal="center" vertical="center" wrapText="1"/>
    </xf>
    <xf numFmtId="0" fontId="27" fillId="0" borderId="0" xfId="3" applyFont="1" applyAlignment="1">
      <alignment horizontal="center" vertical="center"/>
    </xf>
    <xf numFmtId="0" fontId="26" fillId="0" borderId="0" xfId="3" applyFont="1" applyAlignment="1">
      <alignment horizontal="center" wrapText="1"/>
    </xf>
    <xf numFmtId="0" fontId="26" fillId="0" borderId="0" xfId="3" applyFont="1" applyAlignment="1">
      <alignment horizontal="right"/>
    </xf>
    <xf numFmtId="0" fontId="26" fillId="0" borderId="0" xfId="3" applyFont="1" applyAlignment="1">
      <alignment horizontal="center"/>
    </xf>
    <xf numFmtId="0" fontId="26" fillId="0" borderId="0" xfId="3" applyFont="1" applyBorder="1" applyAlignment="1">
      <alignment vertical="center" wrapText="1"/>
    </xf>
    <xf numFmtId="0" fontId="26" fillId="0" borderId="7" xfId="3" applyFont="1" applyBorder="1" applyAlignment="1" applyProtection="1">
      <alignment horizontal="center" vertical="top" wrapText="1"/>
      <protection locked="0"/>
    </xf>
    <xf numFmtId="0" fontId="26" fillId="0" borderId="23" xfId="3" applyFont="1" applyBorder="1" applyAlignment="1" applyProtection="1">
      <alignment horizontal="center" vertical="top" wrapText="1"/>
      <protection locked="0"/>
    </xf>
    <xf numFmtId="0" fontId="26" fillId="0" borderId="10" xfId="3" applyFont="1" applyBorder="1" applyAlignment="1" applyProtection="1">
      <alignment horizontal="center" vertical="top" wrapText="1"/>
      <protection locked="0"/>
    </xf>
    <xf numFmtId="0" fontId="26" fillId="0" borderId="8" xfId="3" applyFont="1" applyBorder="1" applyAlignment="1" applyProtection="1">
      <alignment horizontal="center" vertical="top" wrapText="1"/>
      <protection locked="0"/>
    </xf>
    <xf numFmtId="0" fontId="26" fillId="0" borderId="0" xfId="3" applyFont="1" applyBorder="1" applyAlignment="1" applyProtection="1">
      <alignment horizontal="center" vertical="top" wrapText="1"/>
      <protection locked="0"/>
    </xf>
    <xf numFmtId="0" fontId="26" fillId="0" borderId="52" xfId="3" applyFont="1" applyBorder="1" applyAlignment="1" applyProtection="1">
      <alignment horizontal="center" vertical="top" wrapText="1"/>
      <protection locked="0"/>
    </xf>
    <xf numFmtId="0" fontId="26" fillId="0" borderId="9" xfId="3" applyFont="1" applyBorder="1" applyAlignment="1" applyProtection="1">
      <alignment horizontal="center" vertical="top" wrapText="1"/>
      <protection locked="0"/>
    </xf>
    <xf numFmtId="0" fontId="26" fillId="0" borderId="13" xfId="3" applyFont="1" applyBorder="1" applyAlignment="1" applyProtection="1">
      <alignment horizontal="center" vertical="top" wrapText="1"/>
      <protection locked="0"/>
    </xf>
    <xf numFmtId="0" fontId="26" fillId="0" borderId="24" xfId="3" applyFont="1" applyBorder="1" applyAlignment="1" applyProtection="1">
      <alignment horizontal="center" vertical="top" wrapText="1"/>
      <protection locked="0"/>
    </xf>
    <xf numFmtId="0" fontId="26" fillId="0" borderId="7" xfId="3" applyFont="1" applyBorder="1" applyAlignment="1">
      <alignment horizontal="center" vertical="center" textRotation="255"/>
    </xf>
    <xf numFmtId="0" fontId="26" fillId="0" borderId="10" xfId="3" applyFont="1" applyBorder="1" applyAlignment="1">
      <alignment horizontal="center" vertical="center" textRotation="255"/>
    </xf>
    <xf numFmtId="0" fontId="26" fillId="0" borderId="8" xfId="3" applyFont="1" applyBorder="1" applyAlignment="1">
      <alignment horizontal="center" vertical="center" textRotation="255"/>
    </xf>
    <xf numFmtId="0" fontId="26" fillId="0" borderId="52" xfId="3" applyFont="1" applyBorder="1" applyAlignment="1">
      <alignment horizontal="center" vertical="center" textRotation="255"/>
    </xf>
    <xf numFmtId="0" fontId="26" fillId="0" borderId="9" xfId="3" applyFont="1" applyBorder="1" applyAlignment="1">
      <alignment horizontal="center" vertical="center" textRotation="255"/>
    </xf>
    <xf numFmtId="0" fontId="26" fillId="0" borderId="24" xfId="3" applyFont="1" applyBorder="1" applyAlignment="1">
      <alignment horizontal="center" vertical="center" textRotation="255"/>
    </xf>
    <xf numFmtId="0" fontId="26" fillId="0" borderId="2" xfId="3" applyFont="1" applyBorder="1" applyAlignment="1" applyProtection="1">
      <alignment horizontal="center" vertical="top" wrapText="1"/>
      <protection locked="0"/>
    </xf>
    <xf numFmtId="0" fontId="26" fillId="0" borderId="11" xfId="3" applyFont="1" applyBorder="1" applyAlignment="1" applyProtection="1">
      <alignment horizontal="center" vertical="top" wrapText="1"/>
      <protection locked="0"/>
    </xf>
    <xf numFmtId="0" fontId="27" fillId="0" borderId="0" xfId="3" applyFont="1" applyAlignment="1">
      <alignment horizontal="center" vertical="center" wrapText="1"/>
    </xf>
    <xf numFmtId="0" fontId="26" fillId="0" borderId="2" xfId="3" applyFont="1" applyBorder="1" applyAlignment="1">
      <alignment horizontal="left" vertical="center"/>
    </xf>
    <xf numFmtId="0" fontId="26" fillId="0" borderId="11" xfId="3" applyFont="1" applyBorder="1" applyAlignment="1">
      <alignment horizontal="left" vertical="center"/>
    </xf>
    <xf numFmtId="0" fontId="26" fillId="0" borderId="3" xfId="3" applyFont="1" applyBorder="1" applyAlignment="1">
      <alignment horizontal="left" vertical="center"/>
    </xf>
    <xf numFmtId="0" fontId="26" fillId="0" borderId="2" xfId="3" applyFont="1" applyBorder="1" applyAlignment="1" applyProtection="1">
      <alignment horizontal="left" vertical="top" wrapText="1"/>
      <protection locked="0"/>
    </xf>
    <xf numFmtId="0" fontId="26" fillId="0" borderId="11" xfId="3" applyFont="1" applyBorder="1" applyAlignment="1" applyProtection="1">
      <alignment horizontal="left" vertical="top" wrapText="1"/>
      <protection locked="0"/>
    </xf>
    <xf numFmtId="0" fontId="26" fillId="0" borderId="3" xfId="3" applyFont="1" applyBorder="1" applyAlignment="1" applyProtection="1">
      <alignment horizontal="left" vertical="top" wrapText="1"/>
      <protection locked="0"/>
    </xf>
    <xf numFmtId="0" fontId="26" fillId="0" borderId="3" xfId="3" applyFont="1" applyBorder="1" applyAlignment="1" applyProtection="1">
      <alignment horizontal="center" vertical="top" wrapText="1"/>
      <protection locked="0"/>
    </xf>
    <xf numFmtId="0" fontId="13" fillId="0" borderId="0" xfId="3" applyFont="1" applyBorder="1" applyAlignment="1">
      <alignment horizontal="left" vertical="top" wrapText="1"/>
    </xf>
    <xf numFmtId="0" fontId="26" fillId="0" borderId="0" xfId="3" applyFont="1" applyAlignment="1">
      <alignment horizontal="center" vertical="center" wrapText="1"/>
    </xf>
    <xf numFmtId="0" fontId="13" fillId="0" borderId="0" xfId="3" applyFont="1" applyAlignment="1">
      <alignment horizontal="left" vertical="top" wrapText="1"/>
    </xf>
    <xf numFmtId="0" fontId="26" fillId="0" borderId="0" xfId="3" applyFont="1" applyBorder="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1" fillId="0" borderId="7"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right" vertical="center"/>
    </xf>
    <xf numFmtId="0" fontId="42" fillId="0" borderId="0" xfId="0" applyFont="1" applyAlignment="1">
      <alignment horizontal="center" vertical="center"/>
    </xf>
    <xf numFmtId="0" fontId="21" fillId="2" borderId="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45" fillId="0" borderId="0" xfId="0" applyFont="1" applyAlignment="1">
      <alignment horizontal="center" vertical="center"/>
    </xf>
    <xf numFmtId="0" fontId="0" fillId="3" borderId="1" xfId="0" applyFill="1" applyBorder="1" applyAlignment="1">
      <alignment horizontal="center" vertical="center"/>
    </xf>
    <xf numFmtId="0" fontId="39" fillId="2" borderId="1"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0" fillId="0" borderId="9" xfId="0" applyFill="1" applyBorder="1" applyAlignment="1">
      <alignment horizontal="left" vertical="center"/>
    </xf>
    <xf numFmtId="0" fontId="0" fillId="0" borderId="13" xfId="0" applyFill="1" applyBorder="1" applyAlignment="1">
      <alignment horizontal="left" vertical="center"/>
    </xf>
    <xf numFmtId="0" fontId="0" fillId="0" borderId="24" xfId="0" applyFill="1" applyBorder="1" applyAlignment="1">
      <alignment horizontal="left" vertical="center"/>
    </xf>
    <xf numFmtId="38" fontId="11" fillId="12" borderId="243" xfId="1" applyFont="1" applyFill="1" applyBorder="1" applyAlignment="1">
      <alignment horizontal="right" vertical="center"/>
    </xf>
    <xf numFmtId="38" fontId="11" fillId="12" borderId="255" xfId="1" applyFont="1" applyFill="1" applyBorder="1" applyAlignment="1">
      <alignment horizontal="right" vertical="center"/>
    </xf>
    <xf numFmtId="0" fontId="0" fillId="3" borderId="98" xfId="0" applyFill="1" applyBorder="1" applyAlignment="1">
      <alignment horizontal="center" vertical="center"/>
    </xf>
    <xf numFmtId="0" fontId="0" fillId="3" borderId="142" xfId="0" applyFill="1" applyBorder="1" applyAlignment="1">
      <alignment horizontal="center" vertical="center"/>
    </xf>
    <xf numFmtId="0" fontId="0" fillId="3" borderId="204" xfId="0" applyFill="1" applyBorder="1" applyAlignment="1">
      <alignment horizontal="center" vertical="center"/>
    </xf>
    <xf numFmtId="38" fontId="11" fillId="12" borderId="9" xfId="1" applyFont="1" applyFill="1" applyBorder="1" applyAlignment="1">
      <alignment horizontal="right" vertical="center"/>
    </xf>
    <xf numFmtId="38" fontId="11" fillId="12" borderId="24" xfId="1" applyFont="1" applyFill="1" applyBorder="1" applyAlignment="1">
      <alignment horizontal="right" vertical="center"/>
    </xf>
    <xf numFmtId="0" fontId="0" fillId="0" borderId="204" xfId="0" applyBorder="1" applyAlignment="1">
      <alignment horizontal="left" vertical="center" wrapText="1"/>
    </xf>
    <xf numFmtId="0" fontId="0" fillId="0" borderId="142"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38" xfId="0" applyBorder="1" applyAlignment="1">
      <alignment horizontal="left" vertical="center" wrapText="1"/>
    </xf>
    <xf numFmtId="0" fontId="0" fillId="0" borderId="255" xfId="0" applyBorder="1" applyAlignment="1">
      <alignment horizontal="left" vertical="center" wrapText="1"/>
    </xf>
    <xf numFmtId="38" fontId="11" fillId="12" borderId="2" xfId="1" applyFont="1" applyFill="1" applyBorder="1" applyAlignment="1">
      <alignment horizontal="right" vertical="center"/>
    </xf>
    <xf numFmtId="38" fontId="11" fillId="12" borderId="3" xfId="1" applyFont="1" applyFill="1" applyBorder="1" applyAlignment="1">
      <alignment horizontal="right" vertical="center"/>
    </xf>
    <xf numFmtId="0" fontId="0" fillId="0" borderId="8" xfId="0" applyBorder="1" applyAlignment="1">
      <alignment horizontal="center" vertical="center" wrapText="1"/>
    </xf>
    <xf numFmtId="0" fontId="0" fillId="0" borderId="52" xfId="0"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98" xfId="0" applyBorder="1" applyAlignment="1">
      <alignment horizontal="center" vertical="center"/>
    </xf>
    <xf numFmtId="0" fontId="0" fillId="0" borderId="142" xfId="0" applyBorder="1" applyAlignment="1">
      <alignment horizontal="center" vertical="center"/>
    </xf>
    <xf numFmtId="38" fontId="11" fillId="12" borderId="9" xfId="0" applyNumberFormat="1" applyFont="1" applyFill="1" applyBorder="1" applyAlignment="1">
      <alignment horizontal="right" vertical="center"/>
    </xf>
    <xf numFmtId="0" fontId="11" fillId="12" borderId="24" xfId="0" applyFont="1" applyFill="1" applyBorder="1" applyAlignment="1">
      <alignment horizontal="right"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right" vertical="center"/>
    </xf>
    <xf numFmtId="0" fontId="13" fillId="0" borderId="15" xfId="0" applyFont="1" applyBorder="1" applyAlignment="1">
      <alignment horizontal="center" vertical="center"/>
    </xf>
    <xf numFmtId="0" fontId="13" fillId="0" borderId="232"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40" fillId="0" borderId="1" xfId="0" applyFont="1" applyBorder="1" applyAlignment="1">
      <alignment horizontal="center" vertical="center"/>
    </xf>
    <xf numFmtId="0" fontId="40" fillId="3" borderId="1" xfId="0" applyFont="1" applyFill="1" applyBorder="1" applyAlignment="1">
      <alignment horizontal="center" vertical="center" wrapText="1"/>
    </xf>
    <xf numFmtId="0" fontId="40" fillId="0" borderId="5"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1" xfId="0" applyFont="1" applyBorder="1" applyAlignment="1">
      <alignment horizontal="justify" vertical="center" wrapText="1"/>
    </xf>
    <xf numFmtId="0" fontId="46" fillId="0" borderId="215" xfId="6" applyFont="1" applyFill="1" applyBorder="1" applyAlignment="1">
      <alignment horizontal="left"/>
    </xf>
    <xf numFmtId="0" fontId="46" fillId="0" borderId="150" xfId="6" applyFont="1" applyFill="1" applyBorder="1" applyAlignment="1">
      <alignment horizontal="left"/>
    </xf>
    <xf numFmtId="38" fontId="13" fillId="0" borderId="0" xfId="1" applyFont="1" applyFill="1" applyBorder="1" applyAlignment="1">
      <alignment horizontal="right" vertical="center"/>
    </xf>
    <xf numFmtId="0" fontId="21" fillId="0" borderId="0" xfId="0" applyFont="1" applyAlignment="1">
      <alignment vertical="center"/>
    </xf>
    <xf numFmtId="0" fontId="42" fillId="0" borderId="0" xfId="0" applyFont="1" applyBorder="1" applyAlignment="1">
      <alignment horizontal="center" vertical="center"/>
    </xf>
    <xf numFmtId="38" fontId="13" fillId="3" borderId="4" xfId="1" applyFont="1" applyFill="1" applyBorder="1" applyAlignment="1">
      <alignment horizontal="center" vertical="center"/>
    </xf>
    <xf numFmtId="38" fontId="13" fillId="3" borderId="5" xfId="1" applyFont="1" applyFill="1" applyBorder="1" applyAlignment="1">
      <alignment horizontal="center" vertical="center"/>
    </xf>
    <xf numFmtId="0" fontId="21" fillId="0" borderId="6" xfId="0" applyFont="1" applyBorder="1" applyAlignment="1">
      <alignment horizontal="center" vertical="center"/>
    </xf>
    <xf numFmtId="0" fontId="13" fillId="3" borderId="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0" fontId="25" fillId="0" borderId="1" xfId="6" applyFont="1" applyBorder="1" applyAlignment="1">
      <alignment horizontal="center" vertical="center"/>
    </xf>
    <xf numFmtId="38" fontId="59" fillId="0" borderId="1" xfId="7" applyFont="1" applyBorder="1" applyAlignment="1">
      <alignment horizontal="center" vertical="center"/>
    </xf>
    <xf numFmtId="179" fontId="25" fillId="0" borderId="140" xfId="6" applyNumberFormat="1" applyBorder="1" applyAlignment="1">
      <alignment horizontal="center" vertical="center" shrinkToFit="1"/>
    </xf>
    <xf numFmtId="38" fontId="59" fillId="7" borderId="92" xfId="7" applyFont="1" applyFill="1" applyBorder="1" applyAlignment="1">
      <alignment horizontal="center" vertical="center"/>
    </xf>
    <xf numFmtId="38" fontId="59" fillId="0" borderId="24" xfId="7" applyFont="1" applyBorder="1" applyAlignment="1">
      <alignment horizontal="center" vertical="center"/>
    </xf>
    <xf numFmtId="38" fontId="59" fillId="0" borderId="3" xfId="7" applyFont="1" applyBorder="1" applyAlignment="1">
      <alignment horizontal="center" vertical="center"/>
    </xf>
    <xf numFmtId="38" fontId="59" fillId="14" borderId="102" xfId="7" applyFont="1" applyFill="1" applyBorder="1" applyAlignment="1">
      <alignment horizontal="center" vertical="center"/>
    </xf>
    <xf numFmtId="38" fontId="59" fillId="14" borderId="92" xfId="7" applyFont="1" applyFill="1" applyBorder="1" applyAlignment="1">
      <alignment horizontal="center" vertical="center"/>
    </xf>
    <xf numFmtId="38" fontId="59" fillId="14" borderId="1" xfId="7" applyFont="1" applyFill="1" applyBorder="1" applyAlignment="1">
      <alignment horizontal="center" vertical="center"/>
    </xf>
    <xf numFmtId="38" fontId="60" fillId="14" borderId="1" xfId="7" applyFont="1" applyFill="1" applyBorder="1" applyAlignment="1">
      <alignment horizontal="center" vertical="center" wrapText="1"/>
    </xf>
    <xf numFmtId="38" fontId="60" fillId="14" borderId="1" xfId="7" applyFont="1" applyFill="1" applyBorder="1" applyAlignment="1">
      <alignment horizontal="center" vertical="center"/>
    </xf>
    <xf numFmtId="0" fontId="60" fillId="14" borderId="4" xfId="7" applyNumberFormat="1" applyFont="1" applyFill="1" applyBorder="1" applyAlignment="1">
      <alignment horizontal="center" vertical="center" wrapText="1" shrinkToFit="1"/>
    </xf>
    <xf numFmtId="0" fontId="60" fillId="14" borderId="6" xfId="7" applyNumberFormat="1" applyFont="1" applyFill="1" applyBorder="1" applyAlignment="1">
      <alignment horizontal="center" vertical="center" wrapText="1" shrinkToFit="1"/>
    </xf>
    <xf numFmtId="0" fontId="25" fillId="0" borderId="2" xfId="6" applyFont="1" applyBorder="1" applyAlignment="1">
      <alignment horizontal="center" vertical="center" wrapText="1"/>
    </xf>
    <xf numFmtId="0" fontId="25" fillId="0" borderId="11" xfId="6" applyFont="1" applyBorder="1" applyAlignment="1">
      <alignment horizontal="center" vertical="center" wrapText="1"/>
    </xf>
    <xf numFmtId="0" fontId="25" fillId="0" borderId="3" xfId="6" applyFont="1" applyBorder="1" applyAlignment="1">
      <alignment horizontal="center" vertical="center" wrapText="1"/>
    </xf>
    <xf numFmtId="0" fontId="25" fillId="0" borderId="88" xfId="6" applyFont="1" applyBorder="1" applyAlignment="1">
      <alignment horizontal="center" vertical="center" wrapText="1"/>
    </xf>
    <xf numFmtId="38" fontId="59" fillId="0" borderId="6" xfId="7" applyFont="1" applyBorder="1" applyAlignment="1">
      <alignment horizontal="center" vertical="center"/>
    </xf>
    <xf numFmtId="179" fontId="25" fillId="0" borderId="247" xfId="6" applyNumberFormat="1" applyBorder="1" applyAlignment="1">
      <alignment horizontal="center" vertical="center" shrinkToFit="1"/>
    </xf>
    <xf numFmtId="38" fontId="59" fillId="7" borderId="102" xfId="7" applyFont="1" applyFill="1" applyBorder="1" applyAlignment="1">
      <alignment horizontal="center" vertical="center"/>
    </xf>
    <xf numFmtId="0" fontId="25" fillId="0" borderId="1" xfId="6" applyFont="1" applyBorder="1" applyAlignment="1">
      <alignment horizontal="center" vertical="center" wrapText="1"/>
    </xf>
    <xf numFmtId="0" fontId="25" fillId="0" borderId="4" xfId="6" applyFont="1" applyBorder="1" applyAlignment="1">
      <alignment horizontal="center" vertical="center"/>
    </xf>
    <xf numFmtId="0" fontId="25" fillId="0" borderId="94" xfId="6" applyFont="1" applyBorder="1" applyAlignment="1">
      <alignment horizontal="center" vertical="center"/>
    </xf>
    <xf numFmtId="0" fontId="25" fillId="0" borderId="86" xfId="6" applyFont="1" applyBorder="1" applyAlignment="1">
      <alignment horizontal="center" vertical="center"/>
    </xf>
    <xf numFmtId="0" fontId="25" fillId="0" borderId="90" xfId="6" applyFont="1" applyBorder="1" applyAlignment="1">
      <alignment horizontal="center" vertical="center"/>
    </xf>
    <xf numFmtId="0" fontId="25" fillId="0" borderId="95" xfId="6" applyFont="1" applyBorder="1" applyAlignment="1">
      <alignment horizontal="center" vertical="center"/>
    </xf>
    <xf numFmtId="0" fontId="25" fillId="0" borderId="87" xfId="6" applyFont="1" applyFill="1" applyBorder="1" applyAlignment="1">
      <alignment horizontal="center" vertical="center"/>
    </xf>
    <xf numFmtId="0" fontId="25" fillId="0" borderId="11" xfId="6" applyFont="1" applyFill="1" applyBorder="1" applyAlignment="1">
      <alignment horizontal="center" vertical="center"/>
    </xf>
    <xf numFmtId="0" fontId="25" fillId="0" borderId="88" xfId="6" applyFont="1" applyFill="1" applyBorder="1" applyAlignment="1">
      <alignment horizontal="center" vertical="center"/>
    </xf>
    <xf numFmtId="0" fontId="25" fillId="0" borderId="89" xfId="6" applyFont="1" applyBorder="1" applyAlignment="1">
      <alignment horizontal="center" vertical="center"/>
    </xf>
    <xf numFmtId="0" fontId="25" fillId="0" borderId="23" xfId="6" applyFont="1" applyBorder="1" applyAlignment="1">
      <alignment horizontal="center" vertical="center"/>
    </xf>
    <xf numFmtId="0" fontId="25" fillId="0" borderId="10" xfId="6" applyFont="1" applyBorder="1" applyAlignment="1">
      <alignment horizontal="center" vertical="center"/>
    </xf>
    <xf numFmtId="0" fontId="25" fillId="0" borderId="91" xfId="6" applyFont="1" applyBorder="1" applyAlignment="1">
      <alignment horizontal="center" vertical="center" wrapText="1"/>
    </xf>
    <xf numFmtId="0" fontId="25" fillId="0" borderId="93" xfId="6" applyFont="1" applyBorder="1" applyAlignment="1">
      <alignment horizontal="center" vertical="center" wrapText="1"/>
    </xf>
    <xf numFmtId="0" fontId="25" fillId="0" borderId="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92" xfId="6" applyFont="1" applyBorder="1" applyAlignment="1">
      <alignment horizontal="center" vertical="center" wrapText="1"/>
    </xf>
    <xf numFmtId="0" fontId="25" fillId="0" borderId="99"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52" xfId="6" applyFont="1" applyBorder="1" applyAlignment="1">
      <alignment horizontal="center" vertical="center" wrapText="1"/>
    </xf>
    <xf numFmtId="38" fontId="59" fillId="14" borderId="6" xfId="7" applyFont="1" applyFill="1" applyBorder="1" applyAlignment="1">
      <alignment horizontal="center" vertical="center"/>
    </xf>
    <xf numFmtId="179" fontId="61" fillId="0" borderId="140" xfId="6" applyNumberFormat="1" applyFont="1" applyBorder="1" applyAlignment="1">
      <alignment horizontal="center" vertical="center" wrapText="1" shrinkToFit="1"/>
    </xf>
    <xf numFmtId="179" fontId="61" fillId="0" borderId="140" xfId="6" applyNumberFormat="1" applyFont="1" applyBorder="1" applyAlignment="1">
      <alignment horizontal="center" vertical="center" shrinkToFit="1"/>
    </xf>
    <xf numFmtId="179" fontId="62" fillId="0" borderId="140" xfId="6" applyNumberFormat="1" applyFont="1" applyBorder="1" applyAlignment="1">
      <alignment horizontal="center" vertical="center" wrapText="1" shrinkToFit="1"/>
    </xf>
    <xf numFmtId="179" fontId="62" fillId="0" borderId="140" xfId="6" applyNumberFormat="1" applyFont="1" applyBorder="1" applyAlignment="1">
      <alignment horizontal="center" vertical="center" shrinkToFit="1"/>
    </xf>
    <xf numFmtId="38" fontId="25" fillId="0" borderId="114" xfId="7" applyFont="1" applyBorder="1" applyAlignment="1">
      <alignment horizontal="center" vertical="center"/>
    </xf>
    <xf numFmtId="38" fontId="25" fillId="0" borderId="5" xfId="7" applyFont="1" applyBorder="1" applyAlignment="1">
      <alignment horizontal="center" vertical="center"/>
    </xf>
    <xf numFmtId="179" fontId="25" fillId="0" borderId="101" xfId="6" applyNumberFormat="1" applyBorder="1" applyAlignment="1">
      <alignment horizontal="center" vertical="center" shrinkToFit="1"/>
    </xf>
    <xf numFmtId="179" fontId="25" fillId="0" borderId="95" xfId="6" applyNumberFormat="1" applyBorder="1" applyAlignment="1">
      <alignment horizontal="center" vertical="center" shrinkToFit="1"/>
    </xf>
    <xf numFmtId="0" fontId="25" fillId="0" borderId="113" xfId="6" applyFont="1" applyFill="1" applyBorder="1" applyAlignment="1">
      <alignment horizontal="center" vertical="center"/>
    </xf>
    <xf numFmtId="0" fontId="25" fillId="0" borderId="96" xfId="6" applyFont="1" applyFill="1" applyBorder="1" applyAlignment="1">
      <alignment horizontal="center" vertical="center"/>
    </xf>
    <xf numFmtId="38" fontId="25" fillId="0" borderId="114" xfId="15" applyFont="1" applyBorder="1" applyAlignment="1">
      <alignment vertical="center"/>
    </xf>
    <xf numFmtId="38" fontId="25" fillId="0" borderId="5" xfId="15" applyFont="1" applyBorder="1" applyAlignment="1">
      <alignment vertical="center"/>
    </xf>
    <xf numFmtId="179" fontId="25" fillId="0" borderId="120" xfId="6" applyNumberFormat="1" applyFont="1" applyBorder="1" applyAlignment="1">
      <alignment horizontal="center" vertical="center"/>
    </xf>
    <xf numFmtId="179" fontId="25" fillId="0" borderId="121" xfId="6" applyNumberFormat="1" applyFont="1" applyBorder="1" applyAlignment="1">
      <alignment horizontal="center" vertical="center"/>
    </xf>
    <xf numFmtId="38" fontId="25" fillId="0" borderId="97" xfId="15" applyFont="1" applyBorder="1" applyAlignment="1">
      <alignment vertical="center"/>
    </xf>
    <xf numFmtId="38" fontId="25" fillId="0" borderId="97" xfId="7" applyFont="1" applyBorder="1" applyAlignment="1">
      <alignment horizontal="center" vertical="center"/>
    </xf>
    <xf numFmtId="0" fontId="25" fillId="0" borderId="97" xfId="6" applyFont="1" applyBorder="1" applyAlignment="1">
      <alignment horizontal="center" vertical="center" wrapText="1"/>
    </xf>
    <xf numFmtId="0" fontId="32" fillId="0" borderId="4" xfId="6" applyFont="1" applyBorder="1" applyAlignment="1">
      <alignment horizontal="center" vertical="center" wrapText="1" shrinkToFit="1"/>
    </xf>
    <xf numFmtId="0" fontId="28" fillId="0" borderId="97" xfId="6" applyFont="1" applyBorder="1" applyAlignment="1">
      <alignment horizontal="center" vertical="center" shrinkToFit="1"/>
    </xf>
    <xf numFmtId="38" fontId="25" fillId="0" borderId="107" xfId="7" applyFont="1" applyBorder="1" applyAlignment="1">
      <alignment horizontal="center" vertical="center"/>
    </xf>
    <xf numFmtId="0" fontId="25" fillId="0" borderId="7" xfId="6" applyFont="1" applyBorder="1" applyAlignment="1">
      <alignment horizontal="center" vertical="center"/>
    </xf>
    <xf numFmtId="0" fontId="25" fillId="0" borderId="8" xfId="6" applyFont="1" applyBorder="1" applyAlignment="1">
      <alignment horizontal="center" vertical="center"/>
    </xf>
    <xf numFmtId="0" fontId="25" fillId="0" borderId="106" xfId="6" applyFont="1" applyBorder="1" applyAlignment="1">
      <alignment horizontal="center" vertical="center"/>
    </xf>
    <xf numFmtId="0" fontId="25" fillId="0" borderId="105" xfId="6" applyFont="1" applyBorder="1" applyAlignment="1">
      <alignment horizontal="center" vertical="center"/>
    </xf>
    <xf numFmtId="0" fontId="25" fillId="0" borderId="92" xfId="6" applyFont="1" applyBorder="1" applyAlignment="1">
      <alignment horizontal="center" vertical="center"/>
    </xf>
    <xf numFmtId="0" fontId="25" fillId="0" borderId="91" xfId="6" applyFont="1" applyBorder="1" applyAlignment="1">
      <alignment horizontal="center" vertical="center"/>
    </xf>
    <xf numFmtId="0" fontId="25" fillId="0" borderId="96" xfId="6" applyFont="1" applyBorder="1" applyAlignment="1">
      <alignment horizontal="center" vertical="center"/>
    </xf>
    <xf numFmtId="0" fontId="25" fillId="0" borderId="86" xfId="6" applyFont="1" applyBorder="1" applyAlignment="1">
      <alignment horizontal="center" vertical="center" wrapText="1"/>
    </xf>
    <xf numFmtId="0" fontId="25" fillId="0" borderId="95" xfId="6" applyFont="1" applyBorder="1" applyAlignment="1">
      <alignment horizontal="center" vertical="center" wrapText="1"/>
    </xf>
    <xf numFmtId="179" fontId="61" fillId="0" borderId="101" xfId="6" applyNumberFormat="1" applyFont="1" applyBorder="1" applyAlignment="1">
      <alignment horizontal="center" vertical="center" wrapText="1" shrinkToFit="1"/>
    </xf>
    <xf numFmtId="179" fontId="61" fillId="0" borderId="95" xfId="6" applyNumberFormat="1" applyFont="1" applyBorder="1" applyAlignment="1">
      <alignment horizontal="center" vertical="center" shrinkToFit="1"/>
    </xf>
    <xf numFmtId="0" fontId="28" fillId="0" borderId="144" xfId="6" applyFont="1" applyBorder="1" applyAlignment="1">
      <alignment horizontal="center" vertical="center"/>
    </xf>
    <xf numFmtId="38" fontId="28" fillId="0" borderId="125" xfId="6" applyNumberFormat="1" applyFont="1" applyBorder="1" applyAlignment="1">
      <alignment vertical="center"/>
    </xf>
    <xf numFmtId="38" fontId="28" fillId="0" borderId="127" xfId="6" applyNumberFormat="1" applyFont="1" applyBorder="1" applyAlignment="1">
      <alignment vertical="center"/>
    </xf>
    <xf numFmtId="0" fontId="28" fillId="0" borderId="93" xfId="6" applyFont="1" applyBorder="1" applyAlignment="1">
      <alignment vertical="center"/>
    </xf>
    <xf numFmtId="0" fontId="28" fillId="0" borderId="96" xfId="6" applyFont="1" applyBorder="1" applyAlignment="1">
      <alignment vertical="center"/>
    </xf>
    <xf numFmtId="38" fontId="28" fillId="0" borderId="157" xfId="7" applyFont="1" applyFill="1" applyBorder="1" applyAlignment="1">
      <alignment horizontal="right" vertical="center"/>
    </xf>
    <xf numFmtId="38" fontId="28" fillId="0" borderId="156" xfId="7" applyFont="1" applyFill="1" applyBorder="1" applyAlignment="1">
      <alignment horizontal="right" vertical="center"/>
    </xf>
    <xf numFmtId="0" fontId="31" fillId="0" borderId="132" xfId="6" applyFont="1" applyBorder="1" applyAlignment="1">
      <alignment vertical="center" wrapText="1"/>
    </xf>
    <xf numFmtId="0" fontId="31" fillId="0" borderId="0" xfId="6" applyFont="1" applyBorder="1" applyAlignment="1">
      <alignment vertical="center" wrapText="1"/>
    </xf>
    <xf numFmtId="0" fontId="31" fillId="0" borderId="133" xfId="6" applyFont="1" applyBorder="1" applyAlignment="1">
      <alignment vertical="center" wrapText="1"/>
    </xf>
    <xf numFmtId="0" fontId="31" fillId="0" borderId="149" xfId="6" applyFont="1" applyBorder="1" applyAlignment="1">
      <alignment vertical="center" wrapText="1"/>
    </xf>
    <xf numFmtId="0" fontId="31" fillId="0" borderId="150" xfId="6" applyFont="1" applyBorder="1" applyAlignment="1">
      <alignment vertical="center" wrapText="1"/>
    </xf>
    <xf numFmtId="0" fontId="31" fillId="0" borderId="151" xfId="6" applyFont="1" applyBorder="1" applyAlignment="1">
      <alignment vertical="center" wrapText="1"/>
    </xf>
    <xf numFmtId="0" fontId="28" fillId="0" borderId="41" xfId="6" applyFont="1" applyBorder="1" applyAlignment="1">
      <alignment horizontal="left" vertical="center"/>
    </xf>
    <xf numFmtId="0" fontId="28" fillId="0" borderId="58" xfId="6" applyFont="1" applyBorder="1" applyAlignment="1">
      <alignment horizontal="left" vertical="center"/>
    </xf>
    <xf numFmtId="38" fontId="28" fillId="0" borderId="179" xfId="7" applyFont="1" applyFill="1" applyBorder="1" applyAlignment="1">
      <alignment horizontal="right" vertical="center"/>
    </xf>
    <xf numFmtId="38" fontId="28" fillId="0" borderId="180" xfId="7" applyFont="1" applyFill="1" applyBorder="1" applyAlignment="1">
      <alignment horizontal="right" vertical="center"/>
    </xf>
    <xf numFmtId="38" fontId="28" fillId="0" borderId="206" xfId="6" applyNumberFormat="1" applyFont="1" applyBorder="1" applyAlignment="1">
      <alignment vertical="center"/>
    </xf>
    <xf numFmtId="38" fontId="28" fillId="0" borderId="205" xfId="6" applyNumberFormat="1" applyFont="1" applyBorder="1" applyAlignment="1">
      <alignment vertical="center"/>
    </xf>
    <xf numFmtId="0" fontId="28" fillId="0" borderId="125" xfId="6" applyFont="1" applyBorder="1" applyAlignment="1">
      <alignment horizontal="center" vertical="center"/>
    </xf>
    <xf numFmtId="0" fontId="28" fillId="0" borderId="126" xfId="6" applyFont="1" applyBorder="1" applyAlignment="1">
      <alignment horizontal="center" vertical="center"/>
    </xf>
    <xf numFmtId="0" fontId="28" fillId="0" borderId="127" xfId="6" applyFont="1" applyBorder="1" applyAlignment="1">
      <alignment horizontal="center" vertical="center"/>
    </xf>
    <xf numFmtId="0" fontId="28" fillId="0" borderId="113" xfId="6" applyFont="1" applyBorder="1" applyAlignment="1">
      <alignment vertical="center"/>
    </xf>
    <xf numFmtId="0" fontId="31" fillId="0" borderId="146" xfId="6" applyFont="1" applyBorder="1" applyAlignment="1">
      <alignment vertical="center" wrapText="1"/>
    </xf>
    <xf numFmtId="0" fontId="31" fillId="0" borderId="147" xfId="6" applyFont="1" applyBorder="1" applyAlignment="1">
      <alignment vertical="center" wrapText="1"/>
    </xf>
    <xf numFmtId="0" fontId="31" fillId="0" borderId="148" xfId="6" applyFont="1" applyBorder="1" applyAlignment="1">
      <alignment vertical="center" wrapText="1"/>
    </xf>
    <xf numFmtId="0" fontId="28" fillId="0" borderId="28" xfId="6" applyFont="1" applyBorder="1" applyAlignment="1">
      <alignment vertical="center"/>
    </xf>
    <xf numFmtId="0" fontId="28" fillId="0" borderId="29" xfId="6" applyFont="1" applyBorder="1" applyAlignment="1">
      <alignment horizontal="center" vertical="center"/>
    </xf>
    <xf numFmtId="0" fontId="28" fillId="0" borderId="89" xfId="6" applyFont="1" applyBorder="1" applyAlignment="1">
      <alignment horizontal="center" vertical="center"/>
    </xf>
    <xf numFmtId="0" fontId="28" fillId="0" borderId="10" xfId="6" applyFont="1" applyBorder="1" applyAlignment="1">
      <alignment horizontal="center" vertical="center"/>
    </xf>
    <xf numFmtId="0" fontId="28" fillId="0" borderId="149" xfId="6" applyFont="1" applyBorder="1" applyAlignment="1">
      <alignment horizontal="center" vertical="center"/>
    </xf>
    <xf numFmtId="0" fontId="28" fillId="0" borderId="100" xfId="6" applyFont="1" applyBorder="1" applyAlignment="1">
      <alignment horizontal="center" vertical="center"/>
    </xf>
    <xf numFmtId="38" fontId="28" fillId="0" borderId="172" xfId="7" applyFont="1" applyBorder="1" applyAlignment="1">
      <alignment horizontal="center" vertical="center"/>
    </xf>
    <xf numFmtId="38" fontId="28" fillId="0" borderId="164" xfId="7" applyFont="1" applyBorder="1" applyAlignment="1">
      <alignment horizontal="center" vertical="center"/>
    </xf>
    <xf numFmtId="0" fontId="31" fillId="0" borderId="172" xfId="6" applyFont="1" applyBorder="1" applyAlignment="1">
      <alignment vertical="center" shrinkToFit="1"/>
    </xf>
    <xf numFmtId="0" fontId="31" fillId="0" borderId="51" xfId="6" applyFont="1" applyBorder="1" applyAlignment="1">
      <alignment vertical="center" shrinkToFit="1"/>
    </xf>
    <xf numFmtId="0" fontId="31" fillId="0" borderId="164" xfId="6" applyFont="1" applyBorder="1" applyAlignment="1">
      <alignment vertical="center" shrinkToFit="1"/>
    </xf>
    <xf numFmtId="38" fontId="28" fillId="0" borderId="195" xfId="7" applyFont="1" applyBorder="1" applyAlignment="1">
      <alignment horizontal="center" vertical="center"/>
    </xf>
    <xf numFmtId="38" fontId="28" fillId="0" borderId="197" xfId="7" applyFont="1" applyBorder="1" applyAlignment="1">
      <alignment horizontal="center" vertical="center"/>
    </xf>
    <xf numFmtId="0" fontId="28" fillId="0" borderId="152" xfId="6" applyFont="1" applyBorder="1" applyAlignment="1">
      <alignment horizontal="center" vertical="center"/>
    </xf>
    <xf numFmtId="0" fontId="28" fillId="0" borderId="186" xfId="6" applyFont="1" applyBorder="1" applyAlignment="1">
      <alignment horizontal="center" vertical="center"/>
    </xf>
    <xf numFmtId="0" fontId="28" fillId="9" borderId="199" xfId="6" applyFont="1" applyFill="1" applyBorder="1" applyAlignment="1">
      <alignment horizontal="center" vertical="center"/>
    </xf>
    <xf numFmtId="0" fontId="28" fillId="9" borderId="153" xfId="6" applyFont="1" applyFill="1" applyBorder="1" applyAlignment="1">
      <alignment horizontal="center" vertical="center"/>
    </xf>
    <xf numFmtId="0" fontId="28" fillId="9" borderId="154" xfId="6" applyFont="1" applyFill="1" applyBorder="1" applyAlignment="1">
      <alignment horizontal="center" vertical="center"/>
    </xf>
    <xf numFmtId="0" fontId="28" fillId="0" borderId="202" xfId="6" applyFont="1" applyBorder="1" applyAlignment="1">
      <alignment horizontal="center" vertical="center"/>
    </xf>
    <xf numFmtId="38" fontId="28" fillId="0" borderId="161" xfId="7" applyFont="1" applyFill="1" applyBorder="1" applyAlignment="1">
      <alignment horizontal="center" vertical="center"/>
    </xf>
    <xf numFmtId="38" fontId="28" fillId="0" borderId="160" xfId="7" applyFont="1" applyFill="1" applyBorder="1" applyAlignment="1">
      <alignment horizontal="center" vertical="center"/>
    </xf>
    <xf numFmtId="0" fontId="28" fillId="0" borderId="200" xfId="6" applyFont="1" applyBorder="1" applyAlignment="1">
      <alignment horizontal="center" vertical="center"/>
    </xf>
    <xf numFmtId="0" fontId="28" fillId="0" borderId="64" xfId="6" applyFont="1" applyBorder="1" applyAlignment="1">
      <alignment horizontal="center" vertical="center"/>
    </xf>
    <xf numFmtId="0" fontId="28" fillId="9" borderId="63" xfId="6" applyFont="1" applyFill="1" applyBorder="1" applyAlignment="1">
      <alignment horizontal="center" vertical="center"/>
    </xf>
    <xf numFmtId="0" fontId="28" fillId="9" borderId="62" xfId="6" applyFont="1" applyFill="1" applyBorder="1" applyAlignment="1">
      <alignment horizontal="center" vertical="center"/>
    </xf>
    <xf numFmtId="0" fontId="28" fillId="9" borderId="201" xfId="6" applyFont="1" applyFill="1" applyBorder="1" applyAlignment="1">
      <alignment horizontal="center" vertical="center"/>
    </xf>
    <xf numFmtId="0" fontId="28" fillId="0" borderId="91" xfId="6" applyFont="1" applyBorder="1" applyAlignment="1">
      <alignment horizontal="center" vertical="center" wrapText="1"/>
    </xf>
    <xf numFmtId="0" fontId="28" fillId="0" borderId="93" xfId="6" applyFont="1" applyBorder="1" applyAlignment="1">
      <alignment horizontal="center" vertical="center"/>
    </xf>
    <xf numFmtId="0" fontId="28" fillId="0" borderId="96" xfId="6" applyFont="1" applyBorder="1" applyAlignment="1">
      <alignment horizontal="center" vertical="center"/>
    </xf>
    <xf numFmtId="0" fontId="28" fillId="0" borderId="54" xfId="6" applyFont="1" applyBorder="1" applyAlignment="1">
      <alignment horizontal="center" vertical="center"/>
    </xf>
    <xf numFmtId="0" fontId="28" fillId="0" borderId="56" xfId="6" applyFont="1" applyBorder="1" applyAlignment="1">
      <alignment horizontal="center" vertical="center"/>
    </xf>
    <xf numFmtId="183" fontId="28" fillId="0" borderId="171" xfId="7" applyNumberFormat="1" applyFont="1" applyBorder="1" applyAlignment="1">
      <alignment horizontal="center" vertical="center"/>
    </xf>
    <xf numFmtId="183" fontId="28" fillId="0" borderId="178" xfId="7" applyNumberFormat="1" applyFont="1" applyBorder="1" applyAlignment="1">
      <alignment horizontal="center" vertical="center"/>
    </xf>
    <xf numFmtId="0" fontId="28" fillId="0" borderId="129" xfId="6" applyFont="1" applyBorder="1" applyAlignment="1">
      <alignment horizontal="center" vertical="center"/>
    </xf>
    <xf numFmtId="0" fontId="28" fillId="0" borderId="13" xfId="6" applyFont="1" applyBorder="1" applyAlignment="1">
      <alignment horizontal="center" vertical="center"/>
    </xf>
    <xf numFmtId="184" fontId="28" fillId="0" borderId="129" xfId="6" applyNumberFormat="1" applyFont="1" applyFill="1" applyBorder="1" applyAlignment="1">
      <alignment horizontal="center" vertical="center"/>
    </xf>
    <xf numFmtId="184" fontId="28" fillId="0" borderId="13" xfId="6" applyNumberFormat="1" applyFont="1" applyFill="1" applyBorder="1" applyAlignment="1">
      <alignment horizontal="center" vertical="center"/>
    </xf>
    <xf numFmtId="184" fontId="28" fillId="0" borderId="130" xfId="6" applyNumberFormat="1" applyFont="1" applyFill="1" applyBorder="1" applyAlignment="1">
      <alignment horizontal="center" vertical="center"/>
    </xf>
    <xf numFmtId="0" fontId="31" fillId="0" borderId="129" xfId="6" applyFont="1" applyBorder="1" applyAlignment="1">
      <alignment vertical="center" shrinkToFit="1"/>
    </xf>
    <xf numFmtId="0" fontId="31" fillId="0" borderId="13" xfId="6" applyFont="1" applyBorder="1" applyAlignment="1">
      <alignment vertical="center" shrinkToFit="1"/>
    </xf>
    <xf numFmtId="0" fontId="31" fillId="0" borderId="130" xfId="6" applyFont="1" applyBorder="1" applyAlignment="1">
      <alignment vertical="center" shrinkToFit="1"/>
    </xf>
    <xf numFmtId="38" fontId="28" fillId="0" borderId="35" xfId="7" applyNumberFormat="1" applyFont="1" applyBorder="1" applyAlignment="1">
      <alignment horizontal="center" vertical="center"/>
    </xf>
    <xf numFmtId="38" fontId="28" fillId="0" borderId="6" xfId="7" applyNumberFormat="1" applyFont="1" applyBorder="1" applyAlignment="1">
      <alignment horizontal="center" vertical="center"/>
    </xf>
    <xf numFmtId="0" fontId="28" fillId="0" borderId="183" xfId="6" applyFont="1" applyBorder="1" applyAlignment="1">
      <alignment horizontal="center" vertical="center"/>
    </xf>
    <xf numFmtId="0" fontId="28" fillId="0" borderId="189" xfId="6" applyFont="1" applyBorder="1" applyAlignment="1">
      <alignment horizontal="center" vertical="center"/>
    </xf>
    <xf numFmtId="0" fontId="28" fillId="0" borderId="102" xfId="6" applyFont="1" applyBorder="1" applyAlignment="1">
      <alignment horizontal="center" vertical="center"/>
    </xf>
    <xf numFmtId="183" fontId="28" fillId="0" borderId="193" xfId="7" applyNumberFormat="1" applyFont="1" applyBorder="1" applyAlignment="1">
      <alignment horizontal="center" vertical="center"/>
    </xf>
    <xf numFmtId="183" fontId="28" fillId="0" borderId="102" xfId="7" applyNumberFormat="1" applyFont="1" applyBorder="1" applyAlignment="1">
      <alignment horizontal="center" vertical="center"/>
    </xf>
    <xf numFmtId="183" fontId="28" fillId="0" borderId="35" xfId="7" applyNumberFormat="1" applyFont="1" applyBorder="1" applyAlignment="1">
      <alignment horizontal="center" vertical="center"/>
    </xf>
    <xf numFmtId="183" fontId="28" fillId="0" borderId="6" xfId="7" applyNumberFormat="1" applyFont="1" applyBorder="1" applyAlignment="1">
      <alignment horizontal="center" vertical="center"/>
    </xf>
    <xf numFmtId="180" fontId="28" fillId="0" borderId="192" xfId="6" applyNumberFormat="1" applyFont="1" applyBorder="1" applyAlignment="1">
      <alignment horizontal="center" vertical="center"/>
    </xf>
    <xf numFmtId="180" fontId="28" fillId="0" borderId="129" xfId="6" applyNumberFormat="1" applyFont="1" applyBorder="1" applyAlignment="1">
      <alignment horizontal="center" vertical="center"/>
    </xf>
    <xf numFmtId="184" fontId="28" fillId="0" borderId="87" xfId="6" applyNumberFormat="1" applyFont="1" applyFill="1" applyBorder="1" applyAlignment="1">
      <alignment horizontal="center" vertical="center"/>
    </xf>
    <xf numFmtId="184" fontId="28" fillId="0" borderId="11" xfId="6" applyNumberFormat="1" applyFont="1" applyFill="1" applyBorder="1" applyAlignment="1">
      <alignment horizontal="center" vertical="center"/>
    </xf>
    <xf numFmtId="184" fontId="28" fillId="0" borderId="88" xfId="6" applyNumberFormat="1" applyFont="1" applyFill="1" applyBorder="1" applyAlignment="1">
      <alignment horizontal="center" vertical="center"/>
    </xf>
    <xf numFmtId="0" fontId="31" fillId="0" borderId="87" xfId="6" applyFont="1" applyBorder="1" applyAlignment="1">
      <alignment vertical="center" shrinkToFit="1"/>
    </xf>
    <xf numFmtId="0" fontId="31" fillId="0" borderId="11" xfId="6" applyFont="1" applyBorder="1" applyAlignment="1">
      <alignment vertical="center" shrinkToFit="1"/>
    </xf>
    <xf numFmtId="0" fontId="31" fillId="0" borderId="88" xfId="6" applyFont="1" applyBorder="1" applyAlignment="1">
      <alignment vertical="center" shrinkToFit="1"/>
    </xf>
    <xf numFmtId="38" fontId="28" fillId="0" borderId="193" xfId="7" applyNumberFormat="1" applyFont="1" applyBorder="1" applyAlignment="1">
      <alignment horizontal="center" vertical="center"/>
    </xf>
    <xf numFmtId="38" fontId="28" fillId="0" borderId="102" xfId="7" applyNumberFormat="1" applyFont="1" applyBorder="1" applyAlignment="1">
      <alignment horizontal="center" vertical="center"/>
    </xf>
    <xf numFmtId="0" fontId="28" fillId="0" borderId="92" xfId="6" applyFont="1" applyBorder="1" applyAlignment="1">
      <alignment horizontal="center" vertical="center" wrapText="1"/>
    </xf>
    <xf numFmtId="0" fontId="28" fillId="0" borderId="92" xfId="6" applyFont="1" applyBorder="1" applyAlignment="1">
      <alignment horizontal="center" vertical="center"/>
    </xf>
    <xf numFmtId="0" fontId="28" fillId="0" borderId="20" xfId="6" applyFont="1" applyBorder="1" applyAlignment="1">
      <alignment horizontal="center" vertical="center"/>
    </xf>
    <xf numFmtId="0" fontId="28" fillId="0" borderId="25" xfId="6" applyFont="1" applyBorder="1" applyAlignment="1">
      <alignment horizontal="center" vertical="center"/>
    </xf>
    <xf numFmtId="183" fontId="28" fillId="0" borderId="93" xfId="7" applyNumberFormat="1" applyFont="1" applyBorder="1" applyAlignment="1">
      <alignment horizontal="center" vertical="center"/>
    </xf>
    <xf numFmtId="183" fontId="28" fillId="0" borderId="5" xfId="7" applyNumberFormat="1" applyFont="1" applyBorder="1" applyAlignment="1">
      <alignment horizontal="center" vertical="center"/>
    </xf>
    <xf numFmtId="180" fontId="28" fillId="0" borderId="171" xfId="6" applyNumberFormat="1" applyFont="1" applyBorder="1" applyAlignment="1">
      <alignment horizontal="center" vertical="center"/>
    </xf>
    <xf numFmtId="180" fontId="28" fillId="0" borderId="178" xfId="6" applyNumberFormat="1" applyFont="1" applyBorder="1" applyAlignment="1">
      <alignment horizontal="center" vertical="center"/>
    </xf>
    <xf numFmtId="38" fontId="28" fillId="0" borderId="152" xfId="7" applyFont="1" applyBorder="1" applyAlignment="1">
      <alignment horizontal="center" vertical="center"/>
    </xf>
    <xf numFmtId="38" fontId="28" fillId="0" borderId="186" xfId="7" applyFont="1" applyBorder="1" applyAlignment="1">
      <alignment horizontal="center" vertical="center"/>
    </xf>
    <xf numFmtId="38" fontId="28" fillId="0" borderId="173" xfId="7" applyFont="1" applyBorder="1" applyAlignment="1">
      <alignment horizontal="center" vertical="center"/>
    </xf>
    <xf numFmtId="38" fontId="28" fillId="0" borderId="142" xfId="7" applyFont="1" applyBorder="1" applyAlignment="1">
      <alignment horizontal="center" vertical="center"/>
    </xf>
    <xf numFmtId="38" fontId="28" fillId="0" borderId="183" xfId="7" applyFont="1" applyBorder="1" applyAlignment="1">
      <alignment horizontal="center" vertical="center"/>
    </xf>
    <xf numFmtId="38" fontId="28" fillId="0" borderId="189" xfId="7" applyFont="1" applyBorder="1" applyAlignment="1">
      <alignment horizontal="center" vertical="center"/>
    </xf>
    <xf numFmtId="38" fontId="28" fillId="0" borderId="158" xfId="7" applyFont="1" applyBorder="1" applyAlignment="1">
      <alignment horizontal="center" vertical="center"/>
    </xf>
    <xf numFmtId="38" fontId="28" fillId="0" borderId="162" xfId="7" applyFont="1" applyBorder="1" applyAlignment="1">
      <alignment horizontal="center" vertical="center"/>
    </xf>
    <xf numFmtId="0" fontId="28" fillId="0" borderId="87" xfId="6" applyFont="1" applyBorder="1" applyAlignment="1">
      <alignment horizontal="center" vertical="center"/>
    </xf>
    <xf numFmtId="0" fontId="28" fillId="0" borderId="11" xfId="6" applyFont="1" applyBorder="1" applyAlignment="1">
      <alignment horizontal="center" vertical="center"/>
    </xf>
    <xf numFmtId="0" fontId="28" fillId="0" borderId="88" xfId="6" applyFont="1" applyBorder="1" applyAlignment="1">
      <alignment horizontal="center" vertical="center"/>
    </xf>
    <xf numFmtId="38" fontId="28" fillId="0" borderId="35" xfId="7" applyFont="1" applyBorder="1" applyAlignment="1">
      <alignment horizontal="center" vertical="center"/>
    </xf>
    <xf numFmtId="38" fontId="28" fillId="0" borderId="6" xfId="7" applyFont="1" applyBorder="1" applyAlignment="1">
      <alignment horizontal="center" vertical="center"/>
    </xf>
    <xf numFmtId="38" fontId="28" fillId="0" borderId="184" xfId="7" applyFont="1" applyBorder="1" applyAlignment="1">
      <alignment horizontal="center" vertical="center"/>
    </xf>
    <xf numFmtId="38" fontId="28" fillId="0" borderId="185" xfId="7" applyFont="1" applyBorder="1" applyAlignment="1">
      <alignment horizontal="center" vertical="center"/>
    </xf>
    <xf numFmtId="0" fontId="28" fillId="11" borderId="138" xfId="6" applyFont="1" applyFill="1" applyBorder="1" applyAlignment="1">
      <alignment horizontal="center" vertical="center"/>
    </xf>
    <xf numFmtId="0" fontId="28" fillId="11" borderId="139" xfId="6" applyFont="1" applyFill="1" applyBorder="1" applyAlignment="1">
      <alignment horizontal="center" vertical="center"/>
    </xf>
    <xf numFmtId="0" fontId="28" fillId="11" borderId="137" xfId="6" applyFont="1" applyFill="1" applyBorder="1" applyAlignment="1">
      <alignment horizontal="center" vertical="center"/>
    </xf>
    <xf numFmtId="0" fontId="28" fillId="11" borderId="146" xfId="6" applyFont="1" applyFill="1" applyBorder="1" applyAlignment="1">
      <alignment horizontal="center" vertical="center"/>
    </xf>
    <xf numFmtId="0" fontId="28" fillId="11" borderId="148" xfId="6" applyFont="1" applyFill="1" applyBorder="1" applyAlignment="1">
      <alignment horizontal="center" vertical="center"/>
    </xf>
    <xf numFmtId="0" fontId="28" fillId="11" borderId="149" xfId="6" applyFont="1" applyFill="1" applyBorder="1" applyAlignment="1">
      <alignment horizontal="center" vertical="center"/>
    </xf>
    <xf numFmtId="0" fontId="28" fillId="11" borderId="151" xfId="6" applyFont="1" applyFill="1" applyBorder="1" applyAlignment="1">
      <alignment horizontal="center" vertical="center"/>
    </xf>
    <xf numFmtId="0" fontId="28" fillId="0" borderId="153" xfId="6" applyFont="1" applyBorder="1" applyAlignment="1">
      <alignment horizontal="center" vertical="center"/>
    </xf>
    <xf numFmtId="0" fontId="28" fillId="0" borderId="154" xfId="6" applyFont="1" applyBorder="1" applyAlignment="1">
      <alignment horizontal="center" vertical="center"/>
    </xf>
    <xf numFmtId="0" fontId="28" fillId="0" borderId="113" xfId="6" applyFont="1" applyBorder="1" applyAlignment="1">
      <alignment horizontal="center" vertical="center"/>
    </xf>
    <xf numFmtId="0" fontId="28" fillId="6" borderId="137" xfId="6" applyFont="1" applyFill="1" applyBorder="1" applyAlignment="1">
      <alignment horizontal="center" vertical="center"/>
    </xf>
    <xf numFmtId="0" fontId="28" fillId="6" borderId="138" xfId="6" applyFont="1" applyFill="1" applyBorder="1" applyAlignment="1">
      <alignment horizontal="center" vertical="center"/>
    </xf>
    <xf numFmtId="0" fontId="28" fillId="6" borderId="139" xfId="6" applyFont="1" applyFill="1" applyBorder="1" applyAlignment="1">
      <alignment horizontal="center" vertical="center"/>
    </xf>
    <xf numFmtId="0" fontId="31" fillId="0" borderId="157" xfId="6" applyFont="1" applyFill="1" applyBorder="1" applyAlignment="1">
      <alignment vertical="center" shrinkToFit="1"/>
    </xf>
    <xf numFmtId="0" fontId="31" fillId="0" borderId="155" xfId="6" applyFont="1" applyFill="1" applyBorder="1" applyAlignment="1">
      <alignment vertical="center" shrinkToFit="1"/>
    </xf>
    <xf numFmtId="0" fontId="31" fillId="0" borderId="156" xfId="6" applyFont="1" applyFill="1" applyBorder="1" applyAlignment="1">
      <alignment vertical="center" shrinkToFit="1"/>
    </xf>
    <xf numFmtId="0" fontId="28" fillId="10" borderId="87" xfId="6" applyFont="1" applyFill="1" applyBorder="1" applyAlignment="1">
      <alignment horizontal="center" vertical="center"/>
    </xf>
    <xf numFmtId="0" fontId="28" fillId="10" borderId="11" xfId="6" applyFont="1" applyFill="1" applyBorder="1" applyAlignment="1">
      <alignment horizontal="center" vertical="center"/>
    </xf>
    <xf numFmtId="0" fontId="28" fillId="10" borderId="88" xfId="6" applyFont="1" applyFill="1" applyBorder="1" applyAlignment="1">
      <alignment horizontal="center" vertical="center"/>
    </xf>
    <xf numFmtId="0" fontId="28" fillId="6" borderId="87" xfId="6" applyFont="1" applyFill="1" applyBorder="1" applyAlignment="1">
      <alignment horizontal="center" vertical="center"/>
    </xf>
    <xf numFmtId="0" fontId="28" fillId="6" borderId="11" xfId="6" applyFont="1" applyFill="1" applyBorder="1" applyAlignment="1">
      <alignment horizontal="center" vertical="center"/>
    </xf>
    <xf numFmtId="0" fontId="28" fillId="6" borderId="88" xfId="6" applyFont="1" applyFill="1" applyBorder="1" applyAlignment="1">
      <alignment horizontal="center" vertical="center"/>
    </xf>
    <xf numFmtId="0" fontId="37" fillId="0" borderId="161" xfId="6" applyFont="1" applyBorder="1" applyAlignment="1">
      <alignment vertical="center"/>
    </xf>
    <xf numFmtId="0" fontId="37" fillId="0" borderId="50" xfId="6" applyFont="1" applyBorder="1" applyAlignment="1">
      <alignment vertical="center"/>
    </xf>
    <xf numFmtId="0" fontId="37" fillId="0" borderId="160" xfId="6" applyFont="1" applyBorder="1" applyAlignment="1">
      <alignment vertical="center"/>
    </xf>
    <xf numFmtId="38" fontId="28" fillId="0" borderId="5" xfId="7" applyFont="1" applyBorder="1" applyAlignment="1">
      <alignment horizontal="center" vertical="center"/>
    </xf>
    <xf numFmtId="0" fontId="28" fillId="0" borderId="93" xfId="6" applyFont="1" applyBorder="1" applyAlignment="1">
      <alignment horizontal="center" vertical="center" wrapText="1"/>
    </xf>
    <xf numFmtId="0" fontId="28" fillId="0" borderId="102" xfId="6" applyFont="1" applyBorder="1" applyAlignment="1">
      <alignment horizontal="center" vertical="center" wrapText="1"/>
    </xf>
    <xf numFmtId="0" fontId="28" fillId="0" borderId="87" xfId="6" applyFont="1" applyFill="1" applyBorder="1" applyAlignment="1">
      <alignment horizontal="center" vertical="center"/>
    </xf>
    <xf numFmtId="0" fontId="28" fillId="0" borderId="11" xfId="6" applyFont="1" applyFill="1" applyBorder="1" applyAlignment="1">
      <alignment horizontal="center" vertical="center"/>
    </xf>
    <xf numFmtId="0" fontId="28" fillId="0" borderId="88" xfId="6" applyFont="1" applyFill="1" applyBorder="1" applyAlignment="1">
      <alignment horizontal="center" vertical="center"/>
    </xf>
    <xf numFmtId="38" fontId="28" fillId="0" borderId="181" xfId="7" applyFont="1" applyBorder="1" applyAlignment="1">
      <alignment horizontal="center" vertical="center"/>
    </xf>
    <xf numFmtId="38" fontId="28" fillId="0" borderId="138" xfId="7" applyFont="1" applyBorder="1" applyAlignment="1">
      <alignment horizontal="center" vertical="center"/>
    </xf>
    <xf numFmtId="38" fontId="28" fillId="0" borderId="182" xfId="7" applyFont="1" applyBorder="1" applyAlignment="1">
      <alignment horizontal="center" vertical="center"/>
    </xf>
    <xf numFmtId="0" fontId="28" fillId="9" borderId="2" xfId="6" applyFont="1" applyFill="1" applyBorder="1" applyAlignment="1">
      <alignment horizontal="center" vertical="center"/>
    </xf>
    <xf numFmtId="0" fontId="28" fillId="9" borderId="3" xfId="6" applyFont="1" applyFill="1" applyBorder="1" applyAlignment="1">
      <alignment horizontal="center" vertical="center"/>
    </xf>
    <xf numFmtId="0" fontId="28" fillId="0" borderId="2" xfId="6" applyFont="1" applyBorder="1" applyAlignment="1">
      <alignment horizontal="center" vertical="center"/>
    </xf>
    <xf numFmtId="0" fontId="28" fillId="0" borderId="3" xfId="6" applyFont="1" applyBorder="1" applyAlignment="1">
      <alignment horizontal="center" vertical="center"/>
    </xf>
    <xf numFmtId="0" fontId="35" fillId="0" borderId="0" xfId="6" applyFont="1" applyBorder="1" applyAlignment="1">
      <alignment horizontal="right" vertical="center"/>
    </xf>
    <xf numFmtId="0" fontId="28" fillId="0" borderId="124" xfId="6" applyFont="1" applyBorder="1" applyAlignment="1">
      <alignment horizontal="center" vertical="center"/>
    </xf>
    <xf numFmtId="0" fontId="28" fillId="0" borderId="128" xfId="6" applyFont="1" applyBorder="1" applyAlignment="1">
      <alignment horizontal="center" vertical="center"/>
    </xf>
    <xf numFmtId="0" fontId="28" fillId="0" borderId="134" xfId="6" applyFont="1" applyBorder="1" applyAlignment="1">
      <alignment horizontal="center" vertical="center"/>
    </xf>
    <xf numFmtId="0" fontId="28" fillId="0" borderId="6" xfId="6" applyFont="1" applyBorder="1" applyAlignment="1">
      <alignment horizontal="center" vertical="center"/>
    </xf>
    <xf numFmtId="0" fontId="28" fillId="0" borderId="1" xfId="6" applyFont="1" applyBorder="1" applyAlignment="1">
      <alignment horizontal="center" vertical="center"/>
    </xf>
    <xf numFmtId="0" fontId="28" fillId="0" borderId="129" xfId="6" applyFont="1" applyBorder="1" applyAlignment="1">
      <alignment horizontal="center" vertical="center" wrapText="1"/>
    </xf>
    <xf numFmtId="0" fontId="28" fillId="0" borderId="130" xfId="6" applyFont="1" applyBorder="1" applyAlignment="1">
      <alignment horizontal="center" vertical="center" wrapText="1"/>
    </xf>
    <xf numFmtId="0" fontId="28" fillId="0" borderId="13" xfId="6" applyFont="1" applyBorder="1" applyAlignment="1">
      <alignment horizontal="center" vertical="center" wrapText="1"/>
    </xf>
    <xf numFmtId="0" fontId="28" fillId="0" borderId="89" xfId="6" applyFont="1" applyBorder="1" applyAlignment="1">
      <alignment horizontal="center" vertical="center" wrapText="1"/>
    </xf>
    <xf numFmtId="0" fontId="28" fillId="0" borderId="131" xfId="6" applyFont="1" applyBorder="1" applyAlignment="1">
      <alignment horizontal="center" vertical="center" wrapText="1"/>
    </xf>
    <xf numFmtId="0" fontId="28" fillId="0" borderId="132" xfId="6" applyFont="1" applyBorder="1" applyAlignment="1">
      <alignment horizontal="center" vertical="center" wrapText="1"/>
    </xf>
    <xf numFmtId="0" fontId="28" fillId="0" borderId="52" xfId="6" applyFont="1" applyBorder="1" applyAlignment="1">
      <alignment horizontal="center" vertical="center" wrapText="1"/>
    </xf>
    <xf numFmtId="0" fontId="28" fillId="0" borderId="24" xfId="6" applyFont="1" applyBorder="1" applyAlignment="1">
      <alignment horizontal="center" vertical="center" wrapText="1"/>
    </xf>
    <xf numFmtId="0" fontId="28" fillId="0" borderId="8" xfId="6" applyFont="1" applyBorder="1" applyAlignment="1">
      <alignment horizontal="center" vertical="center" wrapText="1" shrinkToFit="1"/>
    </xf>
    <xf numFmtId="0" fontId="28" fillId="0" borderId="133" xfId="6" applyFont="1" applyBorder="1" applyAlignment="1">
      <alignment horizontal="center" vertical="center" wrapText="1" shrinkToFit="1"/>
    </xf>
    <xf numFmtId="0" fontId="28" fillId="0" borderId="9" xfId="6" applyFont="1" applyBorder="1" applyAlignment="1">
      <alignment horizontal="center" vertical="center" wrapText="1" shrinkToFit="1"/>
    </xf>
    <xf numFmtId="0" fontId="28" fillId="0" borderId="130" xfId="6" applyFont="1" applyBorder="1" applyAlignment="1">
      <alignment horizontal="center" vertical="center" wrapText="1" shrinkToFit="1"/>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28" fillId="0" borderId="86" xfId="6" applyFont="1" applyBorder="1" applyAlignment="1">
      <alignment horizontal="center" vertical="center" wrapText="1"/>
    </xf>
    <xf numFmtId="0" fontId="28" fillId="0" borderId="90" xfId="6" applyFont="1" applyBorder="1" applyAlignment="1">
      <alignment horizontal="center" vertical="center"/>
    </xf>
    <xf numFmtId="0" fontId="28" fillId="0" borderId="95" xfId="6" applyFont="1" applyBorder="1" applyAlignment="1">
      <alignment horizontal="center" vertical="center"/>
    </xf>
    <xf numFmtId="0" fontId="28" fillId="0" borderId="23" xfId="6" applyFont="1" applyBorder="1" applyAlignment="1">
      <alignment horizontal="center" vertical="center"/>
    </xf>
    <xf numFmtId="0" fontId="28" fillId="0" borderId="131" xfId="6" applyFont="1" applyBorder="1" applyAlignment="1">
      <alignment horizontal="center" vertical="center"/>
    </xf>
    <xf numFmtId="0" fontId="28" fillId="0" borderId="130" xfId="6" applyFont="1" applyBorder="1" applyAlignment="1">
      <alignment horizontal="center" vertical="center"/>
    </xf>
    <xf numFmtId="0" fontId="28" fillId="0" borderId="132" xfId="6" applyFont="1" applyBorder="1" applyAlignment="1">
      <alignment horizontal="center" vertical="center"/>
    </xf>
    <xf numFmtId="0" fontId="28" fillId="0" borderId="0" xfId="6" applyFont="1" applyBorder="1" applyAlignment="1">
      <alignment horizontal="center" vertical="center"/>
    </xf>
    <xf numFmtId="0" fontId="28" fillId="0" borderId="52" xfId="6" applyFont="1" applyBorder="1" applyAlignment="1">
      <alignment horizontal="center" vertical="center"/>
    </xf>
    <xf numFmtId="0" fontId="28" fillId="0" borderId="150" xfId="6" applyFont="1" applyBorder="1" applyAlignment="1">
      <alignment horizontal="center" vertical="center"/>
    </xf>
    <xf numFmtId="0" fontId="56" fillId="0" borderId="0" xfId="0" applyFont="1" applyAlignment="1">
      <alignment horizontal="center" vertical="center"/>
    </xf>
    <xf numFmtId="0" fontId="55" fillId="0" borderId="0" xfId="0" applyFont="1" applyAlignment="1">
      <alignment vertical="center" wrapText="1"/>
    </xf>
  </cellXfs>
  <cellStyles count="20">
    <cellStyle name="パーセント 2" xfId="9" xr:uid="{00000000-0005-0000-0000-000000000000}"/>
    <cellStyle name="パーセント 3" xfId="10" xr:uid="{00000000-0005-0000-0000-000001000000}"/>
    <cellStyle name="桁区切り" xfId="1" builtinId="6"/>
    <cellStyle name="桁区切り 2" xfId="7" xr:uid="{00000000-0005-0000-0000-000003000000}"/>
    <cellStyle name="桁区切り 2 2" xfId="11" xr:uid="{00000000-0005-0000-0000-000004000000}"/>
    <cellStyle name="桁区切り 3" xfId="8" xr:uid="{00000000-0005-0000-0000-000005000000}"/>
    <cellStyle name="桁区切り 3 2" xfId="15" xr:uid="{00000000-0005-0000-0000-000006000000}"/>
    <cellStyle name="桁区切り 3 2 2" xfId="19" xr:uid="{00000000-0005-0000-0000-000007000000}"/>
    <cellStyle name="桁区切り 3 3" xfId="17" xr:uid="{00000000-0005-0000-0000-000008000000}"/>
    <cellStyle name="桁区切り 4" xfId="12" xr:uid="{00000000-0005-0000-0000-000009000000}"/>
    <cellStyle name="標準" xfId="0" builtinId="0"/>
    <cellStyle name="標準 2" xfId="2" xr:uid="{00000000-0005-0000-0000-00000B000000}"/>
    <cellStyle name="標準 2 2" xfId="6" xr:uid="{00000000-0005-0000-0000-00000C000000}"/>
    <cellStyle name="標準 2 3" xfId="16" xr:uid="{00000000-0005-0000-0000-00000D000000}"/>
    <cellStyle name="標準 3" xfId="3" xr:uid="{00000000-0005-0000-0000-00000E000000}"/>
    <cellStyle name="標準 3 2" xfId="13" xr:uid="{00000000-0005-0000-0000-00000F000000}"/>
    <cellStyle name="標準 3 2 2" xfId="18" xr:uid="{00000000-0005-0000-0000-000010000000}"/>
    <cellStyle name="標準 4" xfId="4" xr:uid="{00000000-0005-0000-0000-000011000000}"/>
    <cellStyle name="標準 5" xfId="14" xr:uid="{00000000-0005-0000-0000-000012000000}"/>
    <cellStyle name="未定義" xfId="5" xr:uid="{00000000-0005-0000-0000-000013000000}"/>
  </cellStyles>
  <dxfs count="4">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0</xdr:colOff>
      <xdr:row>8</xdr:row>
      <xdr:rowOff>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a:extLst>
            <a:ext uri="{FF2B5EF4-FFF2-40B4-BE49-F238E27FC236}">
              <a16:creationId xmlns:a16="http://schemas.microsoft.com/office/drawing/2014/main" id="{00000000-0008-0000-1000-000003000000}"/>
            </a:ext>
          </a:extLst>
        </xdr:cNvPr>
        <xdr:cNvSpPr>
          <a:spLocks noChangeShapeType="1"/>
        </xdr:cNvSpPr>
      </xdr:nvSpPr>
      <xdr:spPr bwMode="auto">
        <a:xfrm>
          <a:off x="9525" y="3790950"/>
          <a:ext cx="2381250" cy="28575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5"/>
  <sheetViews>
    <sheetView showGridLines="0" tabSelected="1" view="pageBreakPreview" zoomScaleNormal="100" zoomScaleSheetLayoutView="100" workbookViewId="0">
      <selection activeCell="B13" sqref="B13:D13"/>
    </sheetView>
  </sheetViews>
  <sheetFormatPr defaultColWidth="9.09765625" defaultRowHeight="18" customHeight="1" x14ac:dyDescent="0.2"/>
  <cols>
    <col min="1" max="1" width="1.69921875" style="69" customWidth="1"/>
    <col min="2" max="2" width="35.296875" style="69" customWidth="1"/>
    <col min="3" max="3" width="13.8984375" style="69" customWidth="1"/>
    <col min="4" max="4" width="44.3984375" style="69" customWidth="1"/>
    <col min="5" max="5" width="1.69921875" style="69" customWidth="1"/>
    <col min="6" max="16384" width="9.09765625" style="69"/>
  </cols>
  <sheetData>
    <row r="1" spans="1:4" ht="18" customHeight="1" x14ac:dyDescent="0.2">
      <c r="A1" s="832" t="s">
        <v>36</v>
      </c>
      <c r="B1" s="832"/>
      <c r="C1" s="832"/>
      <c r="D1" s="832"/>
    </row>
    <row r="3" spans="1:4" ht="18" customHeight="1" x14ac:dyDescent="0.2">
      <c r="B3" s="832" t="s">
        <v>512</v>
      </c>
      <c r="C3" s="832"/>
      <c r="D3" s="832"/>
    </row>
    <row r="5" spans="1:4" ht="18" customHeight="1" x14ac:dyDescent="0.2">
      <c r="B5" s="833" t="s">
        <v>522</v>
      </c>
      <c r="C5" s="833"/>
      <c r="D5" s="833"/>
    </row>
    <row r="7" spans="1:4" ht="18" customHeight="1" x14ac:dyDescent="0.2">
      <c r="B7" s="831" t="s">
        <v>514</v>
      </c>
      <c r="C7" s="831"/>
      <c r="D7" s="831"/>
    </row>
    <row r="8" spans="1:4" ht="18" customHeight="1" x14ac:dyDescent="0.2">
      <c r="C8" s="69" t="s">
        <v>381</v>
      </c>
    </row>
    <row r="9" spans="1:4" ht="18" customHeight="1" x14ac:dyDescent="0.2">
      <c r="C9" s="70" t="s">
        <v>37</v>
      </c>
      <c r="D9" s="70"/>
    </row>
    <row r="10" spans="1:4" ht="18" customHeight="1" x14ac:dyDescent="0.2">
      <c r="C10" s="70" t="s">
        <v>38</v>
      </c>
      <c r="D10" s="70"/>
    </row>
    <row r="11" spans="1:4" ht="18" customHeight="1" x14ac:dyDescent="0.2">
      <c r="C11" s="70" t="s">
        <v>39</v>
      </c>
      <c r="D11" s="71"/>
    </row>
    <row r="13" spans="1:4" ht="33.75" customHeight="1" x14ac:dyDescent="0.2">
      <c r="B13" s="834" t="s">
        <v>841</v>
      </c>
      <c r="C13" s="834"/>
      <c r="D13" s="834"/>
    </row>
    <row r="15" spans="1:4" ht="18" customHeight="1" x14ac:dyDescent="0.2">
      <c r="B15" s="4" t="s">
        <v>40</v>
      </c>
      <c r="C15" s="4" t="s">
        <v>41</v>
      </c>
      <c r="D15" s="4" t="s">
        <v>42</v>
      </c>
    </row>
    <row r="16" spans="1:4" ht="18" customHeight="1" x14ac:dyDescent="0.2">
      <c r="B16" s="72" t="s">
        <v>43</v>
      </c>
      <c r="C16" s="73"/>
      <c r="D16" s="72"/>
    </row>
    <row r="17" spans="2:4" ht="18" customHeight="1" x14ac:dyDescent="0.2">
      <c r="B17" s="74" t="s">
        <v>44</v>
      </c>
      <c r="C17" s="75"/>
      <c r="D17" s="74"/>
    </row>
    <row r="18" spans="2:4" ht="18" customHeight="1" x14ac:dyDescent="0.2">
      <c r="B18" s="74" t="s">
        <v>45</v>
      </c>
      <c r="C18" s="75"/>
      <c r="D18" s="74"/>
    </row>
    <row r="19" spans="2:4" ht="18" customHeight="1" x14ac:dyDescent="0.2">
      <c r="B19" s="74" t="s">
        <v>46</v>
      </c>
      <c r="C19" s="75"/>
      <c r="D19" s="74"/>
    </row>
    <row r="20" spans="2:4" ht="18" customHeight="1" x14ac:dyDescent="0.2">
      <c r="B20" s="74" t="s">
        <v>380</v>
      </c>
      <c r="C20" s="75"/>
      <c r="D20" s="74"/>
    </row>
    <row r="21" spans="2:4" ht="18" customHeight="1" x14ac:dyDescent="0.2">
      <c r="B21" s="74" t="s">
        <v>47</v>
      </c>
      <c r="C21" s="75"/>
      <c r="D21" s="74"/>
    </row>
    <row r="22" spans="2:4" ht="18" customHeight="1" x14ac:dyDescent="0.2">
      <c r="B22" s="76" t="s">
        <v>21</v>
      </c>
      <c r="C22" s="77"/>
      <c r="D22" s="76"/>
    </row>
    <row r="23" spans="2:4" ht="18" customHeight="1" x14ac:dyDescent="0.2">
      <c r="B23" s="4" t="s">
        <v>10</v>
      </c>
      <c r="C23" s="78"/>
      <c r="D23" s="5"/>
    </row>
    <row r="25" spans="2:4" ht="18" customHeight="1" x14ac:dyDescent="0.2">
      <c r="C25" s="79" t="s">
        <v>48</v>
      </c>
    </row>
    <row r="26" spans="2:4" ht="18" customHeight="1" x14ac:dyDescent="0.2">
      <c r="C26" s="70" t="s">
        <v>49</v>
      </c>
      <c r="D26" s="70"/>
    </row>
    <row r="27" spans="2:4" ht="18" customHeight="1" x14ac:dyDescent="0.2">
      <c r="C27" s="70" t="s">
        <v>50</v>
      </c>
      <c r="D27" s="70"/>
    </row>
    <row r="28" spans="2:4" ht="18" customHeight="1" x14ac:dyDescent="0.2">
      <c r="C28" s="70" t="s">
        <v>51</v>
      </c>
      <c r="D28" s="70"/>
    </row>
    <row r="29" spans="2:4" ht="18" customHeight="1" x14ac:dyDescent="0.2">
      <c r="C29" s="70" t="s">
        <v>52</v>
      </c>
      <c r="D29" s="70"/>
    </row>
    <row r="30" spans="2:4" ht="18" customHeight="1" x14ac:dyDescent="0.2">
      <c r="C30" s="70" t="s">
        <v>53</v>
      </c>
      <c r="D30" s="70"/>
    </row>
    <row r="31" spans="2:4" ht="18" customHeight="1" x14ac:dyDescent="0.2">
      <c r="C31" s="70" t="s">
        <v>54</v>
      </c>
      <c r="D31" s="70"/>
    </row>
    <row r="32" spans="2:4" ht="18" customHeight="1" x14ac:dyDescent="0.2">
      <c r="C32" s="70" t="s">
        <v>55</v>
      </c>
      <c r="D32" s="70"/>
    </row>
    <row r="34" spans="2:8" ht="18" customHeight="1" x14ac:dyDescent="0.2">
      <c r="B34" s="80" t="s">
        <v>383</v>
      </c>
      <c r="C34" s="81"/>
      <c r="D34" s="81"/>
      <c r="E34" s="81"/>
      <c r="F34" s="81"/>
      <c r="G34" s="81"/>
      <c r="H34" s="81"/>
    </row>
    <row r="35" spans="2:8" ht="18" customHeight="1" x14ac:dyDescent="0.2">
      <c r="B35" s="831" t="s">
        <v>384</v>
      </c>
      <c r="C35" s="831"/>
      <c r="D35" s="831"/>
    </row>
  </sheetData>
  <customSheetViews>
    <customSheetView guid="{A4F3C7AD-F0DA-4671-AF85-E5E755CFE342}" showPageBreaks="1" showGridLines="0" printArea="1" view="pageBreakPreview">
      <selection activeCell="B18" sqref="B18"/>
      <pageMargins left="0.7" right="0.7" top="0.75" bottom="0.75" header="0.3" footer="0.3"/>
      <pageSetup paperSize="9" orientation="portrait" horizontalDpi="1200" verticalDpi="1200" r:id="rId1"/>
    </customSheetView>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2"/>
    </customSheetView>
  </customSheetViews>
  <mergeCells count="6">
    <mergeCell ref="B35:D35"/>
    <mergeCell ref="A1:D1"/>
    <mergeCell ref="B3:D3"/>
    <mergeCell ref="B5:D5"/>
    <mergeCell ref="B7:D7"/>
    <mergeCell ref="B13:D13"/>
  </mergeCells>
  <phoneticPr fontId="6"/>
  <pageMargins left="0.7" right="0.7" top="0.75" bottom="0.75" header="0.3" footer="0.3"/>
  <pageSetup paperSize="9"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29"/>
  <sheetViews>
    <sheetView view="pageBreakPreview" zoomScaleNormal="85" zoomScaleSheetLayoutView="100" workbookViewId="0"/>
  </sheetViews>
  <sheetFormatPr defaultColWidth="8.8984375" defaultRowHeight="12" x14ac:dyDescent="0.2"/>
  <cols>
    <col min="1" max="3" width="1.69921875" style="47" customWidth="1"/>
    <col min="4" max="4" width="2.69921875" style="47" customWidth="1"/>
    <col min="5" max="5" width="33" style="47" customWidth="1"/>
    <col min="6" max="6" width="16.69921875" style="47" customWidth="1"/>
    <col min="7" max="7" width="3.69921875" style="47" bestFit="1" customWidth="1"/>
    <col min="8" max="8" width="16.69921875" style="47" customWidth="1"/>
    <col min="9" max="9" width="3.69921875" style="47" bestFit="1" customWidth="1"/>
    <col min="10" max="10" width="16.69921875" style="47" customWidth="1"/>
    <col min="11" max="11" width="3.69921875" style="47" bestFit="1" customWidth="1"/>
    <col min="12" max="12" width="1.69921875" style="47" customWidth="1"/>
    <col min="13" max="16384" width="8.8984375" style="47"/>
  </cols>
  <sheetData>
    <row r="1" spans="2:15" x14ac:dyDescent="0.2">
      <c r="D1" s="984" t="s">
        <v>31</v>
      </c>
      <c r="E1" s="984"/>
      <c r="F1" s="984"/>
      <c r="G1" s="984"/>
      <c r="H1" s="984"/>
      <c r="I1" s="984"/>
      <c r="J1" s="984"/>
      <c r="K1" s="984"/>
    </row>
    <row r="3" spans="2:15" ht="16.5" x14ac:dyDescent="0.2">
      <c r="D3" s="985" t="s">
        <v>2</v>
      </c>
      <c r="E3" s="985"/>
      <c r="F3" s="985"/>
      <c r="G3" s="985"/>
      <c r="H3" s="985"/>
      <c r="I3" s="985"/>
      <c r="J3" s="985"/>
      <c r="K3" s="985"/>
    </row>
    <row r="5" spans="2:15" ht="21" customHeight="1" x14ac:dyDescent="0.2">
      <c r="B5" s="986" t="s">
        <v>3</v>
      </c>
      <c r="C5" s="987"/>
      <c r="D5" s="987"/>
      <c r="E5" s="988"/>
      <c r="F5" s="989" t="s">
        <v>5</v>
      </c>
      <c r="G5" s="989"/>
      <c r="H5" s="987" t="s">
        <v>23</v>
      </c>
      <c r="I5" s="988"/>
      <c r="J5" s="989" t="s">
        <v>6</v>
      </c>
      <c r="K5" s="989"/>
    </row>
    <row r="6" spans="2:15" ht="21" customHeight="1" x14ac:dyDescent="0.2">
      <c r="B6" s="44" t="s">
        <v>403</v>
      </c>
      <c r="E6" s="61"/>
      <c r="F6" s="452">
        <f>F7+F8</f>
        <v>0</v>
      </c>
      <c r="G6" s="62" t="s">
        <v>4</v>
      </c>
      <c r="H6" s="452">
        <f>H7+H8</f>
        <v>0</v>
      </c>
      <c r="I6" s="62" t="s">
        <v>4</v>
      </c>
      <c r="J6" s="452">
        <f>F6+H6</f>
        <v>0</v>
      </c>
      <c r="K6" s="62" t="s">
        <v>4</v>
      </c>
      <c r="O6" s="446"/>
    </row>
    <row r="7" spans="2:15" ht="35.15" customHeight="1" x14ac:dyDescent="0.2">
      <c r="B7" s="63"/>
      <c r="C7" s="978" t="s">
        <v>401</v>
      </c>
      <c r="D7" s="979"/>
      <c r="E7" s="980"/>
      <c r="F7" s="716"/>
      <c r="G7" s="453" t="s">
        <v>4</v>
      </c>
      <c r="H7" s="576"/>
      <c r="I7" s="62" t="s">
        <v>4</v>
      </c>
      <c r="J7" s="452">
        <f>F7+H7</f>
        <v>0</v>
      </c>
      <c r="K7" s="62" t="s">
        <v>4</v>
      </c>
    </row>
    <row r="8" spans="2:15" ht="35.15" customHeight="1" x14ac:dyDescent="0.2">
      <c r="B8" s="450"/>
      <c r="C8" s="981" t="s">
        <v>402</v>
      </c>
      <c r="D8" s="982"/>
      <c r="E8" s="983"/>
      <c r="F8" s="575"/>
      <c r="G8" s="453" t="s">
        <v>4</v>
      </c>
      <c r="H8" s="576"/>
      <c r="I8" s="62" t="s">
        <v>4</v>
      </c>
      <c r="J8" s="452">
        <f>F8+H8</f>
        <v>0</v>
      </c>
      <c r="K8" s="62" t="s">
        <v>4</v>
      </c>
    </row>
    <row r="9" spans="2:15" ht="12.5" x14ac:dyDescent="0.2">
      <c r="F9" s="64"/>
    </row>
    <row r="10" spans="2:15" ht="21" customHeight="1" x14ac:dyDescent="0.2">
      <c r="B10" s="448"/>
      <c r="C10" s="449"/>
      <c r="D10" s="449"/>
      <c r="E10" s="449"/>
      <c r="F10" s="49"/>
      <c r="G10" s="451"/>
      <c r="H10" s="49"/>
      <c r="I10" s="451"/>
      <c r="J10" s="49"/>
      <c r="K10" s="448"/>
    </row>
    <row r="11" spans="2:15" x14ac:dyDescent="0.2">
      <c r="C11" s="50" t="s">
        <v>7</v>
      </c>
      <c r="D11" s="50"/>
      <c r="E11" s="439"/>
      <c r="F11" s="439"/>
    </row>
    <row r="12" spans="2:15" x14ac:dyDescent="0.2">
      <c r="C12" s="50" t="s">
        <v>9</v>
      </c>
      <c r="D12" s="50"/>
      <c r="E12" s="439"/>
      <c r="F12" s="439"/>
    </row>
    <row r="13" spans="2:15" x14ac:dyDescent="0.2">
      <c r="C13" s="714" t="s">
        <v>526</v>
      </c>
      <c r="D13" s="714"/>
      <c r="E13" s="715"/>
      <c r="F13" s="439"/>
    </row>
    <row r="14" spans="2:15" x14ac:dyDescent="0.2">
      <c r="C14" s="50" t="s">
        <v>838</v>
      </c>
      <c r="D14" s="50"/>
      <c r="E14" s="439"/>
      <c r="F14" s="439"/>
      <c r="G14" s="439"/>
      <c r="H14" s="439"/>
      <c r="I14" s="439"/>
      <c r="J14" s="439"/>
    </row>
    <row r="15" spans="2:15" x14ac:dyDescent="0.2">
      <c r="C15" s="50" t="s">
        <v>807</v>
      </c>
      <c r="D15" s="50"/>
      <c r="E15" s="792"/>
      <c r="F15" s="439"/>
      <c r="G15" s="439"/>
      <c r="H15" s="439"/>
      <c r="I15" s="439"/>
      <c r="J15" s="439"/>
    </row>
    <row r="16" spans="2:15" x14ac:dyDescent="0.2">
      <c r="C16" s="50" t="s">
        <v>808</v>
      </c>
      <c r="D16" s="50"/>
      <c r="E16" s="439"/>
      <c r="F16" s="439"/>
      <c r="G16" s="439"/>
      <c r="H16" s="439"/>
      <c r="I16" s="439"/>
      <c r="J16" s="439"/>
    </row>
    <row r="17" spans="3:11" s="8" customFormat="1" x14ac:dyDescent="0.2">
      <c r="C17" s="48" t="s">
        <v>809</v>
      </c>
      <c r="D17" s="48"/>
      <c r="E17" s="50"/>
      <c r="F17" s="50"/>
    </row>
    <row r="18" spans="3:11" s="8" customFormat="1" x14ac:dyDescent="0.2">
      <c r="C18" s="50" t="s">
        <v>35</v>
      </c>
      <c r="D18" s="50"/>
      <c r="E18" s="50"/>
      <c r="F18" s="50"/>
    </row>
    <row r="19" spans="3:11" s="8" customFormat="1" x14ac:dyDescent="0.2"/>
    <row r="20" spans="3:11" s="8" customFormat="1" x14ac:dyDescent="0.2"/>
    <row r="21" spans="3:11" s="8" customFormat="1" x14ac:dyDescent="0.2"/>
    <row r="22" spans="3:11" s="8" customFormat="1" x14ac:dyDescent="0.2"/>
    <row r="23" spans="3:11" s="8" customFormat="1" x14ac:dyDescent="0.2"/>
    <row r="24" spans="3:11" s="8" customFormat="1" x14ac:dyDescent="0.2"/>
    <row r="25" spans="3:11" s="8" customFormat="1" x14ac:dyDescent="0.2"/>
    <row r="26" spans="3:11" s="8" customFormat="1" ht="22.5" customHeight="1" x14ac:dyDescent="0.2">
      <c r="H26" s="976" t="s">
        <v>1</v>
      </c>
      <c r="I26" s="977"/>
      <c r="J26" s="976"/>
      <c r="K26" s="977"/>
    </row>
    <row r="27" spans="3:11" s="8" customFormat="1" x14ac:dyDescent="0.2"/>
    <row r="28" spans="3:11" s="8" customFormat="1" x14ac:dyDescent="0.2"/>
    <row r="29" spans="3:11" s="8" customFormat="1" x14ac:dyDescent="0.2"/>
  </sheetData>
  <customSheetViews>
    <customSheetView guid="{A4F3C7AD-F0DA-4671-AF85-E5E755CFE342}" showPageBreaks="1" printArea="1" view="pageBreakPreview">
      <selection activeCell="D2" sqref="D2"/>
      <pageMargins left="0.62992125984251968" right="0.23622047244094491" top="0.74803149606299213" bottom="0.74803149606299213" header="0.31496062992125984" footer="0.31496062992125984"/>
      <pageSetup paperSize="9" orientation="portrait" horizontalDpi="1200" verticalDpi="1200" r:id="rId1"/>
    </customSheetView>
    <customSheetView guid="{CAEA2A42-8D92-46A4-ACB8-37570B67C27F}" showPageBreaks="1" printArea="1" view="pageBreakPreview">
      <selection activeCell="M35" sqref="M35"/>
      <pageMargins left="0.62992125984251968" right="0.23622047244094491" top="0.74803149606299213" bottom="0.74803149606299213" header="0.31496062992125984" footer="0.31496062992125984"/>
      <pageSetup paperSize="9" orientation="portrait" horizontalDpi="1200" verticalDpi="1200" r:id="rId2"/>
    </customSheetView>
  </customSheetViews>
  <mergeCells count="10">
    <mergeCell ref="J26:K26"/>
    <mergeCell ref="C7:E7"/>
    <mergeCell ref="C8:E8"/>
    <mergeCell ref="H26:I26"/>
    <mergeCell ref="D1:K1"/>
    <mergeCell ref="D3:K3"/>
    <mergeCell ref="B5:E5"/>
    <mergeCell ref="F5:G5"/>
    <mergeCell ref="H5:I5"/>
    <mergeCell ref="J5:K5"/>
  </mergeCells>
  <phoneticPr fontId="6"/>
  <pageMargins left="0.62992125984251968" right="0.23622047244094491" top="0.74803149606299213" bottom="0.74803149606299213" header="0.31496062992125984" footer="0.31496062992125984"/>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9"/>
  <sheetViews>
    <sheetView view="pageBreakPreview" zoomScaleNormal="100" zoomScaleSheetLayoutView="100" workbookViewId="0"/>
  </sheetViews>
  <sheetFormatPr defaultRowHeight="12" x14ac:dyDescent="0.2"/>
  <cols>
    <col min="1" max="1" width="3.296875" customWidth="1"/>
    <col min="2" max="2" width="4.59765625" customWidth="1"/>
    <col min="3" max="3" width="24" customWidth="1"/>
    <col min="4" max="4" width="16.69921875" customWidth="1"/>
    <col min="5" max="5" width="18.69921875" customWidth="1"/>
    <col min="6" max="6" width="6.296875" customWidth="1"/>
    <col min="7" max="7" width="22.3984375" customWidth="1"/>
  </cols>
  <sheetData>
    <row r="1" spans="2:7" ht="18" customHeight="1" x14ac:dyDescent="0.2">
      <c r="G1" s="440" t="s">
        <v>400</v>
      </c>
    </row>
    <row r="2" spans="2:7" ht="21" customHeight="1" x14ac:dyDescent="0.2">
      <c r="G2" s="1"/>
    </row>
    <row r="3" spans="2:7" ht="21" customHeight="1" x14ac:dyDescent="0.2">
      <c r="B3" s="992" t="s">
        <v>811</v>
      </c>
      <c r="C3" s="992"/>
      <c r="D3" s="992"/>
      <c r="E3" s="992"/>
      <c r="F3" s="992"/>
      <c r="G3" s="992"/>
    </row>
    <row r="4" spans="2:7" ht="21" customHeight="1" x14ac:dyDescent="0.2">
      <c r="B4" s="457"/>
      <c r="C4" s="457"/>
      <c r="D4" s="457"/>
      <c r="E4" s="457"/>
      <c r="F4" s="457"/>
      <c r="G4" s="457"/>
    </row>
    <row r="5" spans="2:7" ht="21" customHeight="1" x14ac:dyDescent="0.2">
      <c r="G5" t="s">
        <v>8</v>
      </c>
    </row>
    <row r="6" spans="2:7" ht="21" customHeight="1" x14ac:dyDescent="0.2">
      <c r="B6" s="993" t="s">
        <v>398</v>
      </c>
      <c r="C6" s="993"/>
      <c r="D6" s="455" t="s">
        <v>399</v>
      </c>
      <c r="E6" s="993" t="s">
        <v>42</v>
      </c>
      <c r="F6" s="993"/>
      <c r="G6" s="993"/>
    </row>
    <row r="7" spans="2:7" ht="21" customHeight="1" x14ac:dyDescent="0.2">
      <c r="B7" s="428" t="s">
        <v>389</v>
      </c>
      <c r="C7" s="430" t="s">
        <v>394</v>
      </c>
      <c r="D7" s="580"/>
      <c r="E7" s="990" t="s">
        <v>425</v>
      </c>
      <c r="F7" s="990"/>
      <c r="G7" s="990"/>
    </row>
    <row r="8" spans="2:7" ht="21" customHeight="1" x14ac:dyDescent="0.2">
      <c r="B8" s="428" t="s">
        <v>390</v>
      </c>
      <c r="C8" s="430" t="s">
        <v>395</v>
      </c>
      <c r="D8" s="580"/>
      <c r="E8" s="990" t="s">
        <v>426</v>
      </c>
      <c r="F8" s="990"/>
      <c r="G8" s="990"/>
    </row>
    <row r="9" spans="2:7" ht="21" customHeight="1" x14ac:dyDescent="0.2">
      <c r="B9" s="428" t="s">
        <v>391</v>
      </c>
      <c r="C9" s="430" t="s">
        <v>396</v>
      </c>
      <c r="D9" s="580"/>
      <c r="E9" s="990" t="s">
        <v>427</v>
      </c>
      <c r="F9" s="990"/>
      <c r="G9" s="990"/>
    </row>
    <row r="10" spans="2:7" ht="21" customHeight="1" x14ac:dyDescent="0.2">
      <c r="B10" s="428" t="s">
        <v>392</v>
      </c>
      <c r="C10" s="430" t="s">
        <v>397</v>
      </c>
      <c r="D10" s="581"/>
      <c r="E10" s="990" t="s">
        <v>423</v>
      </c>
      <c r="F10" s="990"/>
      <c r="G10" s="990"/>
    </row>
    <row r="11" spans="2:7" ht="21" customHeight="1" x14ac:dyDescent="0.2">
      <c r="B11" s="428" t="s">
        <v>393</v>
      </c>
      <c r="C11" s="430" t="s">
        <v>21</v>
      </c>
      <c r="D11" s="581"/>
      <c r="E11" s="990" t="s">
        <v>424</v>
      </c>
      <c r="F11" s="990"/>
      <c r="G11" s="990"/>
    </row>
    <row r="12" spans="2:7" ht="21" customHeight="1" x14ac:dyDescent="0.2">
      <c r="B12" s="578" t="s">
        <v>420</v>
      </c>
      <c r="C12" s="577" t="s">
        <v>417</v>
      </c>
      <c r="D12" s="582">
        <f>SUM(D7:D11)</f>
        <v>0</v>
      </c>
    </row>
    <row r="13" spans="2:7" ht="21" customHeight="1" x14ac:dyDescent="0.2">
      <c r="B13" s="578" t="s">
        <v>421</v>
      </c>
      <c r="C13" s="577" t="s">
        <v>418</v>
      </c>
      <c r="D13" s="582">
        <f>ROUNDDOWN(D12*0.1,0)</f>
        <v>0</v>
      </c>
    </row>
    <row r="14" spans="2:7" ht="21" customHeight="1" x14ac:dyDescent="0.2">
      <c r="B14" s="578" t="s">
        <v>422</v>
      </c>
      <c r="C14" s="577" t="s">
        <v>419</v>
      </c>
      <c r="D14" s="582">
        <f>D12+D13</f>
        <v>0</v>
      </c>
    </row>
    <row r="15" spans="2:7" ht="21" customHeight="1" x14ac:dyDescent="0.2"/>
    <row r="16" spans="2:7" ht="21" customHeight="1" x14ac:dyDescent="0.2"/>
    <row r="17" spans="1:7" s="8" customFormat="1" x14ac:dyDescent="0.2">
      <c r="A17" s="8" t="s">
        <v>18</v>
      </c>
    </row>
    <row r="18" spans="1:7" s="8" customFormat="1" x14ac:dyDescent="0.2">
      <c r="A18" s="714" t="s">
        <v>527</v>
      </c>
      <c r="B18" s="714"/>
      <c r="C18" s="714"/>
    </row>
    <row r="19" spans="1:7" s="8" customFormat="1" x14ac:dyDescent="0.2">
      <c r="A19" s="8" t="s">
        <v>431</v>
      </c>
    </row>
    <row r="20" spans="1:7" s="8" customFormat="1" x14ac:dyDescent="0.2">
      <c r="A20" s="8" t="s">
        <v>404</v>
      </c>
    </row>
    <row r="21" spans="1:7" s="8" customFormat="1" ht="15" customHeight="1" x14ac:dyDescent="0.2">
      <c r="A21" s="8" t="s">
        <v>405</v>
      </c>
    </row>
    <row r="22" spans="1:7" ht="21" customHeight="1" x14ac:dyDescent="0.2"/>
    <row r="23" spans="1:7" ht="21" customHeight="1" x14ac:dyDescent="0.2"/>
    <row r="24" spans="1:7" ht="21" customHeight="1" x14ac:dyDescent="0.2"/>
    <row r="25" spans="1:7" ht="21" customHeight="1" x14ac:dyDescent="0.2"/>
    <row r="26" spans="1:7" ht="21" customHeight="1" x14ac:dyDescent="0.2">
      <c r="E26" s="2" t="s">
        <v>19</v>
      </c>
      <c r="F26" s="991"/>
      <c r="G26" s="991"/>
    </row>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customSheetViews>
    <customSheetView guid="{A4F3C7AD-F0DA-4671-AF85-E5E755CFE342}" showPageBreaks="1" view="pageBreakPreview">
      <selection activeCell="C2" sqref="C2"/>
      <pageMargins left="0.7" right="0.7" top="0.75" bottom="0.75" header="0.3" footer="0.3"/>
      <pageSetup paperSize="9" orientation="portrait" horizontalDpi="4294967293" verticalDpi="300" r:id="rId1"/>
    </customSheetView>
    <customSheetView guid="{CAEA2A42-8D92-46A4-ACB8-37570B67C27F}" showPageBreaks="1" view="pageBreakPreview">
      <selection activeCell="M35" sqref="M35"/>
      <pageMargins left="0.7" right="0.7" top="0.75" bottom="0.75" header="0.3" footer="0.3"/>
      <pageSetup paperSize="9" orientation="portrait" horizontalDpi="4294967293" verticalDpi="300" r:id="rId2"/>
    </customSheetView>
  </customSheetViews>
  <mergeCells count="9">
    <mergeCell ref="E10:G10"/>
    <mergeCell ref="E11:G11"/>
    <mergeCell ref="F26:G26"/>
    <mergeCell ref="B3:G3"/>
    <mergeCell ref="E6:G6"/>
    <mergeCell ref="E7:G7"/>
    <mergeCell ref="E8:G8"/>
    <mergeCell ref="E9:G9"/>
    <mergeCell ref="B6:C6"/>
  </mergeCells>
  <phoneticPr fontId="6"/>
  <pageMargins left="0.7" right="0.7" top="0.75" bottom="0.75" header="0.3" footer="0.3"/>
  <pageSetup paperSize="9" orientation="portrait" horizontalDpi="4294967293" verticalDpi="3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H112"/>
  <sheetViews>
    <sheetView view="pageBreakPreview" zoomScaleNormal="100" zoomScaleSheetLayoutView="100" workbookViewId="0">
      <selection activeCell="I1" sqref="I1"/>
    </sheetView>
  </sheetViews>
  <sheetFormatPr defaultRowHeight="12" x14ac:dyDescent="0.2"/>
  <cols>
    <col min="1" max="1" width="7.296875" customWidth="1"/>
    <col min="2" max="2" width="18.8984375" style="454" customWidth="1"/>
    <col min="3" max="6" width="17.69921875" customWidth="1"/>
  </cols>
  <sheetData>
    <row r="1" spans="1:6" x14ac:dyDescent="0.2">
      <c r="D1" s="429"/>
      <c r="E1" s="440"/>
      <c r="F1" s="432" t="s">
        <v>798</v>
      </c>
    </row>
    <row r="2" spans="1:6" ht="3.75" customHeight="1" x14ac:dyDescent="0.2"/>
    <row r="3" spans="1:6" ht="16.5" x14ac:dyDescent="0.2">
      <c r="A3" s="985" t="s">
        <v>813</v>
      </c>
      <c r="B3" s="985"/>
      <c r="C3" s="985"/>
      <c r="D3" s="985"/>
      <c r="E3" s="985"/>
      <c r="F3" s="985"/>
    </row>
    <row r="4" spans="1:6" x14ac:dyDescent="0.2">
      <c r="F4" s="442" t="s">
        <v>411</v>
      </c>
    </row>
    <row r="5" spans="1:6" ht="19.5" customHeight="1" x14ac:dyDescent="0.2">
      <c r="A5" t="s">
        <v>595</v>
      </c>
      <c r="F5" s="729"/>
    </row>
    <row r="6" spans="1:6" ht="18.75" customHeight="1" x14ac:dyDescent="0.2">
      <c r="A6" s="994" t="s">
        <v>298</v>
      </c>
      <c r="B6" s="994" t="s">
        <v>299</v>
      </c>
      <c r="C6" s="994" t="s">
        <v>412</v>
      </c>
      <c r="D6" s="994"/>
      <c r="E6" s="994"/>
      <c r="F6" s="994" t="s">
        <v>302</v>
      </c>
    </row>
    <row r="7" spans="1:6" ht="22.5" customHeight="1" x14ac:dyDescent="0.2">
      <c r="A7" s="994"/>
      <c r="B7" s="994"/>
      <c r="C7" s="994" t="s">
        <v>408</v>
      </c>
      <c r="D7" s="994" t="s">
        <v>409</v>
      </c>
      <c r="E7" s="994" t="s">
        <v>410</v>
      </c>
      <c r="F7" s="994"/>
    </row>
    <row r="8" spans="1:6" ht="12.75" customHeight="1" x14ac:dyDescent="0.2">
      <c r="A8" s="994"/>
      <c r="B8" s="994"/>
      <c r="C8" s="994"/>
      <c r="D8" s="994"/>
      <c r="E8" s="994"/>
      <c r="F8" s="994"/>
    </row>
    <row r="9" spans="1:6" ht="12" customHeight="1" x14ac:dyDescent="0.2">
      <c r="A9" s="458">
        <v>1</v>
      </c>
      <c r="B9" s="746" t="s">
        <v>541</v>
      </c>
      <c r="C9" s="583"/>
      <c r="D9" s="583"/>
      <c r="E9" s="583"/>
      <c r="F9" s="584">
        <f>SUM(C9:E9)</f>
        <v>0</v>
      </c>
    </row>
    <row r="10" spans="1:6" ht="12" customHeight="1" x14ac:dyDescent="0.2">
      <c r="A10" s="456">
        <f>A9+1</f>
        <v>2</v>
      </c>
      <c r="B10" s="739" t="s">
        <v>542</v>
      </c>
      <c r="C10" s="581"/>
      <c r="D10" s="581"/>
      <c r="E10" s="581"/>
      <c r="F10" s="584">
        <f t="shared" ref="F10:F61" si="0">SUM(C10:E10)</f>
        <v>0</v>
      </c>
    </row>
    <row r="11" spans="1:6" ht="12" customHeight="1" x14ac:dyDescent="0.2">
      <c r="A11" s="456">
        <f t="shared" ref="A11:A57" si="1">A10+1</f>
        <v>3</v>
      </c>
      <c r="B11" s="739" t="s">
        <v>543</v>
      </c>
      <c r="C11" s="581"/>
      <c r="D11" s="581"/>
      <c r="E11" s="581"/>
      <c r="F11" s="584">
        <f t="shared" si="0"/>
        <v>0</v>
      </c>
    </row>
    <row r="12" spans="1:6" ht="12" customHeight="1" x14ac:dyDescent="0.2">
      <c r="A12" s="456">
        <f t="shared" si="1"/>
        <v>4</v>
      </c>
      <c r="B12" s="739" t="s">
        <v>544</v>
      </c>
      <c r="C12" s="581"/>
      <c r="D12" s="581"/>
      <c r="E12" s="581"/>
      <c r="F12" s="584">
        <f t="shared" si="0"/>
        <v>0</v>
      </c>
    </row>
    <row r="13" spans="1:6" ht="12" customHeight="1" x14ac:dyDescent="0.2">
      <c r="A13" s="456">
        <f t="shared" si="1"/>
        <v>5</v>
      </c>
      <c r="B13" s="739" t="s">
        <v>545</v>
      </c>
      <c r="C13" s="581"/>
      <c r="D13" s="581"/>
      <c r="E13" s="581"/>
      <c r="F13" s="584">
        <f t="shared" si="0"/>
        <v>0</v>
      </c>
    </row>
    <row r="14" spans="1:6" ht="12" customHeight="1" x14ac:dyDescent="0.2">
      <c r="A14" s="456">
        <f t="shared" si="1"/>
        <v>6</v>
      </c>
      <c r="B14" s="739" t="s">
        <v>546</v>
      </c>
      <c r="C14" s="581"/>
      <c r="D14" s="581"/>
      <c r="E14" s="581"/>
      <c r="F14" s="584">
        <f t="shared" si="0"/>
        <v>0</v>
      </c>
    </row>
    <row r="15" spans="1:6" ht="12" customHeight="1" x14ac:dyDescent="0.2">
      <c r="A15" s="456">
        <f t="shared" si="1"/>
        <v>7</v>
      </c>
      <c r="B15" s="739" t="s">
        <v>547</v>
      </c>
      <c r="C15" s="581"/>
      <c r="D15" s="581"/>
      <c r="E15" s="581"/>
      <c r="F15" s="584">
        <f t="shared" si="0"/>
        <v>0</v>
      </c>
    </row>
    <row r="16" spans="1:6" ht="12" customHeight="1" x14ac:dyDescent="0.2">
      <c r="A16" s="456">
        <f t="shared" si="1"/>
        <v>8</v>
      </c>
      <c r="B16" s="739" t="s">
        <v>548</v>
      </c>
      <c r="C16" s="581"/>
      <c r="D16" s="581"/>
      <c r="E16" s="581"/>
      <c r="F16" s="584">
        <f t="shared" si="0"/>
        <v>0</v>
      </c>
    </row>
    <row r="17" spans="1:8" ht="12" customHeight="1" x14ac:dyDescent="0.2">
      <c r="A17" s="456">
        <f t="shared" si="1"/>
        <v>9</v>
      </c>
      <c r="B17" s="739" t="s">
        <v>549</v>
      </c>
      <c r="C17" s="581"/>
      <c r="D17" s="581"/>
      <c r="E17" s="581"/>
      <c r="F17" s="584">
        <f t="shared" si="0"/>
        <v>0</v>
      </c>
    </row>
    <row r="18" spans="1:8" ht="12" customHeight="1" x14ac:dyDescent="0.2">
      <c r="A18" s="456">
        <f t="shared" si="1"/>
        <v>10</v>
      </c>
      <c r="B18" s="739" t="s">
        <v>550</v>
      </c>
      <c r="C18" s="581"/>
      <c r="D18" s="581"/>
      <c r="E18" s="581"/>
      <c r="F18" s="584">
        <f t="shared" si="0"/>
        <v>0</v>
      </c>
    </row>
    <row r="19" spans="1:8" ht="12" customHeight="1" x14ac:dyDescent="0.2">
      <c r="A19" s="456">
        <f t="shared" si="1"/>
        <v>11</v>
      </c>
      <c r="B19" s="739" t="s">
        <v>551</v>
      </c>
      <c r="C19" s="581"/>
      <c r="D19" s="581"/>
      <c r="E19" s="581"/>
      <c r="F19" s="584">
        <f t="shared" si="0"/>
        <v>0</v>
      </c>
    </row>
    <row r="20" spans="1:8" ht="12" customHeight="1" x14ac:dyDescent="0.2">
      <c r="A20" s="456">
        <f t="shared" si="1"/>
        <v>12</v>
      </c>
      <c r="B20" s="739" t="s">
        <v>552</v>
      </c>
      <c r="C20" s="581"/>
      <c r="D20" s="581"/>
      <c r="E20" s="581"/>
      <c r="F20" s="584">
        <f t="shared" si="0"/>
        <v>0</v>
      </c>
    </row>
    <row r="21" spans="1:8" ht="12" customHeight="1" x14ac:dyDescent="0.2">
      <c r="A21" s="456">
        <f t="shared" si="1"/>
        <v>13</v>
      </c>
      <c r="B21" s="739" t="s">
        <v>553</v>
      </c>
      <c r="C21" s="581"/>
      <c r="D21" s="581"/>
      <c r="E21" s="581"/>
      <c r="F21" s="584">
        <f t="shared" si="0"/>
        <v>0</v>
      </c>
      <c r="H21" s="427"/>
    </row>
    <row r="22" spans="1:8" ht="12" customHeight="1" x14ac:dyDescent="0.2">
      <c r="A22" s="456">
        <f t="shared" si="1"/>
        <v>14</v>
      </c>
      <c r="B22" s="739" t="s">
        <v>554</v>
      </c>
      <c r="C22" s="581"/>
      <c r="D22" s="581"/>
      <c r="E22" s="581"/>
      <c r="F22" s="584">
        <f t="shared" si="0"/>
        <v>0</v>
      </c>
    </row>
    <row r="23" spans="1:8" ht="12" customHeight="1" x14ac:dyDescent="0.2">
      <c r="A23" s="456">
        <f t="shared" si="1"/>
        <v>15</v>
      </c>
      <c r="B23" s="739" t="s">
        <v>555</v>
      </c>
      <c r="C23" s="581"/>
      <c r="D23" s="581"/>
      <c r="E23" s="581"/>
      <c r="F23" s="584">
        <f t="shared" si="0"/>
        <v>0</v>
      </c>
    </row>
    <row r="24" spans="1:8" ht="12" customHeight="1" x14ac:dyDescent="0.2">
      <c r="A24" s="456">
        <f t="shared" si="1"/>
        <v>16</v>
      </c>
      <c r="B24" s="739" t="s">
        <v>556</v>
      </c>
      <c r="C24" s="581"/>
      <c r="D24" s="581"/>
      <c r="E24" s="581"/>
      <c r="F24" s="584">
        <f t="shared" si="0"/>
        <v>0</v>
      </c>
    </row>
    <row r="25" spans="1:8" ht="12" customHeight="1" x14ac:dyDescent="0.2">
      <c r="A25" s="456">
        <f t="shared" si="1"/>
        <v>17</v>
      </c>
      <c r="B25" s="739" t="s">
        <v>557</v>
      </c>
      <c r="C25" s="581"/>
      <c r="D25" s="581"/>
      <c r="E25" s="581"/>
      <c r="F25" s="584">
        <f t="shared" si="0"/>
        <v>0</v>
      </c>
    </row>
    <row r="26" spans="1:8" ht="12" customHeight="1" x14ac:dyDescent="0.2">
      <c r="A26" s="456">
        <f t="shared" si="1"/>
        <v>18</v>
      </c>
      <c r="B26" s="739" t="s">
        <v>558</v>
      </c>
      <c r="C26" s="581"/>
      <c r="D26" s="581"/>
      <c r="E26" s="581"/>
      <c r="F26" s="584">
        <f t="shared" si="0"/>
        <v>0</v>
      </c>
    </row>
    <row r="27" spans="1:8" ht="12" customHeight="1" x14ac:dyDescent="0.2">
      <c r="A27" s="456">
        <f t="shared" si="1"/>
        <v>19</v>
      </c>
      <c r="B27" s="739" t="s">
        <v>559</v>
      </c>
      <c r="C27" s="581"/>
      <c r="D27" s="581"/>
      <c r="E27" s="581"/>
      <c r="F27" s="584">
        <f t="shared" si="0"/>
        <v>0</v>
      </c>
    </row>
    <row r="28" spans="1:8" ht="12" customHeight="1" x14ac:dyDescent="0.2">
      <c r="A28" s="456">
        <f t="shared" si="1"/>
        <v>20</v>
      </c>
      <c r="B28" s="739" t="s">
        <v>560</v>
      </c>
      <c r="C28" s="581"/>
      <c r="D28" s="581"/>
      <c r="E28" s="581"/>
      <c r="F28" s="584">
        <f t="shared" si="0"/>
        <v>0</v>
      </c>
    </row>
    <row r="29" spans="1:8" ht="12" customHeight="1" x14ac:dyDescent="0.2">
      <c r="A29" s="456">
        <f t="shared" si="1"/>
        <v>21</v>
      </c>
      <c r="B29" s="739" t="s">
        <v>561</v>
      </c>
      <c r="C29" s="581"/>
      <c r="D29" s="581"/>
      <c r="E29" s="581"/>
      <c r="F29" s="584">
        <f t="shared" si="0"/>
        <v>0</v>
      </c>
    </row>
    <row r="30" spans="1:8" ht="12" customHeight="1" x14ac:dyDescent="0.2">
      <c r="A30" s="456">
        <f t="shared" si="1"/>
        <v>22</v>
      </c>
      <c r="B30" s="739" t="s">
        <v>562</v>
      </c>
      <c r="C30" s="581"/>
      <c r="D30" s="581"/>
      <c r="E30" s="581"/>
      <c r="F30" s="584">
        <f t="shared" si="0"/>
        <v>0</v>
      </c>
    </row>
    <row r="31" spans="1:8" ht="12" customHeight="1" x14ac:dyDescent="0.2">
      <c r="A31" s="456">
        <f t="shared" si="1"/>
        <v>23</v>
      </c>
      <c r="B31" s="739" t="s">
        <v>563</v>
      </c>
      <c r="C31" s="581"/>
      <c r="D31" s="581"/>
      <c r="E31" s="581"/>
      <c r="F31" s="584">
        <f t="shared" si="0"/>
        <v>0</v>
      </c>
    </row>
    <row r="32" spans="1:8" ht="12" customHeight="1" x14ac:dyDescent="0.2">
      <c r="A32" s="456">
        <f t="shared" si="1"/>
        <v>24</v>
      </c>
      <c r="B32" s="739" t="s">
        <v>564</v>
      </c>
      <c r="C32" s="581"/>
      <c r="D32" s="581"/>
      <c r="E32" s="581"/>
      <c r="F32" s="584">
        <f t="shared" si="0"/>
        <v>0</v>
      </c>
    </row>
    <row r="33" spans="1:6" ht="12" customHeight="1" x14ac:dyDescent="0.2">
      <c r="A33" s="456">
        <f t="shared" si="1"/>
        <v>25</v>
      </c>
      <c r="B33" s="739" t="s">
        <v>565</v>
      </c>
      <c r="C33" s="581"/>
      <c r="D33" s="581"/>
      <c r="E33" s="581"/>
      <c r="F33" s="584">
        <f t="shared" si="0"/>
        <v>0</v>
      </c>
    </row>
    <row r="34" spans="1:6" ht="12" customHeight="1" x14ac:dyDescent="0.2">
      <c r="A34" s="456">
        <f t="shared" si="1"/>
        <v>26</v>
      </c>
      <c r="B34" s="739" t="s">
        <v>566</v>
      </c>
      <c r="C34" s="581"/>
      <c r="D34" s="581"/>
      <c r="E34" s="581"/>
      <c r="F34" s="584">
        <f t="shared" si="0"/>
        <v>0</v>
      </c>
    </row>
    <row r="35" spans="1:6" ht="12" customHeight="1" x14ac:dyDescent="0.2">
      <c r="A35" s="456">
        <f t="shared" si="1"/>
        <v>27</v>
      </c>
      <c r="B35" s="739" t="s">
        <v>567</v>
      </c>
      <c r="C35" s="581"/>
      <c r="D35" s="581"/>
      <c r="E35" s="581"/>
      <c r="F35" s="584">
        <f t="shared" si="0"/>
        <v>0</v>
      </c>
    </row>
    <row r="36" spans="1:6" ht="12" customHeight="1" x14ac:dyDescent="0.2">
      <c r="A36" s="456">
        <f t="shared" si="1"/>
        <v>28</v>
      </c>
      <c r="B36" s="739" t="s">
        <v>568</v>
      </c>
      <c r="C36" s="581"/>
      <c r="D36" s="581"/>
      <c r="E36" s="581"/>
      <c r="F36" s="584">
        <f t="shared" si="0"/>
        <v>0</v>
      </c>
    </row>
    <row r="37" spans="1:6" ht="12" customHeight="1" x14ac:dyDescent="0.2">
      <c r="A37" s="456">
        <f t="shared" si="1"/>
        <v>29</v>
      </c>
      <c r="B37" s="739" t="s">
        <v>569</v>
      </c>
      <c r="C37" s="581"/>
      <c r="D37" s="581"/>
      <c r="E37" s="581"/>
      <c r="F37" s="584">
        <f t="shared" si="0"/>
        <v>0</v>
      </c>
    </row>
    <row r="38" spans="1:6" ht="12" customHeight="1" x14ac:dyDescent="0.2">
      <c r="A38" s="456">
        <f t="shared" si="1"/>
        <v>30</v>
      </c>
      <c r="B38" s="739" t="s">
        <v>570</v>
      </c>
      <c r="C38" s="581"/>
      <c r="D38" s="581"/>
      <c r="E38" s="581"/>
      <c r="F38" s="584">
        <f t="shared" si="0"/>
        <v>0</v>
      </c>
    </row>
    <row r="39" spans="1:6" ht="12" customHeight="1" x14ac:dyDescent="0.2">
      <c r="A39" s="456">
        <f t="shared" si="1"/>
        <v>31</v>
      </c>
      <c r="B39" s="739" t="s">
        <v>571</v>
      </c>
      <c r="C39" s="581"/>
      <c r="D39" s="581"/>
      <c r="E39" s="581"/>
      <c r="F39" s="584">
        <f t="shared" si="0"/>
        <v>0</v>
      </c>
    </row>
    <row r="40" spans="1:6" ht="12" customHeight="1" x14ac:dyDescent="0.2">
      <c r="A40" s="456">
        <f t="shared" si="1"/>
        <v>32</v>
      </c>
      <c r="B40" s="739" t="s">
        <v>572</v>
      </c>
      <c r="C40" s="581"/>
      <c r="D40" s="581"/>
      <c r="E40" s="581"/>
      <c r="F40" s="584">
        <f t="shared" si="0"/>
        <v>0</v>
      </c>
    </row>
    <row r="41" spans="1:6" ht="12" customHeight="1" x14ac:dyDescent="0.2">
      <c r="A41" s="456">
        <f t="shared" si="1"/>
        <v>33</v>
      </c>
      <c r="B41" s="739" t="s">
        <v>573</v>
      </c>
      <c r="C41" s="581"/>
      <c r="D41" s="581"/>
      <c r="E41" s="581"/>
      <c r="F41" s="584">
        <f t="shared" si="0"/>
        <v>0</v>
      </c>
    </row>
    <row r="42" spans="1:6" ht="12" customHeight="1" x14ac:dyDescent="0.2">
      <c r="A42" s="456">
        <f t="shared" si="1"/>
        <v>34</v>
      </c>
      <c r="B42" s="739" t="s">
        <v>574</v>
      </c>
      <c r="C42" s="581"/>
      <c r="D42" s="581"/>
      <c r="E42" s="581"/>
      <c r="F42" s="584">
        <f t="shared" si="0"/>
        <v>0</v>
      </c>
    </row>
    <row r="43" spans="1:6" ht="12" customHeight="1" x14ac:dyDescent="0.2">
      <c r="A43" s="456">
        <f t="shared" si="1"/>
        <v>35</v>
      </c>
      <c r="B43" s="739" t="s">
        <v>575</v>
      </c>
      <c r="C43" s="581"/>
      <c r="D43" s="581"/>
      <c r="E43" s="581"/>
      <c r="F43" s="584">
        <f t="shared" si="0"/>
        <v>0</v>
      </c>
    </row>
    <row r="44" spans="1:6" ht="12" customHeight="1" x14ac:dyDescent="0.2">
      <c r="A44" s="456">
        <f t="shared" si="1"/>
        <v>36</v>
      </c>
      <c r="B44" s="739" t="s">
        <v>576</v>
      </c>
      <c r="C44" s="581"/>
      <c r="D44" s="581"/>
      <c r="E44" s="581"/>
      <c r="F44" s="584">
        <f t="shared" si="0"/>
        <v>0</v>
      </c>
    </row>
    <row r="45" spans="1:6" ht="12" customHeight="1" x14ac:dyDescent="0.2">
      <c r="A45" s="456">
        <f t="shared" si="1"/>
        <v>37</v>
      </c>
      <c r="B45" s="739" t="s">
        <v>577</v>
      </c>
      <c r="C45" s="581"/>
      <c r="D45" s="581"/>
      <c r="E45" s="581"/>
      <c r="F45" s="584">
        <f t="shared" si="0"/>
        <v>0</v>
      </c>
    </row>
    <row r="46" spans="1:6" ht="12" customHeight="1" x14ac:dyDescent="0.2">
      <c r="A46" s="456">
        <f t="shared" si="1"/>
        <v>38</v>
      </c>
      <c r="B46" s="739" t="s">
        <v>578</v>
      </c>
      <c r="C46" s="581"/>
      <c r="D46" s="581"/>
      <c r="E46" s="581"/>
      <c r="F46" s="584">
        <f t="shared" si="0"/>
        <v>0</v>
      </c>
    </row>
    <row r="47" spans="1:6" ht="12" customHeight="1" x14ac:dyDescent="0.2">
      <c r="A47" s="456">
        <f t="shared" si="1"/>
        <v>39</v>
      </c>
      <c r="B47" s="739" t="s">
        <v>579</v>
      </c>
      <c r="C47" s="581"/>
      <c r="D47" s="581"/>
      <c r="E47" s="581"/>
      <c r="F47" s="584">
        <f t="shared" si="0"/>
        <v>0</v>
      </c>
    </row>
    <row r="48" spans="1:6" ht="12" customHeight="1" x14ac:dyDescent="0.2">
      <c r="A48" s="456">
        <f t="shared" si="1"/>
        <v>40</v>
      </c>
      <c r="B48" s="739" t="s">
        <v>580</v>
      </c>
      <c r="C48" s="581"/>
      <c r="D48" s="581"/>
      <c r="E48" s="581"/>
      <c r="F48" s="584">
        <f t="shared" si="0"/>
        <v>0</v>
      </c>
    </row>
    <row r="49" spans="1:6" ht="12" customHeight="1" x14ac:dyDescent="0.2">
      <c r="A49" s="456">
        <f t="shared" si="1"/>
        <v>41</v>
      </c>
      <c r="B49" s="739" t="s">
        <v>581</v>
      </c>
      <c r="C49" s="581"/>
      <c r="D49" s="581"/>
      <c r="E49" s="581"/>
      <c r="F49" s="584">
        <f t="shared" si="0"/>
        <v>0</v>
      </c>
    </row>
    <row r="50" spans="1:6" ht="12" customHeight="1" x14ac:dyDescent="0.2">
      <c r="A50" s="456">
        <f t="shared" si="1"/>
        <v>42</v>
      </c>
      <c r="B50" s="739" t="s">
        <v>582</v>
      </c>
      <c r="C50" s="581"/>
      <c r="D50" s="581"/>
      <c r="E50" s="581"/>
      <c r="F50" s="584">
        <f t="shared" si="0"/>
        <v>0</v>
      </c>
    </row>
    <row r="51" spans="1:6" ht="12" customHeight="1" x14ac:dyDescent="0.2">
      <c r="A51" s="456">
        <f t="shared" si="1"/>
        <v>43</v>
      </c>
      <c r="B51" s="739" t="s">
        <v>583</v>
      </c>
      <c r="C51" s="581"/>
      <c r="D51" s="581"/>
      <c r="E51" s="581"/>
      <c r="F51" s="584">
        <f t="shared" si="0"/>
        <v>0</v>
      </c>
    </row>
    <row r="52" spans="1:6" ht="12" customHeight="1" x14ac:dyDescent="0.2">
      <c r="A52" s="456">
        <f t="shared" si="1"/>
        <v>44</v>
      </c>
      <c r="B52" s="739" t="s">
        <v>584</v>
      </c>
      <c r="C52" s="581"/>
      <c r="D52" s="581"/>
      <c r="E52" s="581"/>
      <c r="F52" s="584">
        <f t="shared" si="0"/>
        <v>0</v>
      </c>
    </row>
    <row r="53" spans="1:6" ht="12" customHeight="1" x14ac:dyDescent="0.2">
      <c r="A53" s="456">
        <f t="shared" si="1"/>
        <v>45</v>
      </c>
      <c r="B53" s="739" t="s">
        <v>585</v>
      </c>
      <c r="C53" s="581"/>
      <c r="D53" s="581"/>
      <c r="E53" s="581"/>
      <c r="F53" s="584">
        <f t="shared" si="0"/>
        <v>0</v>
      </c>
    </row>
    <row r="54" spans="1:6" ht="12" customHeight="1" x14ac:dyDescent="0.2">
      <c r="A54" s="456">
        <f t="shared" si="1"/>
        <v>46</v>
      </c>
      <c r="B54" s="739" t="s">
        <v>586</v>
      </c>
      <c r="C54" s="581"/>
      <c r="D54" s="581"/>
      <c r="E54" s="581"/>
      <c r="F54" s="584">
        <f t="shared" si="0"/>
        <v>0</v>
      </c>
    </row>
    <row r="55" spans="1:6" ht="12" customHeight="1" x14ac:dyDescent="0.2">
      <c r="A55" s="456">
        <f t="shared" si="1"/>
        <v>47</v>
      </c>
      <c r="B55" s="739" t="s">
        <v>587</v>
      </c>
      <c r="C55" s="581"/>
      <c r="D55" s="581"/>
      <c r="E55" s="581"/>
      <c r="F55" s="584">
        <f t="shared" si="0"/>
        <v>0</v>
      </c>
    </row>
    <row r="56" spans="1:6" ht="12" customHeight="1" x14ac:dyDescent="0.2">
      <c r="A56" s="456">
        <f t="shared" si="1"/>
        <v>48</v>
      </c>
      <c r="B56" s="739" t="s">
        <v>588</v>
      </c>
      <c r="C56" s="581"/>
      <c r="D56" s="581"/>
      <c r="E56" s="581"/>
      <c r="F56" s="584">
        <f t="shared" si="0"/>
        <v>0</v>
      </c>
    </row>
    <row r="57" spans="1:6" ht="12" customHeight="1" x14ac:dyDescent="0.2">
      <c r="A57" s="456">
        <f t="shared" si="1"/>
        <v>49</v>
      </c>
      <c r="B57" s="739" t="s">
        <v>589</v>
      </c>
      <c r="C57" s="581"/>
      <c r="D57" s="581"/>
      <c r="E57" s="581"/>
      <c r="F57" s="584">
        <f t="shared" si="0"/>
        <v>0</v>
      </c>
    </row>
    <row r="58" spans="1:6" ht="12" customHeight="1" x14ac:dyDescent="0.2">
      <c r="A58" s="821">
        <f>A57+1</f>
        <v>50</v>
      </c>
      <c r="B58" s="739" t="s">
        <v>846</v>
      </c>
      <c r="C58" s="822"/>
      <c r="D58" s="822"/>
      <c r="E58" s="822"/>
      <c r="F58" s="823"/>
    </row>
    <row r="59" spans="1:6" ht="12" customHeight="1" x14ac:dyDescent="0.2">
      <c r="A59" s="821">
        <f t="shared" ref="A59:A61" si="2">A58+1</f>
        <v>51</v>
      </c>
      <c r="B59" s="739" t="s">
        <v>591</v>
      </c>
      <c r="C59" s="581"/>
      <c r="D59" s="581"/>
      <c r="E59" s="581"/>
      <c r="F59" s="584"/>
    </row>
    <row r="60" spans="1:6" ht="12" customHeight="1" x14ac:dyDescent="0.2">
      <c r="A60" s="821">
        <f t="shared" si="2"/>
        <v>52</v>
      </c>
      <c r="B60" s="739" t="s">
        <v>847</v>
      </c>
      <c r="C60" s="822"/>
      <c r="D60" s="822"/>
      <c r="E60" s="822"/>
      <c r="F60" s="823"/>
    </row>
    <row r="61" spans="1:6" ht="12" customHeight="1" x14ac:dyDescent="0.2">
      <c r="A61" s="821">
        <f t="shared" si="2"/>
        <v>53</v>
      </c>
      <c r="B61" s="484" t="s">
        <v>848</v>
      </c>
      <c r="C61" s="822"/>
      <c r="D61" s="822"/>
      <c r="E61" s="822"/>
      <c r="F61" s="823">
        <f t="shared" si="0"/>
        <v>0</v>
      </c>
    </row>
    <row r="62" spans="1:6" ht="12" customHeight="1" x14ac:dyDescent="0.2">
      <c r="A62" s="727" t="s">
        <v>10</v>
      </c>
      <c r="B62" s="727"/>
      <c r="C62" s="582">
        <f t="shared" ref="C62:E62" si="3">SUM(C9:C57,C59)</f>
        <v>0</v>
      </c>
      <c r="D62" s="582">
        <f t="shared" si="3"/>
        <v>0</v>
      </c>
      <c r="E62" s="582">
        <f t="shared" si="3"/>
        <v>0</v>
      </c>
      <c r="F62" s="582">
        <f>SUM(F9:F57,F59)</f>
        <v>0</v>
      </c>
    </row>
    <row r="63" spans="1:6" ht="6" customHeight="1" x14ac:dyDescent="0.2">
      <c r="A63" s="747"/>
      <c r="B63" s="741"/>
      <c r="C63" s="742"/>
      <c r="D63" s="742"/>
      <c r="E63" s="742"/>
      <c r="F63" s="742"/>
    </row>
    <row r="64" spans="1:6" ht="12" customHeight="1" x14ac:dyDescent="0.2">
      <c r="A64" t="s">
        <v>428</v>
      </c>
    </row>
    <row r="65" spans="1:6" ht="12" customHeight="1" x14ac:dyDescent="0.2">
      <c r="A65" s="579" t="s">
        <v>429</v>
      </c>
      <c r="B65" s="579"/>
    </row>
    <row r="66" spans="1:6" ht="12" customHeight="1" x14ac:dyDescent="0.2">
      <c r="A66" s="579" t="s">
        <v>405</v>
      </c>
      <c r="B66" s="579"/>
    </row>
    <row r="67" spans="1:6" ht="12" customHeight="1" x14ac:dyDescent="0.2">
      <c r="E67" s="728" t="s">
        <v>19</v>
      </c>
      <c r="F67" s="459"/>
    </row>
    <row r="68" spans="1:6" ht="3.65" customHeight="1" x14ac:dyDescent="0.2">
      <c r="E68" s="748"/>
      <c r="F68" s="460"/>
    </row>
    <row r="69" spans="1:6" ht="12" customHeight="1" x14ac:dyDescent="0.2">
      <c r="E69" s="748"/>
      <c r="F69" s="726" t="s">
        <v>798</v>
      </c>
    </row>
    <row r="70" spans="1:6" ht="18" customHeight="1" x14ac:dyDescent="0.2">
      <c r="A70" s="745" t="s">
        <v>594</v>
      </c>
      <c r="B70" s="745"/>
      <c r="C70" s="743"/>
      <c r="D70" s="743"/>
      <c r="E70" s="743"/>
      <c r="F70" s="744"/>
    </row>
    <row r="71" spans="1:6" ht="18.75" customHeight="1" x14ac:dyDescent="0.2">
      <c r="A71" s="994" t="s">
        <v>298</v>
      </c>
      <c r="B71" s="994" t="s">
        <v>299</v>
      </c>
      <c r="C71" s="994" t="s">
        <v>412</v>
      </c>
      <c r="D71" s="994"/>
      <c r="E71" s="994"/>
      <c r="F71" s="994" t="s">
        <v>302</v>
      </c>
    </row>
    <row r="72" spans="1:6" ht="18.75" customHeight="1" x14ac:dyDescent="0.2">
      <c r="A72" s="994"/>
      <c r="B72" s="994"/>
      <c r="C72" s="994" t="s">
        <v>408</v>
      </c>
      <c r="D72" s="994" t="s">
        <v>409</v>
      </c>
      <c r="E72" s="994" t="s">
        <v>410</v>
      </c>
      <c r="F72" s="994"/>
    </row>
    <row r="73" spans="1:6" ht="12" customHeight="1" x14ac:dyDescent="0.2">
      <c r="A73" s="994"/>
      <c r="B73" s="994"/>
      <c r="C73" s="994"/>
      <c r="D73" s="994"/>
      <c r="E73" s="994"/>
      <c r="F73" s="994"/>
    </row>
    <row r="74" spans="1:6" ht="12" customHeight="1" x14ac:dyDescent="0.2">
      <c r="A74" s="727">
        <v>1</v>
      </c>
      <c r="B74" s="739" t="s">
        <v>597</v>
      </c>
      <c r="C74" s="581"/>
      <c r="D74" s="581"/>
      <c r="E74" s="581"/>
      <c r="F74" s="584">
        <f>SUM(C74:E74)</f>
        <v>0</v>
      </c>
    </row>
    <row r="75" spans="1:6" ht="12" customHeight="1" x14ac:dyDescent="0.2">
      <c r="A75" s="727">
        <v>2</v>
      </c>
      <c r="B75" s="739" t="s">
        <v>598</v>
      </c>
      <c r="C75" s="581"/>
      <c r="D75" s="581"/>
      <c r="E75" s="581"/>
      <c r="F75" s="584">
        <f t="shared" ref="F75:F100" si="4">SUM(C75:E75)</f>
        <v>0</v>
      </c>
    </row>
    <row r="76" spans="1:6" ht="12" customHeight="1" x14ac:dyDescent="0.2">
      <c r="A76" s="727">
        <v>3</v>
      </c>
      <c r="B76" s="739" t="s">
        <v>599</v>
      </c>
      <c r="C76" s="581"/>
      <c r="D76" s="581"/>
      <c r="E76" s="581"/>
      <c r="F76" s="584">
        <f t="shared" si="4"/>
        <v>0</v>
      </c>
    </row>
    <row r="77" spans="1:6" ht="32.15" customHeight="1" x14ac:dyDescent="0.2">
      <c r="A77" s="727">
        <v>4</v>
      </c>
      <c r="B77" s="819" t="s">
        <v>831</v>
      </c>
      <c r="C77" s="581"/>
      <c r="D77" s="581"/>
      <c r="E77" s="581"/>
      <c r="F77" s="584">
        <f t="shared" si="4"/>
        <v>0</v>
      </c>
    </row>
    <row r="78" spans="1:6" ht="12" customHeight="1" x14ac:dyDescent="0.2">
      <c r="A78" s="727">
        <v>5</v>
      </c>
      <c r="B78" s="739" t="s">
        <v>600</v>
      </c>
      <c r="C78" s="581"/>
      <c r="D78" s="581"/>
      <c r="E78" s="581"/>
      <c r="F78" s="584">
        <f t="shared" si="4"/>
        <v>0</v>
      </c>
    </row>
    <row r="79" spans="1:6" ht="12" customHeight="1" x14ac:dyDescent="0.2">
      <c r="A79" s="727">
        <v>6</v>
      </c>
      <c r="B79" s="739" t="s">
        <v>601</v>
      </c>
      <c r="C79" s="581"/>
      <c r="D79" s="581"/>
      <c r="E79" s="581"/>
      <c r="F79" s="584">
        <f t="shared" si="4"/>
        <v>0</v>
      </c>
    </row>
    <row r="80" spans="1:6" ht="12" customHeight="1" x14ac:dyDescent="0.2">
      <c r="A80" s="727">
        <v>7</v>
      </c>
      <c r="B80" s="739" t="s">
        <v>602</v>
      </c>
      <c r="C80" s="581"/>
      <c r="D80" s="581"/>
      <c r="E80" s="581"/>
      <c r="F80" s="584">
        <f t="shared" si="4"/>
        <v>0</v>
      </c>
    </row>
    <row r="81" spans="1:6" ht="12" customHeight="1" x14ac:dyDescent="0.2">
      <c r="A81" s="727">
        <v>8</v>
      </c>
      <c r="B81" s="739" t="s">
        <v>603</v>
      </c>
      <c r="C81" s="581"/>
      <c r="D81" s="581"/>
      <c r="E81" s="581"/>
      <c r="F81" s="584">
        <f t="shared" si="4"/>
        <v>0</v>
      </c>
    </row>
    <row r="82" spans="1:6" ht="12" customHeight="1" x14ac:dyDescent="0.2">
      <c r="A82" s="727">
        <v>9</v>
      </c>
      <c r="B82" s="739" t="s">
        <v>604</v>
      </c>
      <c r="C82" s="581"/>
      <c r="D82" s="581"/>
      <c r="E82" s="581"/>
      <c r="F82" s="584">
        <f t="shared" si="4"/>
        <v>0</v>
      </c>
    </row>
    <row r="83" spans="1:6" ht="12" customHeight="1" x14ac:dyDescent="0.2">
      <c r="A83" s="727">
        <v>10</v>
      </c>
      <c r="B83" s="739" t="s">
        <v>605</v>
      </c>
      <c r="C83" s="581"/>
      <c r="D83" s="581"/>
      <c r="E83" s="581"/>
      <c r="F83" s="584">
        <f t="shared" si="4"/>
        <v>0</v>
      </c>
    </row>
    <row r="84" spans="1:6" ht="12" customHeight="1" x14ac:dyDescent="0.2">
      <c r="A84" s="727">
        <v>11</v>
      </c>
      <c r="B84" s="739" t="s">
        <v>606</v>
      </c>
      <c r="C84" s="581"/>
      <c r="D84" s="581"/>
      <c r="E84" s="581"/>
      <c r="F84" s="584">
        <f t="shared" si="4"/>
        <v>0</v>
      </c>
    </row>
    <row r="85" spans="1:6" ht="12" customHeight="1" x14ac:dyDescent="0.2">
      <c r="A85" s="727">
        <v>12</v>
      </c>
      <c r="B85" s="739" t="s">
        <v>607</v>
      </c>
      <c r="C85" s="581"/>
      <c r="D85" s="581"/>
      <c r="E85" s="581"/>
      <c r="F85" s="584">
        <f t="shared" si="4"/>
        <v>0</v>
      </c>
    </row>
    <row r="86" spans="1:6" ht="12" customHeight="1" x14ac:dyDescent="0.2">
      <c r="A86" s="727">
        <v>13</v>
      </c>
      <c r="B86" s="739" t="s">
        <v>608</v>
      </c>
      <c r="C86" s="581"/>
      <c r="D86" s="581"/>
      <c r="E86" s="581"/>
      <c r="F86" s="584">
        <f t="shared" si="4"/>
        <v>0</v>
      </c>
    </row>
    <row r="87" spans="1:6" ht="12" customHeight="1" x14ac:dyDescent="0.2">
      <c r="A87" s="727">
        <v>14</v>
      </c>
      <c r="B87" s="739" t="s">
        <v>609</v>
      </c>
      <c r="C87" s="581"/>
      <c r="D87" s="581"/>
      <c r="E87" s="581"/>
      <c r="F87" s="584">
        <f t="shared" si="4"/>
        <v>0</v>
      </c>
    </row>
    <row r="88" spans="1:6" ht="12" customHeight="1" x14ac:dyDescent="0.2">
      <c r="A88" s="727">
        <v>15</v>
      </c>
      <c r="B88" s="739" t="s">
        <v>610</v>
      </c>
      <c r="C88" s="581"/>
      <c r="D88" s="581"/>
      <c r="E88" s="581"/>
      <c r="F88" s="584">
        <f t="shared" si="4"/>
        <v>0</v>
      </c>
    </row>
    <row r="89" spans="1:6" ht="12" customHeight="1" x14ac:dyDescent="0.2">
      <c r="A89" s="727">
        <v>16</v>
      </c>
      <c r="B89" s="739" t="s">
        <v>611</v>
      </c>
      <c r="C89" s="581"/>
      <c r="D89" s="581"/>
      <c r="E89" s="581"/>
      <c r="F89" s="584">
        <f t="shared" si="4"/>
        <v>0</v>
      </c>
    </row>
    <row r="90" spans="1:6" ht="12" customHeight="1" x14ac:dyDescent="0.2">
      <c r="A90" s="727">
        <v>17</v>
      </c>
      <c r="B90" s="739" t="s">
        <v>612</v>
      </c>
      <c r="C90" s="581"/>
      <c r="D90" s="581"/>
      <c r="E90" s="581"/>
      <c r="F90" s="584">
        <f t="shared" si="4"/>
        <v>0</v>
      </c>
    </row>
    <row r="91" spans="1:6" ht="32.15" customHeight="1" x14ac:dyDescent="0.2">
      <c r="A91" s="727">
        <v>18</v>
      </c>
      <c r="B91" s="819" t="s">
        <v>832</v>
      </c>
      <c r="C91" s="581"/>
      <c r="D91" s="581"/>
      <c r="E91" s="581"/>
      <c r="F91" s="584">
        <f t="shared" si="4"/>
        <v>0</v>
      </c>
    </row>
    <row r="92" spans="1:6" ht="12" customHeight="1" x14ac:dyDescent="0.2">
      <c r="A92" s="727">
        <v>19</v>
      </c>
      <c r="B92" s="739" t="s">
        <v>613</v>
      </c>
      <c r="C92" s="581"/>
      <c r="D92" s="581"/>
      <c r="E92" s="581"/>
      <c r="F92" s="584">
        <f t="shared" si="4"/>
        <v>0</v>
      </c>
    </row>
    <row r="93" spans="1:6" ht="12" customHeight="1" x14ac:dyDescent="0.2">
      <c r="A93" s="727">
        <v>20</v>
      </c>
      <c r="B93" s="739" t="s">
        <v>614</v>
      </c>
      <c r="C93" s="581"/>
      <c r="D93" s="581"/>
      <c r="E93" s="581"/>
      <c r="F93" s="584">
        <f t="shared" si="4"/>
        <v>0</v>
      </c>
    </row>
    <row r="94" spans="1:6" ht="12" customHeight="1" x14ac:dyDescent="0.2">
      <c r="A94" s="727">
        <v>21</v>
      </c>
      <c r="B94" s="739" t="s">
        <v>615</v>
      </c>
      <c r="C94" s="581"/>
      <c r="D94" s="581"/>
      <c r="E94" s="581"/>
      <c r="F94" s="584">
        <f t="shared" si="4"/>
        <v>0</v>
      </c>
    </row>
    <row r="95" spans="1:6" ht="12" customHeight="1" x14ac:dyDescent="0.2">
      <c r="A95" s="727">
        <v>22</v>
      </c>
      <c r="B95" s="739" t="s">
        <v>616</v>
      </c>
      <c r="C95" s="581"/>
      <c r="D95" s="581"/>
      <c r="E95" s="581"/>
      <c r="F95" s="584">
        <f t="shared" si="4"/>
        <v>0</v>
      </c>
    </row>
    <row r="96" spans="1:6" ht="12" customHeight="1" x14ac:dyDescent="0.2">
      <c r="A96" s="727">
        <v>23</v>
      </c>
      <c r="B96" s="739" t="s">
        <v>617</v>
      </c>
      <c r="C96" s="581"/>
      <c r="D96" s="581"/>
      <c r="E96" s="581"/>
      <c r="F96" s="584">
        <f t="shared" si="4"/>
        <v>0</v>
      </c>
    </row>
    <row r="97" spans="1:7" ht="12" customHeight="1" x14ac:dyDescent="0.2">
      <c r="A97" s="727">
        <v>24</v>
      </c>
      <c r="B97" s="739" t="s">
        <v>618</v>
      </c>
      <c r="C97" s="581"/>
      <c r="D97" s="581"/>
      <c r="E97" s="581"/>
      <c r="F97" s="584">
        <f t="shared" si="4"/>
        <v>0</v>
      </c>
    </row>
    <row r="98" spans="1:7" ht="12" customHeight="1" x14ac:dyDescent="0.2">
      <c r="A98" s="727">
        <v>25</v>
      </c>
      <c r="B98" s="739" t="s">
        <v>619</v>
      </c>
      <c r="C98" s="581"/>
      <c r="D98" s="581"/>
      <c r="E98" s="581"/>
      <c r="F98" s="584">
        <f t="shared" si="4"/>
        <v>0</v>
      </c>
    </row>
    <row r="99" spans="1:7" ht="32.15" customHeight="1" x14ac:dyDescent="0.2">
      <c r="A99" s="727">
        <v>26</v>
      </c>
      <c r="B99" s="819" t="s">
        <v>833</v>
      </c>
      <c r="C99" s="581"/>
      <c r="D99" s="581"/>
      <c r="E99" s="581"/>
      <c r="F99" s="584">
        <f t="shared" si="4"/>
        <v>0</v>
      </c>
    </row>
    <row r="100" spans="1:7" ht="12" customHeight="1" x14ac:dyDescent="0.2">
      <c r="A100" s="727">
        <v>27</v>
      </c>
      <c r="B100" s="739" t="s">
        <v>620</v>
      </c>
      <c r="C100" s="581"/>
      <c r="D100" s="581"/>
      <c r="E100" s="581"/>
      <c r="F100" s="584">
        <f t="shared" si="4"/>
        <v>0</v>
      </c>
    </row>
    <row r="101" spans="1:7" ht="12" customHeight="1" x14ac:dyDescent="0.2">
      <c r="A101" s="456" t="s">
        <v>10</v>
      </c>
      <c r="B101" s="456"/>
      <c r="C101" s="582">
        <f>SUM(C74:C100)</f>
        <v>0</v>
      </c>
      <c r="D101" s="582">
        <f t="shared" ref="D101:F101" si="5">SUM(D74:D100)</f>
        <v>0</v>
      </c>
      <c r="E101" s="582">
        <f t="shared" si="5"/>
        <v>0</v>
      </c>
      <c r="F101" s="582">
        <f t="shared" si="5"/>
        <v>0</v>
      </c>
    </row>
    <row r="102" spans="1:7" ht="12" customHeight="1" x14ac:dyDescent="0.2">
      <c r="A102" s="737"/>
      <c r="B102" s="737"/>
      <c r="C102" s="740"/>
      <c r="D102" s="740"/>
      <c r="E102" s="740"/>
      <c r="F102" s="740"/>
    </row>
    <row r="103" spans="1:7" ht="12" customHeight="1" x14ac:dyDescent="0.2">
      <c r="A103" s="738"/>
      <c r="B103" s="737"/>
      <c r="C103" s="740"/>
      <c r="D103" s="740"/>
      <c r="E103" s="740"/>
      <c r="F103" s="740"/>
    </row>
    <row r="104" spans="1:7" ht="18.75" customHeight="1" x14ac:dyDescent="0.2">
      <c r="A104" s="995"/>
      <c r="B104" s="995" t="s">
        <v>596</v>
      </c>
      <c r="C104" s="994" t="s">
        <v>412</v>
      </c>
      <c r="D104" s="994"/>
      <c r="E104" s="994"/>
      <c r="F104" s="994" t="s">
        <v>302</v>
      </c>
    </row>
    <row r="105" spans="1:7" ht="18.75" customHeight="1" x14ac:dyDescent="0.2">
      <c r="A105" s="995"/>
      <c r="B105" s="995"/>
      <c r="C105" s="994" t="s">
        <v>408</v>
      </c>
      <c r="D105" s="994" t="s">
        <v>409</v>
      </c>
      <c r="E105" s="994" t="s">
        <v>410</v>
      </c>
      <c r="F105" s="994"/>
    </row>
    <row r="106" spans="1:7" ht="12" customHeight="1" x14ac:dyDescent="0.2">
      <c r="A106" s="995"/>
      <c r="B106" s="995"/>
      <c r="C106" s="994"/>
      <c r="D106" s="994"/>
      <c r="E106" s="994"/>
      <c r="F106" s="994"/>
    </row>
    <row r="107" spans="1:7" ht="19.5" customHeight="1" x14ac:dyDescent="0.2">
      <c r="A107" s="738"/>
      <c r="B107" s="737"/>
      <c r="C107" s="582">
        <f>SUM(C62,C101)</f>
        <v>0</v>
      </c>
      <c r="D107" s="582">
        <f>SUM(D62,D101)</f>
        <v>0</v>
      </c>
      <c r="E107" s="582">
        <f>SUM(E62,E101)</f>
        <v>0</v>
      </c>
      <c r="F107" s="582">
        <f t="shared" ref="F107" si="6">SUM(F62,F101)</f>
        <v>0</v>
      </c>
    </row>
    <row r="108" spans="1:7" ht="6.75" customHeight="1" x14ac:dyDescent="0.2"/>
    <row r="109" spans="1:7" x14ac:dyDescent="0.2">
      <c r="A109" t="s">
        <v>428</v>
      </c>
    </row>
    <row r="110" spans="1:7" x14ac:dyDescent="0.2">
      <c r="A110" s="579" t="s">
        <v>429</v>
      </c>
      <c r="B110" s="579"/>
    </row>
    <row r="111" spans="1:7" x14ac:dyDescent="0.2">
      <c r="A111" s="579" t="s">
        <v>405</v>
      </c>
      <c r="B111" s="579"/>
    </row>
    <row r="112" spans="1:7" x14ac:dyDescent="0.2">
      <c r="E112" s="2" t="s">
        <v>19</v>
      </c>
      <c r="F112" s="459"/>
      <c r="G112" s="460"/>
    </row>
  </sheetData>
  <customSheetViews>
    <customSheetView guid="{A4F3C7AD-F0DA-4671-AF85-E5E755CFE342}" scale="90" showPageBreaks="1" printArea="1" view="pageBreakPreview">
      <selection activeCell="B1" sqref="B1"/>
      <pageMargins left="0.70866141732283472" right="0.70866141732283472" top="0.74803149606299213" bottom="0.74803149606299213" header="0.31496062992125984" footer="0.31496062992125984"/>
      <pageSetup paperSize="9" orientation="portrait" horizontalDpi="1200" verticalDpi="1200" r:id="rId1"/>
    </customSheetView>
    <customSheetView guid="{CAEA2A42-8D92-46A4-ACB8-37570B67C27F}" scale="90" showPageBreaks="1" printArea="1" view="pageBreakPreview">
      <selection activeCell="M35" sqref="M35"/>
      <pageMargins left="0.70866141732283472" right="0.70866141732283472" top="0.74803149606299213" bottom="0.74803149606299213" header="0.31496062992125984" footer="0.31496062992125984"/>
      <pageSetup paperSize="9" orientation="portrait" horizontalDpi="1200" verticalDpi="1200" r:id="rId2"/>
    </customSheetView>
  </customSheetViews>
  <mergeCells count="22">
    <mergeCell ref="A104:A106"/>
    <mergeCell ref="B104:B106"/>
    <mergeCell ref="C104:E104"/>
    <mergeCell ref="F104:F106"/>
    <mergeCell ref="C105:C106"/>
    <mergeCell ref="D105:D106"/>
    <mergeCell ref="E105:E106"/>
    <mergeCell ref="A71:A73"/>
    <mergeCell ref="B71:B73"/>
    <mergeCell ref="C71:E71"/>
    <mergeCell ref="F71:F73"/>
    <mergeCell ref="C72:C73"/>
    <mergeCell ref="D72:D73"/>
    <mergeCell ref="E72:E73"/>
    <mergeCell ref="E7:E8"/>
    <mergeCell ref="A3:F3"/>
    <mergeCell ref="A6:A8"/>
    <mergeCell ref="B6:B8"/>
    <mergeCell ref="C7:C8"/>
    <mergeCell ref="D7:D8"/>
    <mergeCell ref="C6:E6"/>
    <mergeCell ref="F6:F8"/>
  </mergeCells>
  <phoneticPr fontId="6"/>
  <pageMargins left="0.70866141732283472" right="0.70866141732283472" top="0.74803149606299213" bottom="0.74803149606299213" header="0.31496062992125984" footer="0.31496062992125984"/>
  <pageSetup paperSize="9" scale="93" fitToWidth="0" fitToHeight="2" orientation="portrait" horizontalDpi="1200" verticalDpi="1200" r:id="rId3"/>
  <rowBreaks count="1" manualBreakCount="1">
    <brk id="67"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4"/>
  <sheetViews>
    <sheetView view="pageBreakPreview" zoomScaleNormal="100" zoomScaleSheetLayoutView="100" workbookViewId="0">
      <selection activeCell="E12" sqref="E12"/>
    </sheetView>
  </sheetViews>
  <sheetFormatPr defaultRowHeight="12" x14ac:dyDescent="0.2"/>
  <cols>
    <col min="1" max="1" width="3.296875" customWidth="1"/>
    <col min="2" max="2" width="3.3984375" customWidth="1"/>
    <col min="3" max="3" width="12.09765625" customWidth="1"/>
    <col min="4" max="4" width="29.09765625" customWidth="1"/>
    <col min="5" max="5" width="21" customWidth="1"/>
    <col min="6" max="6" width="18.69921875" customWidth="1"/>
    <col min="7" max="7" width="6.296875" customWidth="1"/>
    <col min="8" max="8" width="18.69921875" customWidth="1"/>
  </cols>
  <sheetData>
    <row r="1" spans="2:9" ht="18" customHeight="1" x14ac:dyDescent="0.2">
      <c r="I1" s="440" t="s">
        <v>407</v>
      </c>
    </row>
    <row r="2" spans="2:9" ht="21" customHeight="1" x14ac:dyDescent="0.2">
      <c r="H2" s="1"/>
    </row>
    <row r="3" spans="2:9" ht="21" customHeight="1" x14ac:dyDescent="0.2">
      <c r="B3" s="992" t="s">
        <v>814</v>
      </c>
      <c r="C3" s="992"/>
      <c r="D3" s="992"/>
      <c r="E3" s="992"/>
      <c r="F3" s="992"/>
      <c r="G3" s="992"/>
      <c r="H3" s="992"/>
    </row>
    <row r="4" spans="2:9" ht="21" customHeight="1" x14ac:dyDescent="0.2">
      <c r="B4" s="457"/>
      <c r="C4" s="769"/>
      <c r="D4" s="457"/>
      <c r="E4" s="457"/>
      <c r="F4" s="457"/>
      <c r="G4" s="457"/>
      <c r="H4" s="457"/>
    </row>
    <row r="5" spans="2:9" ht="21" customHeight="1" x14ac:dyDescent="0.2">
      <c r="H5" s="442" t="s">
        <v>8</v>
      </c>
    </row>
    <row r="6" spans="2:9" ht="36.75" customHeight="1" thickBot="1" x14ac:dyDescent="0.25">
      <c r="B6" s="1001"/>
      <c r="C6" s="1002"/>
      <c r="D6" s="808"/>
      <c r="E6" s="804" t="s">
        <v>535</v>
      </c>
      <c r="F6" s="804" t="s">
        <v>430</v>
      </c>
      <c r="G6" s="1001" t="s">
        <v>10</v>
      </c>
      <c r="H6" s="1002"/>
    </row>
    <row r="7" spans="2:9" ht="34" customHeight="1" thickTop="1" x14ac:dyDescent="0.2">
      <c r="B7" s="1014" t="s">
        <v>534</v>
      </c>
      <c r="C7" s="1015"/>
      <c r="D7" s="800" t="s">
        <v>860</v>
      </c>
      <c r="E7" s="807">
        <f>E18</f>
        <v>0</v>
      </c>
      <c r="F7" s="803">
        <f>E7*0.1</f>
        <v>0</v>
      </c>
      <c r="G7" s="1004">
        <f>E7+F7</f>
        <v>0</v>
      </c>
      <c r="H7" s="1005"/>
    </row>
    <row r="8" spans="2:9" ht="34" customHeight="1" x14ac:dyDescent="0.2">
      <c r="B8" s="1014"/>
      <c r="C8" s="1015"/>
      <c r="D8" s="771" t="s">
        <v>861</v>
      </c>
      <c r="E8" s="582">
        <f>F18</f>
        <v>0</v>
      </c>
      <c r="F8" s="803">
        <f>E8*0.1</f>
        <v>0</v>
      </c>
      <c r="G8" s="1012">
        <f>E8+F8</f>
        <v>0</v>
      </c>
      <c r="H8" s="1013"/>
    </row>
    <row r="9" spans="2:9" ht="34" customHeight="1" x14ac:dyDescent="0.2">
      <c r="B9" s="1016"/>
      <c r="C9" s="1017"/>
      <c r="D9" s="771" t="s">
        <v>843</v>
      </c>
      <c r="E9" s="582">
        <f>SUM(E7:E8)</f>
        <v>0</v>
      </c>
      <c r="F9" s="582">
        <f>SUM(F7:F8)</f>
        <v>0</v>
      </c>
      <c r="G9" s="1012">
        <f>SUM(G7:H8)</f>
        <v>0</v>
      </c>
      <c r="H9" s="1013"/>
    </row>
    <row r="10" spans="2:9" ht="21" customHeight="1" x14ac:dyDescent="0.2"/>
    <row r="11" spans="2:9" ht="21" customHeight="1" x14ac:dyDescent="0.2">
      <c r="B11" t="s">
        <v>406</v>
      </c>
      <c r="H11" s="442" t="s">
        <v>8</v>
      </c>
    </row>
    <row r="12" spans="2:9" ht="31.5" customHeight="1" thickBot="1" x14ac:dyDescent="0.25">
      <c r="B12" s="1001"/>
      <c r="C12" s="1003"/>
      <c r="D12" s="1002"/>
      <c r="E12" s="804" t="s">
        <v>864</v>
      </c>
      <c r="F12" s="809" t="s">
        <v>827</v>
      </c>
      <c r="G12" s="1001" t="s">
        <v>828</v>
      </c>
      <c r="H12" s="1002"/>
    </row>
    <row r="13" spans="2:9" ht="21" customHeight="1" thickTop="1" x14ac:dyDescent="0.2">
      <c r="B13" s="806" t="s">
        <v>389</v>
      </c>
      <c r="C13" s="1010" t="s">
        <v>394</v>
      </c>
      <c r="D13" s="1011"/>
      <c r="E13" s="801"/>
      <c r="F13" s="810"/>
      <c r="G13" s="1004">
        <f>SUM(E13:F13)</f>
        <v>0</v>
      </c>
      <c r="H13" s="1005"/>
    </row>
    <row r="14" spans="2:9" ht="21" customHeight="1" x14ac:dyDescent="0.2">
      <c r="B14" s="799" t="s">
        <v>390</v>
      </c>
      <c r="C14" s="1008" t="s">
        <v>395</v>
      </c>
      <c r="D14" s="1009"/>
      <c r="E14" s="580"/>
      <c r="F14" s="810"/>
      <c r="G14" s="1004">
        <f t="shared" ref="G14:G17" si="0">SUM(E14:F14)</f>
        <v>0</v>
      </c>
      <c r="H14" s="1005"/>
    </row>
    <row r="15" spans="2:9" ht="21" customHeight="1" x14ac:dyDescent="0.2">
      <c r="B15" s="799" t="s">
        <v>391</v>
      </c>
      <c r="C15" s="1008" t="s">
        <v>396</v>
      </c>
      <c r="D15" s="1009"/>
      <c r="E15" s="580"/>
      <c r="F15" s="810"/>
      <c r="G15" s="1004">
        <f t="shared" si="0"/>
        <v>0</v>
      </c>
      <c r="H15" s="1005"/>
    </row>
    <row r="16" spans="2:9" ht="21" customHeight="1" x14ac:dyDescent="0.2">
      <c r="B16" s="798" t="s">
        <v>825</v>
      </c>
      <c r="C16" s="1008" t="s">
        <v>397</v>
      </c>
      <c r="D16" s="1009"/>
      <c r="E16" s="580"/>
      <c r="F16" s="810"/>
      <c r="G16" s="1004">
        <f t="shared" si="0"/>
        <v>0</v>
      </c>
      <c r="H16" s="1005"/>
    </row>
    <row r="17" spans="1:8" ht="21" customHeight="1" thickBot="1" x14ac:dyDescent="0.25">
      <c r="B17" s="805" t="s">
        <v>826</v>
      </c>
      <c r="C17" s="1006" t="s">
        <v>21</v>
      </c>
      <c r="D17" s="1007"/>
      <c r="E17" s="802"/>
      <c r="F17" s="812"/>
      <c r="G17" s="1004">
        <f t="shared" si="0"/>
        <v>0</v>
      </c>
      <c r="H17" s="1005"/>
    </row>
    <row r="18" spans="1:8" ht="21" customHeight="1" thickTop="1" x14ac:dyDescent="0.2">
      <c r="B18" s="996" t="s">
        <v>829</v>
      </c>
      <c r="C18" s="997"/>
      <c r="D18" s="998"/>
      <c r="E18" s="807">
        <f>SUM(E13:E17)</f>
        <v>0</v>
      </c>
      <c r="F18" s="811">
        <f>SUM(F13:F17)</f>
        <v>0</v>
      </c>
      <c r="G18" s="999">
        <f>SUM(E18:F18)</f>
        <v>0</v>
      </c>
      <c r="H18" s="1000"/>
    </row>
    <row r="19" spans="1:8" ht="21" customHeight="1" x14ac:dyDescent="0.2"/>
    <row r="20" spans="1:8" ht="21" customHeight="1" x14ac:dyDescent="0.2"/>
    <row r="21" spans="1:8" s="8" customFormat="1" x14ac:dyDescent="0.2">
      <c r="A21" s="8" t="s">
        <v>18</v>
      </c>
    </row>
    <row r="22" spans="1:8" s="8" customFormat="1" x14ac:dyDescent="0.2">
      <c r="A22" s="8" t="s">
        <v>844</v>
      </c>
    </row>
    <row r="23" spans="1:8" s="8" customFormat="1" x14ac:dyDescent="0.2">
      <c r="A23" s="714" t="s">
        <v>536</v>
      </c>
      <c r="B23" s="714"/>
      <c r="C23" s="714"/>
      <c r="D23" s="714"/>
    </row>
    <row r="24" spans="1:8" s="8" customFormat="1" x14ac:dyDescent="0.2">
      <c r="A24" s="8" t="s">
        <v>537</v>
      </c>
    </row>
    <row r="25" spans="1:8" s="8" customFormat="1" x14ac:dyDescent="0.2">
      <c r="A25" s="8" t="s">
        <v>434</v>
      </c>
    </row>
    <row r="26" spans="1:8" s="8" customFormat="1" x14ac:dyDescent="0.2">
      <c r="A26" s="8" t="s">
        <v>849</v>
      </c>
    </row>
    <row r="27" spans="1:8" s="8" customFormat="1" x14ac:dyDescent="0.2">
      <c r="A27" s="8" t="s">
        <v>432</v>
      </c>
    </row>
    <row r="28" spans="1:8" s="8" customFormat="1" x14ac:dyDescent="0.2">
      <c r="A28" s="8" t="s">
        <v>433</v>
      </c>
    </row>
    <row r="29" spans="1:8" s="8" customFormat="1" ht="15" customHeight="1" x14ac:dyDescent="0.2">
      <c r="A29" s="8" t="s">
        <v>405</v>
      </c>
    </row>
    <row r="30" spans="1:8" ht="21" customHeight="1" x14ac:dyDescent="0.2"/>
    <row r="31" spans="1:8" ht="21" customHeight="1" x14ac:dyDescent="0.2"/>
    <row r="32" spans="1:8" ht="21" customHeight="1" x14ac:dyDescent="0.2"/>
    <row r="33" spans="6:8" ht="21" customHeight="1" x14ac:dyDescent="0.2">
      <c r="F33" s="2" t="s">
        <v>19</v>
      </c>
      <c r="G33" s="991"/>
      <c r="H33" s="991"/>
    </row>
    <row r="34" spans="6:8" ht="21" customHeight="1" x14ac:dyDescent="0.2"/>
    <row r="35" spans="6:8" ht="21" customHeight="1" x14ac:dyDescent="0.2"/>
    <row r="36" spans="6:8" ht="21" customHeight="1" x14ac:dyDescent="0.2"/>
    <row r="37" spans="6:8" ht="21" customHeight="1" x14ac:dyDescent="0.2"/>
    <row r="38" spans="6:8" ht="21" customHeight="1" x14ac:dyDescent="0.2"/>
    <row r="39" spans="6:8" ht="21" customHeight="1" x14ac:dyDescent="0.2"/>
    <row r="40" spans="6:8" ht="21" customHeight="1" x14ac:dyDescent="0.2"/>
    <row r="41" spans="6:8" ht="21" customHeight="1" x14ac:dyDescent="0.2"/>
    <row r="42" spans="6:8" ht="21" customHeight="1" x14ac:dyDescent="0.2"/>
    <row r="43" spans="6:8" ht="21" customHeight="1" x14ac:dyDescent="0.2"/>
    <row r="44" spans="6:8" ht="21" customHeight="1" x14ac:dyDescent="0.2"/>
  </sheetData>
  <customSheetViews>
    <customSheetView guid="{A4F3C7AD-F0DA-4671-AF85-E5E755CFE342}" showPageBreaks="1" view="pageBreakPreview">
      <selection activeCell="C1" sqref="C1"/>
      <pageMargins left="0.7" right="0.7" top="0.75" bottom="0.75" header="0.3" footer="0.3"/>
      <pageSetup paperSize="9" orientation="portrait" horizontalDpi="4294967293" verticalDpi="300" r:id="rId1"/>
    </customSheetView>
    <customSheetView guid="{CAEA2A42-8D92-46A4-ACB8-37570B67C27F}" showPageBreaks="1" view="pageBreakPreview">
      <selection activeCell="M35" sqref="M35"/>
      <pageMargins left="0.7" right="0.7" top="0.75" bottom="0.75" header="0.3" footer="0.3"/>
      <pageSetup paperSize="9" orientation="portrait" horizontalDpi="4294967293" verticalDpi="300" r:id="rId2"/>
    </customSheetView>
  </customSheetViews>
  <mergeCells count="22">
    <mergeCell ref="G9:H9"/>
    <mergeCell ref="C14:D14"/>
    <mergeCell ref="G16:H16"/>
    <mergeCell ref="G15:H15"/>
    <mergeCell ref="G14:H14"/>
    <mergeCell ref="G13:H13"/>
    <mergeCell ref="B18:D18"/>
    <mergeCell ref="G18:H18"/>
    <mergeCell ref="B6:C6"/>
    <mergeCell ref="B3:H3"/>
    <mergeCell ref="G33:H33"/>
    <mergeCell ref="B12:D12"/>
    <mergeCell ref="G12:H12"/>
    <mergeCell ref="G7:H7"/>
    <mergeCell ref="G6:H6"/>
    <mergeCell ref="G17:H17"/>
    <mergeCell ref="C17:D17"/>
    <mergeCell ref="C15:D15"/>
    <mergeCell ref="C13:D13"/>
    <mergeCell ref="G8:H8"/>
    <mergeCell ref="C16:D16"/>
    <mergeCell ref="B7:C9"/>
  </mergeCells>
  <phoneticPr fontId="6"/>
  <pageMargins left="0.7" right="0.7" top="0.75" bottom="0.75" header="0.3" footer="0.3"/>
  <pageSetup paperSize="9" scale="77" orientation="portrait" horizontalDpi="4294967293" verticalDpi="3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9"/>
  <sheetViews>
    <sheetView view="pageBreakPreview" zoomScaleNormal="100" zoomScaleSheetLayoutView="100" workbookViewId="0">
      <selection activeCell="E6" sqref="E6"/>
    </sheetView>
  </sheetViews>
  <sheetFormatPr defaultRowHeight="12" x14ac:dyDescent="0.2"/>
  <cols>
    <col min="1" max="1" width="1.296875" customWidth="1"/>
    <col min="2" max="2" width="3.69921875" customWidth="1"/>
    <col min="3" max="3" width="26" customWidth="1"/>
    <col min="4" max="5" width="25" customWidth="1"/>
    <col min="6" max="6" width="6.296875" customWidth="1"/>
    <col min="7" max="7" width="22.69921875" customWidth="1"/>
  </cols>
  <sheetData>
    <row r="1" spans="1:7" ht="18" customHeight="1" x14ac:dyDescent="0.2">
      <c r="G1" s="440" t="s">
        <v>529</v>
      </c>
    </row>
    <row r="2" spans="1:7" ht="21" customHeight="1" x14ac:dyDescent="0.2">
      <c r="G2" s="1"/>
    </row>
    <row r="3" spans="1:7" ht="21" customHeight="1" x14ac:dyDescent="0.2">
      <c r="B3" s="992" t="s">
        <v>810</v>
      </c>
      <c r="C3" s="992"/>
      <c r="D3" s="992"/>
      <c r="E3" s="992"/>
      <c r="F3" s="992"/>
      <c r="G3" s="992"/>
    </row>
    <row r="4" spans="1:7" ht="21" customHeight="1" x14ac:dyDescent="0.2">
      <c r="B4" s="457"/>
      <c r="C4" s="457"/>
      <c r="D4" s="457"/>
      <c r="E4" s="457"/>
      <c r="F4" s="457"/>
      <c r="G4" s="457"/>
    </row>
    <row r="5" spans="1:7" ht="21" customHeight="1" x14ac:dyDescent="0.2">
      <c r="G5" t="s">
        <v>8</v>
      </c>
    </row>
    <row r="6" spans="1:7" ht="38.5" customHeight="1" x14ac:dyDescent="0.2">
      <c r="B6" s="993" t="s">
        <v>398</v>
      </c>
      <c r="C6" s="993"/>
      <c r="D6" s="770" t="s">
        <v>862</v>
      </c>
      <c r="E6" s="770" t="s">
        <v>863</v>
      </c>
      <c r="F6" s="1019" t="s">
        <v>42</v>
      </c>
      <c r="G6" s="1020"/>
    </row>
    <row r="7" spans="1:7" ht="30" customHeight="1" x14ac:dyDescent="0.2">
      <c r="B7" s="428" t="s">
        <v>389</v>
      </c>
      <c r="C7" s="430" t="s">
        <v>414</v>
      </c>
      <c r="D7" s="581"/>
      <c r="E7" s="813"/>
      <c r="F7" s="1018" t="s">
        <v>528</v>
      </c>
      <c r="G7" s="1018"/>
    </row>
    <row r="8" spans="1:7" ht="30" customHeight="1" x14ac:dyDescent="0.2">
      <c r="B8" s="428" t="s">
        <v>390</v>
      </c>
      <c r="C8" s="430" t="s">
        <v>21</v>
      </c>
      <c r="D8" s="581"/>
      <c r="E8" s="813"/>
      <c r="F8" s="1018" t="s">
        <v>436</v>
      </c>
      <c r="G8" s="1018"/>
    </row>
    <row r="9" spans="1:7" ht="21" customHeight="1" thickBot="1" x14ac:dyDescent="0.25">
      <c r="B9" s="816" t="s">
        <v>437</v>
      </c>
      <c r="C9" s="817" t="s">
        <v>830</v>
      </c>
      <c r="D9" s="818">
        <f>SUM(D7:D8)</f>
        <v>0</v>
      </c>
      <c r="E9" s="818">
        <f>SUM(E7:E8)</f>
        <v>0</v>
      </c>
      <c r="F9" s="1021"/>
      <c r="G9" s="1022"/>
    </row>
    <row r="10" spans="1:7" ht="21" customHeight="1" thickTop="1" x14ac:dyDescent="0.2">
      <c r="B10" s="814" t="s">
        <v>850</v>
      </c>
      <c r="C10" s="815"/>
      <c r="D10" s="1023">
        <f>D9+E9*12</f>
        <v>0</v>
      </c>
      <c r="E10" s="1024"/>
      <c r="F10" s="1025"/>
      <c r="G10" s="1026"/>
    </row>
    <row r="11" spans="1:7" ht="21" customHeight="1" x14ac:dyDescent="0.2">
      <c r="D11" s="572"/>
    </row>
    <row r="12" spans="1:7" ht="21" customHeight="1" x14ac:dyDescent="0.2"/>
    <row r="13" spans="1:7" ht="21" customHeight="1" x14ac:dyDescent="0.2"/>
    <row r="14" spans="1:7" ht="21" customHeight="1" x14ac:dyDescent="0.2"/>
    <row r="15" spans="1:7" s="8" customFormat="1" x14ac:dyDescent="0.2">
      <c r="A15" s="8" t="s">
        <v>18</v>
      </c>
    </row>
    <row r="16" spans="1:7" s="8" customFormat="1" x14ac:dyDescent="0.2">
      <c r="A16" s="8" t="s">
        <v>812</v>
      </c>
    </row>
    <row r="17" spans="1:7" s="8" customFormat="1" x14ac:dyDescent="0.2">
      <c r="A17" s="8" t="s">
        <v>851</v>
      </c>
    </row>
    <row r="18" spans="1:7" s="8" customFormat="1" x14ac:dyDescent="0.2">
      <c r="A18" s="8" t="s">
        <v>539</v>
      </c>
    </row>
    <row r="19" spans="1:7" s="8" customFormat="1" x14ac:dyDescent="0.2">
      <c r="A19" s="8" t="s">
        <v>447</v>
      </c>
    </row>
    <row r="20" spans="1:7" s="8" customFormat="1" x14ac:dyDescent="0.2">
      <c r="A20" s="8" t="s">
        <v>405</v>
      </c>
    </row>
    <row r="21" spans="1:7" s="8" customFormat="1" ht="15" customHeight="1" x14ac:dyDescent="0.2"/>
    <row r="22" spans="1:7" ht="21" customHeight="1" x14ac:dyDescent="0.2"/>
    <row r="23" spans="1:7" ht="21" customHeight="1" x14ac:dyDescent="0.2"/>
    <row r="24" spans="1:7" ht="21" customHeight="1" x14ac:dyDescent="0.2"/>
    <row r="25" spans="1:7" ht="21" customHeight="1" x14ac:dyDescent="0.2"/>
    <row r="26" spans="1:7" ht="21" customHeight="1" x14ac:dyDescent="0.2">
      <c r="E26" s="2" t="s">
        <v>19</v>
      </c>
      <c r="F26" s="991"/>
      <c r="G26" s="991"/>
    </row>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customSheetViews>
    <customSheetView guid="{A4F3C7AD-F0DA-4671-AF85-E5E755CFE342}" showPageBreaks="1" view="pageBreakPreview">
      <selection activeCell="C1" sqref="C1"/>
      <pageMargins left="0.7" right="0.7" top="0.75" bottom="0.75" header="0.3" footer="0.3"/>
      <pageSetup paperSize="9" orientation="portrait" horizontalDpi="4294967293" verticalDpi="300" r:id="rId1"/>
    </customSheetView>
    <customSheetView guid="{CAEA2A42-8D92-46A4-ACB8-37570B67C27F}" showPageBreaks="1" view="pageBreakPreview">
      <selection activeCell="D9" sqref="D9"/>
      <pageMargins left="0.7" right="0.7" top="0.75" bottom="0.75" header="0.3" footer="0.3"/>
      <pageSetup paperSize="9" orientation="portrait" horizontalDpi="4294967293" verticalDpi="300" r:id="rId2"/>
    </customSheetView>
  </customSheetViews>
  <mergeCells count="9">
    <mergeCell ref="B3:G3"/>
    <mergeCell ref="B6:C6"/>
    <mergeCell ref="F26:G26"/>
    <mergeCell ref="F8:G8"/>
    <mergeCell ref="F7:G7"/>
    <mergeCell ref="F6:G6"/>
    <mergeCell ref="F9:G9"/>
    <mergeCell ref="D10:E10"/>
    <mergeCell ref="F10:G10"/>
  </mergeCells>
  <phoneticPr fontId="6"/>
  <pageMargins left="0.7" right="0.7" top="0.75" bottom="0.75" header="0.3" footer="0.3"/>
  <pageSetup paperSize="9" scale="87" orientation="portrait" horizontalDpi="4294967293" verticalDpi="3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F102"/>
  <sheetViews>
    <sheetView view="pageBreakPreview" zoomScaleNormal="70" zoomScaleSheetLayoutView="100" workbookViewId="0">
      <selection activeCell="E68" sqref="E68"/>
    </sheetView>
  </sheetViews>
  <sheetFormatPr defaultRowHeight="12" x14ac:dyDescent="0.2"/>
  <cols>
    <col min="1" max="1" width="5.09765625" customWidth="1"/>
    <col min="2" max="2" width="9" style="454" customWidth="1"/>
    <col min="3" max="3" width="18.3984375" style="454" customWidth="1"/>
    <col min="4" max="4" width="20.69921875" customWidth="1"/>
    <col min="5" max="5" width="23.69921875" customWidth="1"/>
  </cols>
  <sheetData>
    <row r="1" spans="1:6" x14ac:dyDescent="0.2">
      <c r="A1" s="1027" t="s">
        <v>530</v>
      </c>
      <c r="B1" s="1027"/>
      <c r="C1" s="1027"/>
      <c r="D1" s="1027"/>
      <c r="E1" s="1027"/>
      <c r="F1" s="1027"/>
    </row>
    <row r="2" spans="1:6" ht="3.75" customHeight="1" x14ac:dyDescent="0.2"/>
    <row r="3" spans="1:6" ht="16.5" x14ac:dyDescent="0.2">
      <c r="B3" s="482" t="s">
        <v>815</v>
      </c>
      <c r="C3" s="447"/>
      <c r="D3" s="482"/>
    </row>
    <row r="4" spans="1:6" x14ac:dyDescent="0.2">
      <c r="E4" s="442" t="s">
        <v>411</v>
      </c>
    </row>
    <row r="5" spans="1:6" x14ac:dyDescent="0.2">
      <c r="A5" t="s">
        <v>595</v>
      </c>
      <c r="D5" s="729"/>
    </row>
    <row r="6" spans="1:6" ht="48.65" customHeight="1" x14ac:dyDescent="0.2">
      <c r="B6" s="480" t="s">
        <v>298</v>
      </c>
      <c r="C6" s="480" t="s">
        <v>299</v>
      </c>
      <c r="D6" s="753" t="s">
        <v>865</v>
      </c>
      <c r="E6" s="753" t="s">
        <v>866</v>
      </c>
    </row>
    <row r="7" spans="1:6" ht="13" customHeight="1" x14ac:dyDescent="0.2">
      <c r="B7" s="458">
        <v>1</v>
      </c>
      <c r="C7" s="746" t="s">
        <v>541</v>
      </c>
      <c r="D7" s="571"/>
      <c r="E7" s="756"/>
    </row>
    <row r="8" spans="1:6" ht="13" customHeight="1" x14ac:dyDescent="0.2">
      <c r="B8" s="456">
        <f>B7+1</f>
        <v>2</v>
      </c>
      <c r="C8" s="739" t="s">
        <v>542</v>
      </c>
      <c r="D8" s="570"/>
      <c r="E8" s="755"/>
    </row>
    <row r="9" spans="1:6" ht="13" customHeight="1" x14ac:dyDescent="0.2">
      <c r="B9" s="456">
        <f t="shared" ref="B9:B55" si="0">B8+1</f>
        <v>3</v>
      </c>
      <c r="C9" s="739" t="s">
        <v>543</v>
      </c>
      <c r="D9" s="570"/>
      <c r="E9" s="755"/>
    </row>
    <row r="10" spans="1:6" ht="13" customHeight="1" x14ac:dyDescent="0.2">
      <c r="B10" s="456">
        <f t="shared" si="0"/>
        <v>4</v>
      </c>
      <c r="C10" s="739" t="s">
        <v>544</v>
      </c>
      <c r="D10" s="570"/>
      <c r="E10" s="755"/>
    </row>
    <row r="11" spans="1:6" ht="13" customHeight="1" x14ac:dyDescent="0.2">
      <c r="B11" s="456">
        <f t="shared" si="0"/>
        <v>5</v>
      </c>
      <c r="C11" s="739" t="s">
        <v>545</v>
      </c>
      <c r="D11" s="570"/>
      <c r="E11" s="755"/>
    </row>
    <row r="12" spans="1:6" ht="13" customHeight="1" x14ac:dyDescent="0.2">
      <c r="B12" s="456">
        <f t="shared" si="0"/>
        <v>6</v>
      </c>
      <c r="C12" s="739" t="s">
        <v>546</v>
      </c>
      <c r="D12" s="570"/>
      <c r="E12" s="755"/>
    </row>
    <row r="13" spans="1:6" ht="13" customHeight="1" x14ac:dyDescent="0.2">
      <c r="B13" s="456">
        <f t="shared" si="0"/>
        <v>7</v>
      </c>
      <c r="C13" s="739" t="s">
        <v>547</v>
      </c>
      <c r="D13" s="570"/>
      <c r="E13" s="755"/>
    </row>
    <row r="14" spans="1:6" ht="13" customHeight="1" x14ac:dyDescent="0.2">
      <c r="B14" s="456">
        <f t="shared" si="0"/>
        <v>8</v>
      </c>
      <c r="C14" s="739" t="s">
        <v>548</v>
      </c>
      <c r="D14" s="570"/>
      <c r="E14" s="755"/>
    </row>
    <row r="15" spans="1:6" ht="13" customHeight="1" x14ac:dyDescent="0.2">
      <c r="B15" s="456">
        <f t="shared" si="0"/>
        <v>9</v>
      </c>
      <c r="C15" s="739" t="s">
        <v>549</v>
      </c>
      <c r="D15" s="570"/>
      <c r="E15" s="755"/>
    </row>
    <row r="16" spans="1:6" ht="13" customHeight="1" x14ac:dyDescent="0.2">
      <c r="B16" s="456">
        <f t="shared" si="0"/>
        <v>10</v>
      </c>
      <c r="C16" s="739" t="s">
        <v>550</v>
      </c>
      <c r="D16" s="570"/>
      <c r="E16" s="755"/>
    </row>
    <row r="17" spans="2:5" ht="13" customHeight="1" x14ac:dyDescent="0.2">
      <c r="B17" s="456">
        <f t="shared" si="0"/>
        <v>11</v>
      </c>
      <c r="C17" s="739" t="s">
        <v>551</v>
      </c>
      <c r="D17" s="570"/>
      <c r="E17" s="755"/>
    </row>
    <row r="18" spans="2:5" ht="13" customHeight="1" x14ac:dyDescent="0.2">
      <c r="B18" s="456">
        <f t="shared" si="0"/>
        <v>12</v>
      </c>
      <c r="C18" s="739" t="s">
        <v>552</v>
      </c>
      <c r="D18" s="570"/>
      <c r="E18" s="755"/>
    </row>
    <row r="19" spans="2:5" ht="13" customHeight="1" x14ac:dyDescent="0.2">
      <c r="B19" s="456">
        <f t="shared" si="0"/>
        <v>13</v>
      </c>
      <c r="C19" s="739" t="s">
        <v>553</v>
      </c>
      <c r="D19" s="570"/>
      <c r="E19" s="755"/>
    </row>
    <row r="20" spans="2:5" ht="13" customHeight="1" x14ac:dyDescent="0.2">
      <c r="B20" s="456">
        <f t="shared" si="0"/>
        <v>14</v>
      </c>
      <c r="C20" s="739" t="s">
        <v>554</v>
      </c>
      <c r="D20" s="570"/>
      <c r="E20" s="755"/>
    </row>
    <row r="21" spans="2:5" ht="13" customHeight="1" x14ac:dyDescent="0.2">
      <c r="B21" s="456">
        <f t="shared" si="0"/>
        <v>15</v>
      </c>
      <c r="C21" s="739" t="s">
        <v>555</v>
      </c>
      <c r="D21" s="570"/>
      <c r="E21" s="755"/>
    </row>
    <row r="22" spans="2:5" ht="13" customHeight="1" x14ac:dyDescent="0.2">
      <c r="B22" s="456">
        <f t="shared" si="0"/>
        <v>16</v>
      </c>
      <c r="C22" s="739" t="s">
        <v>556</v>
      </c>
      <c r="D22" s="570"/>
      <c r="E22" s="755"/>
    </row>
    <row r="23" spans="2:5" ht="13" customHeight="1" x14ac:dyDescent="0.2">
      <c r="B23" s="456">
        <f t="shared" si="0"/>
        <v>17</v>
      </c>
      <c r="C23" s="739" t="s">
        <v>557</v>
      </c>
      <c r="D23" s="570"/>
      <c r="E23" s="755"/>
    </row>
    <row r="24" spans="2:5" ht="13" customHeight="1" x14ac:dyDescent="0.2">
      <c r="B24" s="456">
        <f t="shared" si="0"/>
        <v>18</v>
      </c>
      <c r="C24" s="739" t="s">
        <v>558</v>
      </c>
      <c r="D24" s="570"/>
      <c r="E24" s="755"/>
    </row>
    <row r="25" spans="2:5" ht="13" customHeight="1" x14ac:dyDescent="0.2">
      <c r="B25" s="456">
        <f t="shared" si="0"/>
        <v>19</v>
      </c>
      <c r="C25" s="739" t="s">
        <v>559</v>
      </c>
      <c r="D25" s="570"/>
      <c r="E25" s="755"/>
    </row>
    <row r="26" spans="2:5" ht="13" customHeight="1" x14ac:dyDescent="0.2">
      <c r="B26" s="456">
        <f t="shared" si="0"/>
        <v>20</v>
      </c>
      <c r="C26" s="739" t="s">
        <v>560</v>
      </c>
      <c r="D26" s="570"/>
      <c r="E26" s="755"/>
    </row>
    <row r="27" spans="2:5" ht="13" customHeight="1" x14ac:dyDescent="0.2">
      <c r="B27" s="456">
        <f t="shared" si="0"/>
        <v>21</v>
      </c>
      <c r="C27" s="739" t="s">
        <v>561</v>
      </c>
      <c r="D27" s="570"/>
      <c r="E27" s="755"/>
    </row>
    <row r="28" spans="2:5" ht="13" customHeight="1" x14ac:dyDescent="0.2">
      <c r="B28" s="456">
        <f t="shared" si="0"/>
        <v>22</v>
      </c>
      <c r="C28" s="739" t="s">
        <v>562</v>
      </c>
      <c r="D28" s="570"/>
      <c r="E28" s="755"/>
    </row>
    <row r="29" spans="2:5" ht="13" customHeight="1" x14ac:dyDescent="0.2">
      <c r="B29" s="456">
        <f t="shared" si="0"/>
        <v>23</v>
      </c>
      <c r="C29" s="739" t="s">
        <v>563</v>
      </c>
      <c r="D29" s="570"/>
      <c r="E29" s="755"/>
    </row>
    <row r="30" spans="2:5" ht="13" customHeight="1" x14ac:dyDescent="0.2">
      <c r="B30" s="456">
        <f t="shared" si="0"/>
        <v>24</v>
      </c>
      <c r="C30" s="739" t="s">
        <v>564</v>
      </c>
      <c r="D30" s="570"/>
      <c r="E30" s="755"/>
    </row>
    <row r="31" spans="2:5" ht="13" customHeight="1" x14ac:dyDescent="0.2">
      <c r="B31" s="456">
        <f t="shared" si="0"/>
        <v>25</v>
      </c>
      <c r="C31" s="739" t="s">
        <v>565</v>
      </c>
      <c r="D31" s="570"/>
      <c r="E31" s="755"/>
    </row>
    <row r="32" spans="2:5" ht="13" customHeight="1" x14ac:dyDescent="0.2">
      <c r="B32" s="456">
        <f t="shared" si="0"/>
        <v>26</v>
      </c>
      <c r="C32" s="739" t="s">
        <v>566</v>
      </c>
      <c r="D32" s="570"/>
      <c r="E32" s="755"/>
    </row>
    <row r="33" spans="2:5" ht="13" customHeight="1" x14ac:dyDescent="0.2">
      <c r="B33" s="456">
        <f t="shared" si="0"/>
        <v>27</v>
      </c>
      <c r="C33" s="739" t="s">
        <v>567</v>
      </c>
      <c r="D33" s="570"/>
      <c r="E33" s="755"/>
    </row>
    <row r="34" spans="2:5" ht="13" customHeight="1" x14ac:dyDescent="0.2">
      <c r="B34" s="456">
        <f t="shared" si="0"/>
        <v>28</v>
      </c>
      <c r="C34" s="739" t="s">
        <v>568</v>
      </c>
      <c r="D34" s="570"/>
      <c r="E34" s="755"/>
    </row>
    <row r="35" spans="2:5" ht="13" customHeight="1" x14ac:dyDescent="0.2">
      <c r="B35" s="456">
        <f t="shared" si="0"/>
        <v>29</v>
      </c>
      <c r="C35" s="739" t="s">
        <v>569</v>
      </c>
      <c r="D35" s="570"/>
      <c r="E35" s="755"/>
    </row>
    <row r="36" spans="2:5" ht="13" customHeight="1" x14ac:dyDescent="0.2">
      <c r="B36" s="456">
        <f t="shared" si="0"/>
        <v>30</v>
      </c>
      <c r="C36" s="739" t="s">
        <v>570</v>
      </c>
      <c r="D36" s="570"/>
      <c r="E36" s="755"/>
    </row>
    <row r="37" spans="2:5" ht="13" customHeight="1" x14ac:dyDescent="0.2">
      <c r="B37" s="456">
        <f t="shared" si="0"/>
        <v>31</v>
      </c>
      <c r="C37" s="739" t="s">
        <v>571</v>
      </c>
      <c r="D37" s="570"/>
      <c r="E37" s="755"/>
    </row>
    <row r="38" spans="2:5" ht="13" customHeight="1" x14ac:dyDescent="0.2">
      <c r="B38" s="456">
        <f t="shared" si="0"/>
        <v>32</v>
      </c>
      <c r="C38" s="739" t="s">
        <v>572</v>
      </c>
      <c r="D38" s="570"/>
      <c r="E38" s="755"/>
    </row>
    <row r="39" spans="2:5" ht="13" customHeight="1" x14ac:dyDescent="0.2">
      <c r="B39" s="456">
        <f t="shared" si="0"/>
        <v>33</v>
      </c>
      <c r="C39" s="739" t="s">
        <v>573</v>
      </c>
      <c r="D39" s="570"/>
      <c r="E39" s="755"/>
    </row>
    <row r="40" spans="2:5" ht="13" customHeight="1" x14ac:dyDescent="0.2">
      <c r="B40" s="456">
        <f t="shared" si="0"/>
        <v>34</v>
      </c>
      <c r="C40" s="739" t="s">
        <v>574</v>
      </c>
      <c r="D40" s="570"/>
      <c r="E40" s="755"/>
    </row>
    <row r="41" spans="2:5" ht="13" customHeight="1" x14ac:dyDescent="0.2">
      <c r="B41" s="456">
        <f t="shared" si="0"/>
        <v>35</v>
      </c>
      <c r="C41" s="739" t="s">
        <v>575</v>
      </c>
      <c r="D41" s="570"/>
      <c r="E41" s="755"/>
    </row>
    <row r="42" spans="2:5" ht="13" customHeight="1" x14ac:dyDescent="0.2">
      <c r="B42" s="456">
        <f t="shared" si="0"/>
        <v>36</v>
      </c>
      <c r="C42" s="739" t="s">
        <v>576</v>
      </c>
      <c r="D42" s="570"/>
      <c r="E42" s="755"/>
    </row>
    <row r="43" spans="2:5" ht="13" customHeight="1" x14ac:dyDescent="0.2">
      <c r="B43" s="456">
        <f t="shared" si="0"/>
        <v>37</v>
      </c>
      <c r="C43" s="739" t="s">
        <v>577</v>
      </c>
      <c r="D43" s="570"/>
      <c r="E43" s="755"/>
    </row>
    <row r="44" spans="2:5" ht="13" customHeight="1" x14ac:dyDescent="0.2">
      <c r="B44" s="456">
        <f t="shared" si="0"/>
        <v>38</v>
      </c>
      <c r="C44" s="739" t="s">
        <v>578</v>
      </c>
      <c r="D44" s="570"/>
      <c r="E44" s="755"/>
    </row>
    <row r="45" spans="2:5" ht="13" customHeight="1" x14ac:dyDescent="0.2">
      <c r="B45" s="456">
        <f t="shared" si="0"/>
        <v>39</v>
      </c>
      <c r="C45" s="739" t="s">
        <v>579</v>
      </c>
      <c r="D45" s="570"/>
      <c r="E45" s="755"/>
    </row>
    <row r="46" spans="2:5" ht="13" customHeight="1" x14ac:dyDescent="0.2">
      <c r="B46" s="456">
        <f t="shared" si="0"/>
        <v>40</v>
      </c>
      <c r="C46" s="739" t="s">
        <v>580</v>
      </c>
      <c r="D46" s="570"/>
      <c r="E46" s="755"/>
    </row>
    <row r="47" spans="2:5" ht="13" customHeight="1" x14ac:dyDescent="0.2">
      <c r="B47" s="456">
        <f t="shared" si="0"/>
        <v>41</v>
      </c>
      <c r="C47" s="739" t="s">
        <v>581</v>
      </c>
      <c r="D47" s="570"/>
      <c r="E47" s="755"/>
    </row>
    <row r="48" spans="2:5" ht="13" customHeight="1" x14ac:dyDescent="0.2">
      <c r="B48" s="456">
        <f t="shared" si="0"/>
        <v>42</v>
      </c>
      <c r="C48" s="739" t="s">
        <v>582</v>
      </c>
      <c r="D48" s="570"/>
      <c r="E48" s="755"/>
    </row>
    <row r="49" spans="1:5" ht="13" customHeight="1" x14ac:dyDescent="0.2">
      <c r="B49" s="456">
        <f t="shared" si="0"/>
        <v>43</v>
      </c>
      <c r="C49" s="739" t="s">
        <v>583</v>
      </c>
      <c r="D49" s="570"/>
      <c r="E49" s="755"/>
    </row>
    <row r="50" spans="1:5" ht="13" customHeight="1" x14ac:dyDescent="0.2">
      <c r="B50" s="456">
        <f t="shared" si="0"/>
        <v>44</v>
      </c>
      <c r="C50" s="739" t="s">
        <v>584</v>
      </c>
      <c r="D50" s="570"/>
      <c r="E50" s="755"/>
    </row>
    <row r="51" spans="1:5" ht="13" customHeight="1" x14ac:dyDescent="0.2">
      <c r="B51" s="456">
        <f t="shared" si="0"/>
        <v>45</v>
      </c>
      <c r="C51" s="739" t="s">
        <v>585</v>
      </c>
      <c r="D51" s="570"/>
      <c r="E51" s="755"/>
    </row>
    <row r="52" spans="1:5" ht="13" customHeight="1" x14ac:dyDescent="0.2">
      <c r="B52" s="456">
        <f t="shared" si="0"/>
        <v>46</v>
      </c>
      <c r="C52" s="739" t="s">
        <v>586</v>
      </c>
      <c r="D52" s="570"/>
      <c r="E52" s="755"/>
    </row>
    <row r="53" spans="1:5" ht="13" customHeight="1" x14ac:dyDescent="0.2">
      <c r="B53" s="456">
        <f t="shared" si="0"/>
        <v>47</v>
      </c>
      <c r="C53" s="739" t="s">
        <v>587</v>
      </c>
      <c r="D53" s="570"/>
      <c r="E53" s="755"/>
    </row>
    <row r="54" spans="1:5" ht="13" customHeight="1" x14ac:dyDescent="0.2">
      <c r="B54" s="456">
        <f t="shared" si="0"/>
        <v>48</v>
      </c>
      <c r="C54" s="739" t="s">
        <v>588</v>
      </c>
      <c r="D54" s="570"/>
      <c r="E54" s="755"/>
    </row>
    <row r="55" spans="1:5" ht="13" customHeight="1" x14ac:dyDescent="0.2">
      <c r="B55" s="456">
        <f t="shared" si="0"/>
        <v>49</v>
      </c>
      <c r="C55" s="739" t="s">
        <v>589</v>
      </c>
      <c r="D55" s="570"/>
      <c r="E55" s="755"/>
    </row>
    <row r="56" spans="1:5" ht="13" customHeight="1" x14ac:dyDescent="0.2">
      <c r="B56" s="821">
        <f>B55+1</f>
        <v>50</v>
      </c>
      <c r="C56" s="739" t="s">
        <v>846</v>
      </c>
      <c r="D56" s="824"/>
      <c r="E56" s="824"/>
    </row>
    <row r="57" spans="1:5" ht="13" customHeight="1" x14ac:dyDescent="0.2">
      <c r="B57" s="821">
        <f t="shared" ref="B57:B59" si="1">B56+1</f>
        <v>51</v>
      </c>
      <c r="C57" s="739" t="s">
        <v>591</v>
      </c>
      <c r="D57" s="755"/>
      <c r="E57" s="755"/>
    </row>
    <row r="58" spans="1:5" ht="13" customHeight="1" x14ac:dyDescent="0.2">
      <c r="B58" s="821">
        <f t="shared" si="1"/>
        <v>52</v>
      </c>
      <c r="C58" s="739" t="s">
        <v>847</v>
      </c>
      <c r="D58" s="824"/>
      <c r="E58" s="824"/>
    </row>
    <row r="59" spans="1:5" ht="13" customHeight="1" x14ac:dyDescent="0.2">
      <c r="B59" s="821">
        <f t="shared" si="1"/>
        <v>53</v>
      </c>
      <c r="C59" s="484" t="s">
        <v>848</v>
      </c>
      <c r="D59" s="824"/>
      <c r="E59" s="824"/>
    </row>
    <row r="60" spans="1:5" ht="13" customHeight="1" x14ac:dyDescent="0.2">
      <c r="B60" s="456" t="s">
        <v>816</v>
      </c>
      <c r="C60" s="456"/>
      <c r="D60" s="569">
        <f>SUM(D7:D55,D57)</f>
        <v>0</v>
      </c>
      <c r="E60" s="754">
        <f>SUM(E7:E55,E57)</f>
        <v>0</v>
      </c>
    </row>
    <row r="61" spans="1:5" ht="3.75" customHeight="1" x14ac:dyDescent="0.2"/>
    <row r="62" spans="1:5" x14ac:dyDescent="0.2">
      <c r="A62" s="484"/>
      <c r="B62" s="45" t="s">
        <v>18</v>
      </c>
      <c r="C62" s="585"/>
      <c r="D62" s="1"/>
      <c r="E62" s="1"/>
    </row>
    <row r="63" spans="1:5" x14ac:dyDescent="0.2">
      <c r="A63" s="484"/>
      <c r="B63" s="8" t="s">
        <v>429</v>
      </c>
      <c r="C63" s="585"/>
      <c r="D63" s="1"/>
      <c r="E63" s="1"/>
    </row>
    <row r="64" spans="1:5" x14ac:dyDescent="0.2">
      <c r="A64" s="484"/>
      <c r="B64" s="8" t="s">
        <v>405</v>
      </c>
    </row>
    <row r="65" spans="1:6" ht="5.25" customHeight="1" x14ac:dyDescent="0.2">
      <c r="B65" s="481"/>
    </row>
    <row r="66" spans="1:6" ht="13" customHeight="1" x14ac:dyDescent="0.2">
      <c r="A66" s="1027" t="s">
        <v>530</v>
      </c>
      <c r="B66" s="1027"/>
      <c r="C66" s="1027"/>
      <c r="D66" s="1027"/>
      <c r="E66" s="1027"/>
      <c r="F66" s="1027"/>
    </row>
    <row r="67" spans="1:6" x14ac:dyDescent="0.2">
      <c r="A67" t="s">
        <v>594</v>
      </c>
      <c r="E67" s="772" t="s">
        <v>8</v>
      </c>
    </row>
    <row r="68" spans="1:6" ht="45.65" customHeight="1" x14ac:dyDescent="0.2">
      <c r="B68" s="480" t="s">
        <v>298</v>
      </c>
      <c r="C68" s="480" t="s">
        <v>299</v>
      </c>
      <c r="D68" s="753" t="s">
        <v>865</v>
      </c>
      <c r="E68" s="753" t="s">
        <v>866</v>
      </c>
    </row>
    <row r="69" spans="1:6" ht="13" x14ac:dyDescent="0.2">
      <c r="B69" s="458">
        <v>1</v>
      </c>
      <c r="C69" s="746" t="s">
        <v>597</v>
      </c>
      <c r="D69" s="571"/>
      <c r="E69" s="756"/>
    </row>
    <row r="70" spans="1:6" ht="12.5" x14ac:dyDescent="0.2">
      <c r="B70" s="727">
        <f>B69+1</f>
        <v>2</v>
      </c>
      <c r="C70" s="739" t="s">
        <v>598</v>
      </c>
      <c r="D70" s="570"/>
      <c r="E70" s="755"/>
    </row>
    <row r="71" spans="1:6" ht="12.5" x14ac:dyDescent="0.2">
      <c r="B71" s="727">
        <f t="shared" ref="B71:B95" si="2">B70+1</f>
        <v>3</v>
      </c>
      <c r="C71" s="739" t="s">
        <v>599</v>
      </c>
      <c r="D71" s="570"/>
      <c r="E71" s="755"/>
    </row>
    <row r="72" spans="1:6" ht="24" x14ac:dyDescent="0.2">
      <c r="B72" s="727">
        <f t="shared" si="2"/>
        <v>4</v>
      </c>
      <c r="C72" s="819" t="s">
        <v>831</v>
      </c>
      <c r="D72" s="570"/>
      <c r="E72" s="755"/>
    </row>
    <row r="73" spans="1:6" ht="12.5" x14ac:dyDescent="0.2">
      <c r="B73" s="727">
        <f t="shared" si="2"/>
        <v>5</v>
      </c>
      <c r="C73" s="739" t="s">
        <v>600</v>
      </c>
      <c r="D73" s="570"/>
      <c r="E73" s="755"/>
    </row>
    <row r="74" spans="1:6" ht="12.5" x14ac:dyDescent="0.2">
      <c r="B74" s="727">
        <f t="shared" si="2"/>
        <v>6</v>
      </c>
      <c r="C74" s="739" t="s">
        <v>601</v>
      </c>
      <c r="D74" s="570"/>
      <c r="E74" s="755"/>
    </row>
    <row r="75" spans="1:6" ht="12.5" x14ac:dyDescent="0.2">
      <c r="B75" s="727">
        <f t="shared" si="2"/>
        <v>7</v>
      </c>
      <c r="C75" s="739" t="s">
        <v>602</v>
      </c>
      <c r="D75" s="570"/>
      <c r="E75" s="755"/>
    </row>
    <row r="76" spans="1:6" ht="12.5" x14ac:dyDescent="0.2">
      <c r="B76" s="727">
        <f t="shared" si="2"/>
        <v>8</v>
      </c>
      <c r="C76" s="739" t="s">
        <v>603</v>
      </c>
      <c r="D76" s="570"/>
      <c r="E76" s="755"/>
    </row>
    <row r="77" spans="1:6" ht="12.5" x14ac:dyDescent="0.2">
      <c r="B77" s="727">
        <f t="shared" si="2"/>
        <v>9</v>
      </c>
      <c r="C77" s="739" t="s">
        <v>604</v>
      </c>
      <c r="D77" s="570"/>
      <c r="E77" s="755"/>
    </row>
    <row r="78" spans="1:6" ht="12.5" x14ac:dyDescent="0.2">
      <c r="B78" s="727">
        <f t="shared" si="2"/>
        <v>10</v>
      </c>
      <c r="C78" s="739" t="s">
        <v>605</v>
      </c>
      <c r="D78" s="570"/>
      <c r="E78" s="755"/>
    </row>
    <row r="79" spans="1:6" ht="12.5" x14ac:dyDescent="0.2">
      <c r="B79" s="727">
        <f t="shared" si="2"/>
        <v>11</v>
      </c>
      <c r="C79" s="739" t="s">
        <v>606</v>
      </c>
      <c r="D79" s="570"/>
      <c r="E79" s="755"/>
    </row>
    <row r="80" spans="1:6" ht="12.5" x14ac:dyDescent="0.2">
      <c r="B80" s="727">
        <f t="shared" si="2"/>
        <v>12</v>
      </c>
      <c r="C80" s="739" t="s">
        <v>607</v>
      </c>
      <c r="D80" s="570"/>
      <c r="E80" s="755"/>
    </row>
    <row r="81" spans="2:5" ht="12.5" x14ac:dyDescent="0.2">
      <c r="B81" s="727">
        <f t="shared" si="2"/>
        <v>13</v>
      </c>
      <c r="C81" s="739" t="s">
        <v>608</v>
      </c>
      <c r="D81" s="570"/>
      <c r="E81" s="755"/>
    </row>
    <row r="82" spans="2:5" ht="12.5" x14ac:dyDescent="0.2">
      <c r="B82" s="727">
        <f t="shared" si="2"/>
        <v>14</v>
      </c>
      <c r="C82" s="739" t="s">
        <v>609</v>
      </c>
      <c r="D82" s="570"/>
      <c r="E82" s="755"/>
    </row>
    <row r="83" spans="2:5" ht="12.5" x14ac:dyDescent="0.2">
      <c r="B83" s="727">
        <f t="shared" si="2"/>
        <v>15</v>
      </c>
      <c r="C83" s="739" t="s">
        <v>610</v>
      </c>
      <c r="D83" s="570"/>
      <c r="E83" s="755"/>
    </row>
    <row r="84" spans="2:5" ht="12.5" x14ac:dyDescent="0.2">
      <c r="B84" s="727">
        <f t="shared" si="2"/>
        <v>16</v>
      </c>
      <c r="C84" s="739" t="s">
        <v>611</v>
      </c>
      <c r="D84" s="570"/>
      <c r="E84" s="755"/>
    </row>
    <row r="85" spans="2:5" ht="12.5" x14ac:dyDescent="0.2">
      <c r="B85" s="727">
        <f t="shared" si="2"/>
        <v>17</v>
      </c>
      <c r="C85" s="739" t="s">
        <v>612</v>
      </c>
      <c r="D85" s="570"/>
      <c r="E85" s="755"/>
    </row>
    <row r="86" spans="2:5" ht="24" x14ac:dyDescent="0.2">
      <c r="B86" s="727">
        <f t="shared" si="2"/>
        <v>18</v>
      </c>
      <c r="C86" s="819" t="s">
        <v>832</v>
      </c>
      <c r="D86" s="570"/>
      <c r="E86" s="755"/>
    </row>
    <row r="87" spans="2:5" ht="12.5" x14ac:dyDescent="0.2">
      <c r="B87" s="727">
        <f t="shared" si="2"/>
        <v>19</v>
      </c>
      <c r="C87" s="739" t="s">
        <v>613</v>
      </c>
      <c r="D87" s="570"/>
      <c r="E87" s="755"/>
    </row>
    <row r="88" spans="2:5" ht="12.5" x14ac:dyDescent="0.2">
      <c r="B88" s="727">
        <f t="shared" si="2"/>
        <v>20</v>
      </c>
      <c r="C88" s="739" t="s">
        <v>614</v>
      </c>
      <c r="D88" s="570"/>
      <c r="E88" s="755"/>
    </row>
    <row r="89" spans="2:5" ht="12.5" x14ac:dyDescent="0.2">
      <c r="B89" s="727">
        <f t="shared" si="2"/>
        <v>21</v>
      </c>
      <c r="C89" s="739" t="s">
        <v>615</v>
      </c>
      <c r="D89" s="570"/>
      <c r="E89" s="755"/>
    </row>
    <row r="90" spans="2:5" ht="12.5" x14ac:dyDescent="0.2">
      <c r="B90" s="727">
        <f t="shared" si="2"/>
        <v>22</v>
      </c>
      <c r="C90" s="739" t="s">
        <v>616</v>
      </c>
      <c r="D90" s="570"/>
      <c r="E90" s="755"/>
    </row>
    <row r="91" spans="2:5" ht="12.5" x14ac:dyDescent="0.2">
      <c r="B91" s="727">
        <f t="shared" si="2"/>
        <v>23</v>
      </c>
      <c r="C91" s="739" t="s">
        <v>617</v>
      </c>
      <c r="D91" s="570"/>
      <c r="E91" s="755"/>
    </row>
    <row r="92" spans="2:5" ht="12.5" x14ac:dyDescent="0.2">
      <c r="B92" s="727">
        <f t="shared" si="2"/>
        <v>24</v>
      </c>
      <c r="C92" s="739" t="s">
        <v>618</v>
      </c>
      <c r="D92" s="570"/>
      <c r="E92" s="755"/>
    </row>
    <row r="93" spans="2:5" ht="12.5" x14ac:dyDescent="0.2">
      <c r="B93" s="727">
        <f t="shared" si="2"/>
        <v>25</v>
      </c>
      <c r="C93" s="739" t="s">
        <v>619</v>
      </c>
      <c r="D93" s="570"/>
      <c r="E93" s="755"/>
    </row>
    <row r="94" spans="2:5" ht="24" x14ac:dyDescent="0.2">
      <c r="B94" s="727">
        <f t="shared" si="2"/>
        <v>26</v>
      </c>
      <c r="C94" s="819" t="s">
        <v>833</v>
      </c>
      <c r="D94" s="570"/>
      <c r="E94" s="755"/>
    </row>
    <row r="95" spans="2:5" ht="12.5" x14ac:dyDescent="0.2">
      <c r="B95" s="727">
        <f t="shared" si="2"/>
        <v>27</v>
      </c>
      <c r="C95" s="739" t="s">
        <v>620</v>
      </c>
      <c r="D95" s="570"/>
      <c r="E95" s="755"/>
    </row>
    <row r="96" spans="2:5" ht="13" thickBot="1" x14ac:dyDescent="0.25">
      <c r="B96" s="795" t="s">
        <v>816</v>
      </c>
      <c r="C96" s="795"/>
      <c r="D96" s="796">
        <f>SUM(D69:D95)</f>
        <v>0</v>
      </c>
      <c r="E96" s="796">
        <f>SUM(E69:E95)</f>
        <v>0</v>
      </c>
    </row>
    <row r="97" spans="2:5" ht="13" thickTop="1" x14ac:dyDescent="0.2">
      <c r="B97" s="793" t="s">
        <v>817</v>
      </c>
      <c r="C97" s="793"/>
      <c r="D97" s="794">
        <f>D60+D96</f>
        <v>0</v>
      </c>
      <c r="E97" s="794">
        <f>E60+E96</f>
        <v>0</v>
      </c>
    </row>
    <row r="99" spans="2:5" x14ac:dyDescent="0.2">
      <c r="B99" s="45" t="s">
        <v>18</v>
      </c>
      <c r="C99" s="585"/>
      <c r="D99" s="1"/>
    </row>
    <row r="100" spans="2:5" x14ac:dyDescent="0.2">
      <c r="B100" s="8" t="s">
        <v>429</v>
      </c>
      <c r="C100" s="585"/>
      <c r="D100" s="1"/>
    </row>
    <row r="101" spans="2:5" x14ac:dyDescent="0.2">
      <c r="B101" s="8" t="s">
        <v>405</v>
      </c>
    </row>
    <row r="102" spans="2:5" ht="3" customHeight="1" x14ac:dyDescent="0.2"/>
  </sheetData>
  <customSheetViews>
    <customSheetView guid="{A4F3C7AD-F0DA-4671-AF85-E5E755CFE342}" showPageBreaks="1" printArea="1" view="pageBreakPreview">
      <selection activeCell="A3" sqref="A3"/>
      <pageMargins left="0.7" right="0.7" top="0.75" bottom="0.75" header="0.3" footer="0.3"/>
      <pageSetup paperSize="9" scale="97" orientation="portrait" horizontalDpi="1200" verticalDpi="1200" r:id="rId1"/>
    </customSheetView>
    <customSheetView guid="{CAEA2A42-8D92-46A4-ACB8-37570B67C27F}" showPageBreaks="1" printArea="1" view="pageBreakPreview">
      <selection activeCell="M35" sqref="M35"/>
      <pageMargins left="0.7" right="0.7" top="0.75" bottom="0.75" header="0.3" footer="0.3"/>
      <pageSetup paperSize="9" scale="97" orientation="portrait" horizontalDpi="1200" verticalDpi="1200" r:id="rId2"/>
    </customSheetView>
  </customSheetViews>
  <mergeCells count="2">
    <mergeCell ref="A1:F1"/>
    <mergeCell ref="A66:F66"/>
  </mergeCells>
  <phoneticPr fontId="6"/>
  <pageMargins left="0.7" right="0.7" top="0.75" bottom="0.75" header="0.3" footer="0.3"/>
  <pageSetup paperSize="9" scale="82" orientation="portrait" horizontalDpi="1200" verticalDpi="1200" r:id="rId3"/>
  <rowBreaks count="1" manualBreakCount="1">
    <brk id="64"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K42"/>
  <sheetViews>
    <sheetView view="pageBreakPreview" topLeftCell="A28" zoomScaleNormal="100" zoomScaleSheetLayoutView="100" workbookViewId="0">
      <selection activeCell="E7" sqref="E7"/>
    </sheetView>
  </sheetViews>
  <sheetFormatPr defaultColWidth="9.09765625" defaultRowHeight="12" x14ac:dyDescent="0.2"/>
  <cols>
    <col min="1" max="1" width="3.69921875" style="8" customWidth="1"/>
    <col min="2" max="2" width="9" style="8" customWidth="1"/>
    <col min="3" max="3" width="4.8984375" style="45" customWidth="1"/>
    <col min="4" max="4" width="3.3984375" style="8" bestFit="1" customWidth="1"/>
    <col min="5" max="5" width="9" style="8" customWidth="1"/>
    <col min="6" max="6" width="4.3984375" style="8" customWidth="1"/>
    <col min="7" max="7" width="8.3984375" style="8" customWidth="1"/>
    <col min="8" max="8" width="4.59765625" style="8" customWidth="1"/>
    <col min="9" max="11" width="11.69921875" style="8" customWidth="1"/>
    <col min="12" max="16384" width="9.09765625" style="8"/>
  </cols>
  <sheetData>
    <row r="1" spans="1:11" x14ac:dyDescent="0.2">
      <c r="A1" s="984" t="s">
        <v>531</v>
      </c>
      <c r="B1" s="984"/>
      <c r="C1" s="984"/>
      <c r="D1" s="984"/>
      <c r="E1" s="984"/>
      <c r="F1" s="984"/>
      <c r="G1" s="984"/>
      <c r="H1" s="984"/>
      <c r="I1" s="984"/>
      <c r="J1" s="984"/>
      <c r="K1" s="984"/>
    </row>
    <row r="2" spans="1:11" ht="16.5" x14ac:dyDescent="0.2">
      <c r="A2" s="985" t="s">
        <v>818</v>
      </c>
      <c r="B2" s="985"/>
      <c r="C2" s="985"/>
      <c r="D2" s="985"/>
      <c r="E2" s="985"/>
      <c r="F2" s="985"/>
      <c r="G2" s="985"/>
      <c r="H2" s="985"/>
      <c r="I2" s="985"/>
      <c r="J2" s="985"/>
      <c r="K2" s="985"/>
    </row>
    <row r="3" spans="1:11" x14ac:dyDescent="0.2">
      <c r="G3" s="441"/>
      <c r="K3" s="55" t="s">
        <v>8</v>
      </c>
    </row>
    <row r="4" spans="1:11" ht="15.65" customHeight="1" x14ac:dyDescent="0.2">
      <c r="A4" s="1035" t="s">
        <v>12</v>
      </c>
      <c r="B4" s="1035" t="s">
        <v>13</v>
      </c>
      <c r="C4" s="1035"/>
      <c r="D4" s="1035"/>
      <c r="E4" s="1035"/>
      <c r="F4" s="1035"/>
      <c r="G4" s="1035" t="s">
        <v>11</v>
      </c>
      <c r="H4" s="1035"/>
      <c r="I4" s="56" t="s">
        <v>20</v>
      </c>
      <c r="J4" s="1032" t="s">
        <v>24</v>
      </c>
      <c r="K4" s="1032" t="s">
        <v>10</v>
      </c>
    </row>
    <row r="5" spans="1:11" ht="15.65" customHeight="1" x14ac:dyDescent="0.2">
      <c r="A5" s="1033"/>
      <c r="B5" s="1033"/>
      <c r="C5" s="1033"/>
      <c r="D5" s="1033"/>
      <c r="E5" s="1033"/>
      <c r="F5" s="1033"/>
      <c r="G5" s="1033"/>
      <c r="H5" s="1033"/>
      <c r="I5" s="57" t="s">
        <v>32</v>
      </c>
      <c r="J5" s="1036"/>
      <c r="K5" s="1033"/>
    </row>
    <row r="6" spans="1:11" ht="15.65" customHeight="1" x14ac:dyDescent="0.2">
      <c r="A6" s="1034"/>
      <c r="B6" s="1034"/>
      <c r="C6" s="1034"/>
      <c r="D6" s="1034"/>
      <c r="E6" s="1034"/>
      <c r="F6" s="1034"/>
      <c r="G6" s="1034"/>
      <c r="H6" s="1034"/>
      <c r="I6" s="58" t="s">
        <v>15</v>
      </c>
      <c r="J6" s="1037"/>
      <c r="K6" s="1034"/>
    </row>
    <row r="7" spans="1:11" ht="16" customHeight="1" x14ac:dyDescent="0.2">
      <c r="A7" s="2">
        <f>1</f>
        <v>1</v>
      </c>
      <c r="B7" s="718" t="s">
        <v>867</v>
      </c>
      <c r="C7" s="486" t="s">
        <v>34</v>
      </c>
      <c r="D7" s="487" t="s">
        <v>14</v>
      </c>
      <c r="E7" s="488" t="s">
        <v>868</v>
      </c>
      <c r="F7" s="489" t="s">
        <v>16</v>
      </c>
      <c r="G7" s="485" t="s">
        <v>868</v>
      </c>
      <c r="H7" s="489" t="s">
        <v>293</v>
      </c>
      <c r="I7" s="490"/>
      <c r="J7" s="560">
        <f t="shared" ref="J7:J31" si="0">ROUNDDOWN(I7*0.1,0)</f>
        <v>0</v>
      </c>
      <c r="K7" s="560">
        <f>I7+J7</f>
        <v>0</v>
      </c>
    </row>
    <row r="8" spans="1:11" ht="16" customHeight="1" x14ac:dyDescent="0.2">
      <c r="A8" s="468">
        <f t="shared" ref="A8:A14" si="1">A7+1</f>
        <v>2</v>
      </c>
      <c r="B8" s="469" t="s">
        <v>869</v>
      </c>
      <c r="C8" s="470" t="s">
        <v>17</v>
      </c>
      <c r="D8" s="471" t="s">
        <v>14</v>
      </c>
      <c r="E8" s="472" t="s">
        <v>868</v>
      </c>
      <c r="F8" s="473" t="s">
        <v>295</v>
      </c>
      <c r="G8" s="469" t="s">
        <v>868</v>
      </c>
      <c r="H8" s="473" t="s">
        <v>33</v>
      </c>
      <c r="I8" s="491"/>
      <c r="J8" s="483">
        <f t="shared" si="0"/>
        <v>0</v>
      </c>
      <c r="K8" s="483">
        <f t="shared" ref="K8:K31" si="2">I8+J8</f>
        <v>0</v>
      </c>
    </row>
    <row r="9" spans="1:11" ht="16" customHeight="1" x14ac:dyDescent="0.2">
      <c r="A9" s="461">
        <f t="shared" si="1"/>
        <v>3</v>
      </c>
      <c r="B9" s="475" t="s">
        <v>869</v>
      </c>
      <c r="C9" s="462" t="s">
        <v>34</v>
      </c>
      <c r="D9" s="6" t="s">
        <v>14</v>
      </c>
      <c r="E9" s="478" t="s">
        <v>870</v>
      </c>
      <c r="F9" s="7" t="s">
        <v>16</v>
      </c>
      <c r="G9" s="463" t="s">
        <v>870</v>
      </c>
      <c r="H9" s="7" t="s">
        <v>293</v>
      </c>
      <c r="I9" s="59"/>
      <c r="J9" s="561">
        <f t="shared" si="0"/>
        <v>0</v>
      </c>
      <c r="K9" s="561">
        <f t="shared" si="2"/>
        <v>0</v>
      </c>
    </row>
    <row r="10" spans="1:11" ht="16" customHeight="1" x14ac:dyDescent="0.2">
      <c r="A10" s="468">
        <f t="shared" si="1"/>
        <v>4</v>
      </c>
      <c r="B10" s="469" t="s">
        <v>870</v>
      </c>
      <c r="C10" s="470" t="s">
        <v>17</v>
      </c>
      <c r="D10" s="471" t="s">
        <v>14</v>
      </c>
      <c r="E10" s="472" t="s">
        <v>870</v>
      </c>
      <c r="F10" s="473" t="s">
        <v>295</v>
      </c>
      <c r="G10" s="469" t="s">
        <v>870</v>
      </c>
      <c r="H10" s="473" t="s">
        <v>33</v>
      </c>
      <c r="I10" s="491"/>
      <c r="J10" s="483">
        <f t="shared" si="0"/>
        <v>0</v>
      </c>
      <c r="K10" s="483">
        <f t="shared" si="2"/>
        <v>0</v>
      </c>
    </row>
    <row r="11" spans="1:11" ht="16" customHeight="1" x14ac:dyDescent="0.2">
      <c r="A11" s="474">
        <f t="shared" si="1"/>
        <v>5</v>
      </c>
      <c r="B11" s="475" t="s">
        <v>870</v>
      </c>
      <c r="C11" s="476" t="s">
        <v>34</v>
      </c>
      <c r="D11" s="477" t="s">
        <v>14</v>
      </c>
      <c r="E11" s="478" t="s">
        <v>871</v>
      </c>
      <c r="F11" s="479" t="s">
        <v>16</v>
      </c>
      <c r="G11" s="475" t="s">
        <v>871</v>
      </c>
      <c r="H11" s="479" t="s">
        <v>293</v>
      </c>
      <c r="I11" s="59"/>
      <c r="J11" s="561">
        <f t="shared" si="0"/>
        <v>0</v>
      </c>
      <c r="K11" s="561">
        <f t="shared" si="2"/>
        <v>0</v>
      </c>
    </row>
    <row r="12" spans="1:11" ht="16" customHeight="1" x14ac:dyDescent="0.2">
      <c r="A12" s="464">
        <f t="shared" si="1"/>
        <v>6</v>
      </c>
      <c r="B12" s="469" t="s">
        <v>871</v>
      </c>
      <c r="C12" s="465" t="s">
        <v>17</v>
      </c>
      <c r="D12" s="466" t="s">
        <v>14</v>
      </c>
      <c r="E12" s="472" t="s">
        <v>871</v>
      </c>
      <c r="F12" s="467" t="s">
        <v>295</v>
      </c>
      <c r="G12" s="469" t="s">
        <v>871</v>
      </c>
      <c r="H12" s="467" t="s">
        <v>33</v>
      </c>
      <c r="I12" s="491"/>
      <c r="J12" s="483">
        <f t="shared" si="0"/>
        <v>0</v>
      </c>
      <c r="K12" s="483">
        <f t="shared" si="2"/>
        <v>0</v>
      </c>
    </row>
    <row r="13" spans="1:11" ht="16" customHeight="1" x14ac:dyDescent="0.2">
      <c r="A13" s="461">
        <f t="shared" si="1"/>
        <v>7</v>
      </c>
      <c r="B13" s="475" t="s">
        <v>871</v>
      </c>
      <c r="C13" s="462" t="s">
        <v>34</v>
      </c>
      <c r="D13" s="6" t="s">
        <v>14</v>
      </c>
      <c r="E13" s="797" t="s">
        <v>872</v>
      </c>
      <c r="F13" s="7" t="s">
        <v>16</v>
      </c>
      <c r="G13" s="475" t="s">
        <v>872</v>
      </c>
      <c r="H13" s="7" t="s">
        <v>293</v>
      </c>
      <c r="I13" s="59"/>
      <c r="J13" s="561">
        <f t="shared" si="0"/>
        <v>0</v>
      </c>
      <c r="K13" s="561">
        <f t="shared" si="2"/>
        <v>0</v>
      </c>
    </row>
    <row r="14" spans="1:11" ht="16" customHeight="1" x14ac:dyDescent="0.2">
      <c r="A14" s="468">
        <f t="shared" si="1"/>
        <v>8</v>
      </c>
      <c r="B14" s="469" t="s">
        <v>872</v>
      </c>
      <c r="C14" s="470" t="s">
        <v>17</v>
      </c>
      <c r="D14" s="471" t="s">
        <v>14</v>
      </c>
      <c r="E14" s="472" t="s">
        <v>872</v>
      </c>
      <c r="F14" s="473" t="s">
        <v>295</v>
      </c>
      <c r="G14" s="469" t="s">
        <v>872</v>
      </c>
      <c r="H14" s="473" t="s">
        <v>33</v>
      </c>
      <c r="I14" s="491"/>
      <c r="J14" s="483">
        <f t="shared" si="0"/>
        <v>0</v>
      </c>
      <c r="K14" s="483">
        <f t="shared" si="2"/>
        <v>0</v>
      </c>
    </row>
    <row r="15" spans="1:11" ht="16" customHeight="1" x14ac:dyDescent="0.2">
      <c r="A15" s="474">
        <f>A14+1</f>
        <v>9</v>
      </c>
      <c r="B15" s="475" t="s">
        <v>872</v>
      </c>
      <c r="C15" s="476" t="s">
        <v>34</v>
      </c>
      <c r="D15" s="477" t="s">
        <v>14</v>
      </c>
      <c r="E15" s="478" t="s">
        <v>873</v>
      </c>
      <c r="F15" s="479" t="s">
        <v>16</v>
      </c>
      <c r="G15" s="475" t="s">
        <v>873</v>
      </c>
      <c r="H15" s="479" t="s">
        <v>293</v>
      </c>
      <c r="I15" s="59"/>
      <c r="J15" s="561">
        <f t="shared" si="0"/>
        <v>0</v>
      </c>
      <c r="K15" s="561">
        <f t="shared" si="2"/>
        <v>0</v>
      </c>
    </row>
    <row r="16" spans="1:11" ht="16" customHeight="1" x14ac:dyDescent="0.2">
      <c r="A16" s="464">
        <f>A15+1</f>
        <v>10</v>
      </c>
      <c r="B16" s="469" t="s">
        <v>873</v>
      </c>
      <c r="C16" s="465" t="s">
        <v>17</v>
      </c>
      <c r="D16" s="466" t="s">
        <v>14</v>
      </c>
      <c r="E16" s="472" t="s">
        <v>873</v>
      </c>
      <c r="F16" s="467" t="s">
        <v>295</v>
      </c>
      <c r="G16" s="469" t="s">
        <v>873</v>
      </c>
      <c r="H16" s="467" t="s">
        <v>33</v>
      </c>
      <c r="I16" s="491"/>
      <c r="J16" s="483">
        <f t="shared" si="0"/>
        <v>0</v>
      </c>
      <c r="K16" s="483">
        <f t="shared" si="2"/>
        <v>0</v>
      </c>
    </row>
    <row r="17" spans="1:11" ht="16" customHeight="1" x14ac:dyDescent="0.2">
      <c r="A17" s="461">
        <f t="shared" ref="A17:A31" si="3">A16+1</f>
        <v>11</v>
      </c>
      <c r="B17" s="475" t="s">
        <v>873</v>
      </c>
      <c r="C17" s="462" t="s">
        <v>34</v>
      </c>
      <c r="D17" s="6" t="s">
        <v>14</v>
      </c>
      <c r="E17" s="478" t="s">
        <v>874</v>
      </c>
      <c r="F17" s="7" t="s">
        <v>16</v>
      </c>
      <c r="G17" s="475" t="s">
        <v>874</v>
      </c>
      <c r="H17" s="7" t="s">
        <v>293</v>
      </c>
      <c r="I17" s="59"/>
      <c r="J17" s="561">
        <f t="shared" si="0"/>
        <v>0</v>
      </c>
      <c r="K17" s="561">
        <f t="shared" si="2"/>
        <v>0</v>
      </c>
    </row>
    <row r="18" spans="1:11" ht="16" customHeight="1" x14ac:dyDescent="0.2">
      <c r="A18" s="468">
        <f t="shared" si="3"/>
        <v>12</v>
      </c>
      <c r="B18" s="469" t="s">
        <v>874</v>
      </c>
      <c r="C18" s="470" t="s">
        <v>17</v>
      </c>
      <c r="D18" s="471" t="s">
        <v>14</v>
      </c>
      <c r="E18" s="472" t="s">
        <v>874</v>
      </c>
      <c r="F18" s="473" t="s">
        <v>295</v>
      </c>
      <c r="G18" s="469" t="s">
        <v>874</v>
      </c>
      <c r="H18" s="473" t="s">
        <v>33</v>
      </c>
      <c r="I18" s="60"/>
      <c r="J18" s="562">
        <f t="shared" si="0"/>
        <v>0</v>
      </c>
      <c r="K18" s="562">
        <f t="shared" si="2"/>
        <v>0</v>
      </c>
    </row>
    <row r="19" spans="1:11" ht="16" customHeight="1" x14ac:dyDescent="0.2">
      <c r="A19" s="474">
        <f t="shared" si="3"/>
        <v>13</v>
      </c>
      <c r="B19" s="475" t="s">
        <v>874</v>
      </c>
      <c r="C19" s="476" t="s">
        <v>34</v>
      </c>
      <c r="D19" s="477" t="s">
        <v>14</v>
      </c>
      <c r="E19" s="478" t="s">
        <v>875</v>
      </c>
      <c r="F19" s="479" t="s">
        <v>16</v>
      </c>
      <c r="G19" s="475" t="s">
        <v>875</v>
      </c>
      <c r="H19" s="479" t="s">
        <v>293</v>
      </c>
      <c r="I19" s="498"/>
      <c r="J19" s="563">
        <f t="shared" si="0"/>
        <v>0</v>
      </c>
      <c r="K19" s="563">
        <f t="shared" si="2"/>
        <v>0</v>
      </c>
    </row>
    <row r="20" spans="1:11" ht="16" customHeight="1" x14ac:dyDescent="0.2">
      <c r="A20" s="464">
        <f t="shared" si="3"/>
        <v>14</v>
      </c>
      <c r="B20" s="469" t="s">
        <v>875</v>
      </c>
      <c r="C20" s="465" t="s">
        <v>17</v>
      </c>
      <c r="D20" s="466" t="s">
        <v>14</v>
      </c>
      <c r="E20" s="472" t="s">
        <v>875</v>
      </c>
      <c r="F20" s="467" t="s">
        <v>295</v>
      </c>
      <c r="G20" s="469" t="s">
        <v>875</v>
      </c>
      <c r="H20" s="467" t="s">
        <v>33</v>
      </c>
      <c r="I20" s="491"/>
      <c r="J20" s="483">
        <f t="shared" si="0"/>
        <v>0</v>
      </c>
      <c r="K20" s="483">
        <f t="shared" si="2"/>
        <v>0</v>
      </c>
    </row>
    <row r="21" spans="1:11" ht="16" customHeight="1" x14ac:dyDescent="0.2">
      <c r="A21" s="461">
        <f t="shared" si="3"/>
        <v>15</v>
      </c>
      <c r="B21" s="475" t="s">
        <v>875</v>
      </c>
      <c r="C21" s="462" t="s">
        <v>34</v>
      </c>
      <c r="D21" s="6" t="s">
        <v>14</v>
      </c>
      <c r="E21" s="478" t="s">
        <v>876</v>
      </c>
      <c r="F21" s="7" t="s">
        <v>16</v>
      </c>
      <c r="G21" s="475" t="s">
        <v>876</v>
      </c>
      <c r="H21" s="7" t="s">
        <v>293</v>
      </c>
      <c r="I21" s="59"/>
      <c r="J21" s="561">
        <f t="shared" si="0"/>
        <v>0</v>
      </c>
      <c r="K21" s="561">
        <f t="shared" si="2"/>
        <v>0</v>
      </c>
    </row>
    <row r="22" spans="1:11" ht="16" customHeight="1" x14ac:dyDescent="0.2">
      <c r="A22" s="468">
        <f t="shared" si="3"/>
        <v>16</v>
      </c>
      <c r="B22" s="469" t="s">
        <v>876</v>
      </c>
      <c r="C22" s="470" t="s">
        <v>17</v>
      </c>
      <c r="D22" s="471" t="s">
        <v>14</v>
      </c>
      <c r="E22" s="472" t="s">
        <v>876</v>
      </c>
      <c r="F22" s="473" t="s">
        <v>295</v>
      </c>
      <c r="G22" s="469" t="s">
        <v>876</v>
      </c>
      <c r="H22" s="473" t="s">
        <v>33</v>
      </c>
      <c r="I22" s="60"/>
      <c r="J22" s="562">
        <f t="shared" si="0"/>
        <v>0</v>
      </c>
      <c r="K22" s="562">
        <f t="shared" si="2"/>
        <v>0</v>
      </c>
    </row>
    <row r="23" spans="1:11" ht="16" customHeight="1" x14ac:dyDescent="0.2">
      <c r="A23" s="474">
        <f t="shared" si="3"/>
        <v>17</v>
      </c>
      <c r="B23" s="475" t="s">
        <v>876</v>
      </c>
      <c r="C23" s="476" t="s">
        <v>34</v>
      </c>
      <c r="D23" s="477" t="s">
        <v>14</v>
      </c>
      <c r="E23" s="478" t="s">
        <v>877</v>
      </c>
      <c r="F23" s="479" t="s">
        <v>16</v>
      </c>
      <c r="G23" s="475" t="s">
        <v>877</v>
      </c>
      <c r="H23" s="479" t="s">
        <v>293</v>
      </c>
      <c r="I23" s="498"/>
      <c r="J23" s="563">
        <f t="shared" si="0"/>
        <v>0</v>
      </c>
      <c r="K23" s="563">
        <f t="shared" si="2"/>
        <v>0</v>
      </c>
    </row>
    <row r="24" spans="1:11" ht="16" customHeight="1" x14ac:dyDescent="0.2">
      <c r="A24" s="464">
        <f t="shared" si="3"/>
        <v>18</v>
      </c>
      <c r="B24" s="469" t="s">
        <v>877</v>
      </c>
      <c r="C24" s="465" t="s">
        <v>17</v>
      </c>
      <c r="D24" s="466" t="s">
        <v>14</v>
      </c>
      <c r="E24" s="472" t="s">
        <v>877</v>
      </c>
      <c r="F24" s="467" t="s">
        <v>295</v>
      </c>
      <c r="G24" s="469" t="s">
        <v>877</v>
      </c>
      <c r="H24" s="467" t="s">
        <v>33</v>
      </c>
      <c r="I24" s="491"/>
      <c r="J24" s="483">
        <f t="shared" si="0"/>
        <v>0</v>
      </c>
      <c r="K24" s="483">
        <f t="shared" si="2"/>
        <v>0</v>
      </c>
    </row>
    <row r="25" spans="1:11" ht="16" customHeight="1" x14ac:dyDescent="0.2">
      <c r="A25" s="461">
        <f t="shared" si="3"/>
        <v>19</v>
      </c>
      <c r="B25" s="475" t="s">
        <v>877</v>
      </c>
      <c r="C25" s="462" t="s">
        <v>34</v>
      </c>
      <c r="D25" s="6" t="s">
        <v>14</v>
      </c>
      <c r="E25" s="478" t="s">
        <v>878</v>
      </c>
      <c r="F25" s="7" t="s">
        <v>16</v>
      </c>
      <c r="G25" s="475" t="s">
        <v>878</v>
      </c>
      <c r="H25" s="7" t="s">
        <v>293</v>
      </c>
      <c r="I25" s="59"/>
      <c r="J25" s="561">
        <f t="shared" si="0"/>
        <v>0</v>
      </c>
      <c r="K25" s="561">
        <f t="shared" si="2"/>
        <v>0</v>
      </c>
    </row>
    <row r="26" spans="1:11" ht="16" customHeight="1" x14ac:dyDescent="0.2">
      <c r="A26" s="468">
        <f t="shared" si="3"/>
        <v>20</v>
      </c>
      <c r="B26" s="469" t="s">
        <v>878</v>
      </c>
      <c r="C26" s="470" t="s">
        <v>17</v>
      </c>
      <c r="D26" s="471" t="s">
        <v>14</v>
      </c>
      <c r="E26" s="472" t="s">
        <v>878</v>
      </c>
      <c r="F26" s="473" t="s">
        <v>295</v>
      </c>
      <c r="G26" s="469" t="s">
        <v>878</v>
      </c>
      <c r="H26" s="473" t="s">
        <v>33</v>
      </c>
      <c r="I26" s="60"/>
      <c r="J26" s="562">
        <f t="shared" si="0"/>
        <v>0</v>
      </c>
      <c r="K26" s="562">
        <f t="shared" si="2"/>
        <v>0</v>
      </c>
    </row>
    <row r="27" spans="1:11" ht="16" customHeight="1" x14ac:dyDescent="0.2">
      <c r="A27" s="474">
        <f t="shared" si="3"/>
        <v>21</v>
      </c>
      <c r="B27" s="475" t="s">
        <v>878</v>
      </c>
      <c r="C27" s="476" t="s">
        <v>34</v>
      </c>
      <c r="D27" s="477" t="s">
        <v>14</v>
      </c>
      <c r="E27" s="478" t="s">
        <v>879</v>
      </c>
      <c r="F27" s="479" t="s">
        <v>16</v>
      </c>
      <c r="G27" s="475" t="s">
        <v>879</v>
      </c>
      <c r="H27" s="479" t="s">
        <v>293</v>
      </c>
      <c r="I27" s="498"/>
      <c r="J27" s="563">
        <f t="shared" si="0"/>
        <v>0</v>
      </c>
      <c r="K27" s="563">
        <f t="shared" si="2"/>
        <v>0</v>
      </c>
    </row>
    <row r="28" spans="1:11" ht="16" customHeight="1" x14ac:dyDescent="0.2">
      <c r="A28" s="468">
        <f t="shared" si="3"/>
        <v>22</v>
      </c>
      <c r="B28" s="469" t="s">
        <v>879</v>
      </c>
      <c r="C28" s="470" t="s">
        <v>17</v>
      </c>
      <c r="D28" s="471" t="s">
        <v>14</v>
      </c>
      <c r="E28" s="472" t="s">
        <v>879</v>
      </c>
      <c r="F28" s="473" t="s">
        <v>295</v>
      </c>
      <c r="G28" s="469" t="s">
        <v>879</v>
      </c>
      <c r="H28" s="473" t="s">
        <v>33</v>
      </c>
      <c r="I28" s="491"/>
      <c r="J28" s="483">
        <f t="shared" si="0"/>
        <v>0</v>
      </c>
      <c r="K28" s="483">
        <f t="shared" si="2"/>
        <v>0</v>
      </c>
    </row>
    <row r="29" spans="1:11" ht="16" customHeight="1" x14ac:dyDescent="0.2">
      <c r="A29" s="474">
        <f t="shared" si="3"/>
        <v>23</v>
      </c>
      <c r="B29" s="475" t="s">
        <v>879</v>
      </c>
      <c r="C29" s="476" t="s">
        <v>34</v>
      </c>
      <c r="D29" s="477" t="s">
        <v>14</v>
      </c>
      <c r="E29" s="478" t="s">
        <v>880</v>
      </c>
      <c r="F29" s="479" t="s">
        <v>16</v>
      </c>
      <c r="G29" s="475" t="s">
        <v>880</v>
      </c>
      <c r="H29" s="479" t="s">
        <v>293</v>
      </c>
      <c r="I29" s="59"/>
      <c r="J29" s="561">
        <f t="shared" si="0"/>
        <v>0</v>
      </c>
      <c r="K29" s="561">
        <f t="shared" si="2"/>
        <v>0</v>
      </c>
    </row>
    <row r="30" spans="1:11" ht="16" customHeight="1" x14ac:dyDescent="0.2">
      <c r="A30" s="464">
        <f t="shared" si="3"/>
        <v>24</v>
      </c>
      <c r="B30" s="469" t="s">
        <v>880</v>
      </c>
      <c r="C30" s="465" t="s">
        <v>17</v>
      </c>
      <c r="D30" s="466" t="s">
        <v>14</v>
      </c>
      <c r="E30" s="472" t="s">
        <v>880</v>
      </c>
      <c r="F30" s="467" t="s">
        <v>295</v>
      </c>
      <c r="G30" s="469" t="s">
        <v>880</v>
      </c>
      <c r="H30" s="467" t="s">
        <v>296</v>
      </c>
      <c r="I30" s="60"/>
      <c r="J30" s="562">
        <f t="shared" si="0"/>
        <v>0</v>
      </c>
      <c r="K30" s="562">
        <f t="shared" si="2"/>
        <v>0</v>
      </c>
    </row>
    <row r="31" spans="1:11" ht="16" customHeight="1" thickBot="1" x14ac:dyDescent="0.25">
      <c r="A31" s="492">
        <f t="shared" si="3"/>
        <v>25</v>
      </c>
      <c r="B31" s="719" t="s">
        <v>880</v>
      </c>
      <c r="C31" s="494" t="s">
        <v>294</v>
      </c>
      <c r="D31" s="495" t="s">
        <v>14</v>
      </c>
      <c r="E31" s="493" t="s">
        <v>881</v>
      </c>
      <c r="F31" s="496" t="s">
        <v>297</v>
      </c>
      <c r="G31" s="719" t="s">
        <v>881</v>
      </c>
      <c r="H31" s="496" t="s">
        <v>293</v>
      </c>
      <c r="I31" s="497"/>
      <c r="J31" s="564">
        <f t="shared" si="0"/>
        <v>0</v>
      </c>
      <c r="K31" s="564">
        <f t="shared" si="2"/>
        <v>0</v>
      </c>
    </row>
    <row r="32" spans="1:11" ht="15.65" customHeight="1" thickBot="1" x14ac:dyDescent="0.25">
      <c r="A32" s="1028" t="s">
        <v>10</v>
      </c>
      <c r="B32" s="1029"/>
      <c r="C32" s="1030"/>
      <c r="D32" s="1030"/>
      <c r="E32" s="1030"/>
      <c r="F32" s="1030"/>
      <c r="G32" s="1030"/>
      <c r="H32" s="1031"/>
      <c r="I32" s="566">
        <f>SUM(I7:I31)</f>
        <v>0</v>
      </c>
      <c r="J32" s="565">
        <f>SUM(J7:J31)</f>
        <v>0</v>
      </c>
      <c r="K32" s="565">
        <f>SUM(K7:K31)</f>
        <v>0</v>
      </c>
    </row>
    <row r="33" spans="1:11" s="50" customFormat="1" ht="12.5" x14ac:dyDescent="0.2">
      <c r="A33" s="46"/>
      <c r="B33" s="46"/>
      <c r="C33" s="46"/>
      <c r="D33" s="46"/>
      <c r="E33" s="46"/>
      <c r="F33" s="46"/>
      <c r="G33" s="46"/>
      <c r="H33" s="46"/>
      <c r="I33" s="49"/>
      <c r="J33" s="49"/>
      <c r="K33" s="49"/>
    </row>
    <row r="34" spans="1:11" x14ac:dyDescent="0.2">
      <c r="A34" s="8" t="s">
        <v>446</v>
      </c>
    </row>
    <row r="35" spans="1:11" x14ac:dyDescent="0.2">
      <c r="A35" s="714" t="s">
        <v>527</v>
      </c>
      <c r="B35" s="714"/>
      <c r="C35" s="717"/>
      <c r="D35" s="714"/>
      <c r="E35" s="714"/>
    </row>
    <row r="36" spans="1:11" x14ac:dyDescent="0.2">
      <c r="A36" s="1" t="s">
        <v>438</v>
      </c>
      <c r="B36" s="1"/>
    </row>
    <row r="37" spans="1:11" x14ac:dyDescent="0.2">
      <c r="A37" s="1" t="s">
        <v>439</v>
      </c>
      <c r="B37" s="1"/>
    </row>
    <row r="38" spans="1:11" x14ac:dyDescent="0.2">
      <c r="A38" s="1" t="s">
        <v>435</v>
      </c>
      <c r="B38" s="1"/>
    </row>
    <row r="39" spans="1:11" x14ac:dyDescent="0.2">
      <c r="A39" s="8" t="s">
        <v>413</v>
      </c>
    </row>
    <row r="40" spans="1:11" x14ac:dyDescent="0.2">
      <c r="A40" s="8" t="s">
        <v>405</v>
      </c>
    </row>
    <row r="42" spans="1:11" ht="20.149999999999999" customHeight="1" x14ac:dyDescent="0.2">
      <c r="J42" s="51" t="s">
        <v>19</v>
      </c>
      <c r="K42" s="51"/>
    </row>
  </sheetData>
  <customSheetViews>
    <customSheetView guid="{A4F3C7AD-F0DA-4671-AF85-E5E755CFE342}" showPageBreaks="1" printArea="1" view="pageBreakPreview">
      <selection activeCell="A3" sqref="A3"/>
      <pageMargins left="0.59055118110236227" right="0.39370078740157483" top="0.74803149606299213" bottom="0.74803149606299213" header="0.31496062992125984" footer="0.31496062992125984"/>
      <printOptions horizontalCentered="1"/>
      <pageSetup paperSize="9" orientation="portrait" horizontalDpi="1200" verticalDpi="1200" r:id="rId1"/>
    </customSheetView>
    <customSheetView guid="{1E432D73-D559-4735-96E9-E42C2997E3E5}" scale="85" showPageBreaks="1" showGridLines="0" printArea="1" view="pageBreakPreview">
      <selection activeCell="K13" sqref="K13"/>
      <pageMargins left="0.7" right="0.7" top="0.75" bottom="0.75" header="0.3" footer="0.3"/>
    </customSheetView>
    <customSheetView guid="{CAEA2A42-8D92-46A4-ACB8-37570B67C27F}" showPageBreaks="1" printArea="1" view="pageBreakPreview">
      <selection activeCell="J22" sqref="J22"/>
      <pageMargins left="0.59055118110236227" right="0.39370078740157483" top="0.74803149606299213" bottom="0.74803149606299213" header="0.31496062992125984" footer="0.31496062992125984"/>
      <printOptions horizontalCentered="1"/>
      <pageSetup paperSize="9" orientation="portrait" horizontalDpi="1200" verticalDpi="1200" r:id="rId2"/>
    </customSheetView>
  </customSheetViews>
  <mergeCells count="8">
    <mergeCell ref="A1:K1"/>
    <mergeCell ref="A32:H32"/>
    <mergeCell ref="K4:K6"/>
    <mergeCell ref="A2:K2"/>
    <mergeCell ref="A4:A6"/>
    <mergeCell ref="B4:F6"/>
    <mergeCell ref="G4:H6"/>
    <mergeCell ref="J4:J6"/>
  </mergeCells>
  <phoneticPr fontId="6"/>
  <printOptions horizontalCentered="1"/>
  <pageMargins left="0.59055118110236227" right="0.39370078740157483" top="0.74803149606299213" bottom="0.74803149606299213" header="0.31496062992125984" footer="0.31496062992125984"/>
  <pageSetup paperSize="9" orientation="portrait" horizontalDpi="1200" verticalDpi="120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4"/>
  <sheetViews>
    <sheetView view="pageBreakPreview" topLeftCell="D1" zoomScaleNormal="100" zoomScaleSheetLayoutView="100" workbookViewId="0">
      <selection activeCell="C4" sqref="C4"/>
    </sheetView>
  </sheetViews>
  <sheetFormatPr defaultColWidth="9.09765625" defaultRowHeight="12" x14ac:dyDescent="0.2"/>
  <cols>
    <col min="1" max="1" width="3.3984375" style="586" customWidth="1"/>
    <col min="2" max="2" width="13.8984375" style="586" customWidth="1"/>
    <col min="3" max="15" width="13.296875" style="586" customWidth="1"/>
    <col min="16" max="16" width="15.296875" style="586" customWidth="1"/>
    <col min="17" max="16384" width="9.09765625" style="586"/>
  </cols>
  <sheetData>
    <row r="1" spans="1:16" x14ac:dyDescent="0.2">
      <c r="P1" s="586" t="s">
        <v>532</v>
      </c>
    </row>
    <row r="2" spans="1:16" ht="16.5" x14ac:dyDescent="0.2">
      <c r="A2" s="985" t="s">
        <v>306</v>
      </c>
      <c r="B2" s="985"/>
      <c r="C2" s="985"/>
      <c r="D2" s="985"/>
      <c r="E2" s="985"/>
      <c r="F2" s="985"/>
      <c r="G2" s="985"/>
      <c r="H2" s="985"/>
      <c r="I2" s="985"/>
      <c r="J2" s="985"/>
      <c r="K2" s="985"/>
      <c r="L2" s="985"/>
      <c r="M2" s="985"/>
      <c r="N2" s="985"/>
      <c r="O2" s="985"/>
      <c r="P2" s="985"/>
    </row>
    <row r="3" spans="1:16" x14ac:dyDescent="0.2">
      <c r="P3" s="586" t="s">
        <v>8</v>
      </c>
    </row>
    <row r="4" spans="1:16" ht="41.25" customHeight="1" x14ac:dyDescent="0.2">
      <c r="A4" s="1039" t="s">
        <v>303</v>
      </c>
      <c r="B4" s="1039"/>
      <c r="C4" s="499" t="s">
        <v>882</v>
      </c>
      <c r="D4" s="499" t="s">
        <v>883</v>
      </c>
      <c r="E4" s="499" t="s">
        <v>884</v>
      </c>
      <c r="F4" s="499" t="s">
        <v>885</v>
      </c>
      <c r="G4" s="499" t="s">
        <v>886</v>
      </c>
      <c r="H4" s="499" t="s">
        <v>887</v>
      </c>
      <c r="I4" s="499" t="s">
        <v>888</v>
      </c>
      <c r="J4" s="499" t="s">
        <v>889</v>
      </c>
      <c r="K4" s="499" t="s">
        <v>890</v>
      </c>
      <c r="L4" s="499" t="s">
        <v>891</v>
      </c>
      <c r="M4" s="499" t="s">
        <v>892</v>
      </c>
      <c r="N4" s="499" t="s">
        <v>893</v>
      </c>
      <c r="O4" s="499" t="s">
        <v>894</v>
      </c>
      <c r="P4" s="568" t="s">
        <v>300</v>
      </c>
    </row>
    <row r="5" spans="1:16" ht="40" customHeight="1" x14ac:dyDescent="0.2">
      <c r="A5" s="1040" t="s">
        <v>442</v>
      </c>
      <c r="B5" s="1041"/>
      <c r="C5" s="589">
        <f>SUM(C6:C8)</f>
        <v>0</v>
      </c>
      <c r="D5" s="589">
        <f t="shared" ref="D5:O5" si="0">SUM(D6:D8)</f>
        <v>0</v>
      </c>
      <c r="E5" s="589">
        <f t="shared" si="0"/>
        <v>0</v>
      </c>
      <c r="F5" s="589">
        <f t="shared" si="0"/>
        <v>0</v>
      </c>
      <c r="G5" s="589">
        <f t="shared" si="0"/>
        <v>0</v>
      </c>
      <c r="H5" s="589">
        <f t="shared" si="0"/>
        <v>0</v>
      </c>
      <c r="I5" s="589">
        <f t="shared" si="0"/>
        <v>0</v>
      </c>
      <c r="J5" s="589">
        <f t="shared" si="0"/>
        <v>0</v>
      </c>
      <c r="K5" s="589">
        <f t="shared" si="0"/>
        <v>0</v>
      </c>
      <c r="L5" s="589">
        <f t="shared" si="0"/>
        <v>0</v>
      </c>
      <c r="M5" s="589">
        <f t="shared" si="0"/>
        <v>0</v>
      </c>
      <c r="N5" s="589">
        <f t="shared" si="0"/>
        <v>0</v>
      </c>
      <c r="O5" s="589">
        <f t="shared" si="0"/>
        <v>0</v>
      </c>
      <c r="P5" s="589">
        <f>SUM(C5:O5)</f>
        <v>0</v>
      </c>
    </row>
    <row r="6" spans="1:16" ht="40" customHeight="1" x14ac:dyDescent="0.2">
      <c r="A6" s="1041"/>
      <c r="B6" s="567" t="s">
        <v>304</v>
      </c>
      <c r="C6" s="587"/>
      <c r="D6" s="587"/>
      <c r="E6" s="587"/>
      <c r="F6" s="587"/>
      <c r="G6" s="587"/>
      <c r="H6" s="587"/>
      <c r="I6" s="587"/>
      <c r="J6" s="587"/>
      <c r="K6" s="587"/>
      <c r="L6" s="587"/>
      <c r="M6" s="587"/>
      <c r="N6" s="587"/>
      <c r="O6" s="587"/>
      <c r="P6" s="589">
        <f t="shared" ref="P6:P8" si="1">SUM(C6:O6)</f>
        <v>0</v>
      </c>
    </row>
    <row r="7" spans="1:16" ht="40" customHeight="1" x14ac:dyDescent="0.2">
      <c r="A7" s="1042"/>
      <c r="B7" s="567" t="s">
        <v>305</v>
      </c>
      <c r="C7" s="587"/>
      <c r="D7" s="587"/>
      <c r="E7" s="587"/>
      <c r="F7" s="587"/>
      <c r="G7" s="587"/>
      <c r="H7" s="587"/>
      <c r="I7" s="587"/>
      <c r="J7" s="587"/>
      <c r="K7" s="587"/>
      <c r="L7" s="587"/>
      <c r="M7" s="587"/>
      <c r="N7" s="587"/>
      <c r="O7" s="587"/>
      <c r="P7" s="589">
        <f t="shared" si="1"/>
        <v>0</v>
      </c>
    </row>
    <row r="8" spans="1:16" ht="40" customHeight="1" x14ac:dyDescent="0.2">
      <c r="A8" s="1042"/>
      <c r="B8" s="567" t="s">
        <v>301</v>
      </c>
      <c r="C8" s="587"/>
      <c r="D8" s="587"/>
      <c r="E8" s="587"/>
      <c r="F8" s="587"/>
      <c r="G8" s="587"/>
      <c r="H8" s="587"/>
      <c r="I8" s="587"/>
      <c r="J8" s="587"/>
      <c r="K8" s="587"/>
      <c r="L8" s="587"/>
      <c r="M8" s="587"/>
      <c r="N8" s="587"/>
      <c r="O8" s="587"/>
      <c r="P8" s="589">
        <f t="shared" si="1"/>
        <v>0</v>
      </c>
    </row>
    <row r="10" spans="1:16" ht="20.25" customHeight="1" x14ac:dyDescent="0.2">
      <c r="J10" s="1038" t="s">
        <v>440</v>
      </c>
      <c r="K10" s="1038"/>
      <c r="L10" s="1038"/>
      <c r="M10" s="1038"/>
      <c r="N10" s="1038"/>
      <c r="O10" s="1038"/>
      <c r="P10" s="588">
        <f>P5</f>
        <v>0</v>
      </c>
    </row>
    <row r="11" spans="1:16" ht="20.25" customHeight="1" x14ac:dyDescent="0.2">
      <c r="J11" s="1038" t="s">
        <v>441</v>
      </c>
      <c r="K11" s="1038"/>
      <c r="L11" s="1038"/>
      <c r="M11" s="1038"/>
      <c r="N11" s="1038"/>
      <c r="O11" s="1038"/>
      <c r="P11" s="688"/>
    </row>
    <row r="12" spans="1:16" ht="20.25" customHeight="1" x14ac:dyDescent="0.2"/>
    <row r="13" spans="1:16" ht="14.15" customHeight="1" x14ac:dyDescent="0.2">
      <c r="A13" s="579" t="s">
        <v>443</v>
      </c>
    </row>
    <row r="14" spans="1:16" ht="14.15" customHeight="1" x14ac:dyDescent="0.2">
      <c r="A14" s="579" t="s">
        <v>538</v>
      </c>
    </row>
    <row r="15" spans="1:16" ht="14.15" customHeight="1" x14ac:dyDescent="0.2">
      <c r="A15" s="579" t="s">
        <v>492</v>
      </c>
    </row>
    <row r="16" spans="1:16" ht="14.15" customHeight="1" x14ac:dyDescent="0.2">
      <c r="A16" s="579" t="s">
        <v>491</v>
      </c>
    </row>
    <row r="17" spans="1:2" ht="14.15" customHeight="1" x14ac:dyDescent="0.2">
      <c r="A17" s="579" t="s">
        <v>484</v>
      </c>
      <c r="B17" s="586" t="s">
        <v>819</v>
      </c>
    </row>
    <row r="18" spans="1:2" ht="14.15" customHeight="1" x14ac:dyDescent="0.2">
      <c r="A18" s="579" t="s">
        <v>404</v>
      </c>
    </row>
    <row r="19" spans="1:2" ht="14.15" customHeight="1" x14ac:dyDescent="0.2">
      <c r="A19" s="579" t="s">
        <v>405</v>
      </c>
    </row>
    <row r="20" spans="1:2" ht="14.15" customHeight="1" x14ac:dyDescent="0.2"/>
    <row r="21" spans="1:2" ht="14.15" customHeight="1" x14ac:dyDescent="0.2"/>
    <row r="22" spans="1:2" ht="14.15" customHeight="1" x14ac:dyDescent="0.2"/>
    <row r="23" spans="1:2" ht="14.15" customHeight="1" x14ac:dyDescent="0.2"/>
    <row r="24" spans="1:2" ht="14.15" customHeight="1" x14ac:dyDescent="0.2"/>
  </sheetData>
  <customSheetViews>
    <customSheetView guid="{A4F3C7AD-F0DA-4671-AF85-E5E755CFE342}" showPageBreaks="1" printArea="1" view="pageBreakPreview">
      <selection activeCell="O4" sqref="O4"/>
      <pageMargins left="0.9055118110236221" right="0.9055118110236221" top="0.74803149606299213" bottom="0.74803149606299213" header="0.31496062992125984" footer="0.31496062992125984"/>
      <pageSetup paperSize="8" orientation="landscape" horizontalDpi="1200" verticalDpi="1200" r:id="rId1"/>
    </customSheetView>
    <customSheetView guid="{CAEA2A42-8D92-46A4-ACB8-37570B67C27F}" showPageBreaks="1" printArea="1" view="pageBreakPreview">
      <selection activeCell="A17" sqref="A17"/>
      <pageMargins left="0.9055118110236221" right="0.9055118110236221" top="0.74803149606299213" bottom="0.74803149606299213" header="0.31496062992125984" footer="0.31496062992125984"/>
      <pageSetup paperSize="8" orientation="landscape" horizontalDpi="1200" verticalDpi="1200" r:id="rId2"/>
    </customSheetView>
  </customSheetViews>
  <mergeCells count="6">
    <mergeCell ref="J10:O10"/>
    <mergeCell ref="J11:O11"/>
    <mergeCell ref="A2:P2"/>
    <mergeCell ref="A4:B4"/>
    <mergeCell ref="A5:B5"/>
    <mergeCell ref="A6:A8"/>
  </mergeCells>
  <phoneticPr fontId="6"/>
  <pageMargins left="0.9055118110236221" right="0.9055118110236221" top="0.74803149606299213" bottom="0.74803149606299213" header="0.31496062992125984" footer="0.31496062992125984"/>
  <pageSetup paperSize="8" orientation="landscape" horizontalDpi="1200" verticalDpi="1200"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68"/>
  <sheetViews>
    <sheetView view="pageBreakPreview" topLeftCell="E1" zoomScaleNormal="70" zoomScaleSheetLayoutView="100" workbookViewId="0">
      <selection activeCell="F35" sqref="F35"/>
    </sheetView>
  </sheetViews>
  <sheetFormatPr defaultRowHeight="12" x14ac:dyDescent="0.2"/>
  <cols>
    <col min="1" max="1" width="2.09765625" style="500" customWidth="1"/>
    <col min="2" max="2" width="3.69921875" style="500" customWidth="1"/>
    <col min="3" max="3" width="31.3984375" style="500" bestFit="1" customWidth="1"/>
    <col min="4" max="18" width="10.3984375" style="501" customWidth="1"/>
    <col min="19" max="255" width="9.09765625" style="501"/>
    <col min="256" max="256" width="2.09765625" style="501" customWidth="1"/>
    <col min="257" max="257" width="2.296875" style="501" customWidth="1"/>
    <col min="258" max="258" width="31.3984375" style="501" bestFit="1" customWidth="1"/>
    <col min="259" max="274" width="11.59765625" style="501" customWidth="1"/>
    <col min="275" max="511" width="9.09765625" style="501"/>
    <col min="512" max="512" width="2.09765625" style="501" customWidth="1"/>
    <col min="513" max="513" width="2.296875" style="501" customWidth="1"/>
    <col min="514" max="514" width="31.3984375" style="501" bestFit="1" customWidth="1"/>
    <col min="515" max="530" width="11.59765625" style="501" customWidth="1"/>
    <col min="531" max="767" width="9.09765625" style="501"/>
    <col min="768" max="768" width="2.09765625" style="501" customWidth="1"/>
    <col min="769" max="769" width="2.296875" style="501" customWidth="1"/>
    <col min="770" max="770" width="31.3984375" style="501" bestFit="1" customWidth="1"/>
    <col min="771" max="786" width="11.59765625" style="501" customWidth="1"/>
    <col min="787" max="1023" width="9.09765625" style="501"/>
    <col min="1024" max="1024" width="2.09765625" style="501" customWidth="1"/>
    <col min="1025" max="1025" width="2.296875" style="501" customWidth="1"/>
    <col min="1026" max="1026" width="31.3984375" style="501" bestFit="1" customWidth="1"/>
    <col min="1027" max="1042" width="11.59765625" style="501" customWidth="1"/>
    <col min="1043" max="1279" width="9.09765625" style="501"/>
    <col min="1280" max="1280" width="2.09765625" style="501" customWidth="1"/>
    <col min="1281" max="1281" width="2.296875" style="501" customWidth="1"/>
    <col min="1282" max="1282" width="31.3984375" style="501" bestFit="1" customWidth="1"/>
    <col min="1283" max="1298" width="11.59765625" style="501" customWidth="1"/>
    <col min="1299" max="1535" width="9.09765625" style="501"/>
    <col min="1536" max="1536" width="2.09765625" style="501" customWidth="1"/>
    <col min="1537" max="1537" width="2.296875" style="501" customWidth="1"/>
    <col min="1538" max="1538" width="31.3984375" style="501" bestFit="1" customWidth="1"/>
    <col min="1539" max="1554" width="11.59765625" style="501" customWidth="1"/>
    <col min="1555" max="1791" width="9.09765625" style="501"/>
    <col min="1792" max="1792" width="2.09765625" style="501" customWidth="1"/>
    <col min="1793" max="1793" width="2.296875" style="501" customWidth="1"/>
    <col min="1794" max="1794" width="31.3984375" style="501" bestFit="1" customWidth="1"/>
    <col min="1795" max="1810" width="11.59765625" style="501" customWidth="1"/>
    <col min="1811" max="2047" width="9.09765625" style="501"/>
    <col min="2048" max="2048" width="2.09765625" style="501" customWidth="1"/>
    <col min="2049" max="2049" width="2.296875" style="501" customWidth="1"/>
    <col min="2050" max="2050" width="31.3984375" style="501" bestFit="1" customWidth="1"/>
    <col min="2051" max="2066" width="11.59765625" style="501" customWidth="1"/>
    <col min="2067" max="2303" width="9.09765625" style="501"/>
    <col min="2304" max="2304" width="2.09765625" style="501" customWidth="1"/>
    <col min="2305" max="2305" width="2.296875" style="501" customWidth="1"/>
    <col min="2306" max="2306" width="31.3984375" style="501" bestFit="1" customWidth="1"/>
    <col min="2307" max="2322" width="11.59765625" style="501" customWidth="1"/>
    <col min="2323" max="2559" width="9.09765625" style="501"/>
    <col min="2560" max="2560" width="2.09765625" style="501" customWidth="1"/>
    <col min="2561" max="2561" width="2.296875" style="501" customWidth="1"/>
    <col min="2562" max="2562" width="31.3984375" style="501" bestFit="1" customWidth="1"/>
    <col min="2563" max="2578" width="11.59765625" style="501" customWidth="1"/>
    <col min="2579" max="2815" width="9.09765625" style="501"/>
    <col min="2816" max="2816" width="2.09765625" style="501" customWidth="1"/>
    <col min="2817" max="2817" width="2.296875" style="501" customWidth="1"/>
    <col min="2818" max="2818" width="31.3984375" style="501" bestFit="1" customWidth="1"/>
    <col min="2819" max="2834" width="11.59765625" style="501" customWidth="1"/>
    <col min="2835" max="3071" width="9.09765625" style="501"/>
    <col min="3072" max="3072" width="2.09765625" style="501" customWidth="1"/>
    <col min="3073" max="3073" width="2.296875" style="501" customWidth="1"/>
    <col min="3074" max="3074" width="31.3984375" style="501" bestFit="1" customWidth="1"/>
    <col min="3075" max="3090" width="11.59765625" style="501" customWidth="1"/>
    <col min="3091" max="3327" width="9.09765625" style="501"/>
    <col min="3328" max="3328" width="2.09765625" style="501" customWidth="1"/>
    <col min="3329" max="3329" width="2.296875" style="501" customWidth="1"/>
    <col min="3330" max="3330" width="31.3984375" style="501" bestFit="1" customWidth="1"/>
    <col min="3331" max="3346" width="11.59765625" style="501" customWidth="1"/>
    <col min="3347" max="3583" width="9.09765625" style="501"/>
    <col min="3584" max="3584" width="2.09765625" style="501" customWidth="1"/>
    <col min="3585" max="3585" width="2.296875" style="501" customWidth="1"/>
    <col min="3586" max="3586" width="31.3984375" style="501" bestFit="1" customWidth="1"/>
    <col min="3587" max="3602" width="11.59765625" style="501" customWidth="1"/>
    <col min="3603" max="3839" width="9.09765625" style="501"/>
    <col min="3840" max="3840" width="2.09765625" style="501" customWidth="1"/>
    <col min="3841" max="3841" width="2.296875" style="501" customWidth="1"/>
    <col min="3842" max="3842" width="31.3984375" style="501" bestFit="1" customWidth="1"/>
    <col min="3843" max="3858" width="11.59765625" style="501" customWidth="1"/>
    <col min="3859" max="4095" width="9.09765625" style="501"/>
    <col min="4096" max="4096" width="2.09765625" style="501" customWidth="1"/>
    <col min="4097" max="4097" width="2.296875" style="501" customWidth="1"/>
    <col min="4098" max="4098" width="31.3984375" style="501" bestFit="1" customWidth="1"/>
    <col min="4099" max="4114" width="11.59765625" style="501" customWidth="1"/>
    <col min="4115" max="4351" width="9.09765625" style="501"/>
    <col min="4352" max="4352" width="2.09765625" style="501" customWidth="1"/>
    <col min="4353" max="4353" width="2.296875" style="501" customWidth="1"/>
    <col min="4354" max="4354" width="31.3984375" style="501" bestFit="1" customWidth="1"/>
    <col min="4355" max="4370" width="11.59765625" style="501" customWidth="1"/>
    <col min="4371" max="4607" width="9.09765625" style="501"/>
    <col min="4608" max="4608" width="2.09765625" style="501" customWidth="1"/>
    <col min="4609" max="4609" width="2.296875" style="501" customWidth="1"/>
    <col min="4610" max="4610" width="31.3984375" style="501" bestFit="1" customWidth="1"/>
    <col min="4611" max="4626" width="11.59765625" style="501" customWidth="1"/>
    <col min="4627" max="4863" width="9.09765625" style="501"/>
    <col min="4864" max="4864" width="2.09765625" style="501" customWidth="1"/>
    <col min="4865" max="4865" width="2.296875" style="501" customWidth="1"/>
    <col min="4866" max="4866" width="31.3984375" style="501" bestFit="1" customWidth="1"/>
    <col min="4867" max="4882" width="11.59765625" style="501" customWidth="1"/>
    <col min="4883" max="5119" width="9.09765625" style="501"/>
    <col min="5120" max="5120" width="2.09765625" style="501" customWidth="1"/>
    <col min="5121" max="5121" width="2.296875" style="501" customWidth="1"/>
    <col min="5122" max="5122" width="31.3984375" style="501" bestFit="1" customWidth="1"/>
    <col min="5123" max="5138" width="11.59765625" style="501" customWidth="1"/>
    <col min="5139" max="5375" width="9.09765625" style="501"/>
    <col min="5376" max="5376" width="2.09765625" style="501" customWidth="1"/>
    <col min="5377" max="5377" width="2.296875" style="501" customWidth="1"/>
    <col min="5378" max="5378" width="31.3984375" style="501" bestFit="1" customWidth="1"/>
    <col min="5379" max="5394" width="11.59765625" style="501" customWidth="1"/>
    <col min="5395" max="5631" width="9.09765625" style="501"/>
    <col min="5632" max="5632" width="2.09765625" style="501" customWidth="1"/>
    <col min="5633" max="5633" width="2.296875" style="501" customWidth="1"/>
    <col min="5634" max="5634" width="31.3984375" style="501" bestFit="1" customWidth="1"/>
    <col min="5635" max="5650" width="11.59765625" style="501" customWidth="1"/>
    <col min="5651" max="5887" width="9.09765625" style="501"/>
    <col min="5888" max="5888" width="2.09765625" style="501" customWidth="1"/>
    <col min="5889" max="5889" width="2.296875" style="501" customWidth="1"/>
    <col min="5890" max="5890" width="31.3984375" style="501" bestFit="1" customWidth="1"/>
    <col min="5891" max="5906" width="11.59765625" style="501" customWidth="1"/>
    <col min="5907" max="6143" width="9.09765625" style="501"/>
    <col min="6144" max="6144" width="2.09765625" style="501" customWidth="1"/>
    <col min="6145" max="6145" width="2.296875" style="501" customWidth="1"/>
    <col min="6146" max="6146" width="31.3984375" style="501" bestFit="1" customWidth="1"/>
    <col min="6147" max="6162" width="11.59765625" style="501" customWidth="1"/>
    <col min="6163" max="6399" width="9.09765625" style="501"/>
    <col min="6400" max="6400" width="2.09765625" style="501" customWidth="1"/>
    <col min="6401" max="6401" width="2.296875" style="501" customWidth="1"/>
    <col min="6402" max="6402" width="31.3984375" style="501" bestFit="1" customWidth="1"/>
    <col min="6403" max="6418" width="11.59765625" style="501" customWidth="1"/>
    <col min="6419" max="6655" width="9.09765625" style="501"/>
    <col min="6656" max="6656" width="2.09765625" style="501" customWidth="1"/>
    <col min="6657" max="6657" width="2.296875" style="501" customWidth="1"/>
    <col min="6658" max="6658" width="31.3984375" style="501" bestFit="1" customWidth="1"/>
    <col min="6659" max="6674" width="11.59765625" style="501" customWidth="1"/>
    <col min="6675" max="6911" width="9.09765625" style="501"/>
    <col min="6912" max="6912" width="2.09765625" style="501" customWidth="1"/>
    <col min="6913" max="6913" width="2.296875" style="501" customWidth="1"/>
    <col min="6914" max="6914" width="31.3984375" style="501" bestFit="1" customWidth="1"/>
    <col min="6915" max="6930" width="11.59765625" style="501" customWidth="1"/>
    <col min="6931" max="7167" width="9.09765625" style="501"/>
    <col min="7168" max="7168" width="2.09765625" style="501" customWidth="1"/>
    <col min="7169" max="7169" width="2.296875" style="501" customWidth="1"/>
    <col min="7170" max="7170" width="31.3984375" style="501" bestFit="1" customWidth="1"/>
    <col min="7171" max="7186" width="11.59765625" style="501" customWidth="1"/>
    <col min="7187" max="7423" width="9.09765625" style="501"/>
    <col min="7424" max="7424" width="2.09765625" style="501" customWidth="1"/>
    <col min="7425" max="7425" width="2.296875" style="501" customWidth="1"/>
    <col min="7426" max="7426" width="31.3984375" style="501" bestFit="1" customWidth="1"/>
    <col min="7427" max="7442" width="11.59765625" style="501" customWidth="1"/>
    <col min="7443" max="7679" width="9.09765625" style="501"/>
    <col min="7680" max="7680" width="2.09765625" style="501" customWidth="1"/>
    <col min="7681" max="7681" width="2.296875" style="501" customWidth="1"/>
    <col min="7682" max="7682" width="31.3984375" style="501" bestFit="1" customWidth="1"/>
    <col min="7683" max="7698" width="11.59765625" style="501" customWidth="1"/>
    <col min="7699" max="7935" width="9.09765625" style="501"/>
    <col min="7936" max="7936" width="2.09765625" style="501" customWidth="1"/>
    <col min="7937" max="7937" width="2.296875" style="501" customWidth="1"/>
    <col min="7938" max="7938" width="31.3984375" style="501" bestFit="1" customWidth="1"/>
    <col min="7939" max="7954" width="11.59765625" style="501" customWidth="1"/>
    <col min="7955" max="8191" width="9.09765625" style="501"/>
    <col min="8192" max="8192" width="2.09765625" style="501" customWidth="1"/>
    <col min="8193" max="8193" width="2.296875" style="501" customWidth="1"/>
    <col min="8194" max="8194" width="31.3984375" style="501" bestFit="1" customWidth="1"/>
    <col min="8195" max="8210" width="11.59765625" style="501" customWidth="1"/>
    <col min="8211" max="8447" width="9.09765625" style="501"/>
    <col min="8448" max="8448" width="2.09765625" style="501" customWidth="1"/>
    <col min="8449" max="8449" width="2.296875" style="501" customWidth="1"/>
    <col min="8450" max="8450" width="31.3984375" style="501" bestFit="1" customWidth="1"/>
    <col min="8451" max="8466" width="11.59765625" style="501" customWidth="1"/>
    <col min="8467" max="8703" width="9.09765625" style="501"/>
    <col min="8704" max="8704" width="2.09765625" style="501" customWidth="1"/>
    <col min="8705" max="8705" width="2.296875" style="501" customWidth="1"/>
    <col min="8706" max="8706" width="31.3984375" style="501" bestFit="1" customWidth="1"/>
    <col min="8707" max="8722" width="11.59765625" style="501" customWidth="1"/>
    <col min="8723" max="8959" width="9.09765625" style="501"/>
    <col min="8960" max="8960" width="2.09765625" style="501" customWidth="1"/>
    <col min="8961" max="8961" width="2.296875" style="501" customWidth="1"/>
    <col min="8962" max="8962" width="31.3984375" style="501" bestFit="1" customWidth="1"/>
    <col min="8963" max="8978" width="11.59765625" style="501" customWidth="1"/>
    <col min="8979" max="9215" width="9.09765625" style="501"/>
    <col min="9216" max="9216" width="2.09765625" style="501" customWidth="1"/>
    <col min="9217" max="9217" width="2.296875" style="501" customWidth="1"/>
    <col min="9218" max="9218" width="31.3984375" style="501" bestFit="1" customWidth="1"/>
    <col min="9219" max="9234" width="11.59765625" style="501" customWidth="1"/>
    <col min="9235" max="9471" width="9.09765625" style="501"/>
    <col min="9472" max="9472" width="2.09765625" style="501" customWidth="1"/>
    <col min="9473" max="9473" width="2.296875" style="501" customWidth="1"/>
    <col min="9474" max="9474" width="31.3984375" style="501" bestFit="1" customWidth="1"/>
    <col min="9475" max="9490" width="11.59765625" style="501" customWidth="1"/>
    <col min="9491" max="9727" width="9.09765625" style="501"/>
    <col min="9728" max="9728" width="2.09765625" style="501" customWidth="1"/>
    <col min="9729" max="9729" width="2.296875" style="501" customWidth="1"/>
    <col min="9730" max="9730" width="31.3984375" style="501" bestFit="1" customWidth="1"/>
    <col min="9731" max="9746" width="11.59765625" style="501" customWidth="1"/>
    <col min="9747" max="9983" width="9.09765625" style="501"/>
    <col min="9984" max="9984" width="2.09765625" style="501" customWidth="1"/>
    <col min="9985" max="9985" width="2.296875" style="501" customWidth="1"/>
    <col min="9986" max="9986" width="31.3984375" style="501" bestFit="1" customWidth="1"/>
    <col min="9987" max="10002" width="11.59765625" style="501" customWidth="1"/>
    <col min="10003" max="10239" width="9.09765625" style="501"/>
    <col min="10240" max="10240" width="2.09765625" style="501" customWidth="1"/>
    <col min="10241" max="10241" width="2.296875" style="501" customWidth="1"/>
    <col min="10242" max="10242" width="31.3984375" style="501" bestFit="1" customWidth="1"/>
    <col min="10243" max="10258" width="11.59765625" style="501" customWidth="1"/>
    <col min="10259" max="10495" width="9.09765625" style="501"/>
    <col min="10496" max="10496" width="2.09765625" style="501" customWidth="1"/>
    <col min="10497" max="10497" width="2.296875" style="501" customWidth="1"/>
    <col min="10498" max="10498" width="31.3984375" style="501" bestFit="1" customWidth="1"/>
    <col min="10499" max="10514" width="11.59765625" style="501" customWidth="1"/>
    <col min="10515" max="10751" width="9.09765625" style="501"/>
    <col min="10752" max="10752" width="2.09765625" style="501" customWidth="1"/>
    <col min="10753" max="10753" width="2.296875" style="501" customWidth="1"/>
    <col min="10754" max="10754" width="31.3984375" style="501" bestFit="1" customWidth="1"/>
    <col min="10755" max="10770" width="11.59765625" style="501" customWidth="1"/>
    <col min="10771" max="11007" width="9.09765625" style="501"/>
    <col min="11008" max="11008" width="2.09765625" style="501" customWidth="1"/>
    <col min="11009" max="11009" width="2.296875" style="501" customWidth="1"/>
    <col min="11010" max="11010" width="31.3984375" style="501" bestFit="1" customWidth="1"/>
    <col min="11011" max="11026" width="11.59765625" style="501" customWidth="1"/>
    <col min="11027" max="11263" width="9.09765625" style="501"/>
    <col min="11264" max="11264" width="2.09765625" style="501" customWidth="1"/>
    <col min="11265" max="11265" width="2.296875" style="501" customWidth="1"/>
    <col min="11266" max="11266" width="31.3984375" style="501" bestFit="1" customWidth="1"/>
    <col min="11267" max="11282" width="11.59765625" style="501" customWidth="1"/>
    <col min="11283" max="11519" width="9.09765625" style="501"/>
    <col min="11520" max="11520" width="2.09765625" style="501" customWidth="1"/>
    <col min="11521" max="11521" width="2.296875" style="501" customWidth="1"/>
    <col min="11522" max="11522" width="31.3984375" style="501" bestFit="1" customWidth="1"/>
    <col min="11523" max="11538" width="11.59765625" style="501" customWidth="1"/>
    <col min="11539" max="11775" width="9.09765625" style="501"/>
    <col min="11776" max="11776" width="2.09765625" style="501" customWidth="1"/>
    <col min="11777" max="11777" width="2.296875" style="501" customWidth="1"/>
    <col min="11778" max="11778" width="31.3984375" style="501" bestFit="1" customWidth="1"/>
    <col min="11779" max="11794" width="11.59765625" style="501" customWidth="1"/>
    <col min="11795" max="12031" width="9.09765625" style="501"/>
    <col min="12032" max="12032" width="2.09765625" style="501" customWidth="1"/>
    <col min="12033" max="12033" width="2.296875" style="501" customWidth="1"/>
    <col min="12034" max="12034" width="31.3984375" style="501" bestFit="1" customWidth="1"/>
    <col min="12035" max="12050" width="11.59765625" style="501" customWidth="1"/>
    <col min="12051" max="12287" width="9.09765625" style="501"/>
    <col min="12288" max="12288" width="2.09765625" style="501" customWidth="1"/>
    <col min="12289" max="12289" width="2.296875" style="501" customWidth="1"/>
    <col min="12290" max="12290" width="31.3984375" style="501" bestFit="1" customWidth="1"/>
    <col min="12291" max="12306" width="11.59765625" style="501" customWidth="1"/>
    <col min="12307" max="12543" width="9.09765625" style="501"/>
    <col min="12544" max="12544" width="2.09765625" style="501" customWidth="1"/>
    <col min="12545" max="12545" width="2.296875" style="501" customWidth="1"/>
    <col min="12546" max="12546" width="31.3984375" style="501" bestFit="1" customWidth="1"/>
    <col min="12547" max="12562" width="11.59765625" style="501" customWidth="1"/>
    <col min="12563" max="12799" width="9.09765625" style="501"/>
    <col min="12800" max="12800" width="2.09765625" style="501" customWidth="1"/>
    <col min="12801" max="12801" width="2.296875" style="501" customWidth="1"/>
    <col min="12802" max="12802" width="31.3984375" style="501" bestFit="1" customWidth="1"/>
    <col min="12803" max="12818" width="11.59765625" style="501" customWidth="1"/>
    <col min="12819" max="13055" width="9.09765625" style="501"/>
    <col min="13056" max="13056" width="2.09765625" style="501" customWidth="1"/>
    <col min="13057" max="13057" width="2.296875" style="501" customWidth="1"/>
    <col min="13058" max="13058" width="31.3984375" style="501" bestFit="1" customWidth="1"/>
    <col min="13059" max="13074" width="11.59765625" style="501" customWidth="1"/>
    <col min="13075" max="13311" width="9.09765625" style="501"/>
    <col min="13312" max="13312" width="2.09765625" style="501" customWidth="1"/>
    <col min="13313" max="13313" width="2.296875" style="501" customWidth="1"/>
    <col min="13314" max="13314" width="31.3984375" style="501" bestFit="1" customWidth="1"/>
    <col min="13315" max="13330" width="11.59765625" style="501" customWidth="1"/>
    <col min="13331" max="13567" width="9.09765625" style="501"/>
    <col min="13568" max="13568" width="2.09765625" style="501" customWidth="1"/>
    <col min="13569" max="13569" width="2.296875" style="501" customWidth="1"/>
    <col min="13570" max="13570" width="31.3984375" style="501" bestFit="1" customWidth="1"/>
    <col min="13571" max="13586" width="11.59765625" style="501" customWidth="1"/>
    <col min="13587" max="13823" width="9.09765625" style="501"/>
    <col min="13824" max="13824" width="2.09765625" style="501" customWidth="1"/>
    <col min="13825" max="13825" width="2.296875" style="501" customWidth="1"/>
    <col min="13826" max="13826" width="31.3984375" style="501" bestFit="1" customWidth="1"/>
    <col min="13827" max="13842" width="11.59765625" style="501" customWidth="1"/>
    <col min="13843" max="14079" width="9.09765625" style="501"/>
    <col min="14080" max="14080" width="2.09765625" style="501" customWidth="1"/>
    <col min="14081" max="14081" width="2.296875" style="501" customWidth="1"/>
    <col min="14082" max="14082" width="31.3984375" style="501" bestFit="1" customWidth="1"/>
    <col min="14083" max="14098" width="11.59765625" style="501" customWidth="1"/>
    <col min="14099" max="14335" width="9.09765625" style="501"/>
    <col min="14336" max="14336" width="2.09765625" style="501" customWidth="1"/>
    <col min="14337" max="14337" width="2.296875" style="501" customWidth="1"/>
    <col min="14338" max="14338" width="31.3984375" style="501" bestFit="1" customWidth="1"/>
    <col min="14339" max="14354" width="11.59765625" style="501" customWidth="1"/>
    <col min="14355" max="14591" width="9.09765625" style="501"/>
    <col min="14592" max="14592" width="2.09765625" style="501" customWidth="1"/>
    <col min="14593" max="14593" width="2.296875" style="501" customWidth="1"/>
    <col min="14594" max="14594" width="31.3984375" style="501" bestFit="1" customWidth="1"/>
    <col min="14595" max="14610" width="11.59765625" style="501" customWidth="1"/>
    <col min="14611" max="14847" width="9.09765625" style="501"/>
    <col min="14848" max="14848" width="2.09765625" style="501" customWidth="1"/>
    <col min="14849" max="14849" width="2.296875" style="501" customWidth="1"/>
    <col min="14850" max="14850" width="31.3984375" style="501" bestFit="1" customWidth="1"/>
    <col min="14851" max="14866" width="11.59765625" style="501" customWidth="1"/>
    <col min="14867" max="15103" width="9.09765625" style="501"/>
    <col min="15104" max="15104" width="2.09765625" style="501" customWidth="1"/>
    <col min="15105" max="15105" width="2.296875" style="501" customWidth="1"/>
    <col min="15106" max="15106" width="31.3984375" style="501" bestFit="1" customWidth="1"/>
    <col min="15107" max="15122" width="11.59765625" style="501" customWidth="1"/>
    <col min="15123" max="15359" width="9.09765625" style="501"/>
    <col min="15360" max="15360" width="2.09765625" style="501" customWidth="1"/>
    <col min="15361" max="15361" width="2.296875" style="501" customWidth="1"/>
    <col min="15362" max="15362" width="31.3984375" style="501" bestFit="1" customWidth="1"/>
    <col min="15363" max="15378" width="11.59765625" style="501" customWidth="1"/>
    <col min="15379" max="15615" width="9.09765625" style="501"/>
    <col min="15616" max="15616" width="2.09765625" style="501" customWidth="1"/>
    <col min="15617" max="15617" width="2.296875" style="501" customWidth="1"/>
    <col min="15618" max="15618" width="31.3984375" style="501" bestFit="1" customWidth="1"/>
    <col min="15619" max="15634" width="11.59765625" style="501" customWidth="1"/>
    <col min="15635" max="15871" width="9.09765625" style="501"/>
    <col min="15872" max="15872" width="2.09765625" style="501" customWidth="1"/>
    <col min="15873" max="15873" width="2.296875" style="501" customWidth="1"/>
    <col min="15874" max="15874" width="31.3984375" style="501" bestFit="1" customWidth="1"/>
    <col min="15875" max="15890" width="11.59765625" style="501" customWidth="1"/>
    <col min="15891" max="16127" width="9.09765625" style="501"/>
    <col min="16128" max="16128" width="2.09765625" style="501" customWidth="1"/>
    <col min="16129" max="16129" width="2.296875" style="501" customWidth="1"/>
    <col min="16130" max="16130" width="31.3984375" style="501" bestFit="1" customWidth="1"/>
    <col min="16131" max="16146" width="11.59765625" style="501" customWidth="1"/>
    <col min="16147" max="16384" width="9.09765625" style="501"/>
  </cols>
  <sheetData>
    <row r="1" spans="1:18" s="1" customFormat="1" x14ac:dyDescent="0.2">
      <c r="B1" s="975" t="s">
        <v>533</v>
      </c>
      <c r="C1" s="975"/>
      <c r="D1" s="975"/>
      <c r="E1" s="975"/>
      <c r="F1" s="975"/>
      <c r="G1" s="975"/>
      <c r="H1" s="975"/>
      <c r="I1" s="975"/>
      <c r="J1" s="975"/>
      <c r="K1" s="975"/>
      <c r="L1" s="975"/>
      <c r="M1" s="975"/>
      <c r="N1" s="975"/>
      <c r="O1" s="975"/>
      <c r="P1" s="975"/>
      <c r="Q1" s="975"/>
      <c r="R1" s="975"/>
    </row>
    <row r="2" spans="1:18" s="1" customFormat="1" ht="16.5" x14ac:dyDescent="0.2">
      <c r="B2" s="973" t="s">
        <v>22</v>
      </c>
      <c r="C2" s="973"/>
      <c r="D2" s="973"/>
      <c r="E2" s="973"/>
      <c r="F2" s="973"/>
      <c r="G2" s="973"/>
      <c r="H2" s="973"/>
      <c r="I2" s="973"/>
      <c r="J2" s="973"/>
      <c r="K2" s="973"/>
      <c r="L2" s="973"/>
      <c r="M2" s="973"/>
      <c r="N2" s="973"/>
      <c r="O2" s="973"/>
      <c r="P2" s="973"/>
      <c r="Q2" s="973"/>
      <c r="R2" s="973"/>
    </row>
    <row r="3" spans="1:18" ht="13" x14ac:dyDescent="0.2">
      <c r="R3" s="502"/>
    </row>
    <row r="4" spans="1:18" ht="13" x14ac:dyDescent="0.2">
      <c r="A4" s="503" t="s">
        <v>324</v>
      </c>
    </row>
    <row r="6" spans="1:18" ht="12.5" thickBot="1" x14ac:dyDescent="0.25">
      <c r="A6" s="500" t="s">
        <v>325</v>
      </c>
      <c r="D6" s="504"/>
      <c r="E6" s="504" t="s">
        <v>326</v>
      </c>
      <c r="F6" s="504" t="s">
        <v>327</v>
      </c>
      <c r="G6" s="504" t="s">
        <v>328</v>
      </c>
      <c r="H6" s="504" t="s">
        <v>329</v>
      </c>
      <c r="I6" s="504" t="s">
        <v>330</v>
      </c>
      <c r="J6" s="504" t="s">
        <v>331</v>
      </c>
      <c r="K6" s="504" t="s">
        <v>332</v>
      </c>
      <c r="L6" s="504" t="s">
        <v>333</v>
      </c>
      <c r="M6" s="504" t="s">
        <v>334</v>
      </c>
      <c r="N6" s="504" t="s">
        <v>335</v>
      </c>
      <c r="O6" s="504" t="s">
        <v>336</v>
      </c>
      <c r="P6" s="504" t="s">
        <v>337</v>
      </c>
      <c r="Q6" s="504" t="s">
        <v>338</v>
      </c>
      <c r="R6" s="504" t="s">
        <v>339</v>
      </c>
    </row>
    <row r="7" spans="1:18" x14ac:dyDescent="0.2">
      <c r="A7" s="505"/>
      <c r="B7" s="506"/>
      <c r="C7" s="507" t="s">
        <v>895</v>
      </c>
      <c r="D7" s="508" t="s">
        <v>896</v>
      </c>
      <c r="E7" s="509" t="s">
        <v>897</v>
      </c>
      <c r="F7" s="509" t="s">
        <v>898</v>
      </c>
      <c r="G7" s="509" t="s">
        <v>899</v>
      </c>
      <c r="H7" s="509" t="s">
        <v>900</v>
      </c>
      <c r="I7" s="509" t="s">
        <v>901</v>
      </c>
      <c r="J7" s="509" t="s">
        <v>902</v>
      </c>
      <c r="K7" s="509" t="s">
        <v>903</v>
      </c>
      <c r="L7" s="509" t="s">
        <v>904</v>
      </c>
      <c r="M7" s="509" t="s">
        <v>905</v>
      </c>
      <c r="N7" s="509" t="s">
        <v>906</v>
      </c>
      <c r="O7" s="509" t="s">
        <v>907</v>
      </c>
      <c r="P7" s="509" t="s">
        <v>908</v>
      </c>
      <c r="Q7" s="509" t="s">
        <v>909</v>
      </c>
      <c r="R7" s="510" t="s">
        <v>149</v>
      </c>
    </row>
    <row r="8" spans="1:18" ht="12.5" thickBot="1" x14ac:dyDescent="0.25">
      <c r="A8" s="1043" t="s">
        <v>340</v>
      </c>
      <c r="B8" s="1044"/>
      <c r="C8" s="511"/>
      <c r="D8" s="512"/>
      <c r="E8" s="513"/>
      <c r="F8" s="513"/>
      <c r="G8" s="513"/>
      <c r="H8" s="513"/>
      <c r="I8" s="513"/>
      <c r="J8" s="513"/>
      <c r="K8" s="513"/>
      <c r="L8" s="513"/>
      <c r="M8" s="513"/>
      <c r="N8" s="513"/>
      <c r="O8" s="513"/>
      <c r="P8" s="513"/>
      <c r="Q8" s="513"/>
      <c r="R8" s="511"/>
    </row>
    <row r="9" spans="1:18" ht="13" thickTop="1" x14ac:dyDescent="0.25">
      <c r="A9" s="514"/>
      <c r="B9" s="515" t="s">
        <v>341</v>
      </c>
      <c r="C9" s="516"/>
      <c r="D9" s="590"/>
      <c r="E9" s="591"/>
      <c r="F9" s="591"/>
      <c r="G9" s="591"/>
      <c r="H9" s="591"/>
      <c r="I9" s="591"/>
      <c r="J9" s="591"/>
      <c r="K9" s="591"/>
      <c r="L9" s="591"/>
      <c r="M9" s="591"/>
      <c r="N9" s="591"/>
      <c r="O9" s="591"/>
      <c r="P9" s="591"/>
      <c r="Q9" s="591"/>
      <c r="R9" s="592"/>
    </row>
    <row r="10" spans="1:18" ht="12.5" x14ac:dyDescent="0.25">
      <c r="A10" s="517"/>
      <c r="B10" s="518"/>
      <c r="C10" s="519" t="s">
        <v>342</v>
      </c>
      <c r="D10" s="593"/>
      <c r="E10" s="594"/>
      <c r="F10" s="594"/>
      <c r="G10" s="594"/>
      <c r="H10" s="594"/>
      <c r="I10" s="594"/>
      <c r="J10" s="594"/>
      <c r="K10" s="594"/>
      <c r="L10" s="594"/>
      <c r="M10" s="594"/>
      <c r="N10" s="594"/>
      <c r="O10" s="594"/>
      <c r="P10" s="594"/>
      <c r="Q10" s="594"/>
      <c r="R10" s="595"/>
    </row>
    <row r="11" spans="1:18" ht="13.5" x14ac:dyDescent="0.25">
      <c r="A11" s="517"/>
      <c r="B11" s="518"/>
      <c r="C11" s="520" t="s">
        <v>540</v>
      </c>
      <c r="D11" s="596"/>
      <c r="E11" s="597"/>
      <c r="F11" s="597"/>
      <c r="G11" s="598"/>
      <c r="H11" s="597"/>
      <c r="I11" s="597"/>
      <c r="J11" s="597"/>
      <c r="K11" s="597"/>
      <c r="L11" s="597"/>
      <c r="M11" s="597"/>
      <c r="N11" s="597"/>
      <c r="O11" s="597"/>
      <c r="P11" s="597"/>
      <c r="Q11" s="597"/>
      <c r="R11" s="599"/>
    </row>
    <row r="12" spans="1:18" ht="12.5" x14ac:dyDescent="0.25">
      <c r="A12" s="517"/>
      <c r="B12" s="518"/>
      <c r="C12" s="521" t="s">
        <v>343</v>
      </c>
      <c r="D12" s="596"/>
      <c r="E12" s="597"/>
      <c r="F12" s="597"/>
      <c r="G12" s="597"/>
      <c r="H12" s="597"/>
      <c r="I12" s="597"/>
      <c r="J12" s="597"/>
      <c r="K12" s="597"/>
      <c r="L12" s="597"/>
      <c r="M12" s="597"/>
      <c r="N12" s="597"/>
      <c r="O12" s="597"/>
      <c r="P12" s="597"/>
      <c r="Q12" s="597"/>
      <c r="R12" s="599"/>
    </row>
    <row r="13" spans="1:18" ht="12.5" x14ac:dyDescent="0.25">
      <c r="A13" s="522"/>
      <c r="B13" s="518"/>
      <c r="C13" s="523" t="s">
        <v>344</v>
      </c>
      <c r="D13" s="600"/>
      <c r="E13" s="601"/>
      <c r="F13" s="601"/>
      <c r="G13" s="601"/>
      <c r="H13" s="601"/>
      <c r="I13" s="601"/>
      <c r="J13" s="601"/>
      <c r="K13" s="601"/>
      <c r="L13" s="601"/>
      <c r="M13" s="601"/>
      <c r="N13" s="601"/>
      <c r="O13" s="601"/>
      <c r="P13" s="601"/>
      <c r="Q13" s="601"/>
      <c r="R13" s="602"/>
    </row>
    <row r="14" spans="1:18" ht="12.5" x14ac:dyDescent="0.25">
      <c r="A14" s="517"/>
      <c r="B14" s="524" t="s">
        <v>345</v>
      </c>
      <c r="C14" s="525"/>
      <c r="D14" s="603"/>
      <c r="E14" s="604"/>
      <c r="F14" s="604"/>
      <c r="G14" s="604"/>
      <c r="H14" s="604"/>
      <c r="I14" s="604"/>
      <c r="J14" s="604"/>
      <c r="K14" s="604"/>
      <c r="L14" s="604"/>
      <c r="M14" s="604"/>
      <c r="N14" s="604"/>
      <c r="O14" s="604"/>
      <c r="P14" s="604"/>
      <c r="Q14" s="604"/>
      <c r="R14" s="605"/>
    </row>
    <row r="15" spans="1:18" ht="12.5" x14ac:dyDescent="0.25">
      <c r="A15" s="517"/>
      <c r="B15" s="518"/>
      <c r="C15" s="519" t="s">
        <v>346</v>
      </c>
      <c r="D15" s="593"/>
      <c r="E15" s="594"/>
      <c r="F15" s="594"/>
      <c r="G15" s="594"/>
      <c r="H15" s="594"/>
      <c r="I15" s="594"/>
      <c r="J15" s="594"/>
      <c r="K15" s="594"/>
      <c r="L15" s="594"/>
      <c r="M15" s="594"/>
      <c r="N15" s="594"/>
      <c r="O15" s="594"/>
      <c r="P15" s="594"/>
      <c r="Q15" s="594"/>
      <c r="R15" s="595"/>
    </row>
    <row r="16" spans="1:18" ht="12.5" x14ac:dyDescent="0.25">
      <c r="A16" s="517"/>
      <c r="B16" s="518"/>
      <c r="C16" s="523" t="s">
        <v>347</v>
      </c>
      <c r="D16" s="600"/>
      <c r="E16" s="601"/>
      <c r="F16" s="601"/>
      <c r="G16" s="601"/>
      <c r="H16" s="601"/>
      <c r="I16" s="601"/>
      <c r="J16" s="601"/>
      <c r="K16" s="601"/>
      <c r="L16" s="601"/>
      <c r="M16" s="601"/>
      <c r="N16" s="601"/>
      <c r="O16" s="601"/>
      <c r="P16" s="601"/>
      <c r="Q16" s="601"/>
      <c r="R16" s="602"/>
    </row>
    <row r="17" spans="1:18" ht="12.5" x14ac:dyDescent="0.25">
      <c r="A17" s="517"/>
      <c r="B17" s="518"/>
      <c r="C17" s="523" t="s">
        <v>348</v>
      </c>
      <c r="D17" s="600"/>
      <c r="E17" s="601"/>
      <c r="F17" s="601"/>
      <c r="G17" s="601"/>
      <c r="H17" s="601"/>
      <c r="I17" s="601"/>
      <c r="J17" s="601"/>
      <c r="K17" s="601"/>
      <c r="L17" s="601"/>
      <c r="M17" s="601"/>
      <c r="N17" s="601"/>
      <c r="O17" s="601"/>
      <c r="P17" s="601"/>
      <c r="Q17" s="601"/>
      <c r="R17" s="602"/>
    </row>
    <row r="18" spans="1:18" ht="12.5" x14ac:dyDescent="0.25">
      <c r="A18" s="522"/>
      <c r="B18" s="518"/>
      <c r="C18" s="523" t="s">
        <v>349</v>
      </c>
      <c r="D18" s="600"/>
      <c r="E18" s="601"/>
      <c r="F18" s="601"/>
      <c r="G18" s="601"/>
      <c r="H18" s="601"/>
      <c r="I18" s="601"/>
      <c r="J18" s="601"/>
      <c r="K18" s="601"/>
      <c r="L18" s="601"/>
      <c r="M18" s="601"/>
      <c r="N18" s="601"/>
      <c r="O18" s="601"/>
      <c r="P18" s="601"/>
      <c r="Q18" s="601"/>
      <c r="R18" s="602"/>
    </row>
    <row r="19" spans="1:18" ht="12.5" x14ac:dyDescent="0.25">
      <c r="A19" s="526"/>
      <c r="B19" s="527" t="s">
        <v>350</v>
      </c>
      <c r="C19" s="528"/>
      <c r="D19" s="603"/>
      <c r="E19" s="604"/>
      <c r="F19" s="604"/>
      <c r="G19" s="604"/>
      <c r="H19" s="604"/>
      <c r="I19" s="604"/>
      <c r="J19" s="604"/>
      <c r="K19" s="604"/>
      <c r="L19" s="604"/>
      <c r="M19" s="604"/>
      <c r="N19" s="604"/>
      <c r="O19" s="604"/>
      <c r="P19" s="604"/>
      <c r="Q19" s="604"/>
      <c r="R19" s="605"/>
    </row>
    <row r="20" spans="1:18" ht="12.5" x14ac:dyDescent="0.25">
      <c r="A20" s="526"/>
      <c r="B20" s="529" t="s">
        <v>351</v>
      </c>
      <c r="C20" s="525"/>
      <c r="D20" s="603"/>
      <c r="E20" s="604"/>
      <c r="F20" s="604"/>
      <c r="G20" s="604"/>
      <c r="H20" s="604"/>
      <c r="I20" s="604"/>
      <c r="J20" s="604"/>
      <c r="K20" s="604"/>
      <c r="L20" s="604"/>
      <c r="M20" s="604"/>
      <c r="N20" s="604"/>
      <c r="O20" s="604"/>
      <c r="P20" s="604"/>
      <c r="Q20" s="604"/>
      <c r="R20" s="605"/>
    </row>
    <row r="21" spans="1:18" ht="13" thickBot="1" x14ac:dyDescent="0.3">
      <c r="A21" s="530"/>
      <c r="B21" s="531" t="s">
        <v>352</v>
      </c>
      <c r="C21" s="532"/>
      <c r="D21" s="606"/>
      <c r="E21" s="607"/>
      <c r="F21" s="607"/>
      <c r="G21" s="607"/>
      <c r="H21" s="607"/>
      <c r="I21" s="607"/>
      <c r="J21" s="607"/>
      <c r="K21" s="607"/>
      <c r="L21" s="607"/>
      <c r="M21" s="607"/>
      <c r="N21" s="607"/>
      <c r="O21" s="607"/>
      <c r="P21" s="607"/>
      <c r="Q21" s="607"/>
      <c r="R21" s="608"/>
    </row>
    <row r="22" spans="1:18" x14ac:dyDescent="0.2">
      <c r="A22" s="533"/>
      <c r="B22" s="534"/>
      <c r="C22" s="534"/>
      <c r="D22" s="534"/>
      <c r="E22" s="534"/>
      <c r="F22" s="534"/>
      <c r="G22" s="534"/>
      <c r="H22" s="534"/>
      <c r="I22" s="534"/>
      <c r="J22" s="534"/>
      <c r="K22" s="534"/>
      <c r="L22" s="534"/>
      <c r="M22" s="534"/>
      <c r="N22" s="534"/>
      <c r="O22" s="534"/>
      <c r="P22" s="534"/>
      <c r="Q22" s="534"/>
      <c r="R22" s="534"/>
    </row>
    <row r="23" spans="1:18" x14ac:dyDescent="0.2">
      <c r="A23" s="533"/>
      <c r="B23" s="534"/>
      <c r="C23" s="534"/>
      <c r="D23" s="534"/>
      <c r="E23" s="534"/>
      <c r="F23" s="534"/>
      <c r="G23" s="534"/>
      <c r="H23" s="534"/>
      <c r="I23" s="534"/>
      <c r="J23" s="534"/>
      <c r="K23" s="534"/>
      <c r="L23" s="534"/>
      <c r="M23" s="534"/>
      <c r="N23" s="534"/>
      <c r="O23" s="534"/>
      <c r="P23" s="534"/>
      <c r="Q23" s="534"/>
      <c r="R23" s="534"/>
    </row>
    <row r="24" spans="1:18" ht="12.5" thickBot="1" x14ac:dyDescent="0.25">
      <c r="A24" s="535" t="s">
        <v>353</v>
      </c>
      <c r="B24" s="534"/>
      <c r="C24" s="534"/>
      <c r="D24" s="504"/>
      <c r="E24" s="504" t="s">
        <v>326</v>
      </c>
      <c r="F24" s="504" t="s">
        <v>327</v>
      </c>
      <c r="G24" s="504" t="s">
        <v>328</v>
      </c>
      <c r="H24" s="504" t="s">
        <v>329</v>
      </c>
      <c r="I24" s="504" t="s">
        <v>330</v>
      </c>
      <c r="J24" s="504" t="s">
        <v>331</v>
      </c>
      <c r="K24" s="504" t="s">
        <v>332</v>
      </c>
      <c r="L24" s="504" t="s">
        <v>333</v>
      </c>
      <c r="M24" s="504" t="s">
        <v>334</v>
      </c>
      <c r="N24" s="504" t="s">
        <v>335</v>
      </c>
      <c r="O24" s="504" t="s">
        <v>336</v>
      </c>
      <c r="P24" s="504" t="s">
        <v>337</v>
      </c>
      <c r="Q24" s="504" t="s">
        <v>338</v>
      </c>
      <c r="R24" s="504" t="s">
        <v>339</v>
      </c>
    </row>
    <row r="25" spans="1:18" x14ac:dyDescent="0.2">
      <c r="A25" s="536"/>
      <c r="B25" s="537"/>
      <c r="C25" s="538" t="s">
        <v>910</v>
      </c>
      <c r="D25" s="508" t="str">
        <f>D7</f>
        <v>令和元年度</v>
      </c>
      <c r="E25" s="539" t="str">
        <f t="shared" ref="E25:Q25" si="0">E7</f>
        <v>令和2年度</v>
      </c>
      <c r="F25" s="539" t="str">
        <f t="shared" si="0"/>
        <v>令和3年度</v>
      </c>
      <c r="G25" s="539" t="str">
        <f t="shared" si="0"/>
        <v>令和4年度</v>
      </c>
      <c r="H25" s="539" t="str">
        <f t="shared" si="0"/>
        <v>令和5年度</v>
      </c>
      <c r="I25" s="539" t="str">
        <f t="shared" si="0"/>
        <v>令和6年度</v>
      </c>
      <c r="J25" s="539" t="str">
        <f t="shared" si="0"/>
        <v>令和7年度</v>
      </c>
      <c r="K25" s="539" t="str">
        <f t="shared" si="0"/>
        <v>令和8年度</v>
      </c>
      <c r="L25" s="539" t="str">
        <f t="shared" si="0"/>
        <v>令和9年度</v>
      </c>
      <c r="M25" s="539" t="str">
        <f t="shared" si="0"/>
        <v>令和10年度</v>
      </c>
      <c r="N25" s="539" t="str">
        <f t="shared" si="0"/>
        <v>令和11年度</v>
      </c>
      <c r="O25" s="539" t="str">
        <f t="shared" si="0"/>
        <v>令和12年度</v>
      </c>
      <c r="P25" s="539" t="str">
        <f t="shared" si="0"/>
        <v>令和13年度</v>
      </c>
      <c r="Q25" s="509" t="str">
        <f t="shared" si="0"/>
        <v>令和14年度</v>
      </c>
      <c r="R25" s="510" t="s">
        <v>149</v>
      </c>
    </row>
    <row r="26" spans="1:18" ht="12.5" thickBot="1" x14ac:dyDescent="0.25">
      <c r="A26" s="540"/>
      <c r="B26" s="541" t="s">
        <v>354</v>
      </c>
      <c r="C26" s="542"/>
      <c r="D26" s="512"/>
      <c r="E26" s="543"/>
      <c r="F26" s="543"/>
      <c r="G26" s="543"/>
      <c r="H26" s="543"/>
      <c r="I26" s="543"/>
      <c r="J26" s="543"/>
      <c r="K26" s="543"/>
      <c r="L26" s="543"/>
      <c r="M26" s="543"/>
      <c r="N26" s="543"/>
      <c r="O26" s="543"/>
      <c r="P26" s="543"/>
      <c r="Q26" s="513"/>
      <c r="R26" s="511"/>
    </row>
    <row r="27" spans="1:18" ht="13" thickTop="1" x14ac:dyDescent="0.25">
      <c r="A27" s="544"/>
      <c r="B27" s="545" t="s">
        <v>355</v>
      </c>
      <c r="C27" s="546"/>
      <c r="D27" s="609"/>
      <c r="E27" s="609"/>
      <c r="F27" s="609"/>
      <c r="G27" s="609"/>
      <c r="H27" s="609"/>
      <c r="I27" s="609"/>
      <c r="J27" s="609"/>
      <c r="K27" s="609"/>
      <c r="L27" s="609"/>
      <c r="M27" s="609"/>
      <c r="N27" s="609"/>
      <c r="O27" s="609"/>
      <c r="P27" s="609"/>
      <c r="Q27" s="610"/>
      <c r="R27" s="611"/>
    </row>
    <row r="28" spans="1:18" ht="12.5" x14ac:dyDescent="0.25">
      <c r="A28" s="544"/>
      <c r="B28" s="545"/>
      <c r="C28" s="547" t="s">
        <v>356</v>
      </c>
      <c r="D28" s="612"/>
      <c r="E28" s="613"/>
      <c r="F28" s="613"/>
      <c r="G28" s="613"/>
      <c r="H28" s="613"/>
      <c r="I28" s="613"/>
      <c r="J28" s="613"/>
      <c r="K28" s="613"/>
      <c r="L28" s="613"/>
      <c r="M28" s="613"/>
      <c r="N28" s="613"/>
      <c r="O28" s="613"/>
      <c r="P28" s="613"/>
      <c r="Q28" s="613"/>
      <c r="R28" s="614"/>
    </row>
    <row r="29" spans="1:18" ht="12.5" x14ac:dyDescent="0.25">
      <c r="A29" s="544"/>
      <c r="B29" s="545"/>
      <c r="C29" s="548" t="s">
        <v>357</v>
      </c>
      <c r="D29" s="615"/>
      <c r="E29" s="616"/>
      <c r="F29" s="616"/>
      <c r="G29" s="616"/>
      <c r="H29" s="616"/>
      <c r="I29" s="616"/>
      <c r="J29" s="616"/>
      <c r="K29" s="616"/>
      <c r="L29" s="616"/>
      <c r="M29" s="616"/>
      <c r="N29" s="616"/>
      <c r="O29" s="616"/>
      <c r="P29" s="616"/>
      <c r="Q29" s="616"/>
      <c r="R29" s="617"/>
    </row>
    <row r="30" spans="1:18" ht="12.5" x14ac:dyDescent="0.25">
      <c r="A30" s="544"/>
      <c r="B30" s="545"/>
      <c r="C30" s="548" t="s">
        <v>358</v>
      </c>
      <c r="D30" s="615"/>
      <c r="E30" s="616"/>
      <c r="F30" s="616"/>
      <c r="G30" s="616"/>
      <c r="H30" s="616"/>
      <c r="I30" s="616"/>
      <c r="J30" s="616"/>
      <c r="K30" s="616"/>
      <c r="L30" s="616"/>
      <c r="M30" s="616"/>
      <c r="N30" s="616"/>
      <c r="O30" s="616"/>
      <c r="P30" s="616"/>
      <c r="Q30" s="616"/>
      <c r="R30" s="617"/>
    </row>
    <row r="31" spans="1:18" ht="12.5" x14ac:dyDescent="0.25">
      <c r="A31" s="549"/>
      <c r="B31" s="550"/>
      <c r="C31" s="551" t="s">
        <v>349</v>
      </c>
      <c r="D31" s="618"/>
      <c r="E31" s="619"/>
      <c r="F31" s="619"/>
      <c r="G31" s="619"/>
      <c r="H31" s="619"/>
      <c r="I31" s="619"/>
      <c r="J31" s="619"/>
      <c r="K31" s="619"/>
      <c r="L31" s="619"/>
      <c r="M31" s="619"/>
      <c r="N31" s="619"/>
      <c r="O31" s="619"/>
      <c r="P31" s="619"/>
      <c r="Q31" s="619"/>
      <c r="R31" s="620"/>
    </row>
    <row r="32" spans="1:18" ht="12.5" x14ac:dyDescent="0.25">
      <c r="A32" s="544"/>
      <c r="B32" s="545" t="s">
        <v>359</v>
      </c>
      <c r="C32" s="546"/>
      <c r="D32" s="609"/>
      <c r="E32" s="609"/>
      <c r="F32" s="609"/>
      <c r="G32" s="609"/>
      <c r="H32" s="609"/>
      <c r="I32" s="609"/>
      <c r="J32" s="609"/>
      <c r="K32" s="609"/>
      <c r="L32" s="609"/>
      <c r="M32" s="609"/>
      <c r="N32" s="609"/>
      <c r="O32" s="609"/>
      <c r="P32" s="609"/>
      <c r="Q32" s="610"/>
      <c r="R32" s="611"/>
    </row>
    <row r="33" spans="1:18" ht="12.5" x14ac:dyDescent="0.25">
      <c r="A33" s="544"/>
      <c r="B33" s="545"/>
      <c r="C33" s="547" t="s">
        <v>360</v>
      </c>
      <c r="D33" s="612"/>
      <c r="E33" s="613"/>
      <c r="F33" s="613"/>
      <c r="G33" s="613"/>
      <c r="H33" s="613"/>
      <c r="I33" s="613"/>
      <c r="J33" s="613"/>
      <c r="K33" s="613"/>
      <c r="L33" s="613"/>
      <c r="M33" s="613"/>
      <c r="N33" s="613"/>
      <c r="O33" s="613"/>
      <c r="P33" s="613"/>
      <c r="Q33" s="613"/>
      <c r="R33" s="614"/>
    </row>
    <row r="34" spans="1:18" ht="12.5" x14ac:dyDescent="0.25">
      <c r="A34" s="544"/>
      <c r="B34" s="545"/>
      <c r="C34" s="548" t="s">
        <v>361</v>
      </c>
      <c r="D34" s="615"/>
      <c r="E34" s="616"/>
      <c r="F34" s="616"/>
      <c r="G34" s="616"/>
      <c r="H34" s="616"/>
      <c r="I34" s="616"/>
      <c r="J34" s="616"/>
      <c r="K34" s="616"/>
      <c r="L34" s="616"/>
      <c r="M34" s="616"/>
      <c r="N34" s="616"/>
      <c r="O34" s="616"/>
      <c r="P34" s="616"/>
      <c r="Q34" s="616"/>
      <c r="R34" s="617"/>
    </row>
    <row r="35" spans="1:18" ht="12.5" x14ac:dyDescent="0.25">
      <c r="A35" s="544"/>
      <c r="B35" s="545"/>
      <c r="C35" s="548" t="s">
        <v>362</v>
      </c>
      <c r="D35" s="615"/>
      <c r="E35" s="616"/>
      <c r="F35" s="616"/>
      <c r="G35" s="616"/>
      <c r="H35" s="616"/>
      <c r="I35" s="616"/>
      <c r="J35" s="616"/>
      <c r="K35" s="616"/>
      <c r="L35" s="616"/>
      <c r="M35" s="616"/>
      <c r="N35" s="616"/>
      <c r="O35" s="616"/>
      <c r="P35" s="616"/>
      <c r="Q35" s="616"/>
      <c r="R35" s="617"/>
    </row>
    <row r="36" spans="1:18" ht="12.5" x14ac:dyDescent="0.25">
      <c r="A36" s="544"/>
      <c r="B36" s="534"/>
      <c r="C36" s="551" t="s">
        <v>349</v>
      </c>
      <c r="D36" s="618"/>
      <c r="E36" s="619"/>
      <c r="F36" s="619"/>
      <c r="G36" s="619"/>
      <c r="H36" s="619"/>
      <c r="I36" s="619"/>
      <c r="J36" s="619"/>
      <c r="K36" s="619"/>
      <c r="L36" s="619"/>
      <c r="M36" s="619"/>
      <c r="N36" s="619"/>
      <c r="O36" s="619"/>
      <c r="P36" s="619"/>
      <c r="Q36" s="619"/>
      <c r="R36" s="620"/>
    </row>
    <row r="37" spans="1:18" ht="12.5" x14ac:dyDescent="0.25">
      <c r="A37" s="553"/>
      <c r="B37" s="554" t="s">
        <v>363</v>
      </c>
      <c r="C37" s="555"/>
      <c r="D37" s="621"/>
      <c r="E37" s="621"/>
      <c r="F37" s="621"/>
      <c r="G37" s="621"/>
      <c r="H37" s="621"/>
      <c r="I37" s="621"/>
      <c r="J37" s="621"/>
      <c r="K37" s="621"/>
      <c r="L37" s="621"/>
      <c r="M37" s="621"/>
      <c r="N37" s="621"/>
      <c r="O37" s="621"/>
      <c r="P37" s="621"/>
      <c r="Q37" s="622"/>
      <c r="R37" s="623"/>
    </row>
    <row r="38" spans="1:18" ht="12.5" x14ac:dyDescent="0.25">
      <c r="A38" s="549"/>
      <c r="B38" s="550" t="s">
        <v>364</v>
      </c>
      <c r="C38" s="552"/>
      <c r="D38" s="618"/>
      <c r="E38" s="618"/>
      <c r="F38" s="618"/>
      <c r="G38" s="618"/>
      <c r="H38" s="618"/>
      <c r="I38" s="618"/>
      <c r="J38" s="618"/>
      <c r="K38" s="618"/>
      <c r="L38" s="618"/>
      <c r="M38" s="618"/>
      <c r="N38" s="618"/>
      <c r="O38" s="618"/>
      <c r="P38" s="618"/>
      <c r="Q38" s="619"/>
      <c r="R38" s="620"/>
    </row>
    <row r="39" spans="1:18" ht="12.5" x14ac:dyDescent="0.25">
      <c r="A39" s="553"/>
      <c r="B39" s="554" t="s">
        <v>365</v>
      </c>
      <c r="C39" s="555"/>
      <c r="D39" s="621"/>
      <c r="E39" s="621"/>
      <c r="F39" s="621"/>
      <c r="G39" s="621"/>
      <c r="H39" s="621"/>
      <c r="I39" s="621"/>
      <c r="J39" s="621"/>
      <c r="K39" s="621"/>
      <c r="L39" s="621"/>
      <c r="M39" s="621"/>
      <c r="N39" s="621"/>
      <c r="O39" s="621"/>
      <c r="P39" s="621"/>
      <c r="Q39" s="622"/>
      <c r="R39" s="623"/>
    </row>
    <row r="40" spans="1:18" ht="13" thickBot="1" x14ac:dyDescent="0.3">
      <c r="A40" s="557"/>
      <c r="B40" s="558" t="s">
        <v>366</v>
      </c>
      <c r="C40" s="559"/>
      <c r="D40" s="624"/>
      <c r="E40" s="624"/>
      <c r="F40" s="624"/>
      <c r="G40" s="624"/>
      <c r="H40" s="624"/>
      <c r="I40" s="624"/>
      <c r="J40" s="624"/>
      <c r="K40" s="624"/>
      <c r="L40" s="624"/>
      <c r="M40" s="624"/>
      <c r="N40" s="624"/>
      <c r="O40" s="624"/>
      <c r="P40" s="624"/>
      <c r="Q40" s="625"/>
      <c r="R40" s="626"/>
    </row>
    <row r="41" spans="1:18" x14ac:dyDescent="0.2">
      <c r="A41" s="545"/>
      <c r="B41" s="545"/>
      <c r="C41" s="545"/>
      <c r="D41" s="545"/>
      <c r="E41" s="545"/>
      <c r="F41" s="545"/>
      <c r="G41" s="545"/>
      <c r="H41" s="545"/>
      <c r="I41" s="545"/>
      <c r="J41" s="545"/>
      <c r="K41" s="545"/>
      <c r="L41" s="545"/>
      <c r="M41" s="545"/>
      <c r="N41" s="545"/>
      <c r="O41" s="545"/>
      <c r="P41" s="545"/>
      <c r="Q41" s="545"/>
      <c r="R41" s="545"/>
    </row>
    <row r="42" spans="1:18" x14ac:dyDescent="0.2">
      <c r="A42" s="545" t="s">
        <v>367</v>
      </c>
      <c r="B42" s="545"/>
      <c r="C42" s="545"/>
      <c r="D42" s="545"/>
      <c r="E42" s="545"/>
      <c r="F42" s="545"/>
      <c r="G42" s="545"/>
      <c r="H42" s="545"/>
      <c r="I42" s="545"/>
      <c r="J42" s="545"/>
      <c r="K42" s="545"/>
      <c r="L42" s="545"/>
      <c r="M42" s="545"/>
      <c r="N42" s="545"/>
      <c r="O42" s="545"/>
      <c r="P42" s="545"/>
      <c r="Q42" s="545"/>
      <c r="R42" s="545"/>
    </row>
    <row r="43" spans="1:18" ht="12.5" x14ac:dyDescent="0.25">
      <c r="A43" s="545"/>
      <c r="B43" s="545"/>
      <c r="C43" s="556" t="s">
        <v>368</v>
      </c>
      <c r="D43" s="573"/>
      <c r="E43" s="573"/>
      <c r="F43" s="573"/>
      <c r="G43" s="573"/>
      <c r="H43" s="573"/>
      <c r="I43" s="573"/>
      <c r="J43" s="573"/>
      <c r="K43" s="573"/>
      <c r="L43" s="573"/>
      <c r="M43" s="573"/>
      <c r="N43" s="573"/>
      <c r="O43" s="573"/>
      <c r="P43" s="573"/>
      <c r="Q43" s="573"/>
      <c r="R43" s="545"/>
    </row>
    <row r="44" spans="1:18" ht="12.5" x14ac:dyDescent="0.25">
      <c r="A44" s="545"/>
      <c r="B44" s="545"/>
      <c r="C44" s="556" t="s">
        <v>369</v>
      </c>
      <c r="D44" s="573"/>
      <c r="E44" s="574"/>
      <c r="F44" s="574"/>
      <c r="G44" s="574"/>
      <c r="H44" s="574"/>
      <c r="I44" s="574"/>
      <c r="J44" s="574"/>
      <c r="K44" s="574"/>
      <c r="L44" s="574"/>
      <c r="M44" s="574"/>
      <c r="N44" s="574"/>
      <c r="O44" s="574"/>
      <c r="P44" s="574"/>
      <c r="Q44" s="574"/>
      <c r="R44" s="545"/>
    </row>
    <row r="45" spans="1:18" ht="12.5" x14ac:dyDescent="0.25">
      <c r="A45" s="545"/>
      <c r="B45" s="545"/>
      <c r="C45" s="556" t="s">
        <v>370</v>
      </c>
      <c r="D45" s="573"/>
      <c r="E45" s="574"/>
      <c r="F45" s="574"/>
      <c r="G45" s="574"/>
      <c r="H45" s="574"/>
      <c r="I45" s="574"/>
      <c r="J45" s="574"/>
      <c r="K45" s="574"/>
      <c r="L45" s="574"/>
      <c r="M45" s="574"/>
      <c r="N45" s="574"/>
      <c r="O45" s="574"/>
      <c r="P45" s="574"/>
      <c r="Q45" s="574"/>
      <c r="R45" s="545"/>
    </row>
    <row r="46" spans="1:18" ht="12.5" x14ac:dyDescent="0.25">
      <c r="A46" s="545"/>
      <c r="B46" s="545"/>
      <c r="C46" s="556" t="s">
        <v>371</v>
      </c>
      <c r="D46" s="573"/>
      <c r="E46" s="574"/>
      <c r="F46" s="574"/>
      <c r="G46" s="574"/>
      <c r="H46" s="574"/>
      <c r="I46" s="574"/>
      <c r="J46" s="574"/>
      <c r="K46" s="574"/>
      <c r="L46" s="574"/>
      <c r="M46" s="574"/>
      <c r="N46" s="574"/>
      <c r="O46" s="574"/>
      <c r="P46" s="574"/>
      <c r="Q46" s="574"/>
      <c r="R46" s="545"/>
    </row>
    <row r="47" spans="1:18" x14ac:dyDescent="0.2">
      <c r="A47" s="545"/>
      <c r="B47" s="545"/>
      <c r="C47" s="545"/>
      <c r="D47" s="545"/>
      <c r="E47" s="545"/>
      <c r="F47" s="545"/>
      <c r="G47" s="545"/>
      <c r="H47" s="545"/>
      <c r="I47" s="545"/>
      <c r="J47" s="545"/>
      <c r="K47" s="545"/>
      <c r="L47" s="545"/>
      <c r="M47" s="545"/>
      <c r="N47" s="545"/>
      <c r="O47" s="545"/>
      <c r="P47" s="545"/>
      <c r="Q47" s="545"/>
      <c r="R47" s="545"/>
    </row>
    <row r="48" spans="1:18" x14ac:dyDescent="0.2">
      <c r="A48" s="545"/>
      <c r="B48" s="545" t="s">
        <v>444</v>
      </c>
      <c r="C48" s="545"/>
      <c r="D48" s="545"/>
      <c r="E48" s="545"/>
      <c r="F48" s="545"/>
      <c r="G48" s="545"/>
      <c r="H48" s="545"/>
      <c r="I48" s="545"/>
      <c r="J48" s="545"/>
      <c r="K48" s="545"/>
      <c r="L48" s="545"/>
      <c r="M48" s="545"/>
      <c r="N48" s="545"/>
      <c r="O48" s="545"/>
      <c r="P48" s="545"/>
      <c r="Q48" s="545"/>
      <c r="R48" s="545"/>
    </row>
    <row r="49" spans="1:17" x14ac:dyDescent="0.2">
      <c r="A49" s="533"/>
      <c r="B49" s="534" t="s">
        <v>372</v>
      </c>
      <c r="C49" s="534"/>
      <c r="D49" s="534"/>
      <c r="F49" s="534"/>
      <c r="H49" s="534"/>
      <c r="J49" s="534"/>
      <c r="L49" s="534"/>
      <c r="N49" s="534"/>
      <c r="P49" s="534"/>
      <c r="Q49" s="534"/>
    </row>
    <row r="50" spans="1:17" x14ac:dyDescent="0.2">
      <c r="A50" s="533"/>
      <c r="B50" s="500" t="s">
        <v>373</v>
      </c>
      <c r="C50" s="534"/>
    </row>
    <row r="51" spans="1:17" x14ac:dyDescent="0.2">
      <c r="A51" s="533"/>
      <c r="B51" s="500" t="s">
        <v>374</v>
      </c>
      <c r="C51" s="534"/>
    </row>
    <row r="52" spans="1:17" x14ac:dyDescent="0.2">
      <c r="A52" s="533"/>
      <c r="B52" s="500" t="s">
        <v>445</v>
      </c>
      <c r="C52" s="534"/>
    </row>
    <row r="53" spans="1:17" x14ac:dyDescent="0.2">
      <c r="A53" s="533"/>
      <c r="B53" s="534" t="s">
        <v>375</v>
      </c>
      <c r="C53" s="534"/>
    </row>
    <row r="54" spans="1:17" x14ac:dyDescent="0.2">
      <c r="A54" s="533"/>
      <c r="B54" s="534"/>
      <c r="C54" s="534"/>
    </row>
    <row r="55" spans="1:17" x14ac:dyDescent="0.2">
      <c r="A55" s="533"/>
      <c r="B55" s="534"/>
      <c r="C55" s="534"/>
    </row>
    <row r="56" spans="1:17" x14ac:dyDescent="0.2">
      <c r="A56" s="533"/>
      <c r="B56" s="534"/>
      <c r="C56" s="534"/>
    </row>
    <row r="57" spans="1:17" x14ac:dyDescent="0.2">
      <c r="A57" s="533"/>
      <c r="B57" s="534"/>
      <c r="C57" s="534"/>
    </row>
    <row r="58" spans="1:17" x14ac:dyDescent="0.2">
      <c r="A58" s="533"/>
      <c r="B58" s="534"/>
      <c r="C58" s="534"/>
    </row>
    <row r="59" spans="1:17" x14ac:dyDescent="0.2">
      <c r="A59" s="533"/>
      <c r="B59" s="534"/>
      <c r="C59" s="534"/>
    </row>
    <row r="60" spans="1:17" x14ac:dyDescent="0.2">
      <c r="A60" s="533"/>
      <c r="B60" s="534"/>
      <c r="C60" s="534"/>
    </row>
    <row r="61" spans="1:17" x14ac:dyDescent="0.2">
      <c r="A61" s="533"/>
      <c r="B61" s="534"/>
      <c r="C61" s="534"/>
    </row>
    <row r="62" spans="1:17" x14ac:dyDescent="0.2">
      <c r="A62" s="533"/>
      <c r="B62" s="534"/>
      <c r="C62" s="534"/>
    </row>
    <row r="63" spans="1:17" x14ac:dyDescent="0.2">
      <c r="A63" s="533"/>
      <c r="B63" s="534"/>
      <c r="C63" s="534"/>
    </row>
    <row r="64" spans="1:17" x14ac:dyDescent="0.2">
      <c r="A64" s="534"/>
      <c r="B64" s="534"/>
      <c r="C64" s="534"/>
    </row>
    <row r="65" spans="1:3" x14ac:dyDescent="0.2">
      <c r="A65" s="534"/>
      <c r="B65" s="534"/>
      <c r="C65" s="534"/>
    </row>
    <row r="66" spans="1:3" x14ac:dyDescent="0.2">
      <c r="A66" s="534"/>
      <c r="B66" s="534"/>
      <c r="C66" s="534"/>
    </row>
    <row r="67" spans="1:3" x14ac:dyDescent="0.2">
      <c r="A67" s="534"/>
      <c r="B67" s="534"/>
      <c r="C67" s="534"/>
    </row>
    <row r="68" spans="1:3" x14ac:dyDescent="0.2">
      <c r="A68" s="534"/>
      <c r="B68" s="534"/>
      <c r="C68" s="534"/>
    </row>
  </sheetData>
  <customSheetViews>
    <customSheetView guid="{A4F3C7AD-F0DA-4671-AF85-E5E755CFE342}" showPageBreaks="1" view="pageBreakPreview">
      <selection activeCell="C3" sqref="C3"/>
      <pageMargins left="0.78740157480314965" right="0.78740157480314965" top="0.78740157480314965" bottom="0.78740157480314965" header="0.51181102362204722" footer="0.51181102362204722"/>
      <pageSetup paperSize="8" orientation="landscape" horizontalDpi="1200" verticalDpi="1200" r:id="rId1"/>
      <headerFooter alignWithMargins="0"/>
    </customSheetView>
    <customSheetView guid="{CAEA2A42-8D92-46A4-ACB8-37570B67C27F}" showPageBreaks="1" view="pageBreakPreview">
      <selection activeCell="D45" sqref="D45"/>
      <pageMargins left="0.78740157480314965" right="0.78740157480314965" top="0.78740157480314965" bottom="0.78740157480314965" header="0.51181102362204722" footer="0.51181102362204722"/>
      <pageSetup paperSize="8" orientation="landscape" horizontalDpi="1200" verticalDpi="1200" r:id="rId2"/>
      <headerFooter alignWithMargins="0"/>
    </customSheetView>
  </customSheetViews>
  <mergeCells count="3">
    <mergeCell ref="A8:B8"/>
    <mergeCell ref="B1:R1"/>
    <mergeCell ref="B2:R2"/>
  </mergeCells>
  <phoneticPr fontId="6"/>
  <pageMargins left="0.78740157480314965" right="0.78740157480314965" top="0.78740157480314965" bottom="0.78740157480314965" header="0.51181102362204722" footer="0.51181102362204722"/>
  <pageSetup paperSize="8" orientation="landscape" horizontalDpi="1200" verticalDpi="1200" r:id="rId3"/>
  <headerFooter alignWithMargins="0"/>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X48"/>
  <sheetViews>
    <sheetView view="pageBreakPreview" topLeftCell="D16" zoomScaleNormal="85" zoomScaleSheetLayoutView="100" workbookViewId="0">
      <selection activeCell="R5" sqref="R5"/>
    </sheetView>
  </sheetViews>
  <sheetFormatPr defaultRowHeight="12" x14ac:dyDescent="0.2"/>
  <cols>
    <col min="1" max="1" width="1.69921875" style="9" customWidth="1"/>
    <col min="2" max="2" width="4" style="9" bestFit="1" customWidth="1"/>
    <col min="3" max="3" width="40.69921875" style="43" customWidth="1"/>
    <col min="4" max="4" width="10.69921875" style="43" customWidth="1"/>
    <col min="5" max="20" width="10.69921875" style="9" customWidth="1"/>
    <col min="21" max="21" width="40.69921875" style="10" customWidth="1"/>
    <col min="22" max="22" width="1.69921875" style="9" customWidth="1"/>
    <col min="23" max="23" width="14.69921875" style="10" bestFit="1" customWidth="1"/>
    <col min="24" max="24" width="12.69921875" style="10" bestFit="1" customWidth="1"/>
    <col min="25" max="229" width="9.09765625" style="9"/>
    <col min="230" max="230" width="1.69921875" style="9" customWidth="1"/>
    <col min="231" max="231" width="29.296875" style="9" customWidth="1"/>
    <col min="232" max="274" width="3.8984375" style="9" customWidth="1"/>
    <col min="275" max="276" width="11.296875" style="9" customWidth="1"/>
    <col min="277" max="277" width="23.69921875" style="9" customWidth="1"/>
    <col min="278" max="278" width="1.69921875" style="9" customWidth="1"/>
    <col min="279" max="279" width="14.69921875" style="9" bestFit="1" customWidth="1"/>
    <col min="280" max="280" width="12.69921875" style="9" bestFit="1" customWidth="1"/>
    <col min="281" max="485" width="9.09765625" style="9"/>
    <col min="486" max="486" width="1.69921875" style="9" customWidth="1"/>
    <col min="487" max="487" width="29.296875" style="9" customWidth="1"/>
    <col min="488" max="530" width="3.8984375" style="9" customWidth="1"/>
    <col min="531" max="532" width="11.296875" style="9" customWidth="1"/>
    <col min="533" max="533" width="23.69921875" style="9" customWidth="1"/>
    <col min="534" max="534" width="1.69921875" style="9" customWidth="1"/>
    <col min="535" max="535" width="14.69921875" style="9" bestFit="1" customWidth="1"/>
    <col min="536" max="536" width="12.69921875" style="9" bestFit="1" customWidth="1"/>
    <col min="537" max="741" width="9.09765625" style="9"/>
    <col min="742" max="742" width="1.69921875" style="9" customWidth="1"/>
    <col min="743" max="743" width="29.296875" style="9" customWidth="1"/>
    <col min="744" max="786" width="3.8984375" style="9" customWidth="1"/>
    <col min="787" max="788" width="11.296875" style="9" customWidth="1"/>
    <col min="789" max="789" width="23.69921875" style="9" customWidth="1"/>
    <col min="790" max="790" width="1.69921875" style="9" customWidth="1"/>
    <col min="791" max="791" width="14.69921875" style="9" bestFit="1" customWidth="1"/>
    <col min="792" max="792" width="12.69921875" style="9" bestFit="1" customWidth="1"/>
    <col min="793" max="997" width="9.09765625" style="9"/>
    <col min="998" max="998" width="1.69921875" style="9" customWidth="1"/>
    <col min="999" max="999" width="29.296875" style="9" customWidth="1"/>
    <col min="1000" max="1042" width="3.8984375" style="9" customWidth="1"/>
    <col min="1043" max="1044" width="11.296875" style="9" customWidth="1"/>
    <col min="1045" max="1045" width="23.69921875" style="9" customWidth="1"/>
    <col min="1046" max="1046" width="1.69921875" style="9" customWidth="1"/>
    <col min="1047" max="1047" width="14.69921875" style="9" bestFit="1" customWidth="1"/>
    <col min="1048" max="1048" width="12.69921875" style="9" bestFit="1" customWidth="1"/>
    <col min="1049" max="1253" width="9.09765625" style="9"/>
    <col min="1254" max="1254" width="1.69921875" style="9" customWidth="1"/>
    <col min="1255" max="1255" width="29.296875" style="9" customWidth="1"/>
    <col min="1256" max="1298" width="3.8984375" style="9" customWidth="1"/>
    <col min="1299" max="1300" width="11.296875" style="9" customWidth="1"/>
    <col min="1301" max="1301" width="23.69921875" style="9" customWidth="1"/>
    <col min="1302" max="1302" width="1.69921875" style="9" customWidth="1"/>
    <col min="1303" max="1303" width="14.69921875" style="9" bestFit="1" customWidth="1"/>
    <col min="1304" max="1304" width="12.69921875" style="9" bestFit="1" customWidth="1"/>
    <col min="1305" max="1509" width="9.09765625" style="9"/>
    <col min="1510" max="1510" width="1.69921875" style="9" customWidth="1"/>
    <col min="1511" max="1511" width="29.296875" style="9" customWidth="1"/>
    <col min="1512" max="1554" width="3.8984375" style="9" customWidth="1"/>
    <col min="1555" max="1556" width="11.296875" style="9" customWidth="1"/>
    <col min="1557" max="1557" width="23.69921875" style="9" customWidth="1"/>
    <col min="1558" max="1558" width="1.69921875" style="9" customWidth="1"/>
    <col min="1559" max="1559" width="14.69921875" style="9" bestFit="1" customWidth="1"/>
    <col min="1560" max="1560" width="12.69921875" style="9" bestFit="1" customWidth="1"/>
    <col min="1561" max="1765" width="9.09765625" style="9"/>
    <col min="1766" max="1766" width="1.69921875" style="9" customWidth="1"/>
    <col min="1767" max="1767" width="29.296875" style="9" customWidth="1"/>
    <col min="1768" max="1810" width="3.8984375" style="9" customWidth="1"/>
    <col min="1811" max="1812" width="11.296875" style="9" customWidth="1"/>
    <col min="1813" max="1813" width="23.69921875" style="9" customWidth="1"/>
    <col min="1814" max="1814" width="1.69921875" style="9" customWidth="1"/>
    <col min="1815" max="1815" width="14.69921875" style="9" bestFit="1" customWidth="1"/>
    <col min="1816" max="1816" width="12.69921875" style="9" bestFit="1" customWidth="1"/>
    <col min="1817" max="2021" width="9.09765625" style="9"/>
    <col min="2022" max="2022" width="1.69921875" style="9" customWidth="1"/>
    <col min="2023" max="2023" width="29.296875" style="9" customWidth="1"/>
    <col min="2024" max="2066" width="3.8984375" style="9" customWidth="1"/>
    <col min="2067" max="2068" width="11.296875" style="9" customWidth="1"/>
    <col min="2069" max="2069" width="23.69921875" style="9" customWidth="1"/>
    <col min="2070" max="2070" width="1.69921875" style="9" customWidth="1"/>
    <col min="2071" max="2071" width="14.69921875" style="9" bestFit="1" customWidth="1"/>
    <col min="2072" max="2072" width="12.69921875" style="9" bestFit="1" customWidth="1"/>
    <col min="2073" max="2277" width="9.09765625" style="9"/>
    <col min="2278" max="2278" width="1.69921875" style="9" customWidth="1"/>
    <col min="2279" max="2279" width="29.296875" style="9" customWidth="1"/>
    <col min="2280" max="2322" width="3.8984375" style="9" customWidth="1"/>
    <col min="2323" max="2324" width="11.296875" style="9" customWidth="1"/>
    <col min="2325" max="2325" width="23.69921875" style="9" customWidth="1"/>
    <col min="2326" max="2326" width="1.69921875" style="9" customWidth="1"/>
    <col min="2327" max="2327" width="14.69921875" style="9" bestFit="1" customWidth="1"/>
    <col min="2328" max="2328" width="12.69921875" style="9" bestFit="1" customWidth="1"/>
    <col min="2329" max="2533" width="9.09765625" style="9"/>
    <col min="2534" max="2534" width="1.69921875" style="9" customWidth="1"/>
    <col min="2535" max="2535" width="29.296875" style="9" customWidth="1"/>
    <col min="2536" max="2578" width="3.8984375" style="9" customWidth="1"/>
    <col min="2579" max="2580" width="11.296875" style="9" customWidth="1"/>
    <col min="2581" max="2581" width="23.69921875" style="9" customWidth="1"/>
    <col min="2582" max="2582" width="1.69921875" style="9" customWidth="1"/>
    <col min="2583" max="2583" width="14.69921875" style="9" bestFit="1" customWidth="1"/>
    <col min="2584" max="2584" width="12.69921875" style="9" bestFit="1" customWidth="1"/>
    <col min="2585" max="2789" width="9.09765625" style="9"/>
    <col min="2790" max="2790" width="1.69921875" style="9" customWidth="1"/>
    <col min="2791" max="2791" width="29.296875" style="9" customWidth="1"/>
    <col min="2792" max="2834" width="3.8984375" style="9" customWidth="1"/>
    <col min="2835" max="2836" width="11.296875" style="9" customWidth="1"/>
    <col min="2837" max="2837" width="23.69921875" style="9" customWidth="1"/>
    <col min="2838" max="2838" width="1.69921875" style="9" customWidth="1"/>
    <col min="2839" max="2839" width="14.69921875" style="9" bestFit="1" customWidth="1"/>
    <col min="2840" max="2840" width="12.69921875" style="9" bestFit="1" customWidth="1"/>
    <col min="2841" max="3045" width="9.09765625" style="9"/>
    <col min="3046" max="3046" width="1.69921875" style="9" customWidth="1"/>
    <col min="3047" max="3047" width="29.296875" style="9" customWidth="1"/>
    <col min="3048" max="3090" width="3.8984375" style="9" customWidth="1"/>
    <col min="3091" max="3092" width="11.296875" style="9" customWidth="1"/>
    <col min="3093" max="3093" width="23.69921875" style="9" customWidth="1"/>
    <col min="3094" max="3094" width="1.69921875" style="9" customWidth="1"/>
    <col min="3095" max="3095" width="14.69921875" style="9" bestFit="1" customWidth="1"/>
    <col min="3096" max="3096" width="12.69921875" style="9" bestFit="1" customWidth="1"/>
    <col min="3097" max="3301" width="9.09765625" style="9"/>
    <col min="3302" max="3302" width="1.69921875" style="9" customWidth="1"/>
    <col min="3303" max="3303" width="29.296875" style="9" customWidth="1"/>
    <col min="3304" max="3346" width="3.8984375" style="9" customWidth="1"/>
    <col min="3347" max="3348" width="11.296875" style="9" customWidth="1"/>
    <col min="3349" max="3349" width="23.69921875" style="9" customWidth="1"/>
    <col min="3350" max="3350" width="1.69921875" style="9" customWidth="1"/>
    <col min="3351" max="3351" width="14.69921875" style="9" bestFit="1" customWidth="1"/>
    <col min="3352" max="3352" width="12.69921875" style="9" bestFit="1" customWidth="1"/>
    <col min="3353" max="3557" width="9.09765625" style="9"/>
    <col min="3558" max="3558" width="1.69921875" style="9" customWidth="1"/>
    <col min="3559" max="3559" width="29.296875" style="9" customWidth="1"/>
    <col min="3560" max="3602" width="3.8984375" style="9" customWidth="1"/>
    <col min="3603" max="3604" width="11.296875" style="9" customWidth="1"/>
    <col min="3605" max="3605" width="23.69921875" style="9" customWidth="1"/>
    <col min="3606" max="3606" width="1.69921875" style="9" customWidth="1"/>
    <col min="3607" max="3607" width="14.69921875" style="9" bestFit="1" customWidth="1"/>
    <col min="3608" max="3608" width="12.69921875" style="9" bestFit="1" customWidth="1"/>
    <col min="3609" max="3813" width="9.09765625" style="9"/>
    <col min="3814" max="3814" width="1.69921875" style="9" customWidth="1"/>
    <col min="3815" max="3815" width="29.296875" style="9" customWidth="1"/>
    <col min="3816" max="3858" width="3.8984375" style="9" customWidth="1"/>
    <col min="3859" max="3860" width="11.296875" style="9" customWidth="1"/>
    <col min="3861" max="3861" width="23.69921875" style="9" customWidth="1"/>
    <col min="3862" max="3862" width="1.69921875" style="9" customWidth="1"/>
    <col min="3863" max="3863" width="14.69921875" style="9" bestFit="1" customWidth="1"/>
    <col min="3864" max="3864" width="12.69921875" style="9" bestFit="1" customWidth="1"/>
    <col min="3865" max="4069" width="9.09765625" style="9"/>
    <col min="4070" max="4070" width="1.69921875" style="9" customWidth="1"/>
    <col min="4071" max="4071" width="29.296875" style="9" customWidth="1"/>
    <col min="4072" max="4114" width="3.8984375" style="9" customWidth="1"/>
    <col min="4115" max="4116" width="11.296875" style="9" customWidth="1"/>
    <col min="4117" max="4117" width="23.69921875" style="9" customWidth="1"/>
    <col min="4118" max="4118" width="1.69921875" style="9" customWidth="1"/>
    <col min="4119" max="4119" width="14.69921875" style="9" bestFit="1" customWidth="1"/>
    <col min="4120" max="4120" width="12.69921875" style="9" bestFit="1" customWidth="1"/>
    <col min="4121" max="4325" width="9.09765625" style="9"/>
    <col min="4326" max="4326" width="1.69921875" style="9" customWidth="1"/>
    <col min="4327" max="4327" width="29.296875" style="9" customWidth="1"/>
    <col min="4328" max="4370" width="3.8984375" style="9" customWidth="1"/>
    <col min="4371" max="4372" width="11.296875" style="9" customWidth="1"/>
    <col min="4373" max="4373" width="23.69921875" style="9" customWidth="1"/>
    <col min="4374" max="4374" width="1.69921875" style="9" customWidth="1"/>
    <col min="4375" max="4375" width="14.69921875" style="9" bestFit="1" customWidth="1"/>
    <col min="4376" max="4376" width="12.69921875" style="9" bestFit="1" customWidth="1"/>
    <col min="4377" max="4581" width="9.09765625" style="9"/>
    <col min="4582" max="4582" width="1.69921875" style="9" customWidth="1"/>
    <col min="4583" max="4583" width="29.296875" style="9" customWidth="1"/>
    <col min="4584" max="4626" width="3.8984375" style="9" customWidth="1"/>
    <col min="4627" max="4628" width="11.296875" style="9" customWidth="1"/>
    <col min="4629" max="4629" width="23.69921875" style="9" customWidth="1"/>
    <col min="4630" max="4630" width="1.69921875" style="9" customWidth="1"/>
    <col min="4631" max="4631" width="14.69921875" style="9" bestFit="1" customWidth="1"/>
    <col min="4632" max="4632" width="12.69921875" style="9" bestFit="1" customWidth="1"/>
    <col min="4633" max="4837" width="9.09765625" style="9"/>
    <col min="4838" max="4838" width="1.69921875" style="9" customWidth="1"/>
    <col min="4839" max="4839" width="29.296875" style="9" customWidth="1"/>
    <col min="4840" max="4882" width="3.8984375" style="9" customWidth="1"/>
    <col min="4883" max="4884" width="11.296875" style="9" customWidth="1"/>
    <col min="4885" max="4885" width="23.69921875" style="9" customWidth="1"/>
    <col min="4886" max="4886" width="1.69921875" style="9" customWidth="1"/>
    <col min="4887" max="4887" width="14.69921875" style="9" bestFit="1" customWidth="1"/>
    <col min="4888" max="4888" width="12.69921875" style="9" bestFit="1" customWidth="1"/>
    <col min="4889" max="5093" width="9.09765625" style="9"/>
    <col min="5094" max="5094" width="1.69921875" style="9" customWidth="1"/>
    <col min="5095" max="5095" width="29.296875" style="9" customWidth="1"/>
    <col min="5096" max="5138" width="3.8984375" style="9" customWidth="1"/>
    <col min="5139" max="5140" width="11.296875" style="9" customWidth="1"/>
    <col min="5141" max="5141" width="23.69921875" style="9" customWidth="1"/>
    <col min="5142" max="5142" width="1.69921875" style="9" customWidth="1"/>
    <col min="5143" max="5143" width="14.69921875" style="9" bestFit="1" customWidth="1"/>
    <col min="5144" max="5144" width="12.69921875" style="9" bestFit="1" customWidth="1"/>
    <col min="5145" max="5349" width="9.09765625" style="9"/>
    <col min="5350" max="5350" width="1.69921875" style="9" customWidth="1"/>
    <col min="5351" max="5351" width="29.296875" style="9" customWidth="1"/>
    <col min="5352" max="5394" width="3.8984375" style="9" customWidth="1"/>
    <col min="5395" max="5396" width="11.296875" style="9" customWidth="1"/>
    <col min="5397" max="5397" width="23.69921875" style="9" customWidth="1"/>
    <col min="5398" max="5398" width="1.69921875" style="9" customWidth="1"/>
    <col min="5399" max="5399" width="14.69921875" style="9" bestFit="1" customWidth="1"/>
    <col min="5400" max="5400" width="12.69921875" style="9" bestFit="1" customWidth="1"/>
    <col min="5401" max="5605" width="9.09765625" style="9"/>
    <col min="5606" max="5606" width="1.69921875" style="9" customWidth="1"/>
    <col min="5607" max="5607" width="29.296875" style="9" customWidth="1"/>
    <col min="5608" max="5650" width="3.8984375" style="9" customWidth="1"/>
    <col min="5651" max="5652" width="11.296875" style="9" customWidth="1"/>
    <col min="5653" max="5653" width="23.69921875" style="9" customWidth="1"/>
    <col min="5654" max="5654" width="1.69921875" style="9" customWidth="1"/>
    <col min="5655" max="5655" width="14.69921875" style="9" bestFit="1" customWidth="1"/>
    <col min="5656" max="5656" width="12.69921875" style="9" bestFit="1" customWidth="1"/>
    <col min="5657" max="5861" width="9.09765625" style="9"/>
    <col min="5862" max="5862" width="1.69921875" style="9" customWidth="1"/>
    <col min="5863" max="5863" width="29.296875" style="9" customWidth="1"/>
    <col min="5864" max="5906" width="3.8984375" style="9" customWidth="1"/>
    <col min="5907" max="5908" width="11.296875" style="9" customWidth="1"/>
    <col min="5909" max="5909" width="23.69921875" style="9" customWidth="1"/>
    <col min="5910" max="5910" width="1.69921875" style="9" customWidth="1"/>
    <col min="5911" max="5911" width="14.69921875" style="9" bestFit="1" customWidth="1"/>
    <col min="5912" max="5912" width="12.69921875" style="9" bestFit="1" customWidth="1"/>
    <col min="5913" max="6117" width="9.09765625" style="9"/>
    <col min="6118" max="6118" width="1.69921875" style="9" customWidth="1"/>
    <col min="6119" max="6119" width="29.296875" style="9" customWidth="1"/>
    <col min="6120" max="6162" width="3.8984375" style="9" customWidth="1"/>
    <col min="6163" max="6164" width="11.296875" style="9" customWidth="1"/>
    <col min="6165" max="6165" width="23.69921875" style="9" customWidth="1"/>
    <col min="6166" max="6166" width="1.69921875" style="9" customWidth="1"/>
    <col min="6167" max="6167" width="14.69921875" style="9" bestFit="1" customWidth="1"/>
    <col min="6168" max="6168" width="12.69921875" style="9" bestFit="1" customWidth="1"/>
    <col min="6169" max="6373" width="9.09765625" style="9"/>
    <col min="6374" max="6374" width="1.69921875" style="9" customWidth="1"/>
    <col min="6375" max="6375" width="29.296875" style="9" customWidth="1"/>
    <col min="6376" max="6418" width="3.8984375" style="9" customWidth="1"/>
    <col min="6419" max="6420" width="11.296875" style="9" customWidth="1"/>
    <col min="6421" max="6421" width="23.69921875" style="9" customWidth="1"/>
    <col min="6422" max="6422" width="1.69921875" style="9" customWidth="1"/>
    <col min="6423" max="6423" width="14.69921875" style="9" bestFit="1" customWidth="1"/>
    <col min="6424" max="6424" width="12.69921875" style="9" bestFit="1" customWidth="1"/>
    <col min="6425" max="6629" width="9.09765625" style="9"/>
    <col min="6630" max="6630" width="1.69921875" style="9" customWidth="1"/>
    <col min="6631" max="6631" width="29.296875" style="9" customWidth="1"/>
    <col min="6632" max="6674" width="3.8984375" style="9" customWidth="1"/>
    <col min="6675" max="6676" width="11.296875" style="9" customWidth="1"/>
    <col min="6677" max="6677" width="23.69921875" style="9" customWidth="1"/>
    <col min="6678" max="6678" width="1.69921875" style="9" customWidth="1"/>
    <col min="6679" max="6679" width="14.69921875" style="9" bestFit="1" customWidth="1"/>
    <col min="6680" max="6680" width="12.69921875" style="9" bestFit="1" customWidth="1"/>
    <col min="6681" max="6885" width="9.09765625" style="9"/>
    <col min="6886" max="6886" width="1.69921875" style="9" customWidth="1"/>
    <col min="6887" max="6887" width="29.296875" style="9" customWidth="1"/>
    <col min="6888" max="6930" width="3.8984375" style="9" customWidth="1"/>
    <col min="6931" max="6932" width="11.296875" style="9" customWidth="1"/>
    <col min="6933" max="6933" width="23.69921875" style="9" customWidth="1"/>
    <col min="6934" max="6934" width="1.69921875" style="9" customWidth="1"/>
    <col min="6935" max="6935" width="14.69921875" style="9" bestFit="1" customWidth="1"/>
    <col min="6936" max="6936" width="12.69921875" style="9" bestFit="1" customWidth="1"/>
    <col min="6937" max="7141" width="9.09765625" style="9"/>
    <col min="7142" max="7142" width="1.69921875" style="9" customWidth="1"/>
    <col min="7143" max="7143" width="29.296875" style="9" customWidth="1"/>
    <col min="7144" max="7186" width="3.8984375" style="9" customWidth="1"/>
    <col min="7187" max="7188" width="11.296875" style="9" customWidth="1"/>
    <col min="7189" max="7189" width="23.69921875" style="9" customWidth="1"/>
    <col min="7190" max="7190" width="1.69921875" style="9" customWidth="1"/>
    <col min="7191" max="7191" width="14.69921875" style="9" bestFit="1" customWidth="1"/>
    <col min="7192" max="7192" width="12.69921875" style="9" bestFit="1" customWidth="1"/>
    <col min="7193" max="7397" width="9.09765625" style="9"/>
    <col min="7398" max="7398" width="1.69921875" style="9" customWidth="1"/>
    <col min="7399" max="7399" width="29.296875" style="9" customWidth="1"/>
    <col min="7400" max="7442" width="3.8984375" style="9" customWidth="1"/>
    <col min="7443" max="7444" width="11.296875" style="9" customWidth="1"/>
    <col min="7445" max="7445" width="23.69921875" style="9" customWidth="1"/>
    <col min="7446" max="7446" width="1.69921875" style="9" customWidth="1"/>
    <col min="7447" max="7447" width="14.69921875" style="9" bestFit="1" customWidth="1"/>
    <col min="7448" max="7448" width="12.69921875" style="9" bestFit="1" customWidth="1"/>
    <col min="7449" max="7653" width="9.09765625" style="9"/>
    <col min="7654" max="7654" width="1.69921875" style="9" customWidth="1"/>
    <col min="7655" max="7655" width="29.296875" style="9" customWidth="1"/>
    <col min="7656" max="7698" width="3.8984375" style="9" customWidth="1"/>
    <col min="7699" max="7700" width="11.296875" style="9" customWidth="1"/>
    <col min="7701" max="7701" width="23.69921875" style="9" customWidth="1"/>
    <col min="7702" max="7702" width="1.69921875" style="9" customWidth="1"/>
    <col min="7703" max="7703" width="14.69921875" style="9" bestFit="1" customWidth="1"/>
    <col min="7704" max="7704" width="12.69921875" style="9" bestFit="1" customWidth="1"/>
    <col min="7705" max="7909" width="9.09765625" style="9"/>
    <col min="7910" max="7910" width="1.69921875" style="9" customWidth="1"/>
    <col min="7911" max="7911" width="29.296875" style="9" customWidth="1"/>
    <col min="7912" max="7954" width="3.8984375" style="9" customWidth="1"/>
    <col min="7955" max="7956" width="11.296875" style="9" customWidth="1"/>
    <col min="7957" max="7957" width="23.69921875" style="9" customWidth="1"/>
    <col min="7958" max="7958" width="1.69921875" style="9" customWidth="1"/>
    <col min="7959" max="7959" width="14.69921875" style="9" bestFit="1" customWidth="1"/>
    <col min="7960" max="7960" width="12.69921875" style="9" bestFit="1" customWidth="1"/>
    <col min="7961" max="8165" width="9.09765625" style="9"/>
    <col min="8166" max="8166" width="1.69921875" style="9" customWidth="1"/>
    <col min="8167" max="8167" width="29.296875" style="9" customWidth="1"/>
    <col min="8168" max="8210" width="3.8984375" style="9" customWidth="1"/>
    <col min="8211" max="8212" width="11.296875" style="9" customWidth="1"/>
    <col min="8213" max="8213" width="23.69921875" style="9" customWidth="1"/>
    <col min="8214" max="8214" width="1.69921875" style="9" customWidth="1"/>
    <col min="8215" max="8215" width="14.69921875" style="9" bestFit="1" customWidth="1"/>
    <col min="8216" max="8216" width="12.69921875" style="9" bestFit="1" customWidth="1"/>
    <col min="8217" max="8421" width="9.09765625" style="9"/>
    <col min="8422" max="8422" width="1.69921875" style="9" customWidth="1"/>
    <col min="8423" max="8423" width="29.296875" style="9" customWidth="1"/>
    <col min="8424" max="8466" width="3.8984375" style="9" customWidth="1"/>
    <col min="8467" max="8468" width="11.296875" style="9" customWidth="1"/>
    <col min="8469" max="8469" width="23.69921875" style="9" customWidth="1"/>
    <col min="8470" max="8470" width="1.69921875" style="9" customWidth="1"/>
    <col min="8471" max="8471" width="14.69921875" style="9" bestFit="1" customWidth="1"/>
    <col min="8472" max="8472" width="12.69921875" style="9" bestFit="1" customWidth="1"/>
    <col min="8473" max="8677" width="9.09765625" style="9"/>
    <col min="8678" max="8678" width="1.69921875" style="9" customWidth="1"/>
    <col min="8679" max="8679" width="29.296875" style="9" customWidth="1"/>
    <col min="8680" max="8722" width="3.8984375" style="9" customWidth="1"/>
    <col min="8723" max="8724" width="11.296875" style="9" customWidth="1"/>
    <col min="8725" max="8725" width="23.69921875" style="9" customWidth="1"/>
    <col min="8726" max="8726" width="1.69921875" style="9" customWidth="1"/>
    <col min="8727" max="8727" width="14.69921875" style="9" bestFit="1" customWidth="1"/>
    <col min="8728" max="8728" width="12.69921875" style="9" bestFit="1" customWidth="1"/>
    <col min="8729" max="8933" width="9.09765625" style="9"/>
    <col min="8934" max="8934" width="1.69921875" style="9" customWidth="1"/>
    <col min="8935" max="8935" width="29.296875" style="9" customWidth="1"/>
    <col min="8936" max="8978" width="3.8984375" style="9" customWidth="1"/>
    <col min="8979" max="8980" width="11.296875" style="9" customWidth="1"/>
    <col min="8981" max="8981" width="23.69921875" style="9" customWidth="1"/>
    <col min="8982" max="8982" width="1.69921875" style="9" customWidth="1"/>
    <col min="8983" max="8983" width="14.69921875" style="9" bestFit="1" customWidth="1"/>
    <col min="8984" max="8984" width="12.69921875" style="9" bestFit="1" customWidth="1"/>
    <col min="8985" max="9189" width="9.09765625" style="9"/>
    <col min="9190" max="9190" width="1.69921875" style="9" customWidth="1"/>
    <col min="9191" max="9191" width="29.296875" style="9" customWidth="1"/>
    <col min="9192" max="9234" width="3.8984375" style="9" customWidth="1"/>
    <col min="9235" max="9236" width="11.296875" style="9" customWidth="1"/>
    <col min="9237" max="9237" width="23.69921875" style="9" customWidth="1"/>
    <col min="9238" max="9238" width="1.69921875" style="9" customWidth="1"/>
    <col min="9239" max="9239" width="14.69921875" style="9" bestFit="1" customWidth="1"/>
    <col min="9240" max="9240" width="12.69921875" style="9" bestFit="1" customWidth="1"/>
    <col min="9241" max="9445" width="9.09765625" style="9"/>
    <col min="9446" max="9446" width="1.69921875" style="9" customWidth="1"/>
    <col min="9447" max="9447" width="29.296875" style="9" customWidth="1"/>
    <col min="9448" max="9490" width="3.8984375" style="9" customWidth="1"/>
    <col min="9491" max="9492" width="11.296875" style="9" customWidth="1"/>
    <col min="9493" max="9493" width="23.69921875" style="9" customWidth="1"/>
    <col min="9494" max="9494" width="1.69921875" style="9" customWidth="1"/>
    <col min="9495" max="9495" width="14.69921875" style="9" bestFit="1" customWidth="1"/>
    <col min="9496" max="9496" width="12.69921875" style="9" bestFit="1" customWidth="1"/>
    <col min="9497" max="9701" width="9.09765625" style="9"/>
    <col min="9702" max="9702" width="1.69921875" style="9" customWidth="1"/>
    <col min="9703" max="9703" width="29.296875" style="9" customWidth="1"/>
    <col min="9704" max="9746" width="3.8984375" style="9" customWidth="1"/>
    <col min="9747" max="9748" width="11.296875" style="9" customWidth="1"/>
    <col min="9749" max="9749" width="23.69921875" style="9" customWidth="1"/>
    <col min="9750" max="9750" width="1.69921875" style="9" customWidth="1"/>
    <col min="9751" max="9751" width="14.69921875" style="9" bestFit="1" customWidth="1"/>
    <col min="9752" max="9752" width="12.69921875" style="9" bestFit="1" customWidth="1"/>
    <col min="9753" max="9957" width="9.09765625" style="9"/>
    <col min="9958" max="9958" width="1.69921875" style="9" customWidth="1"/>
    <col min="9959" max="9959" width="29.296875" style="9" customWidth="1"/>
    <col min="9960" max="10002" width="3.8984375" style="9" customWidth="1"/>
    <col min="10003" max="10004" width="11.296875" style="9" customWidth="1"/>
    <col min="10005" max="10005" width="23.69921875" style="9" customWidth="1"/>
    <col min="10006" max="10006" width="1.69921875" style="9" customWidth="1"/>
    <col min="10007" max="10007" width="14.69921875" style="9" bestFit="1" customWidth="1"/>
    <col min="10008" max="10008" width="12.69921875" style="9" bestFit="1" customWidth="1"/>
    <col min="10009" max="10213" width="9.09765625" style="9"/>
    <col min="10214" max="10214" width="1.69921875" style="9" customWidth="1"/>
    <col min="10215" max="10215" width="29.296875" style="9" customWidth="1"/>
    <col min="10216" max="10258" width="3.8984375" style="9" customWidth="1"/>
    <col min="10259" max="10260" width="11.296875" style="9" customWidth="1"/>
    <col min="10261" max="10261" width="23.69921875" style="9" customWidth="1"/>
    <col min="10262" max="10262" width="1.69921875" style="9" customWidth="1"/>
    <col min="10263" max="10263" width="14.69921875" style="9" bestFit="1" customWidth="1"/>
    <col min="10264" max="10264" width="12.69921875" style="9" bestFit="1" customWidth="1"/>
    <col min="10265" max="10469" width="9.09765625" style="9"/>
    <col min="10470" max="10470" width="1.69921875" style="9" customWidth="1"/>
    <col min="10471" max="10471" width="29.296875" style="9" customWidth="1"/>
    <col min="10472" max="10514" width="3.8984375" style="9" customWidth="1"/>
    <col min="10515" max="10516" width="11.296875" style="9" customWidth="1"/>
    <col min="10517" max="10517" width="23.69921875" style="9" customWidth="1"/>
    <col min="10518" max="10518" width="1.69921875" style="9" customWidth="1"/>
    <col min="10519" max="10519" width="14.69921875" style="9" bestFit="1" customWidth="1"/>
    <col min="10520" max="10520" width="12.69921875" style="9" bestFit="1" customWidth="1"/>
    <col min="10521" max="10725" width="9.09765625" style="9"/>
    <col min="10726" max="10726" width="1.69921875" style="9" customWidth="1"/>
    <col min="10727" max="10727" width="29.296875" style="9" customWidth="1"/>
    <col min="10728" max="10770" width="3.8984375" style="9" customWidth="1"/>
    <col min="10771" max="10772" width="11.296875" style="9" customWidth="1"/>
    <col min="10773" max="10773" width="23.69921875" style="9" customWidth="1"/>
    <col min="10774" max="10774" width="1.69921875" style="9" customWidth="1"/>
    <col min="10775" max="10775" width="14.69921875" style="9" bestFit="1" customWidth="1"/>
    <col min="10776" max="10776" width="12.69921875" style="9" bestFit="1" customWidth="1"/>
    <col min="10777" max="10981" width="9.09765625" style="9"/>
    <col min="10982" max="10982" width="1.69921875" style="9" customWidth="1"/>
    <col min="10983" max="10983" width="29.296875" style="9" customWidth="1"/>
    <col min="10984" max="11026" width="3.8984375" style="9" customWidth="1"/>
    <col min="11027" max="11028" width="11.296875" style="9" customWidth="1"/>
    <col min="11029" max="11029" width="23.69921875" style="9" customWidth="1"/>
    <col min="11030" max="11030" width="1.69921875" style="9" customWidth="1"/>
    <col min="11031" max="11031" width="14.69921875" style="9" bestFit="1" customWidth="1"/>
    <col min="11032" max="11032" width="12.69921875" style="9" bestFit="1" customWidth="1"/>
    <col min="11033" max="11237" width="9.09765625" style="9"/>
    <col min="11238" max="11238" width="1.69921875" style="9" customWidth="1"/>
    <col min="11239" max="11239" width="29.296875" style="9" customWidth="1"/>
    <col min="11240" max="11282" width="3.8984375" style="9" customWidth="1"/>
    <col min="11283" max="11284" width="11.296875" style="9" customWidth="1"/>
    <col min="11285" max="11285" width="23.69921875" style="9" customWidth="1"/>
    <col min="11286" max="11286" width="1.69921875" style="9" customWidth="1"/>
    <col min="11287" max="11287" width="14.69921875" style="9" bestFit="1" customWidth="1"/>
    <col min="11288" max="11288" width="12.69921875" style="9" bestFit="1" customWidth="1"/>
    <col min="11289" max="11493" width="9.09765625" style="9"/>
    <col min="11494" max="11494" width="1.69921875" style="9" customWidth="1"/>
    <col min="11495" max="11495" width="29.296875" style="9" customWidth="1"/>
    <col min="11496" max="11538" width="3.8984375" style="9" customWidth="1"/>
    <col min="11539" max="11540" width="11.296875" style="9" customWidth="1"/>
    <col min="11541" max="11541" width="23.69921875" style="9" customWidth="1"/>
    <col min="11542" max="11542" width="1.69921875" style="9" customWidth="1"/>
    <col min="11543" max="11543" width="14.69921875" style="9" bestFit="1" customWidth="1"/>
    <col min="11544" max="11544" width="12.69921875" style="9" bestFit="1" customWidth="1"/>
    <col min="11545" max="11749" width="9.09765625" style="9"/>
    <col min="11750" max="11750" width="1.69921875" style="9" customWidth="1"/>
    <col min="11751" max="11751" width="29.296875" style="9" customWidth="1"/>
    <col min="11752" max="11794" width="3.8984375" style="9" customWidth="1"/>
    <col min="11795" max="11796" width="11.296875" style="9" customWidth="1"/>
    <col min="11797" max="11797" width="23.69921875" style="9" customWidth="1"/>
    <col min="11798" max="11798" width="1.69921875" style="9" customWidth="1"/>
    <col min="11799" max="11799" width="14.69921875" style="9" bestFit="1" customWidth="1"/>
    <col min="11800" max="11800" width="12.69921875" style="9" bestFit="1" customWidth="1"/>
    <col min="11801" max="12005" width="9.09765625" style="9"/>
    <col min="12006" max="12006" width="1.69921875" style="9" customWidth="1"/>
    <col min="12007" max="12007" width="29.296875" style="9" customWidth="1"/>
    <col min="12008" max="12050" width="3.8984375" style="9" customWidth="1"/>
    <col min="12051" max="12052" width="11.296875" style="9" customWidth="1"/>
    <col min="12053" max="12053" width="23.69921875" style="9" customWidth="1"/>
    <col min="12054" max="12054" width="1.69921875" style="9" customWidth="1"/>
    <col min="12055" max="12055" width="14.69921875" style="9" bestFit="1" customWidth="1"/>
    <col min="12056" max="12056" width="12.69921875" style="9" bestFit="1" customWidth="1"/>
    <col min="12057" max="12261" width="9.09765625" style="9"/>
    <col min="12262" max="12262" width="1.69921875" style="9" customWidth="1"/>
    <col min="12263" max="12263" width="29.296875" style="9" customWidth="1"/>
    <col min="12264" max="12306" width="3.8984375" style="9" customWidth="1"/>
    <col min="12307" max="12308" width="11.296875" style="9" customWidth="1"/>
    <col min="12309" max="12309" width="23.69921875" style="9" customWidth="1"/>
    <col min="12310" max="12310" width="1.69921875" style="9" customWidth="1"/>
    <col min="12311" max="12311" width="14.69921875" style="9" bestFit="1" customWidth="1"/>
    <col min="12312" max="12312" width="12.69921875" style="9" bestFit="1" customWidth="1"/>
    <col min="12313" max="12517" width="9.09765625" style="9"/>
    <col min="12518" max="12518" width="1.69921875" style="9" customWidth="1"/>
    <col min="12519" max="12519" width="29.296875" style="9" customWidth="1"/>
    <col min="12520" max="12562" width="3.8984375" style="9" customWidth="1"/>
    <col min="12563" max="12564" width="11.296875" style="9" customWidth="1"/>
    <col min="12565" max="12565" width="23.69921875" style="9" customWidth="1"/>
    <col min="12566" max="12566" width="1.69921875" style="9" customWidth="1"/>
    <col min="12567" max="12567" width="14.69921875" style="9" bestFit="1" customWidth="1"/>
    <col min="12568" max="12568" width="12.69921875" style="9" bestFit="1" customWidth="1"/>
    <col min="12569" max="12773" width="9.09765625" style="9"/>
    <col min="12774" max="12774" width="1.69921875" style="9" customWidth="1"/>
    <col min="12775" max="12775" width="29.296875" style="9" customWidth="1"/>
    <col min="12776" max="12818" width="3.8984375" style="9" customWidth="1"/>
    <col min="12819" max="12820" width="11.296875" style="9" customWidth="1"/>
    <col min="12821" max="12821" width="23.69921875" style="9" customWidth="1"/>
    <col min="12822" max="12822" width="1.69921875" style="9" customWidth="1"/>
    <col min="12823" max="12823" width="14.69921875" style="9" bestFit="1" customWidth="1"/>
    <col min="12824" max="12824" width="12.69921875" style="9" bestFit="1" customWidth="1"/>
    <col min="12825" max="13029" width="9.09765625" style="9"/>
    <col min="13030" max="13030" width="1.69921875" style="9" customWidth="1"/>
    <col min="13031" max="13031" width="29.296875" style="9" customWidth="1"/>
    <col min="13032" max="13074" width="3.8984375" style="9" customWidth="1"/>
    <col min="13075" max="13076" width="11.296875" style="9" customWidth="1"/>
    <col min="13077" max="13077" width="23.69921875" style="9" customWidth="1"/>
    <col min="13078" max="13078" width="1.69921875" style="9" customWidth="1"/>
    <col min="13079" max="13079" width="14.69921875" style="9" bestFit="1" customWidth="1"/>
    <col min="13080" max="13080" width="12.69921875" style="9" bestFit="1" customWidth="1"/>
    <col min="13081" max="13285" width="9.09765625" style="9"/>
    <col min="13286" max="13286" width="1.69921875" style="9" customWidth="1"/>
    <col min="13287" max="13287" width="29.296875" style="9" customWidth="1"/>
    <col min="13288" max="13330" width="3.8984375" style="9" customWidth="1"/>
    <col min="13331" max="13332" width="11.296875" style="9" customWidth="1"/>
    <col min="13333" max="13333" width="23.69921875" style="9" customWidth="1"/>
    <col min="13334" max="13334" width="1.69921875" style="9" customWidth="1"/>
    <col min="13335" max="13335" width="14.69921875" style="9" bestFit="1" customWidth="1"/>
    <col min="13336" max="13336" width="12.69921875" style="9" bestFit="1" customWidth="1"/>
    <col min="13337" max="13541" width="9.09765625" style="9"/>
    <col min="13542" max="13542" width="1.69921875" style="9" customWidth="1"/>
    <col min="13543" max="13543" width="29.296875" style="9" customWidth="1"/>
    <col min="13544" max="13586" width="3.8984375" style="9" customWidth="1"/>
    <col min="13587" max="13588" width="11.296875" style="9" customWidth="1"/>
    <col min="13589" max="13589" width="23.69921875" style="9" customWidth="1"/>
    <col min="13590" max="13590" width="1.69921875" style="9" customWidth="1"/>
    <col min="13591" max="13591" width="14.69921875" style="9" bestFit="1" customWidth="1"/>
    <col min="13592" max="13592" width="12.69921875" style="9" bestFit="1" customWidth="1"/>
    <col min="13593" max="13797" width="9.09765625" style="9"/>
    <col min="13798" max="13798" width="1.69921875" style="9" customWidth="1"/>
    <col min="13799" max="13799" width="29.296875" style="9" customWidth="1"/>
    <col min="13800" max="13842" width="3.8984375" style="9" customWidth="1"/>
    <col min="13843" max="13844" width="11.296875" style="9" customWidth="1"/>
    <col min="13845" max="13845" width="23.69921875" style="9" customWidth="1"/>
    <col min="13846" max="13846" width="1.69921875" style="9" customWidth="1"/>
    <col min="13847" max="13847" width="14.69921875" style="9" bestFit="1" customWidth="1"/>
    <col min="13848" max="13848" width="12.69921875" style="9" bestFit="1" customWidth="1"/>
    <col min="13849" max="14053" width="9.09765625" style="9"/>
    <col min="14054" max="14054" width="1.69921875" style="9" customWidth="1"/>
    <col min="14055" max="14055" width="29.296875" style="9" customWidth="1"/>
    <col min="14056" max="14098" width="3.8984375" style="9" customWidth="1"/>
    <col min="14099" max="14100" width="11.296875" style="9" customWidth="1"/>
    <col min="14101" max="14101" width="23.69921875" style="9" customWidth="1"/>
    <col min="14102" max="14102" width="1.69921875" style="9" customWidth="1"/>
    <col min="14103" max="14103" width="14.69921875" style="9" bestFit="1" customWidth="1"/>
    <col min="14104" max="14104" width="12.69921875" style="9" bestFit="1" customWidth="1"/>
    <col min="14105" max="14309" width="9.09765625" style="9"/>
    <col min="14310" max="14310" width="1.69921875" style="9" customWidth="1"/>
    <col min="14311" max="14311" width="29.296875" style="9" customWidth="1"/>
    <col min="14312" max="14354" width="3.8984375" style="9" customWidth="1"/>
    <col min="14355" max="14356" width="11.296875" style="9" customWidth="1"/>
    <col min="14357" max="14357" width="23.69921875" style="9" customWidth="1"/>
    <col min="14358" max="14358" width="1.69921875" style="9" customWidth="1"/>
    <col min="14359" max="14359" width="14.69921875" style="9" bestFit="1" customWidth="1"/>
    <col min="14360" max="14360" width="12.69921875" style="9" bestFit="1" customWidth="1"/>
    <col min="14361" max="14565" width="9.09765625" style="9"/>
    <col min="14566" max="14566" width="1.69921875" style="9" customWidth="1"/>
    <col min="14567" max="14567" width="29.296875" style="9" customWidth="1"/>
    <col min="14568" max="14610" width="3.8984375" style="9" customWidth="1"/>
    <col min="14611" max="14612" width="11.296875" style="9" customWidth="1"/>
    <col min="14613" max="14613" width="23.69921875" style="9" customWidth="1"/>
    <col min="14614" max="14614" width="1.69921875" style="9" customWidth="1"/>
    <col min="14615" max="14615" width="14.69921875" style="9" bestFit="1" customWidth="1"/>
    <col min="14616" max="14616" width="12.69921875" style="9" bestFit="1" customWidth="1"/>
    <col min="14617" max="14821" width="9.09765625" style="9"/>
    <col min="14822" max="14822" width="1.69921875" style="9" customWidth="1"/>
    <col min="14823" max="14823" width="29.296875" style="9" customWidth="1"/>
    <col min="14824" max="14866" width="3.8984375" style="9" customWidth="1"/>
    <col min="14867" max="14868" width="11.296875" style="9" customWidth="1"/>
    <col min="14869" max="14869" width="23.69921875" style="9" customWidth="1"/>
    <col min="14870" max="14870" width="1.69921875" style="9" customWidth="1"/>
    <col min="14871" max="14871" width="14.69921875" style="9" bestFit="1" customWidth="1"/>
    <col min="14872" max="14872" width="12.69921875" style="9" bestFit="1" customWidth="1"/>
    <col min="14873" max="15077" width="9.09765625" style="9"/>
    <col min="15078" max="15078" width="1.69921875" style="9" customWidth="1"/>
    <col min="15079" max="15079" width="29.296875" style="9" customWidth="1"/>
    <col min="15080" max="15122" width="3.8984375" style="9" customWidth="1"/>
    <col min="15123" max="15124" width="11.296875" style="9" customWidth="1"/>
    <col min="15125" max="15125" width="23.69921875" style="9" customWidth="1"/>
    <col min="15126" max="15126" width="1.69921875" style="9" customWidth="1"/>
    <col min="15127" max="15127" width="14.69921875" style="9" bestFit="1" customWidth="1"/>
    <col min="15128" max="15128" width="12.69921875" style="9" bestFit="1" customWidth="1"/>
    <col min="15129" max="15333" width="9.09765625" style="9"/>
    <col min="15334" max="15334" width="1.69921875" style="9" customWidth="1"/>
    <col min="15335" max="15335" width="29.296875" style="9" customWidth="1"/>
    <col min="15336" max="15378" width="3.8984375" style="9" customWidth="1"/>
    <col min="15379" max="15380" width="11.296875" style="9" customWidth="1"/>
    <col min="15381" max="15381" width="23.69921875" style="9" customWidth="1"/>
    <col min="15382" max="15382" width="1.69921875" style="9" customWidth="1"/>
    <col min="15383" max="15383" width="14.69921875" style="9" bestFit="1" customWidth="1"/>
    <col min="15384" max="15384" width="12.69921875" style="9" bestFit="1" customWidth="1"/>
    <col min="15385" max="15589" width="9.09765625" style="9"/>
    <col min="15590" max="15590" width="1.69921875" style="9" customWidth="1"/>
    <col min="15591" max="15591" width="29.296875" style="9" customWidth="1"/>
    <col min="15592" max="15634" width="3.8984375" style="9" customWidth="1"/>
    <col min="15635" max="15636" width="11.296875" style="9" customWidth="1"/>
    <col min="15637" max="15637" width="23.69921875" style="9" customWidth="1"/>
    <col min="15638" max="15638" width="1.69921875" style="9" customWidth="1"/>
    <col min="15639" max="15639" width="14.69921875" style="9" bestFit="1" customWidth="1"/>
    <col min="15640" max="15640" width="12.69921875" style="9" bestFit="1" customWidth="1"/>
    <col min="15641" max="15845" width="9.09765625" style="9"/>
    <col min="15846" max="15846" width="1.69921875" style="9" customWidth="1"/>
    <col min="15847" max="15847" width="29.296875" style="9" customWidth="1"/>
    <col min="15848" max="15890" width="3.8984375" style="9" customWidth="1"/>
    <col min="15891" max="15892" width="11.296875" style="9" customWidth="1"/>
    <col min="15893" max="15893" width="23.69921875" style="9" customWidth="1"/>
    <col min="15894" max="15894" width="1.69921875" style="9" customWidth="1"/>
    <col min="15895" max="15895" width="14.69921875" style="9" bestFit="1" customWidth="1"/>
    <col min="15896" max="15896" width="12.69921875" style="9" bestFit="1" customWidth="1"/>
    <col min="15897" max="16101" width="9.09765625" style="9"/>
    <col min="16102" max="16102" width="1.69921875" style="9" customWidth="1"/>
    <col min="16103" max="16103" width="29.296875" style="9" customWidth="1"/>
    <col min="16104" max="16146" width="3.8984375" style="9" customWidth="1"/>
    <col min="16147" max="16148" width="11.296875" style="9" customWidth="1"/>
    <col min="16149" max="16149" width="23.69921875" style="9" customWidth="1"/>
    <col min="16150" max="16150" width="1.69921875" style="9" customWidth="1"/>
    <col min="16151" max="16151" width="14.69921875" style="9" bestFit="1" customWidth="1"/>
    <col min="16152" max="16152" width="12.69921875" style="9" bestFit="1" customWidth="1"/>
    <col min="16153" max="16357" width="9.09765625" style="9"/>
    <col min="16358" max="16370" width="9.09765625" style="9" customWidth="1"/>
    <col min="16371" max="16384" width="9.09765625" style="9"/>
  </cols>
  <sheetData>
    <row r="1" spans="2:24" ht="15" customHeight="1" x14ac:dyDescent="0.2">
      <c r="C1" s="1045" t="s">
        <v>820</v>
      </c>
      <c r="D1" s="1045"/>
      <c r="E1" s="1046"/>
      <c r="F1" s="1046"/>
      <c r="G1" s="1046"/>
      <c r="H1" s="1046"/>
      <c r="I1" s="1046"/>
      <c r="J1" s="1046"/>
      <c r="K1" s="1046"/>
      <c r="L1" s="1046"/>
      <c r="M1" s="1046"/>
      <c r="N1" s="1046"/>
      <c r="O1" s="1046"/>
      <c r="P1" s="1046"/>
      <c r="Q1" s="1046"/>
      <c r="R1" s="1046"/>
      <c r="S1" s="1046"/>
      <c r="T1" s="1046"/>
      <c r="U1" s="1046"/>
    </row>
    <row r="2" spans="2:24" ht="19.5" customHeight="1" x14ac:dyDescent="0.2">
      <c r="C2" s="1047" t="s">
        <v>415</v>
      </c>
      <c r="D2" s="1047"/>
      <c r="E2" s="1047"/>
      <c r="F2" s="1047"/>
      <c r="G2" s="1047"/>
      <c r="H2" s="1047"/>
      <c r="I2" s="1047"/>
      <c r="J2" s="1047"/>
      <c r="K2" s="1047"/>
      <c r="L2" s="1047"/>
      <c r="M2" s="1047"/>
      <c r="N2" s="1047"/>
      <c r="O2" s="1047"/>
      <c r="P2" s="1047"/>
      <c r="Q2" s="1047"/>
      <c r="R2" s="1047"/>
      <c r="S2" s="1047"/>
      <c r="T2" s="1047"/>
      <c r="U2" s="1047"/>
    </row>
    <row r="3" spans="2:24" ht="12" customHeight="1" x14ac:dyDescent="0.2">
      <c r="C3" s="11"/>
      <c r="D3" s="11"/>
      <c r="E3" s="11"/>
      <c r="F3" s="11"/>
      <c r="G3" s="11"/>
      <c r="H3" s="11"/>
      <c r="I3" s="11"/>
      <c r="J3" s="11"/>
      <c r="K3" s="11"/>
      <c r="L3" s="11"/>
      <c r="M3" s="11"/>
      <c r="N3" s="11"/>
      <c r="O3" s="11"/>
      <c r="P3" s="11"/>
      <c r="Q3" s="11"/>
      <c r="R3" s="11"/>
      <c r="S3" s="11"/>
      <c r="T3" s="11"/>
      <c r="U3" s="11"/>
    </row>
    <row r="4" spans="2:24" s="12" customFormat="1" ht="15" customHeight="1" x14ac:dyDescent="0.2">
      <c r="C4" s="13" t="s">
        <v>26</v>
      </c>
      <c r="D4" s="1051" t="s">
        <v>896</v>
      </c>
      <c r="E4" s="1052"/>
      <c r="F4" s="1052"/>
      <c r="G4" s="1052"/>
      <c r="H4" s="1053"/>
      <c r="I4" s="1051" t="s">
        <v>913</v>
      </c>
      <c r="J4" s="1052"/>
      <c r="K4" s="1052"/>
      <c r="L4" s="1052"/>
      <c r="M4" s="1052"/>
      <c r="N4" s="1052"/>
      <c r="O4" s="1052"/>
      <c r="P4" s="1052"/>
      <c r="Q4" s="1052"/>
      <c r="R4" s="1052"/>
      <c r="S4" s="1052"/>
      <c r="T4" s="1053"/>
      <c r="U4" s="1048" t="s">
        <v>27</v>
      </c>
      <c r="W4" s="14"/>
      <c r="X4" s="14"/>
    </row>
    <row r="5" spans="2:24" s="12" customFormat="1" ht="15" customHeight="1" x14ac:dyDescent="0.2">
      <c r="C5" s="15"/>
      <c r="D5" s="725" t="s">
        <v>911</v>
      </c>
      <c r="E5" s="54"/>
      <c r="F5" s="52" t="s">
        <v>912</v>
      </c>
      <c r="G5" s="53"/>
      <c r="H5" s="53"/>
      <c r="I5" s="53"/>
      <c r="J5" s="53"/>
      <c r="K5" s="53"/>
      <c r="L5" s="53"/>
      <c r="M5" s="53"/>
      <c r="N5" s="53"/>
      <c r="O5" s="53"/>
      <c r="P5" s="53"/>
      <c r="Q5" s="53"/>
      <c r="R5" s="52" t="s">
        <v>914</v>
      </c>
      <c r="S5" s="53"/>
      <c r="T5" s="736"/>
      <c r="U5" s="1049"/>
      <c r="W5" s="14"/>
      <c r="X5" s="14"/>
    </row>
    <row r="6" spans="2:24" s="12" customFormat="1" ht="15" customHeight="1" x14ac:dyDescent="0.2">
      <c r="C6" s="16" t="s">
        <v>28</v>
      </c>
      <c r="D6" s="724">
        <v>11</v>
      </c>
      <c r="E6" s="66">
        <v>12</v>
      </c>
      <c r="F6" s="66">
        <v>1</v>
      </c>
      <c r="G6" s="66">
        <v>2</v>
      </c>
      <c r="H6" s="17">
        <v>3</v>
      </c>
      <c r="I6" s="65">
        <v>4</v>
      </c>
      <c r="J6" s="66">
        <v>5</v>
      </c>
      <c r="K6" s="66">
        <v>6</v>
      </c>
      <c r="L6" s="66">
        <v>7</v>
      </c>
      <c r="M6" s="66">
        <v>8</v>
      </c>
      <c r="N6" s="735">
        <v>9</v>
      </c>
      <c r="O6" s="730">
        <v>10</v>
      </c>
      <c r="P6" s="66">
        <v>11</v>
      </c>
      <c r="Q6" s="730">
        <v>12</v>
      </c>
      <c r="R6" s="66">
        <v>1</v>
      </c>
      <c r="S6" s="66">
        <v>2</v>
      </c>
      <c r="T6" s="730">
        <v>3</v>
      </c>
      <c r="U6" s="1050"/>
      <c r="W6" s="14"/>
      <c r="X6" s="14"/>
    </row>
    <row r="7" spans="2:24" ht="28.5" customHeight="1" x14ac:dyDescent="0.2">
      <c r="B7" s="36">
        <v>1</v>
      </c>
      <c r="C7" s="18"/>
      <c r="D7" s="720"/>
      <c r="E7" s="20"/>
      <c r="F7" s="20"/>
      <c r="G7" s="20"/>
      <c r="H7" s="19"/>
      <c r="I7" s="21"/>
      <c r="J7" s="20"/>
      <c r="K7" s="20"/>
      <c r="L7" s="20"/>
      <c r="M7" s="20"/>
      <c r="N7" s="20"/>
      <c r="O7" s="731"/>
      <c r="P7" s="731"/>
      <c r="Q7" s="731"/>
      <c r="R7" s="731"/>
      <c r="S7" s="731"/>
      <c r="T7" s="731"/>
      <c r="U7" s="22"/>
    </row>
    <row r="8" spans="2:24" ht="28.5" customHeight="1" x14ac:dyDescent="0.2">
      <c r="B8" s="36">
        <v>2</v>
      </c>
      <c r="C8" s="23"/>
      <c r="D8" s="721"/>
      <c r="E8" s="25"/>
      <c r="F8" s="25"/>
      <c r="G8" s="25"/>
      <c r="H8" s="24"/>
      <c r="I8" s="26"/>
      <c r="J8" s="25"/>
      <c r="K8" s="25"/>
      <c r="L8" s="25"/>
      <c r="M8" s="25"/>
      <c r="N8" s="25"/>
      <c r="O8" s="732"/>
      <c r="P8" s="732"/>
      <c r="Q8" s="732"/>
      <c r="R8" s="732"/>
      <c r="S8" s="732"/>
      <c r="T8" s="732"/>
      <c r="U8" s="27"/>
    </row>
    <row r="9" spans="2:24" ht="28.5" customHeight="1" x14ac:dyDescent="0.2">
      <c r="B9" s="36">
        <v>3</v>
      </c>
      <c r="C9" s="23"/>
      <c r="D9" s="721"/>
      <c r="E9" s="25"/>
      <c r="F9" s="25"/>
      <c r="G9" s="25"/>
      <c r="H9" s="24"/>
      <c r="I9" s="26"/>
      <c r="J9" s="25"/>
      <c r="K9" s="25"/>
      <c r="L9" s="25"/>
      <c r="M9" s="25"/>
      <c r="N9" s="25"/>
      <c r="O9" s="732"/>
      <c r="P9" s="732"/>
      <c r="Q9" s="732"/>
      <c r="R9" s="732"/>
      <c r="S9" s="732"/>
      <c r="T9" s="732"/>
      <c r="U9" s="27"/>
    </row>
    <row r="10" spans="2:24" ht="28.5" customHeight="1" x14ac:dyDescent="0.2">
      <c r="B10" s="36">
        <v>4</v>
      </c>
      <c r="C10" s="23"/>
      <c r="D10" s="721"/>
      <c r="E10" s="25"/>
      <c r="F10" s="25"/>
      <c r="G10" s="25"/>
      <c r="H10" s="24"/>
      <c r="I10" s="26"/>
      <c r="J10" s="25"/>
      <c r="K10" s="25"/>
      <c r="L10" s="25"/>
      <c r="M10" s="25"/>
      <c r="N10" s="25"/>
      <c r="O10" s="732"/>
      <c r="P10" s="732"/>
      <c r="Q10" s="732"/>
      <c r="R10" s="732"/>
      <c r="S10" s="732"/>
      <c r="T10" s="732"/>
      <c r="U10" s="27"/>
    </row>
    <row r="11" spans="2:24" ht="28.5" customHeight="1" x14ac:dyDescent="0.2">
      <c r="B11" s="36">
        <v>5</v>
      </c>
      <c r="C11" s="23"/>
      <c r="D11" s="721"/>
      <c r="E11" s="25"/>
      <c r="F11" s="25"/>
      <c r="G11" s="25"/>
      <c r="H11" s="24"/>
      <c r="I11" s="26"/>
      <c r="J11" s="25"/>
      <c r="K11" s="25"/>
      <c r="L11" s="25"/>
      <c r="M11" s="25"/>
      <c r="N11" s="25"/>
      <c r="O11" s="732"/>
      <c r="P11" s="732"/>
      <c r="Q11" s="732"/>
      <c r="R11" s="732"/>
      <c r="S11" s="732"/>
      <c r="T11" s="732"/>
      <c r="U11" s="27"/>
    </row>
    <row r="12" spans="2:24" ht="28.5" customHeight="1" x14ac:dyDescent="0.2">
      <c r="B12" s="36">
        <v>6</v>
      </c>
      <c r="C12" s="23"/>
      <c r="D12" s="721"/>
      <c r="E12" s="25"/>
      <c r="F12" s="25"/>
      <c r="G12" s="25"/>
      <c r="H12" s="24"/>
      <c r="I12" s="26"/>
      <c r="J12" s="25"/>
      <c r="K12" s="25"/>
      <c r="L12" s="25"/>
      <c r="M12" s="25"/>
      <c r="N12" s="25"/>
      <c r="O12" s="732"/>
      <c r="P12" s="732"/>
      <c r="Q12" s="732"/>
      <c r="R12" s="732"/>
      <c r="S12" s="732"/>
      <c r="T12" s="732"/>
      <c r="U12" s="27"/>
    </row>
    <row r="13" spans="2:24" ht="28.5" customHeight="1" x14ac:dyDescent="0.2">
      <c r="B13" s="36">
        <v>7</v>
      </c>
      <c r="C13" s="23"/>
      <c r="D13" s="721"/>
      <c r="E13" s="25"/>
      <c r="F13" s="25"/>
      <c r="G13" s="25"/>
      <c r="H13" s="24"/>
      <c r="I13" s="26"/>
      <c r="J13" s="25"/>
      <c r="K13" s="25"/>
      <c r="L13" s="25"/>
      <c r="M13" s="25"/>
      <c r="N13" s="25"/>
      <c r="O13" s="732"/>
      <c r="P13" s="732"/>
      <c r="Q13" s="732"/>
      <c r="R13" s="732"/>
      <c r="S13" s="732"/>
      <c r="T13" s="732"/>
      <c r="U13" s="27"/>
    </row>
    <row r="14" spans="2:24" ht="28.5" customHeight="1" x14ac:dyDescent="0.2">
      <c r="B14" s="36">
        <v>8</v>
      </c>
      <c r="C14" s="23"/>
      <c r="D14" s="721"/>
      <c r="E14" s="25"/>
      <c r="F14" s="25"/>
      <c r="G14" s="25"/>
      <c r="H14" s="24"/>
      <c r="I14" s="26"/>
      <c r="J14" s="25"/>
      <c r="K14" s="25"/>
      <c r="L14" s="25"/>
      <c r="M14" s="25"/>
      <c r="N14" s="25"/>
      <c r="O14" s="732"/>
      <c r="P14" s="732"/>
      <c r="Q14" s="732"/>
      <c r="R14" s="732"/>
      <c r="S14" s="732"/>
      <c r="T14" s="732"/>
      <c r="U14" s="27"/>
    </row>
    <row r="15" spans="2:24" ht="28.5" customHeight="1" x14ac:dyDescent="0.2">
      <c r="B15" s="36">
        <v>9</v>
      </c>
      <c r="C15" s="28"/>
      <c r="D15" s="722"/>
      <c r="E15" s="25"/>
      <c r="F15" s="25"/>
      <c r="G15" s="25"/>
      <c r="H15" s="24"/>
      <c r="I15" s="26"/>
      <c r="J15" s="25"/>
      <c r="K15" s="25"/>
      <c r="L15" s="25"/>
      <c r="M15" s="25"/>
      <c r="N15" s="25"/>
      <c r="O15" s="733"/>
      <c r="P15" s="733"/>
      <c r="Q15" s="733"/>
      <c r="R15" s="733"/>
      <c r="S15" s="733"/>
      <c r="T15" s="733"/>
      <c r="U15" s="29"/>
    </row>
    <row r="16" spans="2:24" ht="28.5" customHeight="1" x14ac:dyDescent="0.2">
      <c r="B16" s="36">
        <v>10</v>
      </c>
      <c r="C16" s="28"/>
      <c r="D16" s="722"/>
      <c r="E16" s="25"/>
      <c r="F16" s="25"/>
      <c r="G16" s="25"/>
      <c r="H16" s="24"/>
      <c r="I16" s="26"/>
      <c r="J16" s="25"/>
      <c r="K16" s="25"/>
      <c r="L16" s="25"/>
      <c r="M16" s="25"/>
      <c r="N16" s="25"/>
      <c r="O16" s="733"/>
      <c r="P16" s="733"/>
      <c r="Q16" s="733"/>
      <c r="R16" s="733"/>
      <c r="S16" s="733"/>
      <c r="T16" s="733"/>
      <c r="U16" s="29"/>
    </row>
    <row r="17" spans="2:24" ht="28.5" customHeight="1" x14ac:dyDescent="0.2">
      <c r="B17" s="36">
        <v>11</v>
      </c>
      <c r="C17" s="28"/>
      <c r="D17" s="722"/>
      <c r="E17" s="25"/>
      <c r="F17" s="25"/>
      <c r="G17" s="25"/>
      <c r="H17" s="24"/>
      <c r="I17" s="26"/>
      <c r="J17" s="25"/>
      <c r="K17" s="25"/>
      <c r="L17" s="25"/>
      <c r="M17" s="25"/>
      <c r="N17" s="25"/>
      <c r="O17" s="733"/>
      <c r="P17" s="733"/>
      <c r="Q17" s="733"/>
      <c r="R17" s="733"/>
      <c r="S17" s="733"/>
      <c r="T17" s="733"/>
      <c r="U17" s="29"/>
    </row>
    <row r="18" spans="2:24" ht="28.5" customHeight="1" x14ac:dyDescent="0.2">
      <c r="B18" s="36">
        <v>12</v>
      </c>
      <c r="C18" s="28"/>
      <c r="D18" s="722"/>
      <c r="E18" s="25"/>
      <c r="F18" s="25"/>
      <c r="G18" s="25"/>
      <c r="H18" s="24"/>
      <c r="I18" s="26"/>
      <c r="J18" s="25"/>
      <c r="K18" s="25"/>
      <c r="L18" s="25"/>
      <c r="M18" s="25"/>
      <c r="N18" s="25"/>
      <c r="O18" s="733"/>
      <c r="P18" s="733"/>
      <c r="Q18" s="733"/>
      <c r="R18" s="733"/>
      <c r="S18" s="733"/>
      <c r="T18" s="733"/>
      <c r="U18" s="29"/>
    </row>
    <row r="19" spans="2:24" ht="28.5" customHeight="1" x14ac:dyDescent="0.2">
      <c r="B19" s="36">
        <v>13</v>
      </c>
      <c r="C19" s="28"/>
      <c r="D19" s="722"/>
      <c r="E19" s="25"/>
      <c r="F19" s="25"/>
      <c r="G19" s="25"/>
      <c r="H19" s="24"/>
      <c r="I19" s="26"/>
      <c r="J19" s="25"/>
      <c r="K19" s="25"/>
      <c r="L19" s="25"/>
      <c r="M19" s="25"/>
      <c r="N19" s="25"/>
      <c r="O19" s="733"/>
      <c r="P19" s="733"/>
      <c r="Q19" s="733"/>
      <c r="R19" s="733"/>
      <c r="S19" s="733"/>
      <c r="T19" s="733"/>
      <c r="U19" s="29"/>
    </row>
    <row r="20" spans="2:24" ht="28.5" customHeight="1" x14ac:dyDescent="0.2">
      <c r="B20" s="36">
        <v>14</v>
      </c>
      <c r="C20" s="28"/>
      <c r="D20" s="722"/>
      <c r="E20" s="25"/>
      <c r="F20" s="25"/>
      <c r="G20" s="25"/>
      <c r="H20" s="24"/>
      <c r="I20" s="26"/>
      <c r="J20" s="25"/>
      <c r="K20" s="25"/>
      <c r="L20" s="25"/>
      <c r="M20" s="25"/>
      <c r="N20" s="25"/>
      <c r="O20" s="733"/>
      <c r="P20" s="733"/>
      <c r="Q20" s="733"/>
      <c r="R20" s="733"/>
      <c r="S20" s="733"/>
      <c r="T20" s="733"/>
      <c r="U20" s="29"/>
    </row>
    <row r="21" spans="2:24" ht="28.5" customHeight="1" x14ac:dyDescent="0.2">
      <c r="B21" s="36">
        <v>15</v>
      </c>
      <c r="C21" s="28"/>
      <c r="D21" s="722"/>
      <c r="E21" s="25"/>
      <c r="F21" s="25"/>
      <c r="G21" s="25"/>
      <c r="H21" s="24"/>
      <c r="I21" s="26"/>
      <c r="J21" s="25"/>
      <c r="K21" s="25"/>
      <c r="L21" s="25"/>
      <c r="M21" s="25"/>
      <c r="N21" s="25"/>
      <c r="O21" s="733"/>
      <c r="P21" s="733"/>
      <c r="Q21" s="733"/>
      <c r="R21" s="733"/>
      <c r="S21" s="733"/>
      <c r="T21" s="733"/>
      <c r="U21" s="29"/>
    </row>
    <row r="22" spans="2:24" ht="28.5" customHeight="1" x14ac:dyDescent="0.2">
      <c r="B22" s="36">
        <v>16</v>
      </c>
      <c r="C22" s="28"/>
      <c r="D22" s="722"/>
      <c r="E22" s="25"/>
      <c r="F22" s="25"/>
      <c r="G22" s="25"/>
      <c r="H22" s="24"/>
      <c r="I22" s="26"/>
      <c r="J22" s="25"/>
      <c r="K22" s="25"/>
      <c r="L22" s="25"/>
      <c r="M22" s="25"/>
      <c r="N22" s="25"/>
      <c r="O22" s="733"/>
      <c r="P22" s="733"/>
      <c r="Q22" s="733"/>
      <c r="R22" s="733"/>
      <c r="S22" s="733"/>
      <c r="T22" s="733"/>
      <c r="U22" s="29"/>
    </row>
    <row r="23" spans="2:24" ht="28.5" customHeight="1" x14ac:dyDescent="0.2">
      <c r="B23" s="36">
        <v>17</v>
      </c>
      <c r="C23" s="28"/>
      <c r="D23" s="722"/>
      <c r="E23" s="25"/>
      <c r="F23" s="25"/>
      <c r="G23" s="25"/>
      <c r="H23" s="24"/>
      <c r="I23" s="26"/>
      <c r="J23" s="25"/>
      <c r="K23" s="25"/>
      <c r="L23" s="25"/>
      <c r="M23" s="25"/>
      <c r="N23" s="25"/>
      <c r="O23" s="733"/>
      <c r="P23" s="733"/>
      <c r="Q23" s="733"/>
      <c r="R23" s="733"/>
      <c r="S23" s="733"/>
      <c r="T23" s="733"/>
      <c r="U23" s="29"/>
    </row>
    <row r="24" spans="2:24" ht="28.5" customHeight="1" x14ac:dyDescent="0.2">
      <c r="B24" s="36">
        <v>18</v>
      </c>
      <c r="C24" s="28"/>
      <c r="D24" s="722"/>
      <c r="E24" s="25"/>
      <c r="F24" s="25"/>
      <c r="G24" s="25"/>
      <c r="H24" s="24"/>
      <c r="I24" s="26"/>
      <c r="J24" s="25"/>
      <c r="K24" s="25"/>
      <c r="L24" s="25"/>
      <c r="M24" s="25"/>
      <c r="N24" s="25"/>
      <c r="O24" s="733"/>
      <c r="P24" s="733"/>
      <c r="Q24" s="733"/>
      <c r="R24" s="733"/>
      <c r="S24" s="733"/>
      <c r="T24" s="733"/>
      <c r="U24" s="29"/>
    </row>
    <row r="25" spans="2:24" ht="28.5" customHeight="1" x14ac:dyDescent="0.2">
      <c r="B25" s="36">
        <v>19</v>
      </c>
      <c r="C25" s="28"/>
      <c r="D25" s="722"/>
      <c r="E25" s="25"/>
      <c r="F25" s="25"/>
      <c r="G25" s="25"/>
      <c r="H25" s="24"/>
      <c r="I25" s="26"/>
      <c r="J25" s="25"/>
      <c r="K25" s="25"/>
      <c r="L25" s="25"/>
      <c r="M25" s="25"/>
      <c r="N25" s="25"/>
      <c r="O25" s="733"/>
      <c r="P25" s="733"/>
      <c r="Q25" s="733"/>
      <c r="R25" s="733"/>
      <c r="S25" s="733"/>
      <c r="T25" s="733"/>
      <c r="U25" s="29"/>
    </row>
    <row r="26" spans="2:24" ht="28.5" customHeight="1" x14ac:dyDescent="0.2">
      <c r="B26" s="36">
        <v>20</v>
      </c>
      <c r="C26" s="28"/>
      <c r="D26" s="722"/>
      <c r="E26" s="25"/>
      <c r="F26" s="25"/>
      <c r="G26" s="25"/>
      <c r="H26" s="24"/>
      <c r="I26" s="26"/>
      <c r="J26" s="25"/>
      <c r="K26" s="25"/>
      <c r="L26" s="25"/>
      <c r="M26" s="25"/>
      <c r="N26" s="25"/>
      <c r="O26" s="733"/>
      <c r="P26" s="733"/>
      <c r="Q26" s="733"/>
      <c r="R26" s="733"/>
      <c r="S26" s="733"/>
      <c r="T26" s="733"/>
      <c r="U26" s="29"/>
    </row>
    <row r="27" spans="2:24" ht="28.5" customHeight="1" x14ac:dyDescent="0.2">
      <c r="B27" s="36">
        <v>21</v>
      </c>
      <c r="C27" s="28"/>
      <c r="D27" s="722"/>
      <c r="E27" s="25"/>
      <c r="F27" s="25"/>
      <c r="G27" s="25"/>
      <c r="H27" s="24"/>
      <c r="I27" s="26"/>
      <c r="J27" s="25"/>
      <c r="K27" s="25"/>
      <c r="L27" s="25"/>
      <c r="M27" s="25"/>
      <c r="N27" s="25"/>
      <c r="O27" s="733"/>
      <c r="P27" s="733"/>
      <c r="Q27" s="733"/>
      <c r="R27" s="733"/>
      <c r="S27" s="733"/>
      <c r="T27" s="733"/>
      <c r="U27" s="29"/>
    </row>
    <row r="28" spans="2:24" ht="28.5" customHeight="1" x14ac:dyDescent="0.2">
      <c r="B28" s="36">
        <v>22</v>
      </c>
      <c r="C28" s="30"/>
      <c r="D28" s="723"/>
      <c r="E28" s="32"/>
      <c r="F28" s="32"/>
      <c r="G28" s="32"/>
      <c r="H28" s="31"/>
      <c r="I28" s="33"/>
      <c r="J28" s="32"/>
      <c r="K28" s="32"/>
      <c r="L28" s="32"/>
      <c r="M28" s="32"/>
      <c r="N28" s="32"/>
      <c r="O28" s="734"/>
      <c r="P28" s="734"/>
      <c r="Q28" s="734"/>
      <c r="R28" s="734"/>
      <c r="S28" s="734"/>
      <c r="T28" s="734"/>
      <c r="U28" s="34"/>
    </row>
    <row r="29" spans="2:24" ht="12" customHeight="1" x14ac:dyDescent="0.2">
      <c r="C29" s="35"/>
      <c r="D29" s="35"/>
      <c r="E29" s="36"/>
      <c r="F29" s="36"/>
      <c r="G29" s="36"/>
      <c r="H29" s="36"/>
      <c r="I29" s="36"/>
      <c r="J29" s="36"/>
      <c r="K29" s="36"/>
      <c r="L29" s="36"/>
      <c r="M29" s="36"/>
      <c r="N29" s="36"/>
      <c r="O29" s="36"/>
      <c r="P29" s="36"/>
      <c r="Q29" s="36"/>
      <c r="R29" s="36"/>
      <c r="S29" s="36"/>
      <c r="T29" s="36"/>
      <c r="U29" s="37"/>
    </row>
    <row r="30" spans="2:24" s="38" customFormat="1" ht="12" customHeight="1" x14ac:dyDescent="0.2">
      <c r="C30" s="67" t="s">
        <v>859</v>
      </c>
      <c r="D30" s="67"/>
      <c r="E30" s="39"/>
      <c r="F30" s="39"/>
      <c r="G30" s="39"/>
      <c r="H30" s="39"/>
      <c r="I30" s="39"/>
      <c r="J30" s="39"/>
      <c r="K30" s="39"/>
      <c r="L30" s="39"/>
      <c r="M30" s="39"/>
      <c r="N30" s="39"/>
      <c r="O30" s="39"/>
      <c r="P30" s="39"/>
      <c r="Q30" s="39"/>
      <c r="R30" s="39"/>
      <c r="S30" s="39"/>
      <c r="T30" s="39"/>
      <c r="U30" s="40"/>
      <c r="W30" s="41"/>
      <c r="X30" s="41"/>
    </row>
    <row r="31" spans="2:24" s="38" customFormat="1" x14ac:dyDescent="0.2">
      <c r="C31" s="67" t="s">
        <v>416</v>
      </c>
      <c r="D31" s="67"/>
      <c r="E31" s="39"/>
      <c r="F31" s="39"/>
      <c r="G31" s="39"/>
      <c r="H31" s="39"/>
      <c r="I31" s="39"/>
      <c r="J31" s="39"/>
      <c r="K31" s="39"/>
      <c r="L31" s="39"/>
      <c r="M31" s="39"/>
      <c r="N31" s="39"/>
      <c r="O31" s="39"/>
      <c r="P31" s="39"/>
      <c r="Q31" s="39"/>
      <c r="R31" s="39"/>
      <c r="S31" s="39"/>
      <c r="T31" s="39"/>
      <c r="U31" s="40"/>
      <c r="W31" s="41"/>
      <c r="X31" s="41"/>
    </row>
    <row r="32" spans="2:24" ht="21.65" customHeight="1" x14ac:dyDescent="0.2">
      <c r="C32" s="35"/>
      <c r="D32" s="35"/>
      <c r="E32" s="36"/>
      <c r="F32" s="36"/>
      <c r="G32" s="36"/>
      <c r="H32" s="36"/>
      <c r="I32" s="36"/>
      <c r="J32" s="36"/>
      <c r="K32" s="36"/>
      <c r="L32" s="36"/>
      <c r="M32" s="36"/>
      <c r="O32" s="820"/>
      <c r="P32" s="820"/>
      <c r="Q32" s="820"/>
      <c r="R32" s="820"/>
      <c r="S32" s="820"/>
      <c r="T32" s="68" t="s">
        <v>29</v>
      </c>
      <c r="U32" s="426"/>
    </row>
    <row r="33" spans="3:21" x14ac:dyDescent="0.2">
      <c r="C33" s="35"/>
      <c r="D33" s="35"/>
      <c r="E33" s="36"/>
      <c r="F33" s="36"/>
      <c r="G33" s="36"/>
      <c r="H33" s="36"/>
      <c r="I33" s="36"/>
      <c r="J33" s="36"/>
      <c r="K33" s="36"/>
      <c r="L33" s="36"/>
      <c r="M33" s="36"/>
      <c r="N33" s="36"/>
      <c r="O33" s="36"/>
      <c r="P33" s="36"/>
      <c r="Q33" s="36"/>
      <c r="R33" s="36"/>
      <c r="S33" s="36"/>
      <c r="T33" s="36"/>
      <c r="U33" s="37"/>
    </row>
    <row r="34" spans="3:21" x14ac:dyDescent="0.2">
      <c r="C34" s="35"/>
      <c r="D34" s="35"/>
      <c r="E34" s="36"/>
      <c r="F34" s="36"/>
      <c r="G34" s="36"/>
      <c r="H34" s="36"/>
      <c r="I34" s="36"/>
      <c r="J34" s="36"/>
      <c r="K34" s="36"/>
      <c r="L34" s="36"/>
      <c r="M34" s="36"/>
      <c r="N34" s="36"/>
      <c r="O34" s="36"/>
      <c r="P34" s="36"/>
      <c r="Q34" s="36"/>
      <c r="R34" s="36"/>
      <c r="S34" s="36"/>
      <c r="T34" s="36"/>
      <c r="U34" s="37"/>
    </row>
    <row r="35" spans="3:21" x14ac:dyDescent="0.2">
      <c r="C35" s="42"/>
      <c r="D35" s="42"/>
    </row>
    <row r="36" spans="3:21" x14ac:dyDescent="0.2">
      <c r="C36" s="42"/>
      <c r="D36" s="42"/>
    </row>
    <row r="37" spans="3:21" x14ac:dyDescent="0.2">
      <c r="C37" s="42"/>
      <c r="D37" s="42"/>
    </row>
    <row r="38" spans="3:21" x14ac:dyDescent="0.2">
      <c r="C38" s="42"/>
      <c r="D38" s="42"/>
    </row>
    <row r="39" spans="3:21" x14ac:dyDescent="0.2">
      <c r="C39" s="42"/>
      <c r="D39" s="42"/>
    </row>
    <row r="40" spans="3:21" x14ac:dyDescent="0.2">
      <c r="C40" s="42"/>
      <c r="D40" s="42"/>
    </row>
    <row r="41" spans="3:21" x14ac:dyDescent="0.2">
      <c r="C41" s="42"/>
      <c r="D41" s="42"/>
    </row>
    <row r="42" spans="3:21" x14ac:dyDescent="0.2">
      <c r="C42" s="42"/>
      <c r="D42" s="42"/>
    </row>
    <row r="43" spans="3:21" x14ac:dyDescent="0.2">
      <c r="C43" s="42"/>
      <c r="D43" s="42"/>
    </row>
    <row r="44" spans="3:21" x14ac:dyDescent="0.2">
      <c r="C44" s="42"/>
      <c r="D44" s="42"/>
    </row>
    <row r="45" spans="3:21" x14ac:dyDescent="0.2">
      <c r="C45" s="42"/>
      <c r="D45" s="42"/>
    </row>
    <row r="46" spans="3:21" x14ac:dyDescent="0.2">
      <c r="C46" s="42"/>
      <c r="D46" s="42"/>
    </row>
    <row r="47" spans="3:21" x14ac:dyDescent="0.2">
      <c r="C47" s="42"/>
      <c r="D47" s="42"/>
    </row>
    <row r="48" spans="3:21" x14ac:dyDescent="0.2">
      <c r="C48" s="42"/>
      <c r="D48" s="42"/>
    </row>
  </sheetData>
  <customSheetViews>
    <customSheetView guid="{A4F3C7AD-F0DA-4671-AF85-E5E755CFE342}" showPageBreaks="1" printArea="1" view="pageBreakPreview">
      <selection activeCell="C2" sqref="C2:N2"/>
      <pageMargins left="0.70866141732283472" right="0.70866141732283472" top="0.74803149606299213" bottom="0.74803149606299213" header="0.31496062992125984" footer="0.31496062992125984"/>
      <printOptions horizontalCentered="1"/>
      <pageSetup paperSize="8" orientation="landscape" horizontalDpi="1200" verticalDpi="1200" r:id="rId1"/>
    </customSheetView>
    <customSheetView guid="{CAEA2A42-8D92-46A4-ACB8-37570B67C27F}" showPageBreaks="1" printArea="1" view="pageBreakPreview" topLeftCell="C1">
      <selection activeCell="K12" sqref="K12"/>
      <pageMargins left="0.70866141732283472" right="0.70866141732283472" top="0.74803149606299213" bottom="0.74803149606299213" header="0.31496062992125984" footer="0.31496062992125984"/>
      <printOptions horizontalCentered="1"/>
      <pageSetup paperSize="8" orientation="landscape" horizontalDpi="1200" verticalDpi="1200" r:id="rId2"/>
    </customSheetView>
  </customSheetViews>
  <mergeCells count="5">
    <mergeCell ref="C1:U1"/>
    <mergeCell ref="C2:U2"/>
    <mergeCell ref="U4:U6"/>
    <mergeCell ref="D4:H4"/>
    <mergeCell ref="I4:T4"/>
  </mergeCells>
  <phoneticPr fontId="16"/>
  <printOptions horizontalCentered="1"/>
  <pageMargins left="0.70866141732283472" right="0.70866141732283472" top="0.74803149606299213" bottom="0.74803149606299213" header="0.31496062992125984" footer="0.31496062992125984"/>
  <pageSetup paperSize="8" scale="77" orientation="landscape" horizontalDpi="1200" verticalDpi="1200" r:id="rId3"/>
  <rowBreaks count="1" manualBreakCount="1">
    <brk id="3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Y72"/>
  <sheetViews>
    <sheetView showGridLines="0" view="pageBreakPreview" topLeftCell="A19" zoomScaleNormal="100" zoomScaleSheetLayoutView="100" workbookViewId="0"/>
  </sheetViews>
  <sheetFormatPr defaultColWidth="9.09765625" defaultRowHeight="13" x14ac:dyDescent="0.2"/>
  <cols>
    <col min="1" max="1" width="1.69921875" style="82" customWidth="1"/>
    <col min="2" max="2" width="4.69921875" style="82" customWidth="1"/>
    <col min="3" max="3" width="16.09765625" style="82" customWidth="1"/>
    <col min="4" max="11" width="3.69921875" style="82" customWidth="1"/>
    <col min="12" max="12" width="43.69921875" style="82" customWidth="1"/>
    <col min="13" max="13" width="1.69921875" style="82" customWidth="1"/>
    <col min="14" max="16384" width="9.09765625" style="82"/>
  </cols>
  <sheetData>
    <row r="1" spans="2:12" x14ac:dyDescent="0.2">
      <c r="B1" s="835" t="s">
        <v>56</v>
      </c>
      <c r="C1" s="835"/>
      <c r="D1" s="835"/>
      <c r="E1" s="835"/>
      <c r="F1" s="835"/>
      <c r="G1" s="835"/>
      <c r="H1" s="835"/>
      <c r="I1" s="835"/>
      <c r="J1" s="835"/>
      <c r="K1" s="835"/>
      <c r="L1" s="835"/>
    </row>
    <row r="3" spans="2:12" ht="14" x14ac:dyDescent="0.2">
      <c r="B3" s="836" t="s">
        <v>523</v>
      </c>
      <c r="C3" s="836"/>
      <c r="D3" s="836"/>
      <c r="E3" s="836"/>
      <c r="F3" s="836"/>
      <c r="G3" s="836"/>
      <c r="H3" s="836"/>
      <c r="I3" s="836"/>
      <c r="J3" s="836"/>
      <c r="K3" s="836"/>
      <c r="L3" s="836"/>
    </row>
    <row r="4" spans="2:12" ht="13.5" thickBot="1" x14ac:dyDescent="0.25"/>
    <row r="5" spans="2:12" ht="25.5" customHeight="1" thickBot="1" x14ac:dyDescent="0.25">
      <c r="B5" s="837" t="s">
        <v>38</v>
      </c>
      <c r="C5" s="837"/>
      <c r="D5" s="837"/>
      <c r="E5" s="837"/>
      <c r="F5" s="837"/>
      <c r="G5" s="837"/>
      <c r="H5" s="837"/>
      <c r="I5" s="837"/>
      <c r="J5" s="837"/>
      <c r="K5" s="837"/>
      <c r="L5" s="837"/>
    </row>
    <row r="6" spans="2:12" ht="13.5" thickBot="1" x14ac:dyDescent="0.25"/>
    <row r="7" spans="2:12" ht="25.5" customHeight="1" thickBot="1" x14ac:dyDescent="0.25">
      <c r="B7" s="837" t="s">
        <v>40</v>
      </c>
      <c r="C7" s="837"/>
      <c r="D7" s="838" t="s">
        <v>57</v>
      </c>
      <c r="E7" s="838"/>
      <c r="F7" s="838"/>
      <c r="G7" s="838"/>
      <c r="H7" s="838"/>
      <c r="I7" s="838"/>
      <c r="J7" s="838"/>
      <c r="K7" s="838"/>
      <c r="L7" s="838"/>
    </row>
    <row r="8" spans="2:12" ht="13.5" thickBot="1" x14ac:dyDescent="0.25"/>
    <row r="9" spans="2:12" ht="13.5" thickBot="1" x14ac:dyDescent="0.25">
      <c r="B9" s="840" t="s">
        <v>58</v>
      </c>
      <c r="C9" s="841" t="s">
        <v>59</v>
      </c>
      <c r="D9" s="842" t="s">
        <v>60</v>
      </c>
      <c r="E9" s="842"/>
      <c r="F9" s="842"/>
      <c r="G9" s="842"/>
      <c r="H9" s="842"/>
      <c r="I9" s="842"/>
      <c r="J9" s="842"/>
      <c r="K9" s="842"/>
      <c r="L9" s="843" t="s">
        <v>61</v>
      </c>
    </row>
    <row r="10" spans="2:12" ht="13.5" thickBot="1" x14ac:dyDescent="0.25">
      <c r="B10" s="840"/>
      <c r="C10" s="841"/>
      <c r="D10" s="83" t="s">
        <v>62</v>
      </c>
      <c r="E10" s="84" t="s">
        <v>63</v>
      </c>
      <c r="F10" s="85" t="s">
        <v>64</v>
      </c>
      <c r="G10" s="85" t="s">
        <v>65</v>
      </c>
      <c r="H10" s="85" t="s">
        <v>66</v>
      </c>
      <c r="I10" s="85" t="s">
        <v>67</v>
      </c>
      <c r="J10" s="85" t="s">
        <v>68</v>
      </c>
      <c r="K10" s="86" t="s">
        <v>69</v>
      </c>
      <c r="L10" s="843"/>
    </row>
    <row r="11" spans="2:12" ht="28.5" customHeight="1" x14ac:dyDescent="0.2">
      <c r="B11" s="87" t="s">
        <v>70</v>
      </c>
      <c r="C11" s="88" t="s">
        <v>71</v>
      </c>
      <c r="D11" s="87">
        <v>1</v>
      </c>
      <c r="E11" s="89" t="s">
        <v>72</v>
      </c>
      <c r="F11" s="90">
        <v>1</v>
      </c>
      <c r="G11" s="91">
        <v>1</v>
      </c>
      <c r="H11" s="90">
        <v>1</v>
      </c>
      <c r="I11" s="90" t="s">
        <v>73</v>
      </c>
      <c r="J11" s="90" t="s">
        <v>74</v>
      </c>
      <c r="K11" s="92" t="s">
        <v>75</v>
      </c>
      <c r="L11" s="93" t="s">
        <v>76</v>
      </c>
    </row>
    <row r="12" spans="2:12" ht="28.5" customHeight="1" x14ac:dyDescent="0.2">
      <c r="B12" s="94">
        <v>1</v>
      </c>
      <c r="C12" s="95"/>
      <c r="D12" s="94"/>
      <c r="E12" s="96"/>
      <c r="F12" s="97"/>
      <c r="G12" s="98"/>
      <c r="H12" s="97"/>
      <c r="I12" s="97"/>
      <c r="J12" s="97"/>
      <c r="K12" s="99"/>
      <c r="L12" s="100"/>
    </row>
    <row r="13" spans="2:12" ht="28.5" customHeight="1" x14ac:dyDescent="0.2">
      <c r="B13" s="94">
        <v>2</v>
      </c>
      <c r="C13" s="95"/>
      <c r="D13" s="94"/>
      <c r="E13" s="96"/>
      <c r="F13" s="97"/>
      <c r="G13" s="98"/>
      <c r="H13" s="97"/>
      <c r="I13" s="97"/>
      <c r="J13" s="97"/>
      <c r="K13" s="99"/>
      <c r="L13" s="100"/>
    </row>
    <row r="14" spans="2:12" ht="28.5" customHeight="1" x14ac:dyDescent="0.2">
      <c r="B14" s="94">
        <v>3</v>
      </c>
      <c r="C14" s="95"/>
      <c r="D14" s="94"/>
      <c r="E14" s="96"/>
      <c r="F14" s="97"/>
      <c r="G14" s="98"/>
      <c r="H14" s="97"/>
      <c r="I14" s="97"/>
      <c r="J14" s="97"/>
      <c r="K14" s="99"/>
      <c r="L14" s="100"/>
    </row>
    <row r="15" spans="2:12" ht="28.5" customHeight="1" x14ac:dyDescent="0.2">
      <c r="B15" s="94">
        <v>4</v>
      </c>
      <c r="C15" s="95"/>
      <c r="D15" s="94"/>
      <c r="E15" s="96"/>
      <c r="F15" s="97"/>
      <c r="G15" s="98"/>
      <c r="H15" s="97"/>
      <c r="I15" s="97"/>
      <c r="J15" s="97"/>
      <c r="K15" s="99"/>
      <c r="L15" s="100"/>
    </row>
    <row r="16" spans="2:12" ht="28.5" customHeight="1" x14ac:dyDescent="0.2">
      <c r="B16" s="94">
        <v>5</v>
      </c>
      <c r="C16" s="95"/>
      <c r="D16" s="94"/>
      <c r="E16" s="96"/>
      <c r="F16" s="97"/>
      <c r="G16" s="98"/>
      <c r="H16" s="97"/>
      <c r="I16" s="97"/>
      <c r="J16" s="97"/>
      <c r="K16" s="99"/>
      <c r="L16" s="100"/>
    </row>
    <row r="17" spans="2:25" ht="28.5" customHeight="1" x14ac:dyDescent="0.2">
      <c r="B17" s="94">
        <v>6</v>
      </c>
      <c r="C17" s="95"/>
      <c r="D17" s="94"/>
      <c r="E17" s="96"/>
      <c r="F17" s="97"/>
      <c r="G17" s="98"/>
      <c r="H17" s="97"/>
      <c r="I17" s="97"/>
      <c r="J17" s="97"/>
      <c r="K17" s="99"/>
      <c r="L17" s="100"/>
    </row>
    <row r="18" spans="2:25" ht="28.5" customHeight="1" x14ac:dyDescent="0.2">
      <c r="B18" s="94">
        <v>7</v>
      </c>
      <c r="C18" s="95"/>
      <c r="D18" s="94"/>
      <c r="E18" s="96"/>
      <c r="F18" s="97"/>
      <c r="G18" s="98"/>
      <c r="H18" s="97"/>
      <c r="I18" s="97"/>
      <c r="J18" s="97"/>
      <c r="K18" s="99"/>
      <c r="L18" s="100"/>
    </row>
    <row r="19" spans="2:25" ht="28.5" customHeight="1" x14ac:dyDescent="0.2">
      <c r="B19" s="94">
        <v>8</v>
      </c>
      <c r="C19" s="95"/>
      <c r="D19" s="94"/>
      <c r="E19" s="96"/>
      <c r="F19" s="97"/>
      <c r="G19" s="98"/>
      <c r="H19" s="97"/>
      <c r="I19" s="97"/>
      <c r="J19" s="97"/>
      <c r="K19" s="99"/>
      <c r="L19" s="100"/>
    </row>
    <row r="20" spans="2:25" ht="28.5" customHeight="1" x14ac:dyDescent="0.2">
      <c r="B20" s="94">
        <v>9</v>
      </c>
      <c r="C20" s="95"/>
      <c r="D20" s="94"/>
      <c r="E20" s="96"/>
      <c r="F20" s="97"/>
      <c r="G20" s="98"/>
      <c r="H20" s="97"/>
      <c r="I20" s="97"/>
      <c r="J20" s="97"/>
      <c r="K20" s="99"/>
      <c r="L20" s="100"/>
    </row>
    <row r="21" spans="2:25" ht="28.5" customHeight="1" x14ac:dyDescent="0.2">
      <c r="B21" s="94">
        <v>10</v>
      </c>
      <c r="C21" s="95"/>
      <c r="D21" s="94"/>
      <c r="E21" s="96"/>
      <c r="F21" s="97"/>
      <c r="G21" s="98"/>
      <c r="H21" s="97"/>
      <c r="I21" s="97"/>
      <c r="J21" s="97"/>
      <c r="K21" s="99"/>
      <c r="L21" s="100"/>
    </row>
    <row r="22" spans="2:25" ht="28.5" customHeight="1" x14ac:dyDescent="0.2">
      <c r="B22" s="94">
        <v>11</v>
      </c>
      <c r="C22" s="95"/>
      <c r="D22" s="94"/>
      <c r="E22" s="96"/>
      <c r="F22" s="97"/>
      <c r="G22" s="98"/>
      <c r="H22" s="97"/>
      <c r="I22" s="97"/>
      <c r="J22" s="97"/>
      <c r="K22" s="99"/>
      <c r="L22" s="100"/>
    </row>
    <row r="23" spans="2:25" ht="28.5" customHeight="1" x14ac:dyDescent="0.2">
      <c r="B23" s="94">
        <v>12</v>
      </c>
      <c r="C23" s="95"/>
      <c r="D23" s="94"/>
      <c r="E23" s="96"/>
      <c r="F23" s="97"/>
      <c r="G23" s="98"/>
      <c r="H23" s="97"/>
      <c r="I23" s="97"/>
      <c r="J23" s="97"/>
      <c r="K23" s="99"/>
      <c r="L23" s="100"/>
    </row>
    <row r="24" spans="2:25" ht="28.5" customHeight="1" x14ac:dyDescent="0.2">
      <c r="B24" s="94">
        <v>13</v>
      </c>
      <c r="C24" s="95"/>
      <c r="D24" s="94"/>
      <c r="E24" s="96"/>
      <c r="F24" s="97"/>
      <c r="G24" s="98"/>
      <c r="H24" s="97"/>
      <c r="I24" s="97"/>
      <c r="J24" s="97"/>
      <c r="K24" s="99"/>
      <c r="L24" s="100"/>
    </row>
    <row r="25" spans="2:25" ht="28.5" customHeight="1" x14ac:dyDescent="0.2">
      <c r="B25" s="94">
        <v>14</v>
      </c>
      <c r="C25" s="95"/>
      <c r="D25" s="94"/>
      <c r="E25" s="96"/>
      <c r="F25" s="97"/>
      <c r="G25" s="98"/>
      <c r="H25" s="97"/>
      <c r="I25" s="97"/>
      <c r="J25" s="97"/>
      <c r="K25" s="99"/>
      <c r="L25" s="100"/>
    </row>
    <row r="26" spans="2:25" ht="28.5" customHeight="1" thickBot="1" x14ac:dyDescent="0.25">
      <c r="B26" s="101">
        <v>15</v>
      </c>
      <c r="C26" s="102"/>
      <c r="D26" s="101"/>
      <c r="E26" s="103"/>
      <c r="F26" s="104"/>
      <c r="G26" s="105"/>
      <c r="H26" s="104"/>
      <c r="I26" s="104"/>
      <c r="J26" s="104"/>
      <c r="K26" s="106"/>
      <c r="L26" s="107"/>
    </row>
    <row r="27" spans="2:25" ht="16.5" customHeight="1" x14ac:dyDescent="0.2">
      <c r="B27" s="839" t="s">
        <v>77</v>
      </c>
      <c r="C27" s="839"/>
      <c r="D27" s="839"/>
      <c r="E27" s="839"/>
      <c r="F27" s="839"/>
      <c r="G27" s="839"/>
      <c r="H27" s="839"/>
      <c r="I27" s="839"/>
      <c r="J27" s="839"/>
      <c r="K27" s="839"/>
      <c r="L27" s="839"/>
      <c r="M27" s="81"/>
      <c r="N27" s="81"/>
      <c r="O27" s="81"/>
      <c r="P27" s="81"/>
      <c r="Q27" s="81"/>
      <c r="R27" s="81"/>
      <c r="S27" s="81"/>
      <c r="T27" s="81"/>
      <c r="U27" s="81"/>
      <c r="V27" s="81"/>
      <c r="W27" s="81"/>
      <c r="X27" s="81"/>
      <c r="Y27" s="81"/>
    </row>
    <row r="28" spans="2:25" ht="16.5" customHeight="1" x14ac:dyDescent="0.2">
      <c r="B28" s="839" t="s">
        <v>78</v>
      </c>
      <c r="C28" s="839"/>
      <c r="D28" s="839"/>
      <c r="E28" s="839"/>
      <c r="F28" s="839"/>
      <c r="G28" s="839"/>
      <c r="H28" s="839"/>
      <c r="I28" s="839"/>
      <c r="J28" s="839"/>
      <c r="K28" s="839"/>
      <c r="L28" s="839"/>
      <c r="M28" s="81"/>
      <c r="N28" s="81"/>
      <c r="O28" s="81"/>
      <c r="P28" s="81"/>
      <c r="Q28" s="81"/>
      <c r="R28" s="81"/>
      <c r="S28" s="81"/>
      <c r="T28" s="81"/>
      <c r="U28" s="81"/>
      <c r="V28" s="81"/>
      <c r="W28" s="81"/>
      <c r="X28" s="81"/>
      <c r="Y28" s="81"/>
    </row>
    <row r="29" spans="2:25" ht="16.5" customHeight="1" x14ac:dyDescent="0.2">
      <c r="B29" s="839" t="s">
        <v>79</v>
      </c>
      <c r="C29" s="839"/>
      <c r="D29" s="839"/>
      <c r="E29" s="839"/>
      <c r="F29" s="839"/>
      <c r="G29" s="839"/>
      <c r="H29" s="839"/>
      <c r="I29" s="839"/>
      <c r="J29" s="839"/>
      <c r="K29" s="839"/>
      <c r="L29" s="839"/>
      <c r="M29" s="81"/>
      <c r="N29" s="81"/>
      <c r="O29" s="81"/>
      <c r="P29" s="81"/>
      <c r="Q29" s="81"/>
      <c r="R29" s="81"/>
      <c r="S29" s="81"/>
      <c r="T29" s="81"/>
      <c r="U29" s="81"/>
      <c r="V29" s="81"/>
      <c r="W29" s="81"/>
      <c r="X29" s="81"/>
      <c r="Y29" s="81"/>
    </row>
    <row r="30" spans="2:25" ht="16.5" customHeight="1" x14ac:dyDescent="0.2">
      <c r="B30" s="839" t="s">
        <v>80</v>
      </c>
      <c r="C30" s="839"/>
      <c r="D30" s="839"/>
      <c r="E30" s="839"/>
      <c r="F30" s="839"/>
      <c r="G30" s="839"/>
      <c r="H30" s="839"/>
      <c r="I30" s="839"/>
      <c r="J30" s="839"/>
      <c r="K30" s="839"/>
      <c r="L30" s="839"/>
      <c r="M30" s="81"/>
      <c r="N30" s="81"/>
      <c r="O30" s="81"/>
      <c r="P30" s="81"/>
      <c r="Q30" s="81"/>
      <c r="R30" s="81"/>
      <c r="S30" s="81"/>
      <c r="T30" s="81"/>
      <c r="U30" s="81"/>
      <c r="V30" s="81"/>
      <c r="W30" s="81"/>
      <c r="X30" s="81"/>
      <c r="Y30" s="81"/>
    </row>
    <row r="31" spans="2:25" ht="16.5" customHeight="1" x14ac:dyDescent="0.2">
      <c r="B31" s="839" t="s">
        <v>385</v>
      </c>
      <c r="C31" s="839"/>
      <c r="D31" s="839"/>
      <c r="E31" s="839"/>
      <c r="F31" s="839"/>
      <c r="G31" s="839"/>
      <c r="H31" s="839"/>
      <c r="I31" s="839"/>
      <c r="J31" s="839"/>
      <c r="K31" s="839"/>
      <c r="L31" s="839"/>
      <c r="M31" s="81"/>
      <c r="N31" s="81"/>
      <c r="O31" s="81"/>
      <c r="P31" s="81"/>
      <c r="Q31" s="81"/>
      <c r="R31" s="81"/>
      <c r="S31" s="81"/>
      <c r="T31" s="81"/>
      <c r="U31" s="81"/>
      <c r="V31" s="81"/>
      <c r="W31" s="81"/>
      <c r="X31" s="81"/>
      <c r="Y31" s="81"/>
    </row>
    <row r="32" spans="2:25" ht="16.5" customHeight="1" x14ac:dyDescent="0.2">
      <c r="B32" s="839" t="s">
        <v>81</v>
      </c>
      <c r="C32" s="839"/>
      <c r="D32" s="839"/>
      <c r="E32" s="839"/>
      <c r="F32" s="839"/>
      <c r="G32" s="839"/>
      <c r="H32" s="839"/>
      <c r="I32" s="839"/>
      <c r="J32" s="839"/>
      <c r="K32" s="839"/>
      <c r="L32" s="839"/>
      <c r="M32" s="81"/>
      <c r="N32" s="81"/>
      <c r="O32" s="81"/>
      <c r="P32" s="81"/>
      <c r="Q32" s="81"/>
      <c r="R32" s="81"/>
      <c r="S32" s="81"/>
      <c r="T32" s="81"/>
      <c r="U32" s="81"/>
      <c r="V32" s="81"/>
      <c r="W32" s="81"/>
      <c r="X32" s="81"/>
      <c r="Y32" s="81"/>
    </row>
    <row r="33" spans="2:12" x14ac:dyDescent="0.2">
      <c r="B33" s="108"/>
      <c r="C33" s="108"/>
      <c r="D33" s="108"/>
      <c r="E33" s="108"/>
      <c r="F33" s="108"/>
      <c r="G33" s="108"/>
      <c r="H33" s="108"/>
      <c r="I33" s="108"/>
      <c r="J33" s="108"/>
      <c r="K33" s="108"/>
      <c r="L33" s="108"/>
    </row>
    <row r="34" spans="2:12" x14ac:dyDescent="0.2">
      <c r="B34" s="108"/>
      <c r="C34" s="108"/>
      <c r="D34" s="108"/>
      <c r="E34" s="108"/>
      <c r="F34" s="108"/>
      <c r="G34" s="108"/>
      <c r="H34" s="108"/>
      <c r="I34" s="108"/>
      <c r="J34" s="108"/>
      <c r="K34" s="108"/>
      <c r="L34" s="108"/>
    </row>
    <row r="35" spans="2:12" x14ac:dyDescent="0.2">
      <c r="B35" s="108"/>
      <c r="C35" s="108"/>
      <c r="D35" s="108"/>
      <c r="E35" s="108"/>
      <c r="F35" s="108"/>
      <c r="G35" s="108"/>
      <c r="H35" s="108"/>
      <c r="I35" s="108"/>
      <c r="J35" s="108"/>
      <c r="K35" s="108"/>
      <c r="L35" s="108"/>
    </row>
    <row r="36" spans="2:12" x14ac:dyDescent="0.2">
      <c r="B36" s="108"/>
      <c r="C36" s="108"/>
      <c r="D36" s="108"/>
      <c r="E36" s="108"/>
      <c r="F36" s="108"/>
      <c r="G36" s="108"/>
      <c r="H36" s="108"/>
      <c r="I36" s="108"/>
      <c r="J36" s="108"/>
      <c r="K36" s="108"/>
      <c r="L36" s="108"/>
    </row>
    <row r="37" spans="2:12" x14ac:dyDescent="0.2">
      <c r="B37" s="108"/>
      <c r="C37" s="108"/>
      <c r="D37" s="108"/>
      <c r="E37" s="108"/>
      <c r="F37" s="108"/>
      <c r="G37" s="108"/>
      <c r="H37" s="108"/>
      <c r="I37" s="108"/>
      <c r="J37" s="108"/>
      <c r="K37" s="108"/>
      <c r="L37" s="108"/>
    </row>
    <row r="38" spans="2:12" x14ac:dyDescent="0.2">
      <c r="B38" s="108"/>
      <c r="C38" s="108"/>
      <c r="D38" s="108"/>
      <c r="E38" s="108"/>
      <c r="F38" s="108"/>
      <c r="G38" s="108"/>
      <c r="H38" s="108"/>
      <c r="I38" s="108"/>
      <c r="J38" s="108"/>
      <c r="K38" s="108"/>
      <c r="L38" s="108"/>
    </row>
    <row r="39" spans="2:12" x14ac:dyDescent="0.2">
      <c r="B39" s="108"/>
      <c r="C39" s="108"/>
      <c r="D39" s="108"/>
      <c r="E39" s="108"/>
      <c r="F39" s="108"/>
      <c r="G39" s="108"/>
      <c r="H39" s="108"/>
      <c r="I39" s="108"/>
      <c r="J39" s="108"/>
      <c r="K39" s="108"/>
      <c r="L39" s="108"/>
    </row>
    <row r="40" spans="2:12" x14ac:dyDescent="0.2">
      <c r="B40" s="108"/>
      <c r="C40" s="108"/>
      <c r="D40" s="108"/>
      <c r="E40" s="108"/>
      <c r="F40" s="108"/>
      <c r="G40" s="108"/>
      <c r="H40" s="108"/>
      <c r="I40" s="108"/>
      <c r="J40" s="108"/>
      <c r="K40" s="108"/>
      <c r="L40" s="108"/>
    </row>
    <row r="41" spans="2:12" x14ac:dyDescent="0.2">
      <c r="B41" s="108"/>
      <c r="C41" s="108"/>
      <c r="D41" s="108"/>
      <c r="E41" s="108"/>
      <c r="F41" s="108"/>
      <c r="G41" s="108"/>
      <c r="H41" s="108"/>
      <c r="I41" s="108"/>
      <c r="J41" s="108"/>
      <c r="K41" s="108"/>
      <c r="L41" s="108"/>
    </row>
    <row r="42" spans="2:12" x14ac:dyDescent="0.2">
      <c r="B42" s="108"/>
      <c r="C42" s="108"/>
      <c r="D42" s="108"/>
      <c r="E42" s="108"/>
      <c r="F42" s="108"/>
      <c r="G42" s="108"/>
      <c r="H42" s="108"/>
      <c r="I42" s="108"/>
      <c r="J42" s="108"/>
      <c r="K42" s="108"/>
      <c r="L42" s="108"/>
    </row>
    <row r="43" spans="2:12" x14ac:dyDescent="0.2">
      <c r="B43" s="108"/>
      <c r="C43" s="108"/>
      <c r="D43" s="108"/>
      <c r="E43" s="108"/>
      <c r="F43" s="108"/>
      <c r="G43" s="108"/>
      <c r="H43" s="108"/>
      <c r="I43" s="108"/>
      <c r="J43" s="108"/>
      <c r="K43" s="108"/>
      <c r="L43" s="108"/>
    </row>
    <row r="44" spans="2:12" x14ac:dyDescent="0.2">
      <c r="B44" s="108"/>
      <c r="C44" s="108"/>
      <c r="D44" s="108"/>
      <c r="E44" s="108"/>
      <c r="F44" s="108"/>
      <c r="G44" s="108"/>
      <c r="H44" s="108"/>
      <c r="I44" s="108"/>
      <c r="J44" s="108"/>
      <c r="K44" s="108"/>
      <c r="L44" s="108"/>
    </row>
    <row r="45" spans="2:12" x14ac:dyDescent="0.2">
      <c r="B45" s="108"/>
      <c r="C45" s="108"/>
      <c r="D45" s="108"/>
      <c r="E45" s="108"/>
      <c r="F45" s="108"/>
      <c r="G45" s="108"/>
      <c r="H45" s="108"/>
      <c r="I45" s="108"/>
      <c r="J45" s="108"/>
      <c r="K45" s="108"/>
      <c r="L45" s="108"/>
    </row>
    <row r="46" spans="2:12" x14ac:dyDescent="0.2">
      <c r="B46" s="108"/>
      <c r="C46" s="108"/>
      <c r="D46" s="108"/>
      <c r="E46" s="108"/>
      <c r="F46" s="108"/>
      <c r="G46" s="108"/>
      <c r="H46" s="108"/>
      <c r="I46" s="108"/>
      <c r="J46" s="108"/>
      <c r="K46" s="108"/>
      <c r="L46" s="108"/>
    </row>
    <row r="47" spans="2:12" x14ac:dyDescent="0.2">
      <c r="B47" s="108"/>
      <c r="C47" s="108"/>
      <c r="D47" s="108"/>
      <c r="E47" s="108"/>
      <c r="F47" s="108"/>
      <c r="G47" s="108"/>
      <c r="H47" s="108"/>
      <c r="I47" s="108"/>
      <c r="J47" s="108"/>
      <c r="K47" s="108"/>
      <c r="L47" s="108"/>
    </row>
    <row r="48" spans="2:12" x14ac:dyDescent="0.2">
      <c r="B48" s="108"/>
      <c r="C48" s="108"/>
      <c r="D48" s="108"/>
      <c r="E48" s="108"/>
      <c r="F48" s="108"/>
      <c r="G48" s="108"/>
      <c r="H48" s="108"/>
      <c r="I48" s="108"/>
      <c r="J48" s="108"/>
      <c r="K48" s="108"/>
      <c r="L48" s="108"/>
    </row>
    <row r="49" spans="2:12" x14ac:dyDescent="0.2">
      <c r="B49" s="108"/>
      <c r="C49" s="108"/>
      <c r="D49" s="108"/>
      <c r="E49" s="108"/>
      <c r="F49" s="108"/>
      <c r="G49" s="108"/>
      <c r="H49" s="108"/>
      <c r="I49" s="108"/>
      <c r="J49" s="108"/>
      <c r="K49" s="108"/>
      <c r="L49" s="108"/>
    </row>
    <row r="50" spans="2:12" x14ac:dyDescent="0.2">
      <c r="B50" s="108"/>
      <c r="C50" s="108"/>
      <c r="D50" s="108"/>
      <c r="E50" s="108"/>
      <c r="F50" s="108"/>
      <c r="G50" s="108"/>
      <c r="H50" s="108"/>
      <c r="I50" s="108"/>
      <c r="J50" s="108"/>
      <c r="K50" s="108"/>
      <c r="L50" s="108"/>
    </row>
    <row r="51" spans="2:12" x14ac:dyDescent="0.2">
      <c r="B51" s="108"/>
      <c r="C51" s="108"/>
      <c r="D51" s="108"/>
      <c r="E51" s="108"/>
      <c r="F51" s="108"/>
      <c r="G51" s="108"/>
      <c r="H51" s="108"/>
      <c r="I51" s="108"/>
      <c r="J51" s="108"/>
      <c r="K51" s="108"/>
      <c r="L51" s="108"/>
    </row>
    <row r="52" spans="2:12" x14ac:dyDescent="0.2">
      <c r="B52" s="108"/>
      <c r="C52" s="108"/>
      <c r="D52" s="108"/>
      <c r="E52" s="108"/>
      <c r="F52" s="108"/>
      <c r="G52" s="108"/>
      <c r="H52" s="108"/>
      <c r="I52" s="108"/>
      <c r="J52" s="108"/>
      <c r="K52" s="108"/>
      <c r="L52" s="108"/>
    </row>
    <row r="53" spans="2:12" x14ac:dyDescent="0.2">
      <c r="B53" s="108"/>
      <c r="C53" s="108"/>
      <c r="D53" s="108"/>
      <c r="E53" s="108"/>
      <c r="F53" s="108"/>
      <c r="G53" s="108"/>
      <c r="H53" s="108"/>
      <c r="I53" s="108"/>
      <c r="J53" s="108"/>
      <c r="K53" s="108"/>
      <c r="L53" s="108"/>
    </row>
    <row r="54" spans="2:12" x14ac:dyDescent="0.2">
      <c r="B54" s="108"/>
      <c r="C54" s="108"/>
      <c r="D54" s="108"/>
      <c r="E54" s="108"/>
      <c r="F54" s="108"/>
      <c r="G54" s="108"/>
      <c r="H54" s="108"/>
      <c r="I54" s="108"/>
      <c r="J54" s="108"/>
      <c r="K54" s="108"/>
      <c r="L54" s="108"/>
    </row>
    <row r="55" spans="2:12" x14ac:dyDescent="0.2">
      <c r="B55" s="108"/>
      <c r="C55" s="108"/>
      <c r="D55" s="108"/>
      <c r="E55" s="108"/>
      <c r="F55" s="108"/>
      <c r="G55" s="108"/>
      <c r="H55" s="108"/>
      <c r="I55" s="108"/>
      <c r="J55" s="108"/>
      <c r="K55" s="108"/>
      <c r="L55" s="108"/>
    </row>
    <row r="56" spans="2:12" x14ac:dyDescent="0.2">
      <c r="B56" s="108"/>
      <c r="C56" s="108"/>
      <c r="D56" s="108"/>
      <c r="E56" s="108"/>
      <c r="F56" s="108"/>
      <c r="G56" s="108"/>
      <c r="H56" s="108"/>
      <c r="I56" s="108"/>
      <c r="J56" s="108"/>
      <c r="K56" s="108"/>
      <c r="L56" s="108"/>
    </row>
    <row r="57" spans="2:12" x14ac:dyDescent="0.2">
      <c r="B57" s="108"/>
      <c r="C57" s="108"/>
      <c r="D57" s="108"/>
      <c r="E57" s="108"/>
      <c r="F57" s="108"/>
      <c r="G57" s="108"/>
      <c r="H57" s="108"/>
      <c r="I57" s="108"/>
      <c r="J57" s="108"/>
      <c r="K57" s="108"/>
      <c r="L57" s="108"/>
    </row>
    <row r="58" spans="2:12" x14ac:dyDescent="0.2">
      <c r="B58" s="108"/>
      <c r="C58" s="108"/>
      <c r="D58" s="108"/>
      <c r="E58" s="108"/>
      <c r="F58" s="108"/>
      <c r="G58" s="108"/>
      <c r="H58" s="108"/>
      <c r="I58" s="108"/>
      <c r="J58" s="108"/>
      <c r="K58" s="108"/>
      <c r="L58" s="108"/>
    </row>
    <row r="59" spans="2:12" x14ac:dyDescent="0.2">
      <c r="B59" s="108"/>
      <c r="C59" s="108"/>
      <c r="D59" s="108"/>
      <c r="E59" s="108"/>
      <c r="F59" s="108"/>
      <c r="G59" s="108"/>
      <c r="H59" s="108"/>
      <c r="I59" s="108"/>
      <c r="J59" s="108"/>
      <c r="K59" s="108"/>
      <c r="L59" s="108"/>
    </row>
    <row r="60" spans="2:12" x14ac:dyDescent="0.2">
      <c r="B60" s="108"/>
      <c r="C60" s="108"/>
      <c r="D60" s="108"/>
      <c r="E60" s="108"/>
      <c r="F60" s="108"/>
      <c r="G60" s="108"/>
      <c r="H60" s="108"/>
      <c r="I60" s="108"/>
      <c r="J60" s="108"/>
      <c r="K60" s="108"/>
      <c r="L60" s="108"/>
    </row>
    <row r="61" spans="2:12" x14ac:dyDescent="0.2">
      <c r="B61" s="108"/>
      <c r="C61" s="108"/>
      <c r="D61" s="108"/>
      <c r="E61" s="108"/>
      <c r="F61" s="108"/>
      <c r="G61" s="108"/>
      <c r="H61" s="108"/>
      <c r="I61" s="108"/>
      <c r="J61" s="108"/>
      <c r="K61" s="108"/>
      <c r="L61" s="108"/>
    </row>
    <row r="62" spans="2:12" x14ac:dyDescent="0.2">
      <c r="B62" s="108"/>
      <c r="C62" s="108"/>
      <c r="D62" s="108"/>
      <c r="E62" s="108"/>
      <c r="F62" s="108"/>
      <c r="G62" s="108"/>
      <c r="H62" s="108"/>
      <c r="I62" s="108"/>
      <c r="J62" s="108"/>
      <c r="K62" s="108"/>
      <c r="L62" s="108"/>
    </row>
    <row r="63" spans="2:12" x14ac:dyDescent="0.2">
      <c r="B63" s="108"/>
      <c r="C63" s="108"/>
      <c r="D63" s="108"/>
      <c r="E63" s="108"/>
      <c r="F63" s="108"/>
      <c r="G63" s="108"/>
      <c r="H63" s="108"/>
      <c r="I63" s="108"/>
      <c r="J63" s="108"/>
      <c r="K63" s="108"/>
      <c r="L63" s="108"/>
    </row>
    <row r="64" spans="2:12" x14ac:dyDescent="0.2">
      <c r="B64" s="108"/>
      <c r="C64" s="108"/>
      <c r="D64" s="108"/>
      <c r="E64" s="108"/>
      <c r="F64" s="108"/>
      <c r="G64" s="108"/>
      <c r="H64" s="108"/>
      <c r="I64" s="108"/>
      <c r="J64" s="108"/>
      <c r="K64" s="108"/>
      <c r="L64" s="108"/>
    </row>
    <row r="65" spans="2:12" x14ac:dyDescent="0.2">
      <c r="B65" s="108"/>
      <c r="C65" s="108"/>
      <c r="D65" s="108"/>
      <c r="E65" s="108"/>
      <c r="F65" s="108"/>
      <c r="G65" s="108"/>
      <c r="H65" s="108"/>
      <c r="I65" s="108"/>
      <c r="J65" s="108"/>
      <c r="K65" s="108"/>
      <c r="L65" s="108"/>
    </row>
    <row r="66" spans="2:12" x14ac:dyDescent="0.2">
      <c r="B66" s="108"/>
      <c r="C66" s="108"/>
      <c r="D66" s="108"/>
      <c r="E66" s="108"/>
      <c r="F66" s="108"/>
      <c r="G66" s="108"/>
      <c r="H66" s="108"/>
      <c r="I66" s="108"/>
      <c r="J66" s="108"/>
      <c r="K66" s="108"/>
      <c r="L66" s="108"/>
    </row>
    <row r="67" spans="2:12" x14ac:dyDescent="0.2">
      <c r="B67" s="108"/>
      <c r="C67" s="108"/>
      <c r="D67" s="108"/>
      <c r="E67" s="108"/>
      <c r="F67" s="108"/>
      <c r="G67" s="108"/>
      <c r="H67" s="108"/>
      <c r="I67" s="108"/>
      <c r="J67" s="108"/>
      <c r="K67" s="108"/>
      <c r="L67" s="108"/>
    </row>
    <row r="68" spans="2:12" x14ac:dyDescent="0.2">
      <c r="B68" s="108"/>
      <c r="C68" s="108"/>
      <c r="D68" s="108"/>
      <c r="E68" s="108"/>
      <c r="F68" s="108"/>
      <c r="G68" s="108"/>
      <c r="H68" s="108"/>
      <c r="I68" s="108"/>
      <c r="J68" s="108"/>
      <c r="K68" s="108"/>
      <c r="L68" s="108"/>
    </row>
    <row r="69" spans="2:12" x14ac:dyDescent="0.2">
      <c r="B69" s="108"/>
      <c r="C69" s="108"/>
      <c r="D69" s="108"/>
      <c r="E69" s="108"/>
      <c r="F69" s="108"/>
      <c r="G69" s="108"/>
      <c r="H69" s="108"/>
      <c r="I69" s="108"/>
      <c r="J69" s="108"/>
      <c r="K69" s="108"/>
      <c r="L69" s="108"/>
    </row>
    <row r="70" spans="2:12" x14ac:dyDescent="0.2">
      <c r="B70" s="108"/>
      <c r="C70" s="108"/>
      <c r="D70" s="108"/>
      <c r="E70" s="108"/>
      <c r="F70" s="108"/>
      <c r="G70" s="108"/>
      <c r="H70" s="108"/>
      <c r="I70" s="108"/>
      <c r="J70" s="108"/>
      <c r="K70" s="108"/>
      <c r="L70" s="108"/>
    </row>
    <row r="71" spans="2:12" x14ac:dyDescent="0.2">
      <c r="B71" s="108"/>
      <c r="C71" s="108"/>
      <c r="D71" s="108"/>
      <c r="E71" s="108"/>
      <c r="F71" s="108"/>
      <c r="G71" s="108"/>
      <c r="H71" s="108"/>
      <c r="I71" s="108"/>
      <c r="J71" s="108"/>
      <c r="K71" s="108"/>
      <c r="L71" s="108"/>
    </row>
    <row r="72" spans="2:12" x14ac:dyDescent="0.2">
      <c r="B72" s="108"/>
      <c r="C72" s="108"/>
      <c r="D72" s="108"/>
      <c r="E72" s="108"/>
      <c r="F72" s="108"/>
      <c r="G72" s="108"/>
      <c r="H72" s="108"/>
      <c r="I72" s="108"/>
      <c r="J72" s="108"/>
      <c r="K72" s="108"/>
      <c r="L72" s="108"/>
    </row>
  </sheetData>
  <customSheetViews>
    <customSheetView guid="{A4F3C7AD-F0DA-4671-AF85-E5E755CFE342}" showPageBreaks="1" showGridLines="0" printArea="1" view="pageBreakPreview">
      <selection activeCell="C2" sqref="C2"/>
      <pageMargins left="0.7" right="0.7" top="0.75" bottom="0.75" header="0.3" footer="0.3"/>
      <pageSetup paperSize="9" orientation="portrait" horizontalDpi="1200" verticalDpi="1200" r:id="rId1"/>
    </customSheetView>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2"/>
    </customSheetView>
  </customSheetViews>
  <mergeCells count="16">
    <mergeCell ref="B29:L29"/>
    <mergeCell ref="B30:L30"/>
    <mergeCell ref="B31:L31"/>
    <mergeCell ref="B32:L32"/>
    <mergeCell ref="B9:B10"/>
    <mergeCell ref="C9:C10"/>
    <mergeCell ref="D9:K9"/>
    <mergeCell ref="L9:L10"/>
    <mergeCell ref="B27:L27"/>
    <mergeCell ref="B28:L28"/>
    <mergeCell ref="B1:L1"/>
    <mergeCell ref="B3:L3"/>
    <mergeCell ref="B5:C5"/>
    <mergeCell ref="D5:L5"/>
    <mergeCell ref="B7:C7"/>
    <mergeCell ref="D7:L7"/>
  </mergeCells>
  <phoneticPr fontId="6"/>
  <pageMargins left="0.7" right="0.7" top="0.75" bottom="0.75" header="0.3" footer="0.3"/>
  <pageSetup paperSize="9" orientation="portrait" horizontalDpi="1200" verticalDpi="120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46"/>
  <sheetViews>
    <sheetView view="pageBreakPreview" topLeftCell="A19" zoomScaleNormal="85" zoomScaleSheetLayoutView="100" workbookViewId="0"/>
  </sheetViews>
  <sheetFormatPr defaultColWidth="9.09765625" defaultRowHeight="12" x14ac:dyDescent="0.2"/>
  <cols>
    <col min="1" max="1" width="1.69921875" style="1" customWidth="1"/>
    <col min="2" max="2" width="31.69921875" style="1" customWidth="1"/>
    <col min="3" max="4" width="14.69921875" style="1" customWidth="1"/>
    <col min="5" max="5" width="31.69921875" style="1" customWidth="1"/>
    <col min="6" max="6" width="1.69921875" style="1" customWidth="1"/>
    <col min="7" max="16384" width="9.09765625" style="1"/>
  </cols>
  <sheetData>
    <row r="1" spans="2:5" x14ac:dyDescent="0.2">
      <c r="B1" s="975" t="s">
        <v>376</v>
      </c>
      <c r="C1" s="975"/>
      <c r="D1" s="975"/>
      <c r="E1" s="975"/>
    </row>
    <row r="13" spans="2:5" ht="19" x14ac:dyDescent="0.2">
      <c r="B13" s="974" t="s">
        <v>511</v>
      </c>
      <c r="C13" s="974"/>
      <c r="D13" s="974"/>
      <c r="E13" s="974"/>
    </row>
    <row r="14" spans="2:5" ht="19" x14ac:dyDescent="0.2">
      <c r="B14" s="3"/>
      <c r="C14" s="3"/>
      <c r="D14" s="3"/>
      <c r="E14" s="3"/>
    </row>
    <row r="15" spans="2:5" ht="19" x14ac:dyDescent="0.2">
      <c r="B15" s="974" t="s">
        <v>377</v>
      </c>
      <c r="C15" s="974"/>
      <c r="D15" s="974"/>
      <c r="E15" s="974"/>
    </row>
    <row r="16" spans="2:5" ht="19" x14ac:dyDescent="0.2">
      <c r="B16" s="974" t="s">
        <v>0</v>
      </c>
      <c r="C16" s="974"/>
      <c r="D16" s="974"/>
      <c r="E16" s="974"/>
    </row>
    <row r="43" spans="2:5" ht="16.5" x14ac:dyDescent="0.2">
      <c r="B43" s="973" t="s">
        <v>842</v>
      </c>
      <c r="C43" s="973"/>
      <c r="D43" s="973"/>
      <c r="E43" s="973"/>
    </row>
    <row r="46" spans="2:5" ht="21.75" customHeight="1" x14ac:dyDescent="0.2">
      <c r="C46" s="4" t="s">
        <v>1</v>
      </c>
      <c r="D46" s="5"/>
    </row>
  </sheetData>
  <customSheetViews>
    <customSheetView guid="{A4F3C7AD-F0DA-4671-AF85-E5E755CFE342}" showPageBreaks="1" printArea="1" view="pageBreakPreview">
      <selection activeCell="B2" sqref="B2"/>
      <pageMargins left="0.7" right="0.7" top="0.75" bottom="0.75" header="0.3" footer="0.3"/>
      <pageSetup paperSize="9" orientation="portrait" horizontalDpi="1200" verticalDpi="1200" r:id="rId1"/>
    </customSheetView>
    <customSheetView guid="{CAEA2A42-8D92-46A4-ACB8-37570B67C27F}" showPageBreaks="1" printArea="1" view="pageBreakPreview" topLeftCell="A4">
      <selection activeCell="M35" sqref="M35"/>
      <pageMargins left="0.7" right="0.7" top="0.75" bottom="0.75" header="0.3" footer="0.3"/>
      <pageSetup paperSize="9" orientation="portrait" horizontalDpi="1200" verticalDpi="1200" r:id="rId2"/>
    </customSheetView>
  </customSheetViews>
  <mergeCells count="5">
    <mergeCell ref="B1:E1"/>
    <mergeCell ref="B13:E13"/>
    <mergeCell ref="B15:E15"/>
    <mergeCell ref="B16:E16"/>
    <mergeCell ref="B43:E43"/>
  </mergeCells>
  <phoneticPr fontId="6"/>
  <pageMargins left="0.7" right="0.7" top="0.75" bottom="0.75" header="0.3" footer="0.3"/>
  <pageSetup paperSize="9" orientation="portrait" horizontalDpi="1200" verticalDpi="120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21"/>
  <sheetViews>
    <sheetView showZeros="0" view="pageBreakPreview" zoomScaleNormal="100" zoomScaleSheetLayoutView="100" workbookViewId="0">
      <pane xSplit="4" ySplit="8" topLeftCell="E9" activePane="bottomRight" state="frozen"/>
      <selection sqref="A1:D1"/>
      <selection pane="topRight" sqref="A1:D1"/>
      <selection pane="bottomLeft" sqref="A1:D1"/>
      <selection pane="bottomRight" activeCell="C5" sqref="C5:J5"/>
    </sheetView>
  </sheetViews>
  <sheetFormatPr defaultColWidth="9" defaultRowHeight="13.5" customHeight="1" x14ac:dyDescent="0.2"/>
  <cols>
    <col min="1" max="1" width="5.296875" style="415" customWidth="1"/>
    <col min="2" max="2" width="9" style="415"/>
    <col min="3" max="4" width="6.69921875" style="415" customWidth="1"/>
    <col min="5" max="10" width="6.69921875" style="156" customWidth="1"/>
    <col min="11" max="11" width="7.09765625" style="156" customWidth="1"/>
    <col min="12" max="12" width="6.69921875" style="415" customWidth="1"/>
    <col min="13" max="20" width="6.69921875" style="156" customWidth="1"/>
    <col min="21" max="16384" width="9" style="156"/>
  </cols>
  <sheetData>
    <row r="1" spans="1:20" ht="13.5" customHeight="1" x14ac:dyDescent="0.2">
      <c r="T1" s="689" t="s">
        <v>622</v>
      </c>
    </row>
    <row r="2" spans="1:20" ht="13.5" customHeight="1" x14ac:dyDescent="0.2">
      <c r="A2" s="142" t="s">
        <v>834</v>
      </c>
    </row>
    <row r="3" spans="1:20" ht="13.5" customHeight="1" x14ac:dyDescent="0.2">
      <c r="A3" s="142"/>
    </row>
    <row r="4" spans="1:20" ht="13.5" customHeight="1" x14ac:dyDescent="0.2">
      <c r="A4" s="156" t="s">
        <v>595</v>
      </c>
      <c r="K4" s="143" t="s">
        <v>129</v>
      </c>
    </row>
    <row r="5" spans="1:20" ht="13.5" customHeight="1" x14ac:dyDescent="0.2">
      <c r="A5" s="1074" t="s">
        <v>130</v>
      </c>
      <c r="B5" s="1077" t="s">
        <v>131</v>
      </c>
      <c r="C5" s="1080" t="s">
        <v>858</v>
      </c>
      <c r="D5" s="1081"/>
      <c r="E5" s="1081"/>
      <c r="F5" s="1081"/>
      <c r="G5" s="1081"/>
      <c r="H5" s="1081"/>
      <c r="I5" s="1081"/>
      <c r="J5" s="1082"/>
      <c r="K5" s="1083" t="s">
        <v>132</v>
      </c>
      <c r="L5" s="1084"/>
      <c r="M5" s="1084"/>
      <c r="N5" s="1084"/>
      <c r="O5" s="1084"/>
      <c r="P5" s="1084"/>
      <c r="Q5" s="1084"/>
      <c r="R5" s="1084"/>
      <c r="S5" s="1084"/>
      <c r="T5" s="1085"/>
    </row>
    <row r="6" spans="1:20" ht="13.5" customHeight="1" x14ac:dyDescent="0.2">
      <c r="A6" s="1054"/>
      <c r="B6" s="1078"/>
      <c r="C6" s="1086" t="s">
        <v>133</v>
      </c>
      <c r="D6" s="1088" t="s">
        <v>134</v>
      </c>
      <c r="E6" s="1067" t="s">
        <v>135</v>
      </c>
      <c r="F6" s="1068"/>
      <c r="G6" s="1068"/>
      <c r="H6" s="1068"/>
      <c r="I6" s="1068"/>
      <c r="J6" s="1070"/>
      <c r="K6" s="1090" t="s">
        <v>136</v>
      </c>
      <c r="L6" s="1092" t="s">
        <v>133</v>
      </c>
      <c r="M6" s="1067" t="s">
        <v>135</v>
      </c>
      <c r="N6" s="1068"/>
      <c r="O6" s="1068"/>
      <c r="P6" s="1068"/>
      <c r="Q6" s="1068"/>
      <c r="R6" s="1068"/>
      <c r="S6" s="1068"/>
      <c r="T6" s="1069"/>
    </row>
    <row r="7" spans="1:20" ht="13.5" customHeight="1" x14ac:dyDescent="0.2">
      <c r="A7" s="1075"/>
      <c r="B7" s="1078"/>
      <c r="C7" s="1087"/>
      <c r="D7" s="1089"/>
      <c r="E7" s="1067" t="s">
        <v>137</v>
      </c>
      <c r="F7" s="1068"/>
      <c r="G7" s="1069"/>
      <c r="H7" s="1067" t="s">
        <v>138</v>
      </c>
      <c r="I7" s="1068"/>
      <c r="J7" s="1070"/>
      <c r="K7" s="1086"/>
      <c r="L7" s="1093"/>
      <c r="M7" s="1067" t="s">
        <v>137</v>
      </c>
      <c r="N7" s="1068"/>
      <c r="O7" s="1068"/>
      <c r="P7" s="1069"/>
      <c r="Q7" s="1067" t="s">
        <v>138</v>
      </c>
      <c r="R7" s="1068"/>
      <c r="S7" s="1068"/>
      <c r="T7" s="1069"/>
    </row>
    <row r="8" spans="1:20" ht="74.5" customHeight="1" thickBot="1" x14ac:dyDescent="0.25">
      <c r="A8" s="1076"/>
      <c r="B8" s="1079"/>
      <c r="C8" s="785" t="s">
        <v>448</v>
      </c>
      <c r="D8" s="786" t="s">
        <v>449</v>
      </c>
      <c r="E8" s="787" t="s">
        <v>139</v>
      </c>
      <c r="F8" s="788" t="s">
        <v>140</v>
      </c>
      <c r="G8" s="788" t="s">
        <v>141</v>
      </c>
      <c r="H8" s="787" t="s">
        <v>139</v>
      </c>
      <c r="I8" s="788" t="s">
        <v>140</v>
      </c>
      <c r="J8" s="788" t="s">
        <v>141</v>
      </c>
      <c r="K8" s="1091"/>
      <c r="L8" s="789" t="s">
        <v>448</v>
      </c>
      <c r="M8" s="790" t="s">
        <v>139</v>
      </c>
      <c r="N8" s="791" t="s">
        <v>142</v>
      </c>
      <c r="O8" s="791" t="s">
        <v>821</v>
      </c>
      <c r="P8" s="791" t="s">
        <v>450</v>
      </c>
      <c r="Q8" s="790" t="s">
        <v>139</v>
      </c>
      <c r="R8" s="791" t="s">
        <v>143</v>
      </c>
      <c r="S8" s="791" t="s">
        <v>822</v>
      </c>
      <c r="T8" s="790" t="s">
        <v>451</v>
      </c>
    </row>
    <row r="9" spans="1:20" ht="13.5" customHeight="1" thickTop="1" x14ac:dyDescent="0.2">
      <c r="A9" s="1071">
        <v>1</v>
      </c>
      <c r="B9" s="1072" t="s">
        <v>541</v>
      </c>
      <c r="C9" s="1060">
        <v>100</v>
      </c>
      <c r="D9" s="1094">
        <v>36</v>
      </c>
      <c r="E9" s="776"/>
      <c r="F9" s="777"/>
      <c r="G9" s="778"/>
      <c r="H9" s="776"/>
      <c r="I9" s="779"/>
      <c r="J9" s="780"/>
      <c r="K9" s="1073"/>
      <c r="L9" s="1058">
        <f>+M9+M10+Q9+Q10</f>
        <v>0</v>
      </c>
      <c r="M9" s="781"/>
      <c r="N9" s="779">
        <f>+M9/210*1000</f>
        <v>0</v>
      </c>
      <c r="O9" s="782"/>
      <c r="P9" s="783">
        <f>IF(N9=0,0,O9/N9*100)</f>
        <v>0</v>
      </c>
      <c r="Q9" s="781"/>
      <c r="R9" s="779">
        <f>+Q9/210/SQRT(3)*1000</f>
        <v>0</v>
      </c>
      <c r="S9" s="782"/>
      <c r="T9" s="784">
        <f>IF(R9=0,0,S9/R9*100)</f>
        <v>0</v>
      </c>
    </row>
    <row r="10" spans="1:20" ht="13.5" customHeight="1" x14ac:dyDescent="0.2">
      <c r="A10" s="1055"/>
      <c r="B10" s="1056"/>
      <c r="C10" s="1061"/>
      <c r="D10" s="1062"/>
      <c r="E10" s="761"/>
      <c r="F10" s="762"/>
      <c r="G10" s="698"/>
      <c r="H10" s="761"/>
      <c r="I10" s="699"/>
      <c r="J10" s="692"/>
      <c r="K10" s="1057"/>
      <c r="L10" s="1059"/>
      <c r="M10" s="693"/>
      <c r="N10" s="690">
        <f>+M10/210*1000</f>
        <v>0</v>
      </c>
      <c r="O10" s="694"/>
      <c r="P10" s="695">
        <f>IF(N10=0,0,O10/N10*100)</f>
        <v>0</v>
      </c>
      <c r="Q10" s="693"/>
      <c r="R10" s="690">
        <f>+Q10/210/SQRT(3)*1000</f>
        <v>0</v>
      </c>
      <c r="S10" s="694"/>
      <c r="T10" s="696">
        <f>IF(R10=0,0,S10/R10*100)</f>
        <v>0</v>
      </c>
    </row>
    <row r="11" spans="1:20" ht="13.5" customHeight="1" x14ac:dyDescent="0.2">
      <c r="A11" s="1055">
        <f>+A9+1</f>
        <v>2</v>
      </c>
      <c r="B11" s="1056" t="s">
        <v>542</v>
      </c>
      <c r="C11" s="1060">
        <v>250</v>
      </c>
      <c r="D11" s="1062">
        <v>64</v>
      </c>
      <c r="E11" s="759"/>
      <c r="F11" s="760"/>
      <c r="G11" s="691"/>
      <c r="H11" s="759"/>
      <c r="I11" s="690"/>
      <c r="J11" s="692"/>
      <c r="K11" s="1057"/>
      <c r="L11" s="1058">
        <f t="shared" ref="L11" si="0">+M11+M12+Q11+Q12</f>
        <v>0</v>
      </c>
      <c r="M11" s="693"/>
      <c r="N11" s="690">
        <f t="shared" ref="N11:N74" si="1">+M11/210*1000</f>
        <v>0</v>
      </c>
      <c r="O11" s="694"/>
      <c r="P11" s="695">
        <f t="shared" ref="P11:P74" si="2">IF(N11=0,0,O11/N11*100)</f>
        <v>0</v>
      </c>
      <c r="Q11" s="693"/>
      <c r="R11" s="690">
        <f t="shared" ref="R11:R74" si="3">+Q11/210/SQRT(3)*1000</f>
        <v>0</v>
      </c>
      <c r="S11" s="694"/>
      <c r="T11" s="696">
        <f t="shared" ref="T11:T74" si="4">IF(R11=0,0,S11/R11*100)</f>
        <v>0</v>
      </c>
    </row>
    <row r="12" spans="1:20" ht="13.5" customHeight="1" x14ac:dyDescent="0.2">
      <c r="A12" s="1055"/>
      <c r="B12" s="1056"/>
      <c r="C12" s="1061"/>
      <c r="D12" s="1062"/>
      <c r="E12" s="761"/>
      <c r="F12" s="762"/>
      <c r="G12" s="698"/>
      <c r="H12" s="761"/>
      <c r="I12" s="699"/>
      <c r="J12" s="692"/>
      <c r="K12" s="1057"/>
      <c r="L12" s="1059"/>
      <c r="M12" s="693"/>
      <c r="N12" s="690">
        <f t="shared" si="1"/>
        <v>0</v>
      </c>
      <c r="O12" s="694"/>
      <c r="P12" s="695">
        <f t="shared" si="2"/>
        <v>0</v>
      </c>
      <c r="Q12" s="693"/>
      <c r="R12" s="690">
        <f t="shared" si="3"/>
        <v>0</v>
      </c>
      <c r="S12" s="694"/>
      <c r="T12" s="696">
        <f t="shared" si="4"/>
        <v>0</v>
      </c>
    </row>
    <row r="13" spans="1:20" ht="13.5" customHeight="1" x14ac:dyDescent="0.2">
      <c r="A13" s="1055">
        <f>+A11+1</f>
        <v>3</v>
      </c>
      <c r="B13" s="1056" t="s">
        <v>543</v>
      </c>
      <c r="C13" s="1060">
        <v>125</v>
      </c>
      <c r="D13" s="1062">
        <v>40</v>
      </c>
      <c r="E13" s="759"/>
      <c r="F13" s="760"/>
      <c r="G13" s="691"/>
      <c r="H13" s="759"/>
      <c r="I13" s="690"/>
      <c r="J13" s="692"/>
      <c r="K13" s="1057"/>
      <c r="L13" s="1058">
        <f t="shared" ref="L13" si="5">+M13+M14+Q13+Q14</f>
        <v>0</v>
      </c>
      <c r="M13" s="693"/>
      <c r="N13" s="690">
        <f t="shared" si="1"/>
        <v>0</v>
      </c>
      <c r="O13" s="694"/>
      <c r="P13" s="695">
        <f t="shared" si="2"/>
        <v>0</v>
      </c>
      <c r="Q13" s="693"/>
      <c r="R13" s="690">
        <f t="shared" si="3"/>
        <v>0</v>
      </c>
      <c r="S13" s="694"/>
      <c r="T13" s="696">
        <f t="shared" si="4"/>
        <v>0</v>
      </c>
    </row>
    <row r="14" spans="1:20" ht="13.5" customHeight="1" x14ac:dyDescent="0.2">
      <c r="A14" s="1055"/>
      <c r="B14" s="1056"/>
      <c r="C14" s="1061"/>
      <c r="D14" s="1062"/>
      <c r="E14" s="761"/>
      <c r="F14" s="762"/>
      <c r="G14" s="698"/>
      <c r="H14" s="761"/>
      <c r="I14" s="699"/>
      <c r="J14" s="692"/>
      <c r="K14" s="1057"/>
      <c r="L14" s="1059"/>
      <c r="M14" s="693"/>
      <c r="N14" s="690">
        <f t="shared" si="1"/>
        <v>0</v>
      </c>
      <c r="O14" s="694"/>
      <c r="P14" s="695">
        <f t="shared" si="2"/>
        <v>0</v>
      </c>
      <c r="Q14" s="693"/>
      <c r="R14" s="690">
        <f t="shared" si="3"/>
        <v>0</v>
      </c>
      <c r="S14" s="694"/>
      <c r="T14" s="696">
        <f t="shared" si="4"/>
        <v>0</v>
      </c>
    </row>
    <row r="15" spans="1:20" ht="13.5" customHeight="1" x14ac:dyDescent="0.2">
      <c r="A15" s="1055">
        <f>+A13+1</f>
        <v>4</v>
      </c>
      <c r="B15" s="1056" t="s">
        <v>544</v>
      </c>
      <c r="C15" s="1060">
        <v>125</v>
      </c>
      <c r="D15" s="1065">
        <v>61</v>
      </c>
      <c r="E15" s="759"/>
      <c r="F15" s="760"/>
      <c r="G15" s="691"/>
      <c r="H15" s="759"/>
      <c r="I15" s="690"/>
      <c r="J15" s="692"/>
      <c r="K15" s="1057"/>
      <c r="L15" s="1058">
        <f t="shared" ref="L15" si="6">+M15+M16+Q15+Q16</f>
        <v>0</v>
      </c>
      <c r="M15" s="693"/>
      <c r="N15" s="690">
        <f t="shared" si="1"/>
        <v>0</v>
      </c>
      <c r="O15" s="694"/>
      <c r="P15" s="695">
        <f t="shared" si="2"/>
        <v>0</v>
      </c>
      <c r="Q15" s="693"/>
      <c r="R15" s="690">
        <f t="shared" si="3"/>
        <v>0</v>
      </c>
      <c r="S15" s="694"/>
      <c r="T15" s="696">
        <f t="shared" si="4"/>
        <v>0</v>
      </c>
    </row>
    <row r="16" spans="1:20" ht="13.5" customHeight="1" x14ac:dyDescent="0.2">
      <c r="A16" s="1055"/>
      <c r="B16" s="1056"/>
      <c r="C16" s="1061"/>
      <c r="D16" s="1066"/>
      <c r="E16" s="761"/>
      <c r="F16" s="762"/>
      <c r="G16" s="698"/>
      <c r="H16" s="761"/>
      <c r="I16" s="699"/>
      <c r="J16" s="692"/>
      <c r="K16" s="1057"/>
      <c r="L16" s="1059"/>
      <c r="M16" s="693"/>
      <c r="N16" s="690">
        <f t="shared" si="1"/>
        <v>0</v>
      </c>
      <c r="O16" s="694"/>
      <c r="P16" s="695">
        <f t="shared" si="2"/>
        <v>0</v>
      </c>
      <c r="Q16" s="693"/>
      <c r="R16" s="690">
        <f t="shared" si="3"/>
        <v>0</v>
      </c>
      <c r="S16" s="694"/>
      <c r="T16" s="696">
        <f t="shared" si="4"/>
        <v>0</v>
      </c>
    </row>
    <row r="17" spans="1:20" ht="13.5" customHeight="1" x14ac:dyDescent="0.2">
      <c r="A17" s="1055">
        <f>+A15+1</f>
        <v>5</v>
      </c>
      <c r="B17" s="1056" t="s">
        <v>545</v>
      </c>
      <c r="C17" s="1060">
        <v>100</v>
      </c>
      <c r="D17" s="1062">
        <v>46</v>
      </c>
      <c r="E17" s="759"/>
      <c r="F17" s="760"/>
      <c r="G17" s="691"/>
      <c r="H17" s="759"/>
      <c r="I17" s="690"/>
      <c r="J17" s="692"/>
      <c r="K17" s="1057"/>
      <c r="L17" s="1058">
        <f t="shared" ref="L17" si="7">+M17+M18+Q17+Q18</f>
        <v>0</v>
      </c>
      <c r="M17" s="693"/>
      <c r="N17" s="690">
        <f t="shared" si="1"/>
        <v>0</v>
      </c>
      <c r="O17" s="694"/>
      <c r="P17" s="695">
        <f t="shared" si="2"/>
        <v>0</v>
      </c>
      <c r="Q17" s="693"/>
      <c r="R17" s="690">
        <f t="shared" si="3"/>
        <v>0</v>
      </c>
      <c r="S17" s="694"/>
      <c r="T17" s="696">
        <f t="shared" si="4"/>
        <v>0</v>
      </c>
    </row>
    <row r="18" spans="1:20" ht="13.5" customHeight="1" x14ac:dyDescent="0.2">
      <c r="A18" s="1055"/>
      <c r="B18" s="1056"/>
      <c r="C18" s="1061"/>
      <c r="D18" s="1062"/>
      <c r="E18" s="761"/>
      <c r="F18" s="762"/>
      <c r="G18" s="698"/>
      <c r="H18" s="761"/>
      <c r="I18" s="699"/>
      <c r="J18" s="692"/>
      <c r="K18" s="1057"/>
      <c r="L18" s="1059"/>
      <c r="M18" s="693"/>
      <c r="N18" s="690">
        <f t="shared" si="1"/>
        <v>0</v>
      </c>
      <c r="O18" s="694"/>
      <c r="P18" s="695">
        <f t="shared" si="2"/>
        <v>0</v>
      </c>
      <c r="Q18" s="693"/>
      <c r="R18" s="690">
        <f t="shared" si="3"/>
        <v>0</v>
      </c>
      <c r="S18" s="694"/>
      <c r="T18" s="696">
        <f t="shared" si="4"/>
        <v>0</v>
      </c>
    </row>
    <row r="19" spans="1:20" ht="13.5" customHeight="1" x14ac:dyDescent="0.2">
      <c r="A19" s="1055">
        <f>+A17+1</f>
        <v>6</v>
      </c>
      <c r="B19" s="1056" t="s">
        <v>546</v>
      </c>
      <c r="C19" s="1060">
        <v>100</v>
      </c>
      <c r="D19" s="1062">
        <v>43</v>
      </c>
      <c r="E19" s="759"/>
      <c r="F19" s="760"/>
      <c r="G19" s="691"/>
      <c r="H19" s="759"/>
      <c r="I19" s="690"/>
      <c r="J19" s="692"/>
      <c r="K19" s="1057"/>
      <c r="L19" s="1058">
        <f t="shared" ref="L19" si="8">+M19+M20+Q19+Q20</f>
        <v>0</v>
      </c>
      <c r="M19" s="693"/>
      <c r="N19" s="690">
        <f t="shared" si="1"/>
        <v>0</v>
      </c>
      <c r="O19" s="694"/>
      <c r="P19" s="695">
        <f t="shared" si="2"/>
        <v>0</v>
      </c>
      <c r="Q19" s="693"/>
      <c r="R19" s="690">
        <f t="shared" si="3"/>
        <v>0</v>
      </c>
      <c r="S19" s="694"/>
      <c r="T19" s="696">
        <f t="shared" si="4"/>
        <v>0</v>
      </c>
    </row>
    <row r="20" spans="1:20" ht="13.5" customHeight="1" x14ac:dyDescent="0.2">
      <c r="A20" s="1055"/>
      <c r="B20" s="1056"/>
      <c r="C20" s="1061"/>
      <c r="D20" s="1062"/>
      <c r="E20" s="761"/>
      <c r="F20" s="762"/>
      <c r="G20" s="698"/>
      <c r="H20" s="761"/>
      <c r="I20" s="699"/>
      <c r="J20" s="692"/>
      <c r="K20" s="1057"/>
      <c r="L20" s="1059"/>
      <c r="M20" s="693"/>
      <c r="N20" s="690">
        <f t="shared" si="1"/>
        <v>0</v>
      </c>
      <c r="O20" s="694"/>
      <c r="P20" s="695">
        <f t="shared" si="2"/>
        <v>0</v>
      </c>
      <c r="Q20" s="693"/>
      <c r="R20" s="690">
        <f t="shared" si="3"/>
        <v>0</v>
      </c>
      <c r="S20" s="694"/>
      <c r="T20" s="696">
        <f t="shared" si="4"/>
        <v>0</v>
      </c>
    </row>
    <row r="21" spans="1:20" ht="13.5" customHeight="1" x14ac:dyDescent="0.2">
      <c r="A21" s="1055">
        <f>+A19+1</f>
        <v>7</v>
      </c>
      <c r="B21" s="1056" t="s">
        <v>547</v>
      </c>
      <c r="C21" s="1060">
        <v>125</v>
      </c>
      <c r="D21" s="1062">
        <v>60</v>
      </c>
      <c r="E21" s="759"/>
      <c r="F21" s="760"/>
      <c r="G21" s="691"/>
      <c r="H21" s="759"/>
      <c r="I21" s="690"/>
      <c r="J21" s="692"/>
      <c r="K21" s="1057"/>
      <c r="L21" s="1058">
        <f t="shared" ref="L21" si="9">+M21+M22+Q21+Q22</f>
        <v>0</v>
      </c>
      <c r="M21" s="693"/>
      <c r="N21" s="690">
        <f t="shared" si="1"/>
        <v>0</v>
      </c>
      <c r="O21" s="694"/>
      <c r="P21" s="695">
        <f t="shared" si="2"/>
        <v>0</v>
      </c>
      <c r="Q21" s="693"/>
      <c r="R21" s="690">
        <f t="shared" si="3"/>
        <v>0</v>
      </c>
      <c r="S21" s="694"/>
      <c r="T21" s="696">
        <f>IF(R21=0,0,S21/R21*100)</f>
        <v>0</v>
      </c>
    </row>
    <row r="22" spans="1:20" ht="13.5" customHeight="1" x14ac:dyDescent="0.2">
      <c r="A22" s="1055"/>
      <c r="B22" s="1056"/>
      <c r="C22" s="1061"/>
      <c r="D22" s="1062"/>
      <c r="E22" s="761"/>
      <c r="F22" s="762"/>
      <c r="G22" s="698"/>
      <c r="H22" s="761"/>
      <c r="I22" s="699"/>
      <c r="J22" s="692"/>
      <c r="K22" s="1057"/>
      <c r="L22" s="1059"/>
      <c r="M22" s="693"/>
      <c r="N22" s="690">
        <f t="shared" si="1"/>
        <v>0</v>
      </c>
      <c r="O22" s="694"/>
      <c r="P22" s="695">
        <f t="shared" si="2"/>
        <v>0</v>
      </c>
      <c r="Q22" s="693"/>
      <c r="R22" s="690">
        <f t="shared" si="3"/>
        <v>0</v>
      </c>
      <c r="S22" s="694"/>
      <c r="T22" s="696">
        <f t="shared" si="4"/>
        <v>0</v>
      </c>
    </row>
    <row r="23" spans="1:20" ht="13.5" customHeight="1" x14ac:dyDescent="0.2">
      <c r="A23" s="1055">
        <f>+A21+1</f>
        <v>8</v>
      </c>
      <c r="B23" s="1056" t="s">
        <v>548</v>
      </c>
      <c r="C23" s="1060">
        <v>80</v>
      </c>
      <c r="D23" s="1062">
        <v>70</v>
      </c>
      <c r="E23" s="759"/>
      <c r="F23" s="760"/>
      <c r="G23" s="691"/>
      <c r="H23" s="759"/>
      <c r="I23" s="690"/>
      <c r="J23" s="692"/>
      <c r="K23" s="1057"/>
      <c r="L23" s="1058">
        <f t="shared" ref="L23" si="10">+M23+M24+Q23+Q24</f>
        <v>0</v>
      </c>
      <c r="M23" s="693"/>
      <c r="N23" s="690">
        <f t="shared" si="1"/>
        <v>0</v>
      </c>
      <c r="O23" s="694"/>
      <c r="P23" s="695">
        <f t="shared" si="2"/>
        <v>0</v>
      </c>
      <c r="Q23" s="693"/>
      <c r="R23" s="690">
        <f t="shared" si="3"/>
        <v>0</v>
      </c>
      <c r="S23" s="694"/>
      <c r="T23" s="696">
        <f t="shared" si="4"/>
        <v>0</v>
      </c>
    </row>
    <row r="24" spans="1:20" ht="13.5" customHeight="1" x14ac:dyDescent="0.2">
      <c r="A24" s="1055"/>
      <c r="B24" s="1056"/>
      <c r="C24" s="1061"/>
      <c r="D24" s="1062"/>
      <c r="E24" s="761"/>
      <c r="F24" s="762"/>
      <c r="G24" s="698"/>
      <c r="H24" s="761"/>
      <c r="I24" s="699"/>
      <c r="J24" s="692"/>
      <c r="K24" s="1057"/>
      <c r="L24" s="1059"/>
      <c r="M24" s="693"/>
      <c r="N24" s="690">
        <f t="shared" si="1"/>
        <v>0</v>
      </c>
      <c r="O24" s="694"/>
      <c r="P24" s="695">
        <f t="shared" si="2"/>
        <v>0</v>
      </c>
      <c r="Q24" s="693"/>
      <c r="R24" s="690">
        <f t="shared" si="3"/>
        <v>0</v>
      </c>
      <c r="S24" s="694"/>
      <c r="T24" s="696">
        <f t="shared" si="4"/>
        <v>0</v>
      </c>
    </row>
    <row r="25" spans="1:20" ht="13.5" customHeight="1" x14ac:dyDescent="0.2">
      <c r="A25" s="1055">
        <f>+A23+1</f>
        <v>9</v>
      </c>
      <c r="B25" s="1056" t="s">
        <v>549</v>
      </c>
      <c r="C25" s="1060">
        <v>225</v>
      </c>
      <c r="D25" s="1062">
        <v>88</v>
      </c>
      <c r="E25" s="759"/>
      <c r="F25" s="760"/>
      <c r="G25" s="691"/>
      <c r="H25" s="759"/>
      <c r="I25" s="690"/>
      <c r="J25" s="692"/>
      <c r="K25" s="1057"/>
      <c r="L25" s="1058">
        <f t="shared" ref="L25" si="11">+M25+M26+Q25+Q26</f>
        <v>0</v>
      </c>
      <c r="M25" s="693"/>
      <c r="N25" s="690">
        <f t="shared" si="1"/>
        <v>0</v>
      </c>
      <c r="O25" s="694"/>
      <c r="P25" s="695">
        <f t="shared" si="2"/>
        <v>0</v>
      </c>
      <c r="Q25" s="693"/>
      <c r="R25" s="690">
        <f t="shared" si="3"/>
        <v>0</v>
      </c>
      <c r="S25" s="694"/>
      <c r="T25" s="696">
        <f t="shared" si="4"/>
        <v>0</v>
      </c>
    </row>
    <row r="26" spans="1:20" ht="13.5" customHeight="1" x14ac:dyDescent="0.2">
      <c r="A26" s="1055"/>
      <c r="B26" s="1056"/>
      <c r="C26" s="1061"/>
      <c r="D26" s="1062"/>
      <c r="E26" s="761"/>
      <c r="F26" s="762"/>
      <c r="G26" s="698"/>
      <c r="H26" s="761"/>
      <c r="I26" s="699"/>
      <c r="J26" s="692"/>
      <c r="K26" s="1057"/>
      <c r="L26" s="1059"/>
      <c r="M26" s="693"/>
      <c r="N26" s="690">
        <f t="shared" si="1"/>
        <v>0</v>
      </c>
      <c r="O26" s="694"/>
      <c r="P26" s="695">
        <f t="shared" si="2"/>
        <v>0</v>
      </c>
      <c r="Q26" s="693"/>
      <c r="R26" s="690">
        <f t="shared" si="3"/>
        <v>0</v>
      </c>
      <c r="S26" s="694"/>
      <c r="T26" s="696">
        <f t="shared" si="4"/>
        <v>0</v>
      </c>
    </row>
    <row r="27" spans="1:20" ht="13.5" customHeight="1" x14ac:dyDescent="0.2">
      <c r="A27" s="1055">
        <f>+A25+1</f>
        <v>10</v>
      </c>
      <c r="B27" s="1056" t="s">
        <v>550</v>
      </c>
      <c r="C27" s="1060">
        <v>100</v>
      </c>
      <c r="D27" s="1062">
        <v>49</v>
      </c>
      <c r="E27" s="759"/>
      <c r="F27" s="760"/>
      <c r="G27" s="691"/>
      <c r="H27" s="759"/>
      <c r="I27" s="690"/>
      <c r="J27" s="692"/>
      <c r="K27" s="1057"/>
      <c r="L27" s="1058">
        <f t="shared" ref="L27" si="12">+M27+M28+Q27+Q28</f>
        <v>0</v>
      </c>
      <c r="M27" s="693"/>
      <c r="N27" s="690">
        <f t="shared" si="1"/>
        <v>0</v>
      </c>
      <c r="O27" s="694"/>
      <c r="P27" s="695">
        <f t="shared" si="2"/>
        <v>0</v>
      </c>
      <c r="Q27" s="693"/>
      <c r="R27" s="690">
        <f t="shared" si="3"/>
        <v>0</v>
      </c>
      <c r="S27" s="694"/>
      <c r="T27" s="696">
        <f t="shared" si="4"/>
        <v>0</v>
      </c>
    </row>
    <row r="28" spans="1:20" ht="13.5" customHeight="1" x14ac:dyDescent="0.2">
      <c r="A28" s="1055"/>
      <c r="B28" s="1056"/>
      <c r="C28" s="1061"/>
      <c r="D28" s="1062"/>
      <c r="E28" s="761"/>
      <c r="F28" s="762"/>
      <c r="G28" s="698"/>
      <c r="H28" s="761"/>
      <c r="I28" s="699"/>
      <c r="J28" s="692"/>
      <c r="K28" s="1057"/>
      <c r="L28" s="1059"/>
      <c r="M28" s="693"/>
      <c r="N28" s="690">
        <f t="shared" si="1"/>
        <v>0</v>
      </c>
      <c r="O28" s="694"/>
      <c r="P28" s="695">
        <f t="shared" si="2"/>
        <v>0</v>
      </c>
      <c r="Q28" s="693"/>
      <c r="R28" s="690">
        <f t="shared" si="3"/>
        <v>0</v>
      </c>
      <c r="S28" s="694"/>
      <c r="T28" s="696">
        <f t="shared" si="4"/>
        <v>0</v>
      </c>
    </row>
    <row r="29" spans="1:20" ht="13.5" customHeight="1" x14ac:dyDescent="0.2">
      <c r="A29" s="1055">
        <f>+A27+1</f>
        <v>11</v>
      </c>
      <c r="B29" s="1056" t="s">
        <v>551</v>
      </c>
      <c r="C29" s="1060">
        <v>150</v>
      </c>
      <c r="D29" s="1062">
        <v>98</v>
      </c>
      <c r="E29" s="759"/>
      <c r="F29" s="760"/>
      <c r="G29" s="691"/>
      <c r="H29" s="759"/>
      <c r="I29" s="690"/>
      <c r="J29" s="692"/>
      <c r="K29" s="1057"/>
      <c r="L29" s="1058">
        <f t="shared" ref="L29" si="13">+M29+M30+Q29+Q30</f>
        <v>0</v>
      </c>
      <c r="M29" s="693"/>
      <c r="N29" s="690">
        <f t="shared" si="1"/>
        <v>0</v>
      </c>
      <c r="O29" s="694"/>
      <c r="P29" s="695">
        <f t="shared" si="2"/>
        <v>0</v>
      </c>
      <c r="Q29" s="693"/>
      <c r="R29" s="690">
        <f t="shared" si="3"/>
        <v>0</v>
      </c>
      <c r="S29" s="694"/>
      <c r="T29" s="696">
        <f t="shared" si="4"/>
        <v>0</v>
      </c>
    </row>
    <row r="30" spans="1:20" ht="13.5" customHeight="1" x14ac:dyDescent="0.2">
      <c r="A30" s="1055"/>
      <c r="B30" s="1056"/>
      <c r="C30" s="1061"/>
      <c r="D30" s="1062"/>
      <c r="E30" s="761"/>
      <c r="F30" s="762"/>
      <c r="G30" s="698"/>
      <c r="H30" s="761"/>
      <c r="I30" s="699"/>
      <c r="J30" s="692"/>
      <c r="K30" s="1057"/>
      <c r="L30" s="1059"/>
      <c r="M30" s="693"/>
      <c r="N30" s="690">
        <f t="shared" si="1"/>
        <v>0</v>
      </c>
      <c r="O30" s="694"/>
      <c r="P30" s="695">
        <f t="shared" si="2"/>
        <v>0</v>
      </c>
      <c r="Q30" s="693"/>
      <c r="R30" s="690">
        <f t="shared" si="3"/>
        <v>0</v>
      </c>
      <c r="S30" s="694"/>
      <c r="T30" s="696">
        <f t="shared" si="4"/>
        <v>0</v>
      </c>
    </row>
    <row r="31" spans="1:20" ht="13.5" customHeight="1" x14ac:dyDescent="0.2">
      <c r="A31" s="1055">
        <f>+A29+1</f>
        <v>12</v>
      </c>
      <c r="B31" s="1056" t="s">
        <v>552</v>
      </c>
      <c r="C31" s="1060">
        <v>150</v>
      </c>
      <c r="D31" s="1062">
        <v>80</v>
      </c>
      <c r="E31" s="759"/>
      <c r="F31" s="760"/>
      <c r="G31" s="691"/>
      <c r="H31" s="759"/>
      <c r="I31" s="690"/>
      <c r="J31" s="692"/>
      <c r="K31" s="1057"/>
      <c r="L31" s="1058">
        <f t="shared" ref="L31" si="14">+M31+M32+Q31+Q32</f>
        <v>0</v>
      </c>
      <c r="M31" s="693"/>
      <c r="N31" s="690">
        <f t="shared" si="1"/>
        <v>0</v>
      </c>
      <c r="O31" s="694"/>
      <c r="P31" s="695">
        <f t="shared" si="2"/>
        <v>0</v>
      </c>
      <c r="Q31" s="693"/>
      <c r="R31" s="690">
        <f t="shared" si="3"/>
        <v>0</v>
      </c>
      <c r="S31" s="694"/>
      <c r="T31" s="696">
        <f t="shared" si="4"/>
        <v>0</v>
      </c>
    </row>
    <row r="32" spans="1:20" ht="13.5" customHeight="1" x14ac:dyDescent="0.2">
      <c r="A32" s="1055"/>
      <c r="B32" s="1056"/>
      <c r="C32" s="1061"/>
      <c r="D32" s="1062"/>
      <c r="E32" s="761"/>
      <c r="F32" s="762"/>
      <c r="G32" s="698"/>
      <c r="H32" s="761"/>
      <c r="I32" s="699"/>
      <c r="J32" s="692"/>
      <c r="K32" s="1057"/>
      <c r="L32" s="1059"/>
      <c r="M32" s="693"/>
      <c r="N32" s="690">
        <f t="shared" si="1"/>
        <v>0</v>
      </c>
      <c r="O32" s="694"/>
      <c r="P32" s="695">
        <f t="shared" si="2"/>
        <v>0</v>
      </c>
      <c r="Q32" s="693"/>
      <c r="R32" s="690">
        <f t="shared" si="3"/>
        <v>0</v>
      </c>
      <c r="S32" s="694"/>
      <c r="T32" s="696">
        <f t="shared" si="4"/>
        <v>0</v>
      </c>
    </row>
    <row r="33" spans="1:20" ht="13.5" customHeight="1" x14ac:dyDescent="0.2">
      <c r="A33" s="1055">
        <f>+A31+1</f>
        <v>13</v>
      </c>
      <c r="B33" s="1056" t="s">
        <v>553</v>
      </c>
      <c r="C33" s="1060">
        <v>100</v>
      </c>
      <c r="D33" s="1062">
        <v>52</v>
      </c>
      <c r="E33" s="759"/>
      <c r="F33" s="760"/>
      <c r="G33" s="691"/>
      <c r="H33" s="759"/>
      <c r="I33" s="690"/>
      <c r="J33" s="692"/>
      <c r="K33" s="1057"/>
      <c r="L33" s="1058">
        <f t="shared" ref="L33" si="15">+M33+M34+Q33+Q34</f>
        <v>0</v>
      </c>
      <c r="M33" s="693"/>
      <c r="N33" s="690">
        <f t="shared" si="1"/>
        <v>0</v>
      </c>
      <c r="O33" s="694"/>
      <c r="P33" s="695">
        <f t="shared" si="2"/>
        <v>0</v>
      </c>
      <c r="Q33" s="693"/>
      <c r="R33" s="690">
        <f t="shared" si="3"/>
        <v>0</v>
      </c>
      <c r="S33" s="694"/>
      <c r="T33" s="696">
        <f t="shared" si="4"/>
        <v>0</v>
      </c>
    </row>
    <row r="34" spans="1:20" ht="13.5" customHeight="1" x14ac:dyDescent="0.2">
      <c r="A34" s="1055"/>
      <c r="B34" s="1056"/>
      <c r="C34" s="1061"/>
      <c r="D34" s="1062"/>
      <c r="E34" s="759"/>
      <c r="F34" s="760"/>
      <c r="G34" s="691"/>
      <c r="H34" s="759"/>
      <c r="I34" s="690"/>
      <c r="J34" s="692"/>
      <c r="K34" s="1057"/>
      <c r="L34" s="1059"/>
      <c r="M34" s="693"/>
      <c r="N34" s="690">
        <f t="shared" si="1"/>
        <v>0</v>
      </c>
      <c r="O34" s="694"/>
      <c r="P34" s="695">
        <f t="shared" si="2"/>
        <v>0</v>
      </c>
      <c r="Q34" s="693"/>
      <c r="R34" s="690">
        <f t="shared" si="3"/>
        <v>0</v>
      </c>
      <c r="S34" s="694"/>
      <c r="T34" s="696">
        <f t="shared" si="4"/>
        <v>0</v>
      </c>
    </row>
    <row r="35" spans="1:20" ht="13.5" customHeight="1" x14ac:dyDescent="0.2">
      <c r="A35" s="1055">
        <f>+A33+1</f>
        <v>14</v>
      </c>
      <c r="B35" s="1056" t="s">
        <v>554</v>
      </c>
      <c r="C35" s="1060">
        <v>60</v>
      </c>
      <c r="D35" s="1062">
        <v>43</v>
      </c>
      <c r="E35" s="759"/>
      <c r="F35" s="760"/>
      <c r="G35" s="691"/>
      <c r="H35" s="759"/>
      <c r="I35" s="690"/>
      <c r="J35" s="692"/>
      <c r="K35" s="1057"/>
      <c r="L35" s="1058">
        <f t="shared" ref="L35" si="16">+M35+M36+Q35+Q36</f>
        <v>0</v>
      </c>
      <c r="M35" s="693"/>
      <c r="N35" s="690">
        <f t="shared" si="1"/>
        <v>0</v>
      </c>
      <c r="O35" s="694"/>
      <c r="P35" s="695">
        <f t="shared" si="2"/>
        <v>0</v>
      </c>
      <c r="Q35" s="693"/>
      <c r="R35" s="690">
        <f t="shared" si="3"/>
        <v>0</v>
      </c>
      <c r="S35" s="694"/>
      <c r="T35" s="696">
        <f t="shared" si="4"/>
        <v>0</v>
      </c>
    </row>
    <row r="36" spans="1:20" ht="13.5" customHeight="1" x14ac:dyDescent="0.2">
      <c r="A36" s="1055"/>
      <c r="B36" s="1056"/>
      <c r="C36" s="1061"/>
      <c r="D36" s="1062"/>
      <c r="E36" s="761"/>
      <c r="F36" s="762"/>
      <c r="G36" s="698"/>
      <c r="H36" s="761"/>
      <c r="I36" s="699"/>
      <c r="J36" s="692"/>
      <c r="K36" s="1057"/>
      <c r="L36" s="1059"/>
      <c r="M36" s="693"/>
      <c r="N36" s="690">
        <f t="shared" si="1"/>
        <v>0</v>
      </c>
      <c r="O36" s="694"/>
      <c r="P36" s="695">
        <f t="shared" si="2"/>
        <v>0</v>
      </c>
      <c r="Q36" s="693"/>
      <c r="R36" s="690">
        <f t="shared" si="3"/>
        <v>0</v>
      </c>
      <c r="S36" s="694"/>
      <c r="T36" s="696">
        <f t="shared" si="4"/>
        <v>0</v>
      </c>
    </row>
    <row r="37" spans="1:20" ht="13.5" customHeight="1" x14ac:dyDescent="0.2">
      <c r="A37" s="1055">
        <f>+A35+1</f>
        <v>15</v>
      </c>
      <c r="B37" s="1056" t="s">
        <v>555</v>
      </c>
      <c r="C37" s="1060">
        <v>100</v>
      </c>
      <c r="D37" s="1062">
        <v>62</v>
      </c>
      <c r="E37" s="759"/>
      <c r="F37" s="760"/>
      <c r="G37" s="691"/>
      <c r="H37" s="759"/>
      <c r="I37" s="690"/>
      <c r="J37" s="692"/>
      <c r="K37" s="1057"/>
      <c r="L37" s="1058">
        <f t="shared" ref="L37" si="17">+M37+M38+Q37+Q38</f>
        <v>0</v>
      </c>
      <c r="M37" s="693"/>
      <c r="N37" s="690">
        <f t="shared" si="1"/>
        <v>0</v>
      </c>
      <c r="O37" s="694"/>
      <c r="P37" s="695">
        <f t="shared" si="2"/>
        <v>0</v>
      </c>
      <c r="Q37" s="693"/>
      <c r="R37" s="690">
        <f t="shared" si="3"/>
        <v>0</v>
      </c>
      <c r="S37" s="694"/>
      <c r="T37" s="696">
        <f t="shared" si="4"/>
        <v>0</v>
      </c>
    </row>
    <row r="38" spans="1:20" ht="13.5" customHeight="1" x14ac:dyDescent="0.2">
      <c r="A38" s="1055"/>
      <c r="B38" s="1056"/>
      <c r="C38" s="1061"/>
      <c r="D38" s="1062"/>
      <c r="E38" s="761"/>
      <c r="F38" s="762"/>
      <c r="G38" s="698"/>
      <c r="H38" s="761"/>
      <c r="I38" s="699"/>
      <c r="J38" s="692"/>
      <c r="K38" s="1057"/>
      <c r="L38" s="1059"/>
      <c r="M38" s="693"/>
      <c r="N38" s="690">
        <f t="shared" si="1"/>
        <v>0</v>
      </c>
      <c r="O38" s="694"/>
      <c r="P38" s="695">
        <f t="shared" si="2"/>
        <v>0</v>
      </c>
      <c r="Q38" s="693"/>
      <c r="R38" s="690">
        <f t="shared" si="3"/>
        <v>0</v>
      </c>
      <c r="S38" s="694"/>
      <c r="T38" s="696">
        <f t="shared" si="4"/>
        <v>0</v>
      </c>
    </row>
    <row r="39" spans="1:20" ht="13.5" customHeight="1" x14ac:dyDescent="0.2">
      <c r="A39" s="1055">
        <f>+A37+1</f>
        <v>16</v>
      </c>
      <c r="B39" s="1056" t="s">
        <v>556</v>
      </c>
      <c r="C39" s="1060">
        <v>125</v>
      </c>
      <c r="D39" s="1062">
        <v>44</v>
      </c>
      <c r="E39" s="759"/>
      <c r="F39" s="760"/>
      <c r="G39" s="691"/>
      <c r="H39" s="759"/>
      <c r="I39" s="690"/>
      <c r="J39" s="692"/>
      <c r="K39" s="1057"/>
      <c r="L39" s="1058">
        <f t="shared" ref="L39" si="18">+M39+M40+Q39+Q40</f>
        <v>0</v>
      </c>
      <c r="M39" s="693"/>
      <c r="N39" s="690">
        <f t="shared" si="1"/>
        <v>0</v>
      </c>
      <c r="O39" s="694"/>
      <c r="P39" s="695">
        <f t="shared" si="2"/>
        <v>0</v>
      </c>
      <c r="Q39" s="693"/>
      <c r="R39" s="690">
        <f t="shared" si="3"/>
        <v>0</v>
      </c>
      <c r="S39" s="694"/>
      <c r="T39" s="696">
        <f t="shared" si="4"/>
        <v>0</v>
      </c>
    </row>
    <row r="40" spans="1:20" ht="13.5" customHeight="1" x14ac:dyDescent="0.2">
      <c r="A40" s="1055"/>
      <c r="B40" s="1056"/>
      <c r="C40" s="1061"/>
      <c r="D40" s="1062"/>
      <c r="E40" s="761"/>
      <c r="F40" s="762"/>
      <c r="G40" s="698"/>
      <c r="H40" s="761"/>
      <c r="I40" s="699"/>
      <c r="J40" s="692"/>
      <c r="K40" s="1057"/>
      <c r="L40" s="1059"/>
      <c r="M40" s="693"/>
      <c r="N40" s="690">
        <f t="shared" si="1"/>
        <v>0</v>
      </c>
      <c r="O40" s="694"/>
      <c r="P40" s="695">
        <f t="shared" si="2"/>
        <v>0</v>
      </c>
      <c r="Q40" s="693"/>
      <c r="R40" s="690">
        <f t="shared" si="3"/>
        <v>0</v>
      </c>
      <c r="S40" s="694"/>
      <c r="T40" s="696">
        <f t="shared" si="4"/>
        <v>0</v>
      </c>
    </row>
    <row r="41" spans="1:20" ht="13.5" customHeight="1" x14ac:dyDescent="0.2">
      <c r="A41" s="1055">
        <f>+A39+1</f>
        <v>17</v>
      </c>
      <c r="B41" s="1056" t="s">
        <v>557</v>
      </c>
      <c r="C41" s="1060">
        <v>150</v>
      </c>
      <c r="D41" s="1062">
        <v>57</v>
      </c>
      <c r="E41" s="759"/>
      <c r="F41" s="760"/>
      <c r="G41" s="691"/>
      <c r="H41" s="759"/>
      <c r="I41" s="690"/>
      <c r="J41" s="692"/>
      <c r="K41" s="1057"/>
      <c r="L41" s="1058">
        <f t="shared" ref="L41" si="19">+M41+M42+Q41+Q42</f>
        <v>0</v>
      </c>
      <c r="M41" s="693"/>
      <c r="N41" s="690">
        <f t="shared" si="1"/>
        <v>0</v>
      </c>
      <c r="O41" s="694"/>
      <c r="P41" s="695">
        <f t="shared" si="2"/>
        <v>0</v>
      </c>
      <c r="Q41" s="693"/>
      <c r="R41" s="690">
        <f t="shared" si="3"/>
        <v>0</v>
      </c>
      <c r="S41" s="694"/>
      <c r="T41" s="696">
        <f t="shared" si="4"/>
        <v>0</v>
      </c>
    </row>
    <row r="42" spans="1:20" ht="13.5" customHeight="1" x14ac:dyDescent="0.2">
      <c r="A42" s="1055"/>
      <c r="B42" s="1056"/>
      <c r="C42" s="1061"/>
      <c r="D42" s="1062"/>
      <c r="E42" s="761"/>
      <c r="F42" s="762"/>
      <c r="G42" s="698"/>
      <c r="H42" s="761"/>
      <c r="I42" s="699"/>
      <c r="J42" s="692"/>
      <c r="K42" s="1057"/>
      <c r="L42" s="1059"/>
      <c r="M42" s="693"/>
      <c r="N42" s="690">
        <f t="shared" si="1"/>
        <v>0</v>
      </c>
      <c r="O42" s="694"/>
      <c r="P42" s="695">
        <f t="shared" si="2"/>
        <v>0</v>
      </c>
      <c r="Q42" s="693"/>
      <c r="R42" s="690">
        <f t="shared" si="3"/>
        <v>0</v>
      </c>
      <c r="S42" s="694"/>
      <c r="T42" s="696">
        <f t="shared" si="4"/>
        <v>0</v>
      </c>
    </row>
    <row r="43" spans="1:20" ht="13.5" customHeight="1" x14ac:dyDescent="0.2">
      <c r="A43" s="1055">
        <f>+A41+1</f>
        <v>18</v>
      </c>
      <c r="B43" s="1056" t="s">
        <v>558</v>
      </c>
      <c r="C43" s="1060">
        <v>150</v>
      </c>
      <c r="D43" s="1062">
        <v>64</v>
      </c>
      <c r="E43" s="759"/>
      <c r="F43" s="760"/>
      <c r="G43" s="691"/>
      <c r="H43" s="759"/>
      <c r="I43" s="690"/>
      <c r="J43" s="692"/>
      <c r="K43" s="1057"/>
      <c r="L43" s="1058">
        <f t="shared" ref="L43" si="20">+M43+M44+Q43+Q44</f>
        <v>0</v>
      </c>
      <c r="M43" s="693"/>
      <c r="N43" s="690">
        <f t="shared" si="1"/>
        <v>0</v>
      </c>
      <c r="O43" s="694"/>
      <c r="P43" s="695">
        <f t="shared" si="2"/>
        <v>0</v>
      </c>
      <c r="Q43" s="693"/>
      <c r="R43" s="690">
        <f t="shared" si="3"/>
        <v>0</v>
      </c>
      <c r="S43" s="694"/>
      <c r="T43" s="696">
        <f t="shared" si="4"/>
        <v>0</v>
      </c>
    </row>
    <row r="44" spans="1:20" ht="13.5" customHeight="1" x14ac:dyDescent="0.2">
      <c r="A44" s="1055"/>
      <c r="B44" s="1056"/>
      <c r="C44" s="1061"/>
      <c r="D44" s="1062"/>
      <c r="E44" s="761"/>
      <c r="F44" s="762"/>
      <c r="G44" s="698"/>
      <c r="H44" s="761"/>
      <c r="I44" s="699"/>
      <c r="J44" s="692"/>
      <c r="K44" s="1057"/>
      <c r="L44" s="1059"/>
      <c r="M44" s="693"/>
      <c r="N44" s="690">
        <f t="shared" si="1"/>
        <v>0</v>
      </c>
      <c r="O44" s="694"/>
      <c r="P44" s="695">
        <f t="shared" si="2"/>
        <v>0</v>
      </c>
      <c r="Q44" s="693"/>
      <c r="R44" s="690">
        <f t="shared" si="3"/>
        <v>0</v>
      </c>
      <c r="S44" s="694"/>
      <c r="T44" s="696">
        <f t="shared" si="4"/>
        <v>0</v>
      </c>
    </row>
    <row r="45" spans="1:20" ht="13.5" customHeight="1" x14ac:dyDescent="0.2">
      <c r="A45" s="1055">
        <f>+A43+1</f>
        <v>19</v>
      </c>
      <c r="B45" s="1056" t="s">
        <v>559</v>
      </c>
      <c r="C45" s="1060">
        <v>150</v>
      </c>
      <c r="D45" s="1062">
        <v>70</v>
      </c>
      <c r="E45" s="759"/>
      <c r="F45" s="760"/>
      <c r="G45" s="691"/>
      <c r="H45" s="759"/>
      <c r="I45" s="690"/>
      <c r="J45" s="692"/>
      <c r="K45" s="1057"/>
      <c r="L45" s="1058">
        <f t="shared" ref="L45" si="21">+M45+M46+Q45+Q46</f>
        <v>0</v>
      </c>
      <c r="M45" s="693"/>
      <c r="N45" s="690">
        <f t="shared" si="1"/>
        <v>0</v>
      </c>
      <c r="O45" s="694"/>
      <c r="P45" s="695">
        <f t="shared" si="2"/>
        <v>0</v>
      </c>
      <c r="Q45" s="693"/>
      <c r="R45" s="690">
        <f t="shared" si="3"/>
        <v>0</v>
      </c>
      <c r="S45" s="694"/>
      <c r="T45" s="696">
        <f t="shared" si="4"/>
        <v>0</v>
      </c>
    </row>
    <row r="46" spans="1:20" ht="13.5" customHeight="1" x14ac:dyDescent="0.2">
      <c r="A46" s="1055"/>
      <c r="B46" s="1056"/>
      <c r="C46" s="1061"/>
      <c r="D46" s="1062"/>
      <c r="E46" s="761"/>
      <c r="F46" s="762"/>
      <c r="G46" s="698"/>
      <c r="H46" s="761"/>
      <c r="I46" s="699"/>
      <c r="J46" s="692"/>
      <c r="K46" s="1057"/>
      <c r="L46" s="1059"/>
      <c r="M46" s="693"/>
      <c r="N46" s="690">
        <f t="shared" si="1"/>
        <v>0</v>
      </c>
      <c r="O46" s="694"/>
      <c r="P46" s="695">
        <f t="shared" si="2"/>
        <v>0</v>
      </c>
      <c r="Q46" s="693"/>
      <c r="R46" s="690">
        <f t="shared" si="3"/>
        <v>0</v>
      </c>
      <c r="S46" s="694"/>
      <c r="T46" s="696">
        <f t="shared" si="4"/>
        <v>0</v>
      </c>
    </row>
    <row r="47" spans="1:20" ht="13.5" customHeight="1" x14ac:dyDescent="0.2">
      <c r="A47" s="1055">
        <f>+A45+1</f>
        <v>20</v>
      </c>
      <c r="B47" s="1056" t="s">
        <v>560</v>
      </c>
      <c r="C47" s="1060">
        <v>105</v>
      </c>
      <c r="D47" s="1062">
        <v>51</v>
      </c>
      <c r="E47" s="759"/>
      <c r="F47" s="760"/>
      <c r="G47" s="691"/>
      <c r="H47" s="759"/>
      <c r="I47" s="690"/>
      <c r="J47" s="692"/>
      <c r="K47" s="1057"/>
      <c r="L47" s="1058">
        <f t="shared" ref="L47" si="22">+M47+M48+Q47+Q48</f>
        <v>0</v>
      </c>
      <c r="M47" s="693"/>
      <c r="N47" s="690">
        <f t="shared" si="1"/>
        <v>0</v>
      </c>
      <c r="O47" s="694"/>
      <c r="P47" s="695">
        <f t="shared" si="2"/>
        <v>0</v>
      </c>
      <c r="Q47" s="693"/>
      <c r="R47" s="690">
        <f t="shared" si="3"/>
        <v>0</v>
      </c>
      <c r="S47" s="694"/>
      <c r="T47" s="696">
        <f t="shared" si="4"/>
        <v>0</v>
      </c>
    </row>
    <row r="48" spans="1:20" ht="13.5" customHeight="1" x14ac:dyDescent="0.2">
      <c r="A48" s="1055"/>
      <c r="B48" s="1056"/>
      <c r="C48" s="1061"/>
      <c r="D48" s="1062"/>
      <c r="E48" s="761"/>
      <c r="F48" s="762"/>
      <c r="G48" s="698"/>
      <c r="H48" s="761"/>
      <c r="I48" s="699"/>
      <c r="J48" s="692"/>
      <c r="K48" s="1057"/>
      <c r="L48" s="1059"/>
      <c r="M48" s="693"/>
      <c r="N48" s="690">
        <f t="shared" si="1"/>
        <v>0</v>
      </c>
      <c r="O48" s="694"/>
      <c r="P48" s="695">
        <f t="shared" si="2"/>
        <v>0</v>
      </c>
      <c r="Q48" s="693"/>
      <c r="R48" s="690">
        <f t="shared" si="3"/>
        <v>0</v>
      </c>
      <c r="S48" s="694"/>
      <c r="T48" s="696">
        <f t="shared" si="4"/>
        <v>0</v>
      </c>
    </row>
    <row r="49" spans="1:20" ht="13.5" customHeight="1" x14ac:dyDescent="0.2">
      <c r="A49" s="1055">
        <f>+A47+1</f>
        <v>21</v>
      </c>
      <c r="B49" s="1056" t="s">
        <v>561</v>
      </c>
      <c r="C49" s="1060">
        <v>80</v>
      </c>
      <c r="D49" s="1062">
        <v>52</v>
      </c>
      <c r="E49" s="759"/>
      <c r="F49" s="760"/>
      <c r="G49" s="691"/>
      <c r="H49" s="759"/>
      <c r="I49" s="690"/>
      <c r="J49" s="692"/>
      <c r="K49" s="1057"/>
      <c r="L49" s="1058">
        <f t="shared" ref="L49" si="23">+M49+M50+Q49+Q50</f>
        <v>0</v>
      </c>
      <c r="M49" s="693"/>
      <c r="N49" s="690">
        <f t="shared" si="1"/>
        <v>0</v>
      </c>
      <c r="O49" s="694"/>
      <c r="P49" s="695">
        <f t="shared" si="2"/>
        <v>0</v>
      </c>
      <c r="Q49" s="693"/>
      <c r="R49" s="690">
        <f t="shared" si="3"/>
        <v>0</v>
      </c>
      <c r="S49" s="694"/>
      <c r="T49" s="696">
        <f t="shared" si="4"/>
        <v>0</v>
      </c>
    </row>
    <row r="50" spans="1:20" ht="13.5" customHeight="1" x14ac:dyDescent="0.2">
      <c r="A50" s="1055"/>
      <c r="B50" s="1056"/>
      <c r="C50" s="1061"/>
      <c r="D50" s="1062"/>
      <c r="E50" s="761"/>
      <c r="F50" s="762"/>
      <c r="G50" s="698"/>
      <c r="H50" s="761"/>
      <c r="I50" s="699"/>
      <c r="J50" s="692"/>
      <c r="K50" s="1057"/>
      <c r="L50" s="1059"/>
      <c r="M50" s="693"/>
      <c r="N50" s="690">
        <f t="shared" si="1"/>
        <v>0</v>
      </c>
      <c r="O50" s="694"/>
      <c r="P50" s="695">
        <f t="shared" si="2"/>
        <v>0</v>
      </c>
      <c r="Q50" s="693"/>
      <c r="R50" s="690">
        <f t="shared" si="3"/>
        <v>0</v>
      </c>
      <c r="S50" s="694"/>
      <c r="T50" s="696">
        <f t="shared" si="4"/>
        <v>0</v>
      </c>
    </row>
    <row r="51" spans="1:20" ht="13.5" customHeight="1" x14ac:dyDescent="0.2">
      <c r="A51" s="1055">
        <f>+A49+1</f>
        <v>22</v>
      </c>
      <c r="B51" s="1056" t="s">
        <v>562</v>
      </c>
      <c r="C51" s="1060">
        <v>100</v>
      </c>
      <c r="D51" s="1062">
        <v>38</v>
      </c>
      <c r="E51" s="759"/>
      <c r="F51" s="760"/>
      <c r="G51" s="691"/>
      <c r="H51" s="759"/>
      <c r="I51" s="690"/>
      <c r="J51" s="692"/>
      <c r="K51" s="1057"/>
      <c r="L51" s="1058">
        <f t="shared" ref="L51" si="24">+M51+M52+Q51+Q52</f>
        <v>0</v>
      </c>
      <c r="M51" s="693"/>
      <c r="N51" s="690">
        <f t="shared" si="1"/>
        <v>0</v>
      </c>
      <c r="O51" s="694"/>
      <c r="P51" s="695">
        <f t="shared" si="2"/>
        <v>0</v>
      </c>
      <c r="Q51" s="693"/>
      <c r="R51" s="690">
        <f t="shared" si="3"/>
        <v>0</v>
      </c>
      <c r="S51" s="694"/>
      <c r="T51" s="696">
        <f t="shared" si="4"/>
        <v>0</v>
      </c>
    </row>
    <row r="52" spans="1:20" ht="13.5" customHeight="1" x14ac:dyDescent="0.2">
      <c r="A52" s="1055"/>
      <c r="B52" s="1056"/>
      <c r="C52" s="1061"/>
      <c r="D52" s="1062"/>
      <c r="E52" s="761"/>
      <c r="F52" s="762"/>
      <c r="G52" s="698"/>
      <c r="H52" s="761"/>
      <c r="I52" s="699"/>
      <c r="J52" s="692"/>
      <c r="K52" s="1057"/>
      <c r="L52" s="1059"/>
      <c r="M52" s="693"/>
      <c r="N52" s="690">
        <f t="shared" si="1"/>
        <v>0</v>
      </c>
      <c r="O52" s="694"/>
      <c r="P52" s="695">
        <f t="shared" si="2"/>
        <v>0</v>
      </c>
      <c r="Q52" s="693"/>
      <c r="R52" s="690">
        <f t="shared" si="3"/>
        <v>0</v>
      </c>
      <c r="S52" s="694"/>
      <c r="T52" s="696">
        <f t="shared" si="4"/>
        <v>0</v>
      </c>
    </row>
    <row r="53" spans="1:20" ht="13.5" customHeight="1" x14ac:dyDescent="0.2">
      <c r="A53" s="1055">
        <f>+A51+1</f>
        <v>23</v>
      </c>
      <c r="B53" s="1056" t="s">
        <v>563</v>
      </c>
      <c r="C53" s="1060">
        <v>80</v>
      </c>
      <c r="D53" s="1062">
        <v>57</v>
      </c>
      <c r="E53" s="759"/>
      <c r="F53" s="760"/>
      <c r="G53" s="691"/>
      <c r="H53" s="759"/>
      <c r="I53" s="690"/>
      <c r="J53" s="692"/>
      <c r="K53" s="1057"/>
      <c r="L53" s="1058">
        <f t="shared" ref="L53" si="25">+M53+M54+Q53+Q54</f>
        <v>0</v>
      </c>
      <c r="M53" s="693"/>
      <c r="N53" s="690">
        <f t="shared" si="1"/>
        <v>0</v>
      </c>
      <c r="O53" s="694"/>
      <c r="P53" s="695">
        <f t="shared" si="2"/>
        <v>0</v>
      </c>
      <c r="Q53" s="693"/>
      <c r="R53" s="690">
        <f t="shared" si="3"/>
        <v>0</v>
      </c>
      <c r="S53" s="694"/>
      <c r="T53" s="696">
        <f t="shared" si="4"/>
        <v>0</v>
      </c>
    </row>
    <row r="54" spans="1:20" ht="13.5" customHeight="1" x14ac:dyDescent="0.2">
      <c r="A54" s="1055"/>
      <c r="B54" s="1056"/>
      <c r="C54" s="1061"/>
      <c r="D54" s="1062"/>
      <c r="E54" s="761"/>
      <c r="F54" s="762"/>
      <c r="G54" s="698"/>
      <c r="H54" s="761"/>
      <c r="I54" s="699"/>
      <c r="J54" s="692"/>
      <c r="K54" s="1057"/>
      <c r="L54" s="1059"/>
      <c r="M54" s="693"/>
      <c r="N54" s="690">
        <f t="shared" si="1"/>
        <v>0</v>
      </c>
      <c r="O54" s="694"/>
      <c r="P54" s="695">
        <f t="shared" si="2"/>
        <v>0</v>
      </c>
      <c r="Q54" s="693"/>
      <c r="R54" s="690">
        <f t="shared" si="3"/>
        <v>0</v>
      </c>
      <c r="S54" s="694"/>
      <c r="T54" s="696">
        <f t="shared" si="4"/>
        <v>0</v>
      </c>
    </row>
    <row r="55" spans="1:20" ht="13.5" customHeight="1" x14ac:dyDescent="0.2">
      <c r="A55" s="1055">
        <f>+A53+1</f>
        <v>24</v>
      </c>
      <c r="B55" s="1056" t="s">
        <v>564</v>
      </c>
      <c r="C55" s="1060">
        <v>125</v>
      </c>
      <c r="D55" s="1062">
        <v>60</v>
      </c>
      <c r="E55" s="759"/>
      <c r="F55" s="760"/>
      <c r="G55" s="691"/>
      <c r="H55" s="759"/>
      <c r="I55" s="690"/>
      <c r="J55" s="692"/>
      <c r="K55" s="1057"/>
      <c r="L55" s="1058">
        <f t="shared" ref="L55" si="26">+M55+M56+Q55+Q56</f>
        <v>0</v>
      </c>
      <c r="M55" s="693"/>
      <c r="N55" s="690">
        <f t="shared" si="1"/>
        <v>0</v>
      </c>
      <c r="O55" s="694"/>
      <c r="P55" s="695">
        <f t="shared" si="2"/>
        <v>0</v>
      </c>
      <c r="Q55" s="693"/>
      <c r="R55" s="690">
        <f t="shared" si="3"/>
        <v>0</v>
      </c>
      <c r="S55" s="694"/>
      <c r="T55" s="696">
        <f t="shared" si="4"/>
        <v>0</v>
      </c>
    </row>
    <row r="56" spans="1:20" ht="13.5" customHeight="1" x14ac:dyDescent="0.2">
      <c r="A56" s="1055"/>
      <c r="B56" s="1056"/>
      <c r="C56" s="1061"/>
      <c r="D56" s="1062"/>
      <c r="E56" s="761"/>
      <c r="F56" s="762"/>
      <c r="G56" s="698"/>
      <c r="H56" s="761"/>
      <c r="I56" s="699"/>
      <c r="J56" s="692"/>
      <c r="K56" s="1057"/>
      <c r="L56" s="1059"/>
      <c r="M56" s="693"/>
      <c r="N56" s="690">
        <f t="shared" si="1"/>
        <v>0</v>
      </c>
      <c r="O56" s="694"/>
      <c r="P56" s="695">
        <f t="shared" si="2"/>
        <v>0</v>
      </c>
      <c r="Q56" s="693"/>
      <c r="R56" s="690">
        <f t="shared" si="3"/>
        <v>0</v>
      </c>
      <c r="S56" s="694"/>
      <c r="T56" s="696">
        <f t="shared" si="4"/>
        <v>0</v>
      </c>
    </row>
    <row r="57" spans="1:20" ht="13.5" customHeight="1" x14ac:dyDescent="0.2">
      <c r="A57" s="1055">
        <f>+A55+1</f>
        <v>25</v>
      </c>
      <c r="B57" s="1056" t="s">
        <v>565</v>
      </c>
      <c r="C57" s="1060">
        <v>100</v>
      </c>
      <c r="D57" s="1062">
        <v>36</v>
      </c>
      <c r="E57" s="759"/>
      <c r="F57" s="760"/>
      <c r="G57" s="691"/>
      <c r="H57" s="759"/>
      <c r="I57" s="690"/>
      <c r="J57" s="692"/>
      <c r="K57" s="1057"/>
      <c r="L57" s="1058">
        <f t="shared" ref="L57" si="27">+M57+M58+Q57+Q58</f>
        <v>0</v>
      </c>
      <c r="M57" s="693"/>
      <c r="N57" s="690">
        <f t="shared" si="1"/>
        <v>0</v>
      </c>
      <c r="O57" s="694"/>
      <c r="P57" s="695">
        <f t="shared" si="2"/>
        <v>0</v>
      </c>
      <c r="Q57" s="693"/>
      <c r="R57" s="690">
        <f t="shared" si="3"/>
        <v>0</v>
      </c>
      <c r="S57" s="694"/>
      <c r="T57" s="696">
        <f t="shared" si="4"/>
        <v>0</v>
      </c>
    </row>
    <row r="58" spans="1:20" ht="13.5" customHeight="1" x14ac:dyDescent="0.2">
      <c r="A58" s="1055"/>
      <c r="B58" s="1056"/>
      <c r="C58" s="1061"/>
      <c r="D58" s="1062"/>
      <c r="E58" s="761"/>
      <c r="F58" s="762"/>
      <c r="G58" s="698"/>
      <c r="H58" s="761"/>
      <c r="I58" s="699"/>
      <c r="J58" s="692"/>
      <c r="K58" s="1057"/>
      <c r="L58" s="1059"/>
      <c r="M58" s="693"/>
      <c r="N58" s="690">
        <f t="shared" si="1"/>
        <v>0</v>
      </c>
      <c r="O58" s="694"/>
      <c r="P58" s="695">
        <f t="shared" si="2"/>
        <v>0</v>
      </c>
      <c r="Q58" s="693"/>
      <c r="R58" s="690">
        <f t="shared" si="3"/>
        <v>0</v>
      </c>
      <c r="S58" s="694"/>
      <c r="T58" s="696">
        <f t="shared" si="4"/>
        <v>0</v>
      </c>
    </row>
    <row r="59" spans="1:20" ht="13.5" customHeight="1" x14ac:dyDescent="0.2">
      <c r="A59" s="1055">
        <f>+A57+1</f>
        <v>26</v>
      </c>
      <c r="B59" s="1056" t="s">
        <v>566</v>
      </c>
      <c r="C59" s="1060">
        <v>275</v>
      </c>
      <c r="D59" s="1062">
        <v>67</v>
      </c>
      <c r="E59" s="759"/>
      <c r="F59" s="760"/>
      <c r="G59" s="691"/>
      <c r="H59" s="759"/>
      <c r="I59" s="690"/>
      <c r="J59" s="692"/>
      <c r="K59" s="1057"/>
      <c r="L59" s="1058">
        <f t="shared" ref="L59" si="28">+M59+M60+Q59+Q60</f>
        <v>0</v>
      </c>
      <c r="M59" s="693"/>
      <c r="N59" s="690">
        <f t="shared" si="1"/>
        <v>0</v>
      </c>
      <c r="O59" s="694"/>
      <c r="P59" s="695">
        <f t="shared" si="2"/>
        <v>0</v>
      </c>
      <c r="Q59" s="693"/>
      <c r="R59" s="690">
        <f t="shared" si="3"/>
        <v>0</v>
      </c>
      <c r="S59" s="694"/>
      <c r="T59" s="696">
        <f t="shared" si="4"/>
        <v>0</v>
      </c>
    </row>
    <row r="60" spans="1:20" ht="13.5" customHeight="1" x14ac:dyDescent="0.2">
      <c r="A60" s="1055"/>
      <c r="B60" s="1056"/>
      <c r="C60" s="1061"/>
      <c r="D60" s="1062"/>
      <c r="E60" s="761"/>
      <c r="F60" s="762"/>
      <c r="G60" s="698"/>
      <c r="H60" s="761"/>
      <c r="I60" s="699"/>
      <c r="J60" s="692"/>
      <c r="K60" s="1057"/>
      <c r="L60" s="1059"/>
      <c r="M60" s="693"/>
      <c r="N60" s="690">
        <f t="shared" si="1"/>
        <v>0</v>
      </c>
      <c r="O60" s="694"/>
      <c r="P60" s="695">
        <f t="shared" si="2"/>
        <v>0</v>
      </c>
      <c r="Q60" s="693"/>
      <c r="R60" s="690">
        <f t="shared" si="3"/>
        <v>0</v>
      </c>
      <c r="S60" s="694"/>
      <c r="T60" s="696">
        <f t="shared" si="4"/>
        <v>0</v>
      </c>
    </row>
    <row r="61" spans="1:20" ht="13.5" customHeight="1" x14ac:dyDescent="0.2">
      <c r="A61" s="1055">
        <f>+A59+1</f>
        <v>27</v>
      </c>
      <c r="B61" s="1056" t="s">
        <v>567</v>
      </c>
      <c r="C61" s="1060">
        <v>450</v>
      </c>
      <c r="D61" s="1062">
        <v>117</v>
      </c>
      <c r="E61" s="759"/>
      <c r="F61" s="760"/>
      <c r="G61" s="691"/>
      <c r="H61" s="759"/>
      <c r="I61" s="690"/>
      <c r="J61" s="692"/>
      <c r="K61" s="1057"/>
      <c r="L61" s="1058">
        <f t="shared" ref="L61" si="29">+M61+M62+Q61+Q62</f>
        <v>0</v>
      </c>
      <c r="M61" s="693"/>
      <c r="N61" s="690">
        <f t="shared" si="1"/>
        <v>0</v>
      </c>
      <c r="O61" s="694"/>
      <c r="P61" s="695">
        <f t="shared" si="2"/>
        <v>0</v>
      </c>
      <c r="Q61" s="693"/>
      <c r="R61" s="690">
        <f t="shared" si="3"/>
        <v>0</v>
      </c>
      <c r="S61" s="694"/>
      <c r="T61" s="696">
        <f t="shared" si="4"/>
        <v>0</v>
      </c>
    </row>
    <row r="62" spans="1:20" ht="13.5" customHeight="1" x14ac:dyDescent="0.2">
      <c r="A62" s="1055"/>
      <c r="B62" s="1056"/>
      <c r="C62" s="1061"/>
      <c r="D62" s="1062"/>
      <c r="E62" s="761"/>
      <c r="F62" s="762"/>
      <c r="G62" s="698"/>
      <c r="H62" s="761"/>
      <c r="I62" s="699"/>
      <c r="J62" s="692"/>
      <c r="K62" s="1057"/>
      <c r="L62" s="1059"/>
      <c r="M62" s="693"/>
      <c r="N62" s="690">
        <f t="shared" si="1"/>
        <v>0</v>
      </c>
      <c r="O62" s="694"/>
      <c r="P62" s="695">
        <f t="shared" si="2"/>
        <v>0</v>
      </c>
      <c r="Q62" s="693"/>
      <c r="R62" s="690">
        <f t="shared" si="3"/>
        <v>0</v>
      </c>
      <c r="S62" s="694"/>
      <c r="T62" s="696">
        <f t="shared" si="4"/>
        <v>0</v>
      </c>
    </row>
    <row r="63" spans="1:20" ht="13.5" customHeight="1" x14ac:dyDescent="0.2">
      <c r="A63" s="1055">
        <f>+A61+1</f>
        <v>28</v>
      </c>
      <c r="B63" s="1056" t="s">
        <v>568</v>
      </c>
      <c r="C63" s="1060">
        <v>100</v>
      </c>
      <c r="D63" s="1062">
        <v>61</v>
      </c>
      <c r="E63" s="759"/>
      <c r="F63" s="760"/>
      <c r="G63" s="691"/>
      <c r="H63" s="759"/>
      <c r="I63" s="690"/>
      <c r="J63" s="692"/>
      <c r="K63" s="1057"/>
      <c r="L63" s="1058">
        <f t="shared" ref="L63" si="30">+M63+M64+Q63+Q64</f>
        <v>0</v>
      </c>
      <c r="M63" s="693"/>
      <c r="N63" s="690">
        <f t="shared" si="1"/>
        <v>0</v>
      </c>
      <c r="O63" s="694"/>
      <c r="P63" s="695">
        <f t="shared" si="2"/>
        <v>0</v>
      </c>
      <c r="Q63" s="693"/>
      <c r="R63" s="690">
        <f t="shared" si="3"/>
        <v>0</v>
      </c>
      <c r="S63" s="694"/>
      <c r="T63" s="696">
        <f t="shared" si="4"/>
        <v>0</v>
      </c>
    </row>
    <row r="64" spans="1:20" ht="13.5" customHeight="1" x14ac:dyDescent="0.2">
      <c r="A64" s="1055"/>
      <c r="B64" s="1056"/>
      <c r="C64" s="1061"/>
      <c r="D64" s="1062"/>
      <c r="E64" s="761"/>
      <c r="F64" s="762"/>
      <c r="G64" s="698"/>
      <c r="H64" s="761"/>
      <c r="I64" s="699"/>
      <c r="J64" s="692"/>
      <c r="K64" s="1057"/>
      <c r="L64" s="1059"/>
      <c r="M64" s="693"/>
      <c r="N64" s="690">
        <f t="shared" si="1"/>
        <v>0</v>
      </c>
      <c r="O64" s="694"/>
      <c r="P64" s="695">
        <f t="shared" si="2"/>
        <v>0</v>
      </c>
      <c r="Q64" s="693"/>
      <c r="R64" s="690">
        <f t="shared" si="3"/>
        <v>0</v>
      </c>
      <c r="S64" s="694"/>
      <c r="T64" s="696">
        <f t="shared" si="4"/>
        <v>0</v>
      </c>
    </row>
    <row r="65" spans="1:20" ht="13.5" customHeight="1" x14ac:dyDescent="0.2">
      <c r="A65" s="1055">
        <f>+A63+1</f>
        <v>29</v>
      </c>
      <c r="B65" s="1056" t="s">
        <v>569</v>
      </c>
      <c r="C65" s="1060">
        <v>80</v>
      </c>
      <c r="D65" s="1062">
        <v>31</v>
      </c>
      <c r="E65" s="759"/>
      <c r="F65" s="760"/>
      <c r="G65" s="691"/>
      <c r="H65" s="759"/>
      <c r="I65" s="690"/>
      <c r="J65" s="692"/>
      <c r="K65" s="1057"/>
      <c r="L65" s="1058">
        <f t="shared" ref="L65" si="31">+M65+M66+Q65+Q66</f>
        <v>0</v>
      </c>
      <c r="M65" s="693"/>
      <c r="N65" s="690">
        <f t="shared" si="1"/>
        <v>0</v>
      </c>
      <c r="O65" s="694"/>
      <c r="P65" s="695">
        <f t="shared" si="2"/>
        <v>0</v>
      </c>
      <c r="Q65" s="693"/>
      <c r="R65" s="690">
        <f t="shared" si="3"/>
        <v>0</v>
      </c>
      <c r="S65" s="694"/>
      <c r="T65" s="696">
        <f t="shared" si="4"/>
        <v>0</v>
      </c>
    </row>
    <row r="66" spans="1:20" ht="13.5" customHeight="1" x14ac:dyDescent="0.2">
      <c r="A66" s="1055"/>
      <c r="B66" s="1056"/>
      <c r="C66" s="1061"/>
      <c r="D66" s="1062"/>
      <c r="E66" s="761"/>
      <c r="F66" s="762"/>
      <c r="G66" s="698"/>
      <c r="H66" s="761"/>
      <c r="I66" s="699"/>
      <c r="J66" s="692"/>
      <c r="K66" s="1057"/>
      <c r="L66" s="1059"/>
      <c r="M66" s="693"/>
      <c r="N66" s="690">
        <f t="shared" si="1"/>
        <v>0</v>
      </c>
      <c r="O66" s="694"/>
      <c r="P66" s="695">
        <f t="shared" si="2"/>
        <v>0</v>
      </c>
      <c r="Q66" s="693"/>
      <c r="R66" s="690">
        <f t="shared" si="3"/>
        <v>0</v>
      </c>
      <c r="S66" s="694"/>
      <c r="T66" s="696">
        <f t="shared" si="4"/>
        <v>0</v>
      </c>
    </row>
    <row r="67" spans="1:20" ht="13.5" customHeight="1" x14ac:dyDescent="0.2">
      <c r="A67" s="1055">
        <f>+A65+1</f>
        <v>30</v>
      </c>
      <c r="B67" s="1056" t="s">
        <v>570</v>
      </c>
      <c r="C67" s="1060">
        <v>150</v>
      </c>
      <c r="D67" s="1062">
        <v>55</v>
      </c>
      <c r="E67" s="759"/>
      <c r="F67" s="760"/>
      <c r="G67" s="691"/>
      <c r="H67" s="759"/>
      <c r="I67" s="690"/>
      <c r="J67" s="692"/>
      <c r="K67" s="1057"/>
      <c r="L67" s="1058">
        <f t="shared" ref="L67" si="32">+M67+M68+Q67+Q68</f>
        <v>0</v>
      </c>
      <c r="M67" s="693"/>
      <c r="N67" s="690">
        <f t="shared" si="1"/>
        <v>0</v>
      </c>
      <c r="O67" s="694"/>
      <c r="P67" s="695">
        <f t="shared" si="2"/>
        <v>0</v>
      </c>
      <c r="Q67" s="693"/>
      <c r="R67" s="690">
        <f t="shared" si="3"/>
        <v>0</v>
      </c>
      <c r="S67" s="694"/>
      <c r="T67" s="696">
        <f t="shared" si="4"/>
        <v>0</v>
      </c>
    </row>
    <row r="68" spans="1:20" ht="13.5" customHeight="1" x14ac:dyDescent="0.2">
      <c r="A68" s="1055"/>
      <c r="B68" s="1056"/>
      <c r="C68" s="1061"/>
      <c r="D68" s="1062"/>
      <c r="E68" s="761"/>
      <c r="F68" s="762"/>
      <c r="G68" s="698"/>
      <c r="H68" s="761"/>
      <c r="I68" s="699"/>
      <c r="J68" s="692"/>
      <c r="K68" s="1057"/>
      <c r="L68" s="1059"/>
      <c r="M68" s="693"/>
      <c r="N68" s="690">
        <f t="shared" si="1"/>
        <v>0</v>
      </c>
      <c r="O68" s="694"/>
      <c r="P68" s="695">
        <f t="shared" si="2"/>
        <v>0</v>
      </c>
      <c r="Q68" s="693"/>
      <c r="R68" s="690">
        <f t="shared" si="3"/>
        <v>0</v>
      </c>
      <c r="S68" s="694"/>
      <c r="T68" s="696">
        <f t="shared" si="4"/>
        <v>0</v>
      </c>
    </row>
    <row r="69" spans="1:20" ht="13.5" customHeight="1" x14ac:dyDescent="0.2">
      <c r="A69" s="1055">
        <f>+A67+1</f>
        <v>31</v>
      </c>
      <c r="B69" s="1056" t="s">
        <v>571</v>
      </c>
      <c r="C69" s="1060">
        <v>120</v>
      </c>
      <c r="D69" s="1062">
        <v>49</v>
      </c>
      <c r="E69" s="759"/>
      <c r="F69" s="760"/>
      <c r="G69" s="691"/>
      <c r="H69" s="759"/>
      <c r="I69" s="690"/>
      <c r="J69" s="692"/>
      <c r="K69" s="1057"/>
      <c r="L69" s="1058">
        <f t="shared" ref="L69" si="33">+M69+M70+Q69+Q70</f>
        <v>0</v>
      </c>
      <c r="M69" s="693"/>
      <c r="N69" s="690">
        <f t="shared" si="1"/>
        <v>0</v>
      </c>
      <c r="O69" s="694"/>
      <c r="P69" s="695">
        <f t="shared" si="2"/>
        <v>0</v>
      </c>
      <c r="Q69" s="693"/>
      <c r="R69" s="690">
        <f t="shared" si="3"/>
        <v>0</v>
      </c>
      <c r="S69" s="694"/>
      <c r="T69" s="696">
        <f t="shared" si="4"/>
        <v>0</v>
      </c>
    </row>
    <row r="70" spans="1:20" ht="13.5" customHeight="1" x14ac:dyDescent="0.2">
      <c r="A70" s="1055"/>
      <c r="B70" s="1056"/>
      <c r="C70" s="1061"/>
      <c r="D70" s="1062"/>
      <c r="E70" s="761"/>
      <c r="F70" s="762"/>
      <c r="G70" s="698"/>
      <c r="H70" s="761"/>
      <c r="I70" s="699"/>
      <c r="J70" s="692"/>
      <c r="K70" s="1057"/>
      <c r="L70" s="1059"/>
      <c r="M70" s="693"/>
      <c r="N70" s="690">
        <f t="shared" si="1"/>
        <v>0</v>
      </c>
      <c r="O70" s="694"/>
      <c r="P70" s="695">
        <f t="shared" si="2"/>
        <v>0</v>
      </c>
      <c r="Q70" s="693"/>
      <c r="R70" s="690">
        <f t="shared" si="3"/>
        <v>0</v>
      </c>
      <c r="S70" s="694"/>
      <c r="T70" s="696">
        <f t="shared" si="4"/>
        <v>0</v>
      </c>
    </row>
    <row r="71" spans="1:20" ht="13.5" customHeight="1" x14ac:dyDescent="0.2">
      <c r="A71" s="1055">
        <f>+A69+1</f>
        <v>32</v>
      </c>
      <c r="B71" s="1056" t="s">
        <v>572</v>
      </c>
      <c r="C71" s="1060">
        <v>105</v>
      </c>
      <c r="D71" s="1062">
        <v>52</v>
      </c>
      <c r="E71" s="759"/>
      <c r="F71" s="760"/>
      <c r="G71" s="691"/>
      <c r="H71" s="759"/>
      <c r="I71" s="690"/>
      <c r="J71" s="692"/>
      <c r="K71" s="1057"/>
      <c r="L71" s="1058">
        <f t="shared" ref="L71" si="34">+M71+M72+Q71+Q72</f>
        <v>0</v>
      </c>
      <c r="M71" s="693"/>
      <c r="N71" s="690">
        <f t="shared" si="1"/>
        <v>0</v>
      </c>
      <c r="O71" s="694"/>
      <c r="P71" s="695">
        <f t="shared" si="2"/>
        <v>0</v>
      </c>
      <c r="Q71" s="693"/>
      <c r="R71" s="690">
        <f t="shared" si="3"/>
        <v>0</v>
      </c>
      <c r="S71" s="694"/>
      <c r="T71" s="696">
        <f t="shared" si="4"/>
        <v>0</v>
      </c>
    </row>
    <row r="72" spans="1:20" ht="13.5" customHeight="1" x14ac:dyDescent="0.2">
      <c r="A72" s="1055"/>
      <c r="B72" s="1056"/>
      <c r="C72" s="1061"/>
      <c r="D72" s="1062"/>
      <c r="E72" s="761"/>
      <c r="F72" s="762"/>
      <c r="G72" s="698"/>
      <c r="H72" s="761"/>
      <c r="I72" s="699"/>
      <c r="J72" s="692"/>
      <c r="K72" s="1057"/>
      <c r="L72" s="1059"/>
      <c r="M72" s="693"/>
      <c r="N72" s="690">
        <f t="shared" si="1"/>
        <v>0</v>
      </c>
      <c r="O72" s="694"/>
      <c r="P72" s="695">
        <f t="shared" si="2"/>
        <v>0</v>
      </c>
      <c r="Q72" s="693"/>
      <c r="R72" s="690">
        <f t="shared" si="3"/>
        <v>0</v>
      </c>
      <c r="S72" s="694"/>
      <c r="T72" s="696">
        <f t="shared" si="4"/>
        <v>0</v>
      </c>
    </row>
    <row r="73" spans="1:20" ht="13.5" customHeight="1" x14ac:dyDescent="0.2">
      <c r="A73" s="1055">
        <f>+A71+1</f>
        <v>33</v>
      </c>
      <c r="B73" s="1056" t="s">
        <v>573</v>
      </c>
      <c r="C73" s="1060">
        <v>150</v>
      </c>
      <c r="D73" s="1062">
        <v>38</v>
      </c>
      <c r="E73" s="759"/>
      <c r="F73" s="760"/>
      <c r="G73" s="691"/>
      <c r="H73" s="759"/>
      <c r="I73" s="690"/>
      <c r="J73" s="692"/>
      <c r="K73" s="1057"/>
      <c r="L73" s="1058">
        <f t="shared" ref="L73" si="35">+M73+M74+Q73+Q74</f>
        <v>0</v>
      </c>
      <c r="M73" s="693"/>
      <c r="N73" s="690">
        <f t="shared" si="1"/>
        <v>0</v>
      </c>
      <c r="O73" s="694"/>
      <c r="P73" s="695">
        <f t="shared" si="2"/>
        <v>0</v>
      </c>
      <c r="Q73" s="693"/>
      <c r="R73" s="690">
        <f t="shared" si="3"/>
        <v>0</v>
      </c>
      <c r="S73" s="694"/>
      <c r="T73" s="696">
        <f t="shared" si="4"/>
        <v>0</v>
      </c>
    </row>
    <row r="74" spans="1:20" ht="13.5" customHeight="1" x14ac:dyDescent="0.2">
      <c r="A74" s="1055"/>
      <c r="B74" s="1056"/>
      <c r="C74" s="1061"/>
      <c r="D74" s="1062"/>
      <c r="E74" s="761"/>
      <c r="F74" s="762"/>
      <c r="G74" s="698"/>
      <c r="H74" s="761"/>
      <c r="I74" s="699"/>
      <c r="J74" s="692"/>
      <c r="K74" s="1057"/>
      <c r="L74" s="1059"/>
      <c r="M74" s="693"/>
      <c r="N74" s="690">
        <f t="shared" si="1"/>
        <v>0</v>
      </c>
      <c r="O74" s="694"/>
      <c r="P74" s="695">
        <f t="shared" si="2"/>
        <v>0</v>
      </c>
      <c r="Q74" s="693"/>
      <c r="R74" s="690">
        <f t="shared" si="3"/>
        <v>0</v>
      </c>
      <c r="S74" s="694"/>
      <c r="T74" s="696">
        <f t="shared" si="4"/>
        <v>0</v>
      </c>
    </row>
    <row r="75" spans="1:20" ht="13.5" customHeight="1" x14ac:dyDescent="0.2">
      <c r="A75" s="1055">
        <f>+A73+1</f>
        <v>34</v>
      </c>
      <c r="B75" s="1056" t="s">
        <v>574</v>
      </c>
      <c r="C75" s="1060">
        <v>125</v>
      </c>
      <c r="D75" s="1062">
        <v>52</v>
      </c>
      <c r="E75" s="759"/>
      <c r="F75" s="760"/>
      <c r="G75" s="691"/>
      <c r="H75" s="759"/>
      <c r="I75" s="690"/>
      <c r="J75" s="692"/>
      <c r="K75" s="1057"/>
      <c r="L75" s="1058">
        <f t="shared" ref="L75" si="36">+M75+M76+Q75+Q76</f>
        <v>0</v>
      </c>
      <c r="M75" s="693"/>
      <c r="N75" s="690">
        <f t="shared" ref="N75:N110" si="37">+M75/210*1000</f>
        <v>0</v>
      </c>
      <c r="O75" s="694"/>
      <c r="P75" s="695">
        <f t="shared" ref="P75:P104" si="38">IF(N75=0,0,O75/N75*100)</f>
        <v>0</v>
      </c>
      <c r="Q75" s="693"/>
      <c r="R75" s="690">
        <f t="shared" ref="R75:R104" si="39">+Q75/210/SQRT(3)*1000</f>
        <v>0</v>
      </c>
      <c r="S75" s="694"/>
      <c r="T75" s="696">
        <f t="shared" ref="T75:T104" si="40">IF(R75=0,0,S75/R75*100)</f>
        <v>0</v>
      </c>
    </row>
    <row r="76" spans="1:20" ht="13.5" customHeight="1" x14ac:dyDescent="0.2">
      <c r="A76" s="1055"/>
      <c r="B76" s="1056"/>
      <c r="C76" s="1061"/>
      <c r="D76" s="1062"/>
      <c r="E76" s="761"/>
      <c r="F76" s="762"/>
      <c r="G76" s="698"/>
      <c r="H76" s="761"/>
      <c r="I76" s="699"/>
      <c r="J76" s="692"/>
      <c r="K76" s="1057"/>
      <c r="L76" s="1059"/>
      <c r="M76" s="693"/>
      <c r="N76" s="690">
        <f t="shared" si="37"/>
        <v>0</v>
      </c>
      <c r="O76" s="694"/>
      <c r="P76" s="695">
        <f t="shared" si="38"/>
        <v>0</v>
      </c>
      <c r="Q76" s="693"/>
      <c r="R76" s="690">
        <f t="shared" si="39"/>
        <v>0</v>
      </c>
      <c r="S76" s="694"/>
      <c r="T76" s="696">
        <f t="shared" si="40"/>
        <v>0</v>
      </c>
    </row>
    <row r="77" spans="1:20" ht="13.5" customHeight="1" x14ac:dyDescent="0.2">
      <c r="A77" s="1055">
        <f>+A75+1</f>
        <v>35</v>
      </c>
      <c r="B77" s="1056" t="s">
        <v>575</v>
      </c>
      <c r="C77" s="1060">
        <v>125</v>
      </c>
      <c r="D77" s="1062">
        <v>59</v>
      </c>
      <c r="E77" s="759"/>
      <c r="F77" s="760"/>
      <c r="G77" s="691"/>
      <c r="H77" s="759"/>
      <c r="I77" s="690"/>
      <c r="J77" s="692"/>
      <c r="K77" s="1057"/>
      <c r="L77" s="1058">
        <f t="shared" ref="L77" si="41">+M77+M78+Q77+Q78</f>
        <v>0</v>
      </c>
      <c r="M77" s="693"/>
      <c r="N77" s="690">
        <f t="shared" si="37"/>
        <v>0</v>
      </c>
      <c r="O77" s="694"/>
      <c r="P77" s="695">
        <f t="shared" si="38"/>
        <v>0</v>
      </c>
      <c r="Q77" s="693"/>
      <c r="R77" s="690">
        <f t="shared" si="39"/>
        <v>0</v>
      </c>
      <c r="S77" s="694"/>
      <c r="T77" s="696">
        <f t="shared" si="40"/>
        <v>0</v>
      </c>
    </row>
    <row r="78" spans="1:20" ht="13.5" customHeight="1" x14ac:dyDescent="0.2">
      <c r="A78" s="1055"/>
      <c r="B78" s="1056"/>
      <c r="C78" s="1061"/>
      <c r="D78" s="1062"/>
      <c r="E78" s="761"/>
      <c r="F78" s="762"/>
      <c r="G78" s="698"/>
      <c r="H78" s="761"/>
      <c r="I78" s="699"/>
      <c r="J78" s="692"/>
      <c r="K78" s="1057"/>
      <c r="L78" s="1059"/>
      <c r="M78" s="693"/>
      <c r="N78" s="690">
        <f t="shared" si="37"/>
        <v>0</v>
      </c>
      <c r="O78" s="694"/>
      <c r="P78" s="695">
        <f t="shared" si="38"/>
        <v>0</v>
      </c>
      <c r="Q78" s="693"/>
      <c r="R78" s="690">
        <f t="shared" si="39"/>
        <v>0</v>
      </c>
      <c r="S78" s="694"/>
      <c r="T78" s="696">
        <f t="shared" si="40"/>
        <v>0</v>
      </c>
    </row>
    <row r="79" spans="1:20" ht="13.5" customHeight="1" x14ac:dyDescent="0.2">
      <c r="A79" s="1055">
        <f>+A77+1</f>
        <v>36</v>
      </c>
      <c r="B79" s="1056" t="s">
        <v>576</v>
      </c>
      <c r="C79" s="1060">
        <v>155</v>
      </c>
      <c r="D79" s="1062">
        <v>46</v>
      </c>
      <c r="E79" s="759"/>
      <c r="F79" s="760"/>
      <c r="G79" s="691"/>
      <c r="H79" s="759"/>
      <c r="I79" s="690"/>
      <c r="J79" s="692"/>
      <c r="K79" s="1057"/>
      <c r="L79" s="1058">
        <f t="shared" ref="L79" si="42">+M79+M80+Q79+Q80</f>
        <v>0</v>
      </c>
      <c r="M79" s="693"/>
      <c r="N79" s="690">
        <f t="shared" si="37"/>
        <v>0</v>
      </c>
      <c r="O79" s="694"/>
      <c r="P79" s="695">
        <f t="shared" si="38"/>
        <v>0</v>
      </c>
      <c r="Q79" s="693"/>
      <c r="R79" s="690">
        <f t="shared" si="39"/>
        <v>0</v>
      </c>
      <c r="S79" s="694"/>
      <c r="T79" s="696">
        <f t="shared" si="40"/>
        <v>0</v>
      </c>
    </row>
    <row r="80" spans="1:20" ht="13.5" customHeight="1" x14ac:dyDescent="0.2">
      <c r="A80" s="1055"/>
      <c r="B80" s="1056"/>
      <c r="C80" s="1061"/>
      <c r="D80" s="1062"/>
      <c r="E80" s="761"/>
      <c r="F80" s="762"/>
      <c r="G80" s="698"/>
      <c r="H80" s="761"/>
      <c r="I80" s="699"/>
      <c r="J80" s="692"/>
      <c r="K80" s="1057"/>
      <c r="L80" s="1059"/>
      <c r="M80" s="693"/>
      <c r="N80" s="690">
        <f t="shared" si="37"/>
        <v>0</v>
      </c>
      <c r="O80" s="694"/>
      <c r="P80" s="695">
        <f t="shared" si="38"/>
        <v>0</v>
      </c>
      <c r="Q80" s="693"/>
      <c r="R80" s="690">
        <f t="shared" si="39"/>
        <v>0</v>
      </c>
      <c r="S80" s="694"/>
      <c r="T80" s="696">
        <f t="shared" si="40"/>
        <v>0</v>
      </c>
    </row>
    <row r="81" spans="1:20" ht="13.5" customHeight="1" x14ac:dyDescent="0.2">
      <c r="A81" s="1055">
        <f>+A79+1</f>
        <v>37</v>
      </c>
      <c r="B81" s="1056" t="s">
        <v>577</v>
      </c>
      <c r="C81" s="1060">
        <v>350</v>
      </c>
      <c r="D81" s="1062">
        <v>93</v>
      </c>
      <c r="E81" s="759"/>
      <c r="F81" s="760"/>
      <c r="G81" s="691"/>
      <c r="H81" s="759"/>
      <c r="I81" s="690"/>
      <c r="J81" s="692"/>
      <c r="K81" s="1057"/>
      <c r="L81" s="1058">
        <f t="shared" ref="L81" si="43">+M81+M82+Q81+Q82</f>
        <v>0</v>
      </c>
      <c r="M81" s="693"/>
      <c r="N81" s="690">
        <f t="shared" si="37"/>
        <v>0</v>
      </c>
      <c r="O81" s="694"/>
      <c r="P81" s="695">
        <f t="shared" si="38"/>
        <v>0</v>
      </c>
      <c r="Q81" s="693"/>
      <c r="R81" s="690">
        <f t="shared" si="39"/>
        <v>0</v>
      </c>
      <c r="S81" s="694"/>
      <c r="T81" s="696">
        <f t="shared" si="40"/>
        <v>0</v>
      </c>
    </row>
    <row r="82" spans="1:20" ht="13.5" customHeight="1" x14ac:dyDescent="0.2">
      <c r="A82" s="1055"/>
      <c r="B82" s="1056"/>
      <c r="C82" s="1061"/>
      <c r="D82" s="1062"/>
      <c r="E82" s="761"/>
      <c r="F82" s="762"/>
      <c r="G82" s="698"/>
      <c r="H82" s="761"/>
      <c r="I82" s="699"/>
      <c r="J82" s="692"/>
      <c r="K82" s="1057"/>
      <c r="L82" s="1059"/>
      <c r="M82" s="693"/>
      <c r="N82" s="690">
        <f t="shared" si="37"/>
        <v>0</v>
      </c>
      <c r="O82" s="694"/>
      <c r="P82" s="695">
        <f t="shared" si="38"/>
        <v>0</v>
      </c>
      <c r="Q82" s="693"/>
      <c r="R82" s="690">
        <f t="shared" si="39"/>
        <v>0</v>
      </c>
      <c r="S82" s="694"/>
      <c r="T82" s="696">
        <f t="shared" si="40"/>
        <v>0</v>
      </c>
    </row>
    <row r="83" spans="1:20" ht="13.5" customHeight="1" x14ac:dyDescent="0.2">
      <c r="A83" s="1055">
        <f>+A81+1</f>
        <v>38</v>
      </c>
      <c r="B83" s="1056" t="s">
        <v>578</v>
      </c>
      <c r="C83" s="1061">
        <v>250</v>
      </c>
      <c r="D83" s="1062">
        <v>88</v>
      </c>
      <c r="E83" s="759"/>
      <c r="F83" s="760"/>
      <c r="G83" s="691"/>
      <c r="H83" s="759"/>
      <c r="I83" s="690"/>
      <c r="J83" s="692"/>
      <c r="K83" s="1057"/>
      <c r="L83" s="1059">
        <f t="shared" ref="L83" si="44">+M83+M84+Q83+Q84</f>
        <v>0</v>
      </c>
      <c r="M83" s="693"/>
      <c r="N83" s="690">
        <f t="shared" si="37"/>
        <v>0</v>
      </c>
      <c r="O83" s="694"/>
      <c r="P83" s="695">
        <f t="shared" si="38"/>
        <v>0</v>
      </c>
      <c r="Q83" s="693"/>
      <c r="R83" s="690">
        <f t="shared" si="39"/>
        <v>0</v>
      </c>
      <c r="S83" s="694"/>
      <c r="T83" s="696">
        <f>IF(R83=0,0,S83/R83*100)</f>
        <v>0</v>
      </c>
    </row>
    <row r="84" spans="1:20" ht="13.5" customHeight="1" x14ac:dyDescent="0.2">
      <c r="A84" s="1055"/>
      <c r="B84" s="1056"/>
      <c r="C84" s="1061"/>
      <c r="D84" s="1062"/>
      <c r="E84" s="761"/>
      <c r="F84" s="762"/>
      <c r="G84" s="698"/>
      <c r="H84" s="761"/>
      <c r="I84" s="699"/>
      <c r="J84" s="692"/>
      <c r="K84" s="1057"/>
      <c r="L84" s="1059"/>
      <c r="M84" s="693"/>
      <c r="N84" s="690">
        <f t="shared" si="37"/>
        <v>0</v>
      </c>
      <c r="O84" s="694"/>
      <c r="P84" s="695">
        <f t="shared" si="38"/>
        <v>0</v>
      </c>
      <c r="Q84" s="693"/>
      <c r="R84" s="690">
        <f t="shared" si="39"/>
        <v>0</v>
      </c>
      <c r="S84" s="694"/>
      <c r="T84" s="696">
        <f t="shared" si="40"/>
        <v>0</v>
      </c>
    </row>
    <row r="85" spans="1:20" ht="13.5" customHeight="1" x14ac:dyDescent="0.2">
      <c r="A85" s="1055">
        <f>+A83+1</f>
        <v>39</v>
      </c>
      <c r="B85" s="1056" t="s">
        <v>579</v>
      </c>
      <c r="C85" s="1060">
        <v>80</v>
      </c>
      <c r="D85" s="1062">
        <v>38</v>
      </c>
      <c r="E85" s="759"/>
      <c r="F85" s="760"/>
      <c r="G85" s="691"/>
      <c r="H85" s="759"/>
      <c r="I85" s="690"/>
      <c r="J85" s="692"/>
      <c r="K85" s="1057"/>
      <c r="L85" s="1058">
        <f t="shared" ref="L85" si="45">+M85+M86+Q85+Q86</f>
        <v>0</v>
      </c>
      <c r="M85" s="693"/>
      <c r="N85" s="690">
        <f t="shared" si="37"/>
        <v>0</v>
      </c>
      <c r="O85" s="694"/>
      <c r="P85" s="695">
        <f t="shared" si="38"/>
        <v>0</v>
      </c>
      <c r="Q85" s="693"/>
      <c r="R85" s="690">
        <f t="shared" si="39"/>
        <v>0</v>
      </c>
      <c r="S85" s="694"/>
      <c r="T85" s="696">
        <f t="shared" si="40"/>
        <v>0</v>
      </c>
    </row>
    <row r="86" spans="1:20" ht="13.5" customHeight="1" x14ac:dyDescent="0.2">
      <c r="A86" s="1055"/>
      <c r="B86" s="1056"/>
      <c r="C86" s="1061"/>
      <c r="D86" s="1062"/>
      <c r="E86" s="761"/>
      <c r="F86" s="762"/>
      <c r="G86" s="698"/>
      <c r="H86" s="761"/>
      <c r="I86" s="699"/>
      <c r="J86" s="692"/>
      <c r="K86" s="1057"/>
      <c r="L86" s="1059"/>
      <c r="M86" s="693"/>
      <c r="N86" s="690">
        <f t="shared" si="37"/>
        <v>0</v>
      </c>
      <c r="O86" s="694"/>
      <c r="P86" s="695">
        <f t="shared" si="38"/>
        <v>0</v>
      </c>
      <c r="Q86" s="693"/>
      <c r="R86" s="690">
        <f t="shared" si="39"/>
        <v>0</v>
      </c>
      <c r="S86" s="694"/>
      <c r="T86" s="696">
        <f t="shared" si="40"/>
        <v>0</v>
      </c>
    </row>
    <row r="87" spans="1:20" ht="13.5" customHeight="1" x14ac:dyDescent="0.2">
      <c r="A87" s="1055">
        <f>+A85+1</f>
        <v>40</v>
      </c>
      <c r="B87" s="1056" t="s">
        <v>580</v>
      </c>
      <c r="C87" s="1060">
        <v>80</v>
      </c>
      <c r="D87" s="1062">
        <v>40</v>
      </c>
      <c r="E87" s="759"/>
      <c r="F87" s="760"/>
      <c r="G87" s="691"/>
      <c r="H87" s="759"/>
      <c r="I87" s="690"/>
      <c r="J87" s="692"/>
      <c r="K87" s="1057"/>
      <c r="L87" s="1058">
        <f t="shared" ref="L87" si="46">+M87+M88+Q87+Q88</f>
        <v>0</v>
      </c>
      <c r="M87" s="693"/>
      <c r="N87" s="690">
        <f t="shared" si="37"/>
        <v>0</v>
      </c>
      <c r="O87" s="694"/>
      <c r="P87" s="695">
        <f t="shared" si="38"/>
        <v>0</v>
      </c>
      <c r="Q87" s="693"/>
      <c r="R87" s="690">
        <f t="shared" si="39"/>
        <v>0</v>
      </c>
      <c r="S87" s="694"/>
      <c r="T87" s="696">
        <f t="shared" si="40"/>
        <v>0</v>
      </c>
    </row>
    <row r="88" spans="1:20" ht="13.5" customHeight="1" x14ac:dyDescent="0.2">
      <c r="A88" s="1055"/>
      <c r="B88" s="1056"/>
      <c r="C88" s="1061"/>
      <c r="D88" s="1062"/>
      <c r="E88" s="761"/>
      <c r="F88" s="762"/>
      <c r="G88" s="698"/>
      <c r="H88" s="761"/>
      <c r="I88" s="699"/>
      <c r="J88" s="692"/>
      <c r="K88" s="1057"/>
      <c r="L88" s="1059"/>
      <c r="M88" s="693"/>
      <c r="N88" s="690">
        <f t="shared" si="37"/>
        <v>0</v>
      </c>
      <c r="O88" s="694"/>
      <c r="P88" s="695">
        <f t="shared" si="38"/>
        <v>0</v>
      </c>
      <c r="Q88" s="693"/>
      <c r="R88" s="690">
        <f t="shared" si="39"/>
        <v>0</v>
      </c>
      <c r="S88" s="694"/>
      <c r="T88" s="696">
        <f t="shared" si="40"/>
        <v>0</v>
      </c>
    </row>
    <row r="89" spans="1:20" ht="13.5" customHeight="1" x14ac:dyDescent="0.2">
      <c r="A89" s="1055">
        <f>+A87+1</f>
        <v>41</v>
      </c>
      <c r="B89" s="1056" t="s">
        <v>581</v>
      </c>
      <c r="C89" s="1060">
        <v>200</v>
      </c>
      <c r="D89" s="1062">
        <v>70</v>
      </c>
      <c r="E89" s="759"/>
      <c r="F89" s="760"/>
      <c r="G89" s="691"/>
      <c r="H89" s="759"/>
      <c r="I89" s="690"/>
      <c r="J89" s="692"/>
      <c r="K89" s="1057"/>
      <c r="L89" s="1058">
        <f t="shared" ref="L89" si="47">+M89+M90+Q89+Q90</f>
        <v>0</v>
      </c>
      <c r="M89" s="693"/>
      <c r="N89" s="690">
        <f t="shared" si="37"/>
        <v>0</v>
      </c>
      <c r="O89" s="694"/>
      <c r="P89" s="695">
        <f t="shared" si="38"/>
        <v>0</v>
      </c>
      <c r="Q89" s="693"/>
      <c r="R89" s="690">
        <f t="shared" si="39"/>
        <v>0</v>
      </c>
      <c r="S89" s="694"/>
      <c r="T89" s="696">
        <f t="shared" si="40"/>
        <v>0</v>
      </c>
    </row>
    <row r="90" spans="1:20" ht="13.5" customHeight="1" x14ac:dyDescent="0.2">
      <c r="A90" s="1055"/>
      <c r="B90" s="1056"/>
      <c r="C90" s="1061"/>
      <c r="D90" s="1062"/>
      <c r="E90" s="761"/>
      <c r="F90" s="762"/>
      <c r="G90" s="698"/>
      <c r="H90" s="761"/>
      <c r="I90" s="699"/>
      <c r="J90" s="692"/>
      <c r="K90" s="1057"/>
      <c r="L90" s="1059"/>
      <c r="M90" s="693"/>
      <c r="N90" s="690">
        <f t="shared" si="37"/>
        <v>0</v>
      </c>
      <c r="O90" s="694"/>
      <c r="P90" s="695">
        <f t="shared" si="38"/>
        <v>0</v>
      </c>
      <c r="Q90" s="693"/>
      <c r="R90" s="690">
        <f t="shared" si="39"/>
        <v>0</v>
      </c>
      <c r="S90" s="694"/>
      <c r="T90" s="696">
        <f t="shared" si="40"/>
        <v>0</v>
      </c>
    </row>
    <row r="91" spans="1:20" ht="13.5" customHeight="1" x14ac:dyDescent="0.2">
      <c r="A91" s="1055">
        <f>+A89+1</f>
        <v>42</v>
      </c>
      <c r="B91" s="1056" t="s">
        <v>582</v>
      </c>
      <c r="C91" s="1060">
        <v>175</v>
      </c>
      <c r="D91" s="1062">
        <v>101</v>
      </c>
      <c r="E91" s="759"/>
      <c r="F91" s="760"/>
      <c r="G91" s="691"/>
      <c r="H91" s="759"/>
      <c r="I91" s="690"/>
      <c r="J91" s="692"/>
      <c r="K91" s="1057"/>
      <c r="L91" s="1058">
        <f t="shared" ref="L91" si="48">+M91+M92+Q91+Q92</f>
        <v>0</v>
      </c>
      <c r="M91" s="693"/>
      <c r="N91" s="690">
        <f t="shared" si="37"/>
        <v>0</v>
      </c>
      <c r="O91" s="694"/>
      <c r="P91" s="695">
        <f t="shared" si="38"/>
        <v>0</v>
      </c>
      <c r="Q91" s="693"/>
      <c r="R91" s="690">
        <f t="shared" si="39"/>
        <v>0</v>
      </c>
      <c r="S91" s="694"/>
      <c r="T91" s="696">
        <f t="shared" si="40"/>
        <v>0</v>
      </c>
    </row>
    <row r="92" spans="1:20" ht="13.5" customHeight="1" x14ac:dyDescent="0.2">
      <c r="A92" s="1055"/>
      <c r="B92" s="1056"/>
      <c r="C92" s="1061"/>
      <c r="D92" s="1062"/>
      <c r="E92" s="761"/>
      <c r="F92" s="762"/>
      <c r="G92" s="698"/>
      <c r="H92" s="761"/>
      <c r="I92" s="699"/>
      <c r="J92" s="692"/>
      <c r="K92" s="1057"/>
      <c r="L92" s="1059"/>
      <c r="M92" s="693"/>
      <c r="N92" s="690">
        <f t="shared" si="37"/>
        <v>0</v>
      </c>
      <c r="O92" s="694"/>
      <c r="P92" s="695">
        <f t="shared" si="38"/>
        <v>0</v>
      </c>
      <c r="Q92" s="693"/>
      <c r="R92" s="690">
        <f t="shared" si="39"/>
        <v>0</v>
      </c>
      <c r="S92" s="694"/>
      <c r="T92" s="696">
        <f t="shared" si="40"/>
        <v>0</v>
      </c>
    </row>
    <row r="93" spans="1:20" ht="13.5" customHeight="1" x14ac:dyDescent="0.2">
      <c r="A93" s="1055">
        <f>+A91+1</f>
        <v>43</v>
      </c>
      <c r="B93" s="1056" t="s">
        <v>583</v>
      </c>
      <c r="C93" s="1060">
        <v>100</v>
      </c>
      <c r="D93" s="1062">
        <v>30</v>
      </c>
      <c r="E93" s="759"/>
      <c r="F93" s="760"/>
      <c r="G93" s="691"/>
      <c r="H93" s="759"/>
      <c r="I93" s="690"/>
      <c r="J93" s="692"/>
      <c r="K93" s="1057"/>
      <c r="L93" s="1058">
        <f t="shared" ref="L93" si="49">+M93+M94+Q93+Q94</f>
        <v>0</v>
      </c>
      <c r="M93" s="693"/>
      <c r="N93" s="690">
        <f t="shared" si="37"/>
        <v>0</v>
      </c>
      <c r="O93" s="694"/>
      <c r="P93" s="695">
        <f t="shared" si="38"/>
        <v>0</v>
      </c>
      <c r="Q93" s="693"/>
      <c r="R93" s="690">
        <f t="shared" si="39"/>
        <v>0</v>
      </c>
      <c r="S93" s="694"/>
      <c r="T93" s="696">
        <f t="shared" si="40"/>
        <v>0</v>
      </c>
    </row>
    <row r="94" spans="1:20" ht="13.5" customHeight="1" x14ac:dyDescent="0.2">
      <c r="A94" s="1055"/>
      <c r="B94" s="1056"/>
      <c r="C94" s="1061"/>
      <c r="D94" s="1062"/>
      <c r="E94" s="761"/>
      <c r="F94" s="762"/>
      <c r="G94" s="698"/>
      <c r="H94" s="761"/>
      <c r="I94" s="699"/>
      <c r="J94" s="692"/>
      <c r="K94" s="1057"/>
      <c r="L94" s="1059"/>
      <c r="M94" s="693"/>
      <c r="N94" s="690">
        <f t="shared" si="37"/>
        <v>0</v>
      </c>
      <c r="O94" s="694"/>
      <c r="P94" s="695">
        <f t="shared" si="38"/>
        <v>0</v>
      </c>
      <c r="Q94" s="693"/>
      <c r="R94" s="690">
        <f t="shared" si="39"/>
        <v>0</v>
      </c>
      <c r="S94" s="694"/>
      <c r="T94" s="696">
        <f t="shared" si="40"/>
        <v>0</v>
      </c>
    </row>
    <row r="95" spans="1:20" ht="13.5" customHeight="1" x14ac:dyDescent="0.2">
      <c r="A95" s="1055">
        <f>+A93+1</f>
        <v>44</v>
      </c>
      <c r="B95" s="1056" t="s">
        <v>584</v>
      </c>
      <c r="C95" s="1060">
        <v>150</v>
      </c>
      <c r="D95" s="1062">
        <v>29</v>
      </c>
      <c r="E95" s="759"/>
      <c r="F95" s="760"/>
      <c r="G95" s="691"/>
      <c r="H95" s="759"/>
      <c r="I95" s="690"/>
      <c r="J95" s="692"/>
      <c r="K95" s="1057"/>
      <c r="L95" s="1058">
        <f t="shared" ref="L95" si="50">+M95+M96+Q95+Q96</f>
        <v>0</v>
      </c>
      <c r="M95" s="693"/>
      <c r="N95" s="690">
        <f t="shared" si="37"/>
        <v>0</v>
      </c>
      <c r="O95" s="694"/>
      <c r="P95" s="695">
        <f t="shared" si="38"/>
        <v>0</v>
      </c>
      <c r="Q95" s="693"/>
      <c r="R95" s="690">
        <f t="shared" si="39"/>
        <v>0</v>
      </c>
      <c r="S95" s="694"/>
      <c r="T95" s="696">
        <f t="shared" si="40"/>
        <v>0</v>
      </c>
    </row>
    <row r="96" spans="1:20" ht="13.5" customHeight="1" x14ac:dyDescent="0.2">
      <c r="A96" s="1055"/>
      <c r="B96" s="1056"/>
      <c r="C96" s="1061"/>
      <c r="D96" s="1062"/>
      <c r="E96" s="761"/>
      <c r="F96" s="762"/>
      <c r="G96" s="698"/>
      <c r="H96" s="761"/>
      <c r="I96" s="699"/>
      <c r="J96" s="692"/>
      <c r="K96" s="1057"/>
      <c r="L96" s="1059"/>
      <c r="M96" s="693"/>
      <c r="N96" s="690">
        <f t="shared" si="37"/>
        <v>0</v>
      </c>
      <c r="O96" s="694"/>
      <c r="P96" s="695">
        <f t="shared" si="38"/>
        <v>0</v>
      </c>
      <c r="Q96" s="693"/>
      <c r="R96" s="690">
        <f t="shared" si="39"/>
        <v>0</v>
      </c>
      <c r="S96" s="694"/>
      <c r="T96" s="696">
        <f t="shared" si="40"/>
        <v>0</v>
      </c>
    </row>
    <row r="97" spans="1:20" ht="13.5" customHeight="1" x14ac:dyDescent="0.2">
      <c r="A97" s="1055">
        <f>+A95+1</f>
        <v>45</v>
      </c>
      <c r="B97" s="1056" t="s">
        <v>585</v>
      </c>
      <c r="C97" s="1060">
        <v>80</v>
      </c>
      <c r="D97" s="1062">
        <v>48</v>
      </c>
      <c r="E97" s="759"/>
      <c r="F97" s="760"/>
      <c r="G97" s="691"/>
      <c r="H97" s="759"/>
      <c r="I97" s="690"/>
      <c r="J97" s="692"/>
      <c r="K97" s="1057"/>
      <c r="L97" s="1058">
        <f t="shared" ref="L97" si="51">+M97+M98+Q97+Q98</f>
        <v>0</v>
      </c>
      <c r="M97" s="693"/>
      <c r="N97" s="690">
        <f t="shared" si="37"/>
        <v>0</v>
      </c>
      <c r="O97" s="694"/>
      <c r="P97" s="695">
        <f t="shared" si="38"/>
        <v>0</v>
      </c>
      <c r="Q97" s="693"/>
      <c r="R97" s="690">
        <f t="shared" si="39"/>
        <v>0</v>
      </c>
      <c r="S97" s="694"/>
      <c r="T97" s="696">
        <f t="shared" si="40"/>
        <v>0</v>
      </c>
    </row>
    <row r="98" spans="1:20" ht="13.5" customHeight="1" x14ac:dyDescent="0.2">
      <c r="A98" s="1055"/>
      <c r="B98" s="1056"/>
      <c r="C98" s="1061"/>
      <c r="D98" s="1062"/>
      <c r="E98" s="761"/>
      <c r="F98" s="762"/>
      <c r="G98" s="698"/>
      <c r="H98" s="761"/>
      <c r="I98" s="699"/>
      <c r="J98" s="692"/>
      <c r="K98" s="1057"/>
      <c r="L98" s="1059"/>
      <c r="M98" s="693"/>
      <c r="N98" s="690">
        <f t="shared" si="37"/>
        <v>0</v>
      </c>
      <c r="O98" s="694"/>
      <c r="P98" s="695">
        <f t="shared" si="38"/>
        <v>0</v>
      </c>
      <c r="Q98" s="693"/>
      <c r="R98" s="690">
        <f t="shared" si="39"/>
        <v>0</v>
      </c>
      <c r="S98" s="694"/>
      <c r="T98" s="696">
        <f t="shared" si="40"/>
        <v>0</v>
      </c>
    </row>
    <row r="99" spans="1:20" ht="13.5" customHeight="1" x14ac:dyDescent="0.2">
      <c r="A99" s="1055">
        <f>+A97+1</f>
        <v>46</v>
      </c>
      <c r="B99" s="1056" t="s">
        <v>586</v>
      </c>
      <c r="C99" s="1060">
        <v>175</v>
      </c>
      <c r="D99" s="1062">
        <v>71</v>
      </c>
      <c r="E99" s="759"/>
      <c r="F99" s="760"/>
      <c r="G99" s="691"/>
      <c r="H99" s="759"/>
      <c r="I99" s="690"/>
      <c r="J99" s="692"/>
      <c r="K99" s="1057"/>
      <c r="L99" s="1058">
        <f t="shared" ref="L99" si="52">+M99+M100+Q99+Q100</f>
        <v>0</v>
      </c>
      <c r="M99" s="693"/>
      <c r="N99" s="690">
        <f t="shared" si="37"/>
        <v>0</v>
      </c>
      <c r="O99" s="694"/>
      <c r="P99" s="695">
        <f t="shared" si="38"/>
        <v>0</v>
      </c>
      <c r="Q99" s="693"/>
      <c r="R99" s="690">
        <f t="shared" si="39"/>
        <v>0</v>
      </c>
      <c r="S99" s="694"/>
      <c r="T99" s="696">
        <f t="shared" si="40"/>
        <v>0</v>
      </c>
    </row>
    <row r="100" spans="1:20" ht="13.5" customHeight="1" x14ac:dyDescent="0.2">
      <c r="A100" s="1055"/>
      <c r="B100" s="1056"/>
      <c r="C100" s="1061"/>
      <c r="D100" s="1062"/>
      <c r="E100" s="761"/>
      <c r="F100" s="762"/>
      <c r="G100" s="698"/>
      <c r="H100" s="761"/>
      <c r="I100" s="699"/>
      <c r="J100" s="692"/>
      <c r="K100" s="1057"/>
      <c r="L100" s="1059"/>
      <c r="M100" s="693"/>
      <c r="N100" s="690">
        <f t="shared" si="37"/>
        <v>0</v>
      </c>
      <c r="O100" s="694"/>
      <c r="P100" s="695">
        <f t="shared" si="38"/>
        <v>0</v>
      </c>
      <c r="Q100" s="693"/>
      <c r="R100" s="690">
        <f t="shared" si="39"/>
        <v>0</v>
      </c>
      <c r="S100" s="694"/>
      <c r="T100" s="696">
        <f t="shared" si="40"/>
        <v>0</v>
      </c>
    </row>
    <row r="101" spans="1:20" ht="13.5" customHeight="1" x14ac:dyDescent="0.2">
      <c r="A101" s="1055">
        <f>+A99+1</f>
        <v>47</v>
      </c>
      <c r="B101" s="1056" t="s">
        <v>587</v>
      </c>
      <c r="C101" s="1060">
        <v>125</v>
      </c>
      <c r="D101" s="1063">
        <v>36</v>
      </c>
      <c r="E101" s="759"/>
      <c r="F101" s="760"/>
      <c r="G101" s="691"/>
      <c r="H101" s="759"/>
      <c r="I101" s="690"/>
      <c r="J101" s="692"/>
      <c r="K101" s="1057"/>
      <c r="L101" s="1058">
        <f t="shared" ref="L101" si="53">+M101+M102+Q101+Q102</f>
        <v>0</v>
      </c>
      <c r="M101" s="693"/>
      <c r="N101" s="690">
        <f t="shared" si="37"/>
        <v>0</v>
      </c>
      <c r="O101" s="694"/>
      <c r="P101" s="695">
        <f t="shared" si="38"/>
        <v>0</v>
      </c>
      <c r="Q101" s="693"/>
      <c r="R101" s="690">
        <f t="shared" si="39"/>
        <v>0</v>
      </c>
      <c r="S101" s="694"/>
      <c r="T101" s="696">
        <f t="shared" si="40"/>
        <v>0</v>
      </c>
    </row>
    <row r="102" spans="1:20" ht="13.5" customHeight="1" x14ac:dyDescent="0.2">
      <c r="A102" s="1055"/>
      <c r="B102" s="1056"/>
      <c r="C102" s="1061"/>
      <c r="D102" s="1064"/>
      <c r="E102" s="761"/>
      <c r="F102" s="762"/>
      <c r="G102" s="698"/>
      <c r="H102" s="761"/>
      <c r="I102" s="697"/>
      <c r="J102" s="712"/>
      <c r="K102" s="1057"/>
      <c r="L102" s="1059"/>
      <c r="M102" s="693"/>
      <c r="N102" s="690">
        <f t="shared" si="37"/>
        <v>0</v>
      </c>
      <c r="O102" s="694"/>
      <c r="P102" s="695">
        <f t="shared" si="38"/>
        <v>0</v>
      </c>
      <c r="Q102" s="693"/>
      <c r="R102" s="690">
        <f t="shared" si="39"/>
        <v>0</v>
      </c>
      <c r="S102" s="694"/>
      <c r="T102" s="696">
        <f t="shared" si="40"/>
        <v>0</v>
      </c>
    </row>
    <row r="103" spans="1:20" ht="13.5" customHeight="1" x14ac:dyDescent="0.2">
      <c r="A103" s="1055">
        <f>+A101+1</f>
        <v>48</v>
      </c>
      <c r="B103" s="1056" t="s">
        <v>588</v>
      </c>
      <c r="C103" s="1060">
        <v>80</v>
      </c>
      <c r="D103" s="1062">
        <v>37</v>
      </c>
      <c r="E103" s="759"/>
      <c r="F103" s="760"/>
      <c r="G103" s="691"/>
      <c r="H103" s="759"/>
      <c r="I103" s="690"/>
      <c r="J103" s="692"/>
      <c r="K103" s="1057"/>
      <c r="L103" s="1058">
        <f t="shared" ref="L103" si="54">+M103+M104+Q103+Q104</f>
        <v>0</v>
      </c>
      <c r="M103" s="693"/>
      <c r="N103" s="690">
        <f t="shared" si="37"/>
        <v>0</v>
      </c>
      <c r="O103" s="694"/>
      <c r="P103" s="695">
        <f t="shared" si="38"/>
        <v>0</v>
      </c>
      <c r="Q103" s="693"/>
      <c r="R103" s="690">
        <f t="shared" si="39"/>
        <v>0</v>
      </c>
      <c r="S103" s="694"/>
      <c r="T103" s="696">
        <f t="shared" si="40"/>
        <v>0</v>
      </c>
    </row>
    <row r="104" spans="1:20" ht="13.5" customHeight="1" x14ac:dyDescent="0.2">
      <c r="A104" s="1055"/>
      <c r="B104" s="1056"/>
      <c r="C104" s="1061"/>
      <c r="D104" s="1062"/>
      <c r="E104" s="761"/>
      <c r="F104" s="762"/>
      <c r="G104" s="698"/>
      <c r="H104" s="761"/>
      <c r="I104" s="699"/>
      <c r="J104" s="692"/>
      <c r="K104" s="1057"/>
      <c r="L104" s="1059"/>
      <c r="M104" s="693"/>
      <c r="N104" s="690">
        <f t="shared" si="37"/>
        <v>0</v>
      </c>
      <c r="O104" s="694"/>
      <c r="P104" s="695">
        <f t="shared" si="38"/>
        <v>0</v>
      </c>
      <c r="Q104" s="693"/>
      <c r="R104" s="690">
        <f t="shared" si="39"/>
        <v>0</v>
      </c>
      <c r="S104" s="694"/>
      <c r="T104" s="696">
        <f t="shared" si="40"/>
        <v>0</v>
      </c>
    </row>
    <row r="105" spans="1:20" ht="13.5" customHeight="1" x14ac:dyDescent="0.2">
      <c r="A105" s="1055">
        <f>+A103+1</f>
        <v>49</v>
      </c>
      <c r="B105" s="1056" t="s">
        <v>589</v>
      </c>
      <c r="C105" s="1060">
        <v>250</v>
      </c>
      <c r="D105" s="1062">
        <v>57</v>
      </c>
      <c r="E105" s="759"/>
      <c r="F105" s="760"/>
      <c r="G105" s="691"/>
      <c r="H105" s="759"/>
      <c r="I105" s="690"/>
      <c r="J105" s="692"/>
      <c r="K105" s="1057"/>
      <c r="L105" s="1058">
        <f t="shared" ref="L105" si="55">+M105+M106+Q105+Q106</f>
        <v>0</v>
      </c>
      <c r="M105" s="693"/>
      <c r="N105" s="690">
        <f t="shared" si="37"/>
        <v>0</v>
      </c>
      <c r="O105" s="694"/>
      <c r="P105" s="695">
        <f>IF(N105=0,0,O105/N105*100)</f>
        <v>0</v>
      </c>
      <c r="Q105" s="693"/>
      <c r="R105" s="690">
        <f>+Q105/210/SQRT(3)*1000</f>
        <v>0</v>
      </c>
      <c r="S105" s="694"/>
      <c r="T105" s="696">
        <f>IF(R105=0,0,S105/R105*100)</f>
        <v>0</v>
      </c>
    </row>
    <row r="106" spans="1:20" ht="13.5" customHeight="1" x14ac:dyDescent="0.2">
      <c r="A106" s="1055"/>
      <c r="B106" s="1056"/>
      <c r="C106" s="1061"/>
      <c r="D106" s="1062"/>
      <c r="E106" s="761"/>
      <c r="F106" s="762"/>
      <c r="G106" s="698"/>
      <c r="H106" s="761"/>
      <c r="I106" s="699"/>
      <c r="J106" s="692"/>
      <c r="K106" s="1057"/>
      <c r="L106" s="1059"/>
      <c r="M106" s="693"/>
      <c r="N106" s="690">
        <f t="shared" si="37"/>
        <v>0</v>
      </c>
      <c r="O106" s="694"/>
      <c r="P106" s="695">
        <f t="shared" ref="P106:P110" si="56">IF(N106=0,0,O106/N106*100)</f>
        <v>0</v>
      </c>
      <c r="Q106" s="693"/>
      <c r="R106" s="690">
        <f t="shared" ref="R106:R110" si="57">+Q106/210/SQRT(3)*1000</f>
        <v>0</v>
      </c>
      <c r="S106" s="694"/>
      <c r="T106" s="696">
        <f t="shared" ref="T106:T110" si="58">IF(R106=0,0,S106/R106*100)</f>
        <v>0</v>
      </c>
    </row>
    <row r="107" spans="1:20" ht="13.5" customHeight="1" x14ac:dyDescent="0.2">
      <c r="A107" s="1055">
        <f>+A105+1</f>
        <v>50</v>
      </c>
      <c r="B107" s="1056" t="s">
        <v>590</v>
      </c>
      <c r="C107" s="1060">
        <v>100</v>
      </c>
      <c r="D107" s="1062">
        <v>41</v>
      </c>
      <c r="E107" s="759"/>
      <c r="F107" s="760"/>
      <c r="G107" s="691"/>
      <c r="H107" s="759"/>
      <c r="I107" s="690"/>
      <c r="J107" s="692"/>
      <c r="K107" s="1057"/>
      <c r="L107" s="1058">
        <f t="shared" ref="L107" si="59">+M107+M108+Q107+Q108</f>
        <v>0</v>
      </c>
      <c r="M107" s="825"/>
      <c r="N107" s="697">
        <f>+M107/210*1000</f>
        <v>0</v>
      </c>
      <c r="O107" s="826"/>
      <c r="P107" s="827">
        <f t="shared" si="56"/>
        <v>0</v>
      </c>
      <c r="Q107" s="825"/>
      <c r="R107" s="697">
        <f t="shared" si="57"/>
        <v>0</v>
      </c>
      <c r="S107" s="826"/>
      <c r="T107" s="828">
        <f t="shared" si="58"/>
        <v>0</v>
      </c>
    </row>
    <row r="108" spans="1:20" ht="13.5" customHeight="1" x14ac:dyDescent="0.2">
      <c r="A108" s="1055"/>
      <c r="B108" s="1056"/>
      <c r="C108" s="1061"/>
      <c r="D108" s="1062"/>
      <c r="E108" s="761"/>
      <c r="F108" s="762"/>
      <c r="G108" s="698"/>
      <c r="H108" s="761"/>
      <c r="I108" s="699"/>
      <c r="J108" s="692"/>
      <c r="K108" s="1057"/>
      <c r="L108" s="1059"/>
      <c r="M108" s="825"/>
      <c r="N108" s="697">
        <f>+M108/210*1000</f>
        <v>0</v>
      </c>
      <c r="O108" s="826"/>
      <c r="P108" s="827">
        <f t="shared" si="56"/>
        <v>0</v>
      </c>
      <c r="Q108" s="825"/>
      <c r="R108" s="697">
        <f t="shared" si="57"/>
        <v>0</v>
      </c>
      <c r="S108" s="826"/>
      <c r="T108" s="828">
        <f t="shared" si="58"/>
        <v>0</v>
      </c>
    </row>
    <row r="109" spans="1:20" ht="13.5" customHeight="1" x14ac:dyDescent="0.2">
      <c r="A109" s="1055">
        <f>+A107+1</f>
        <v>51</v>
      </c>
      <c r="B109" s="1056" t="s">
        <v>591</v>
      </c>
      <c r="C109" s="1060">
        <v>450</v>
      </c>
      <c r="D109" s="1062">
        <v>106</v>
      </c>
      <c r="E109" s="759"/>
      <c r="F109" s="760"/>
      <c r="G109" s="691"/>
      <c r="H109" s="759"/>
      <c r="I109" s="690"/>
      <c r="J109" s="692"/>
      <c r="K109" s="1057"/>
      <c r="L109" s="1058">
        <f t="shared" ref="L109" si="60">+M109+M110+Q109+Q110</f>
        <v>0</v>
      </c>
      <c r="M109" s="693"/>
      <c r="N109" s="690">
        <f t="shared" si="37"/>
        <v>0</v>
      </c>
      <c r="O109" s="694"/>
      <c r="P109" s="695">
        <f t="shared" si="56"/>
        <v>0</v>
      </c>
      <c r="Q109" s="693"/>
      <c r="R109" s="690">
        <f t="shared" si="57"/>
        <v>0</v>
      </c>
      <c r="S109" s="694"/>
      <c r="T109" s="696">
        <f t="shared" si="58"/>
        <v>0</v>
      </c>
    </row>
    <row r="110" spans="1:20" ht="13.5" customHeight="1" x14ac:dyDescent="0.2">
      <c r="A110" s="1055"/>
      <c r="B110" s="1056"/>
      <c r="C110" s="1061"/>
      <c r="D110" s="1062"/>
      <c r="E110" s="761"/>
      <c r="F110" s="762"/>
      <c r="G110" s="698"/>
      <c r="H110" s="761"/>
      <c r="I110" s="699"/>
      <c r="J110" s="692"/>
      <c r="K110" s="1057"/>
      <c r="L110" s="1059"/>
      <c r="M110" s="693"/>
      <c r="N110" s="690">
        <f t="shared" si="37"/>
        <v>0</v>
      </c>
      <c r="O110" s="694"/>
      <c r="P110" s="695">
        <f t="shared" si="56"/>
        <v>0</v>
      </c>
      <c r="Q110" s="693"/>
      <c r="R110" s="690">
        <f t="shared" si="57"/>
        <v>0</v>
      </c>
      <c r="S110" s="694"/>
      <c r="T110" s="696">
        <f t="shared" si="58"/>
        <v>0</v>
      </c>
    </row>
    <row r="111" spans="1:20" ht="13.5" customHeight="1" x14ac:dyDescent="0.2">
      <c r="A111" s="1055">
        <f>+A109+1</f>
        <v>52</v>
      </c>
      <c r="B111" s="1056" t="s">
        <v>592</v>
      </c>
      <c r="C111" s="1060">
        <v>300</v>
      </c>
      <c r="D111" s="1062">
        <v>97</v>
      </c>
      <c r="E111" s="759"/>
      <c r="F111" s="760"/>
      <c r="G111" s="691"/>
      <c r="H111" s="759"/>
      <c r="I111" s="690"/>
      <c r="J111" s="692"/>
      <c r="K111" s="1057"/>
      <c r="L111" s="1058">
        <f t="shared" ref="L111" si="61">+M111+M112+Q111+Q112</f>
        <v>0</v>
      </c>
      <c r="M111" s="825"/>
      <c r="N111" s="697">
        <f t="shared" ref="N111:N114" si="62">+M111/210*1000</f>
        <v>0</v>
      </c>
      <c r="O111" s="826"/>
      <c r="P111" s="827">
        <f t="shared" ref="P111:P114" si="63">IF(N111=0,0,O111/N111*100)</f>
        <v>0</v>
      </c>
      <c r="Q111" s="825"/>
      <c r="R111" s="697">
        <f t="shared" ref="R111:R114" si="64">+Q111/210/SQRT(3)*1000</f>
        <v>0</v>
      </c>
      <c r="S111" s="826"/>
      <c r="T111" s="828">
        <f t="shared" ref="T111:T114" si="65">IF(R111=0,0,S111/R111*100)</f>
        <v>0</v>
      </c>
    </row>
    <row r="112" spans="1:20" ht="13.5" customHeight="1" x14ac:dyDescent="0.2">
      <c r="A112" s="1055"/>
      <c r="B112" s="1056"/>
      <c r="C112" s="1061"/>
      <c r="D112" s="1062"/>
      <c r="E112" s="761"/>
      <c r="F112" s="762"/>
      <c r="G112" s="698"/>
      <c r="H112" s="761"/>
      <c r="I112" s="699"/>
      <c r="J112" s="692"/>
      <c r="K112" s="1057"/>
      <c r="L112" s="1059"/>
      <c r="M112" s="825"/>
      <c r="N112" s="697">
        <f t="shared" si="62"/>
        <v>0</v>
      </c>
      <c r="O112" s="826"/>
      <c r="P112" s="827">
        <f t="shared" si="63"/>
        <v>0</v>
      </c>
      <c r="Q112" s="825"/>
      <c r="R112" s="697">
        <f t="shared" si="64"/>
        <v>0</v>
      </c>
      <c r="S112" s="826"/>
      <c r="T112" s="828">
        <f t="shared" si="65"/>
        <v>0</v>
      </c>
    </row>
    <row r="113" spans="1:20" ht="13.5" customHeight="1" x14ac:dyDescent="0.2">
      <c r="A113" s="1055">
        <f>+A111+1</f>
        <v>53</v>
      </c>
      <c r="B113" s="1056" t="s">
        <v>593</v>
      </c>
      <c r="C113" s="1060">
        <v>525</v>
      </c>
      <c r="D113" s="1062">
        <v>75</v>
      </c>
      <c r="E113" s="759"/>
      <c r="F113" s="760"/>
      <c r="G113" s="691"/>
      <c r="H113" s="759"/>
      <c r="I113" s="690"/>
      <c r="J113" s="692"/>
      <c r="K113" s="1057"/>
      <c r="L113" s="1058">
        <f t="shared" ref="L113" si="66">+M113+M114+Q113+Q114</f>
        <v>0</v>
      </c>
      <c r="M113" s="825"/>
      <c r="N113" s="697">
        <f t="shared" si="62"/>
        <v>0</v>
      </c>
      <c r="O113" s="826"/>
      <c r="P113" s="827">
        <f t="shared" si="63"/>
        <v>0</v>
      </c>
      <c r="Q113" s="825"/>
      <c r="R113" s="697">
        <f t="shared" si="64"/>
        <v>0</v>
      </c>
      <c r="S113" s="826"/>
      <c r="T113" s="828">
        <f t="shared" si="65"/>
        <v>0</v>
      </c>
    </row>
    <row r="114" spans="1:20" ht="13.5" customHeight="1" x14ac:dyDescent="0.2">
      <c r="A114" s="1055"/>
      <c r="B114" s="1056"/>
      <c r="C114" s="1061"/>
      <c r="D114" s="1062"/>
      <c r="E114" s="761"/>
      <c r="F114" s="762"/>
      <c r="G114" s="698"/>
      <c r="H114" s="761"/>
      <c r="I114" s="699"/>
      <c r="J114" s="692"/>
      <c r="K114" s="1057"/>
      <c r="L114" s="1059"/>
      <c r="M114" s="825"/>
      <c r="N114" s="697">
        <f t="shared" si="62"/>
        <v>0</v>
      </c>
      <c r="O114" s="826"/>
      <c r="P114" s="827">
        <f t="shared" si="63"/>
        <v>0</v>
      </c>
      <c r="Q114" s="825"/>
      <c r="R114" s="697">
        <f t="shared" si="64"/>
        <v>0</v>
      </c>
      <c r="S114" s="826"/>
      <c r="T114" s="828">
        <f t="shared" si="65"/>
        <v>0</v>
      </c>
    </row>
    <row r="115" spans="1:20" s="700" customFormat="1" ht="5.15" customHeight="1" x14ac:dyDescent="0.2">
      <c r="A115" s="749"/>
      <c r="B115" s="751"/>
      <c r="C115" s="749"/>
      <c r="D115" s="749"/>
      <c r="E115" s="750"/>
      <c r="F115" s="749"/>
      <c r="G115" s="750"/>
      <c r="H115" s="750"/>
      <c r="I115" s="749"/>
      <c r="J115" s="750"/>
      <c r="K115" s="749"/>
      <c r="L115" s="749"/>
      <c r="M115" s="750"/>
      <c r="N115" s="749"/>
      <c r="O115" s="750"/>
      <c r="P115" s="752"/>
      <c r="Q115" s="750"/>
      <c r="R115" s="749"/>
      <c r="S115" s="750"/>
      <c r="T115" s="752"/>
    </row>
    <row r="116" spans="1:20" ht="13.5" customHeight="1" x14ac:dyDescent="0.2">
      <c r="A116" s="156" t="s">
        <v>452</v>
      </c>
    </row>
    <row r="117" spans="1:20" ht="13.5" customHeight="1" x14ac:dyDescent="0.2">
      <c r="A117" s="156" t="s">
        <v>453</v>
      </c>
    </row>
    <row r="118" spans="1:20" ht="13.5" customHeight="1" x14ac:dyDescent="0.2">
      <c r="A118" s="700" t="s">
        <v>454</v>
      </c>
    </row>
    <row r="121" spans="1:20" ht="13.5" customHeight="1" x14ac:dyDescent="0.2">
      <c r="O121" s="1054" t="s">
        <v>1</v>
      </c>
      <c r="P121" s="1054"/>
      <c r="Q121" s="1054"/>
      <c r="R121" s="1054"/>
      <c r="S121" s="1054"/>
    </row>
  </sheetData>
  <customSheetViews>
    <customSheetView guid="{A4F3C7AD-F0DA-4671-AF85-E5E755CFE342}" showPageBreaks="1" zeroValues="0" printArea="1" view="pageBreakPreview">
      <pane xSplit="4" ySplit="7" topLeftCell="E8" activePane="bottomRight" state="frozen"/>
      <selection pane="bottomRight" activeCell="F2" sqref="F2"/>
      <rowBreaks count="1" manualBreakCount="1">
        <brk id="81" max="19" man="1"/>
      </rowBreaks>
      <pageMargins left="0.78740157480314965" right="0.78740157480314965" top="0.51181102362204722" bottom="0.55118110236220474" header="0.51181102362204722" footer="0.43307086614173229"/>
      <printOptions horizontalCentered="1"/>
      <pageSetup paperSize="9" scale="70" orientation="portrait" horizontalDpi="1200" verticalDpi="1200" r:id="rId1"/>
      <headerFooter alignWithMargins="0"/>
    </customSheetView>
    <customSheetView guid="{CAEA2A42-8D92-46A4-ACB8-37570B67C27F}" showPageBreaks="1" zeroValues="0" printArea="1" view="pageBreakPreview">
      <pane xSplit="4" ySplit="7" topLeftCell="E65" activePane="bottomRight" state="frozen"/>
      <selection pane="bottomRight" activeCell="F107" sqref="F107"/>
      <rowBreaks count="1" manualBreakCount="1">
        <brk id="81" max="19" man="1"/>
      </rowBreaks>
      <pageMargins left="0.78740157480314965" right="0.78740157480314965" top="0.51181102362204722" bottom="0.55118110236220474" header="0.51181102362204722" footer="0.43307086614173229"/>
      <printOptions horizontalCentered="1"/>
      <pageSetup paperSize="9" scale="70" orientation="portrait" horizontalDpi="1200" verticalDpi="1200" r:id="rId2"/>
      <headerFooter alignWithMargins="0"/>
    </customSheetView>
  </customSheetViews>
  <mergeCells count="334">
    <mergeCell ref="C113:C114"/>
    <mergeCell ref="D113:D114"/>
    <mergeCell ref="C105:C106"/>
    <mergeCell ref="D105:D106"/>
    <mergeCell ref="E7:G7"/>
    <mergeCell ref="H7:J7"/>
    <mergeCell ref="M7:P7"/>
    <mergeCell ref="Q7:T7"/>
    <mergeCell ref="A9:A10"/>
    <mergeCell ref="B9:B10"/>
    <mergeCell ref="K9:K10"/>
    <mergeCell ref="L9:L10"/>
    <mergeCell ref="A5:A8"/>
    <mergeCell ref="B5:B8"/>
    <mergeCell ref="C5:J5"/>
    <mergeCell ref="K5:T5"/>
    <mergeCell ref="C6:C7"/>
    <mergeCell ref="D6:D7"/>
    <mergeCell ref="E6:J6"/>
    <mergeCell ref="K6:K8"/>
    <mergeCell ref="L6:L7"/>
    <mergeCell ref="M6:T6"/>
    <mergeCell ref="C9:C10"/>
    <mergeCell ref="D9:D10"/>
    <mergeCell ref="A11:A12"/>
    <mergeCell ref="B11:B12"/>
    <mergeCell ref="K11:K12"/>
    <mergeCell ref="L11:L12"/>
    <mergeCell ref="C13:C14"/>
    <mergeCell ref="D13:D14"/>
    <mergeCell ref="C11:C12"/>
    <mergeCell ref="D11:D12"/>
    <mergeCell ref="A17:A18"/>
    <mergeCell ref="B17:B18"/>
    <mergeCell ref="K17:K18"/>
    <mergeCell ref="L17:L18"/>
    <mergeCell ref="A15:A16"/>
    <mergeCell ref="B15:B16"/>
    <mergeCell ref="K15:K16"/>
    <mergeCell ref="L15:L16"/>
    <mergeCell ref="C17:C18"/>
    <mergeCell ref="D17:D18"/>
    <mergeCell ref="C15:C16"/>
    <mergeCell ref="D15:D16"/>
    <mergeCell ref="A13:A14"/>
    <mergeCell ref="B13:B14"/>
    <mergeCell ref="K13:K14"/>
    <mergeCell ref="L13:L14"/>
    <mergeCell ref="A21:A22"/>
    <mergeCell ref="B21:B22"/>
    <mergeCell ref="K21:K22"/>
    <mergeCell ref="L21:L22"/>
    <mergeCell ref="A19:A20"/>
    <mergeCell ref="B19:B20"/>
    <mergeCell ref="K19:K20"/>
    <mergeCell ref="L19:L20"/>
    <mergeCell ref="C21:C22"/>
    <mergeCell ref="D21:D22"/>
    <mergeCell ref="C19:C20"/>
    <mergeCell ref="D19:D20"/>
    <mergeCell ref="A25:A26"/>
    <mergeCell ref="B25:B26"/>
    <mergeCell ref="K25:K26"/>
    <mergeCell ref="L25:L26"/>
    <mergeCell ref="A23:A24"/>
    <mergeCell ref="B23:B24"/>
    <mergeCell ref="K23:K24"/>
    <mergeCell ref="L23:L24"/>
    <mergeCell ref="C25:C26"/>
    <mergeCell ref="D25:D26"/>
    <mergeCell ref="C23:C24"/>
    <mergeCell ref="D23:D24"/>
    <mergeCell ref="A29:A30"/>
    <mergeCell ref="B29:B30"/>
    <mergeCell ref="K29:K30"/>
    <mergeCell ref="L29:L30"/>
    <mergeCell ref="A27:A28"/>
    <mergeCell ref="B27:B28"/>
    <mergeCell ref="K27:K28"/>
    <mergeCell ref="L27:L28"/>
    <mergeCell ref="C29:C30"/>
    <mergeCell ref="D29:D30"/>
    <mergeCell ref="C27:C28"/>
    <mergeCell ref="D27:D28"/>
    <mergeCell ref="A33:A34"/>
    <mergeCell ref="B33:B34"/>
    <mergeCell ref="K33:K34"/>
    <mergeCell ref="L33:L34"/>
    <mergeCell ref="A31:A32"/>
    <mergeCell ref="B31:B32"/>
    <mergeCell ref="K31:K32"/>
    <mergeCell ref="L31:L32"/>
    <mergeCell ref="C33:C34"/>
    <mergeCell ref="D33:D34"/>
    <mergeCell ref="C31:C32"/>
    <mergeCell ref="D31:D32"/>
    <mergeCell ref="A37:A38"/>
    <mergeCell ref="B37:B38"/>
    <mergeCell ref="K37:K38"/>
    <mergeCell ref="L37:L38"/>
    <mergeCell ref="A35:A36"/>
    <mergeCell ref="B35:B36"/>
    <mergeCell ref="K35:K36"/>
    <mergeCell ref="L35:L36"/>
    <mergeCell ref="C37:C38"/>
    <mergeCell ref="D37:D38"/>
    <mergeCell ref="C35:C36"/>
    <mergeCell ref="D35:D36"/>
    <mergeCell ref="A41:A42"/>
    <mergeCell ref="B41:B42"/>
    <mergeCell ref="K41:K42"/>
    <mergeCell ref="L41:L42"/>
    <mergeCell ref="A39:A40"/>
    <mergeCell ref="B39:B40"/>
    <mergeCell ref="K39:K40"/>
    <mergeCell ref="L39:L40"/>
    <mergeCell ref="C41:C42"/>
    <mergeCell ref="D41:D42"/>
    <mergeCell ref="C39:C40"/>
    <mergeCell ref="D39:D40"/>
    <mergeCell ref="A45:A46"/>
    <mergeCell ref="B45:B46"/>
    <mergeCell ref="K45:K46"/>
    <mergeCell ref="L45:L46"/>
    <mergeCell ref="A43:A44"/>
    <mergeCell ref="B43:B44"/>
    <mergeCell ref="K43:K44"/>
    <mergeCell ref="L43:L44"/>
    <mergeCell ref="C45:C46"/>
    <mergeCell ref="D45:D46"/>
    <mergeCell ref="C43:C44"/>
    <mergeCell ref="D43:D44"/>
    <mergeCell ref="A49:A50"/>
    <mergeCell ref="B49:B50"/>
    <mergeCell ref="K49:K50"/>
    <mergeCell ref="L49:L50"/>
    <mergeCell ref="A47:A48"/>
    <mergeCell ref="B47:B48"/>
    <mergeCell ref="K47:K48"/>
    <mergeCell ref="L47:L48"/>
    <mergeCell ref="C49:C50"/>
    <mergeCell ref="D49:D50"/>
    <mergeCell ref="C47:C48"/>
    <mergeCell ref="D47:D48"/>
    <mergeCell ref="A53:A54"/>
    <mergeCell ref="B53:B54"/>
    <mergeCell ref="K53:K54"/>
    <mergeCell ref="L53:L54"/>
    <mergeCell ref="A51:A52"/>
    <mergeCell ref="B51:B52"/>
    <mergeCell ref="K51:K52"/>
    <mergeCell ref="L51:L52"/>
    <mergeCell ref="C53:C54"/>
    <mergeCell ref="D53:D54"/>
    <mergeCell ref="C51:C52"/>
    <mergeCell ref="D51:D52"/>
    <mergeCell ref="A57:A58"/>
    <mergeCell ref="B57:B58"/>
    <mergeCell ref="K57:K58"/>
    <mergeCell ref="L57:L58"/>
    <mergeCell ref="A55:A56"/>
    <mergeCell ref="B55:B56"/>
    <mergeCell ref="K55:K56"/>
    <mergeCell ref="L55:L56"/>
    <mergeCell ref="C57:C58"/>
    <mergeCell ref="D57:D58"/>
    <mergeCell ref="C55:C56"/>
    <mergeCell ref="D55:D56"/>
    <mergeCell ref="A61:A62"/>
    <mergeCell ref="B61:B62"/>
    <mergeCell ref="K61:K62"/>
    <mergeCell ref="L61:L62"/>
    <mergeCell ref="A59:A60"/>
    <mergeCell ref="B59:B60"/>
    <mergeCell ref="K59:K60"/>
    <mergeCell ref="L59:L60"/>
    <mergeCell ref="C61:C62"/>
    <mergeCell ref="D61:D62"/>
    <mergeCell ref="C59:C60"/>
    <mergeCell ref="D59:D60"/>
    <mergeCell ref="A65:A66"/>
    <mergeCell ref="B65:B66"/>
    <mergeCell ref="K65:K66"/>
    <mergeCell ref="L65:L66"/>
    <mergeCell ref="A63:A64"/>
    <mergeCell ref="B63:B64"/>
    <mergeCell ref="K63:K64"/>
    <mergeCell ref="L63:L64"/>
    <mergeCell ref="C65:C66"/>
    <mergeCell ref="D65:D66"/>
    <mergeCell ref="C63:C64"/>
    <mergeCell ref="D63:D64"/>
    <mergeCell ref="A69:A70"/>
    <mergeCell ref="B69:B70"/>
    <mergeCell ref="K69:K70"/>
    <mergeCell ref="L69:L70"/>
    <mergeCell ref="A67:A68"/>
    <mergeCell ref="B67:B68"/>
    <mergeCell ref="K67:K68"/>
    <mergeCell ref="L67:L68"/>
    <mergeCell ref="C69:C70"/>
    <mergeCell ref="D69:D70"/>
    <mergeCell ref="C67:C68"/>
    <mergeCell ref="D67:D68"/>
    <mergeCell ref="A73:A74"/>
    <mergeCell ref="B73:B74"/>
    <mergeCell ref="K73:K74"/>
    <mergeCell ref="L73:L74"/>
    <mergeCell ref="A71:A72"/>
    <mergeCell ref="B71:B72"/>
    <mergeCell ref="K71:K72"/>
    <mergeCell ref="L71:L72"/>
    <mergeCell ref="C73:C74"/>
    <mergeCell ref="D73:D74"/>
    <mergeCell ref="C71:C72"/>
    <mergeCell ref="D71:D72"/>
    <mergeCell ref="A77:A78"/>
    <mergeCell ref="B77:B78"/>
    <mergeCell ref="K77:K78"/>
    <mergeCell ref="L77:L78"/>
    <mergeCell ref="A75:A76"/>
    <mergeCell ref="B75:B76"/>
    <mergeCell ref="K75:K76"/>
    <mergeCell ref="L75:L76"/>
    <mergeCell ref="C77:C78"/>
    <mergeCell ref="D77:D78"/>
    <mergeCell ref="C75:C76"/>
    <mergeCell ref="D75:D76"/>
    <mergeCell ref="A81:A82"/>
    <mergeCell ref="B81:B82"/>
    <mergeCell ref="K81:K82"/>
    <mergeCell ref="L81:L82"/>
    <mergeCell ref="A79:A80"/>
    <mergeCell ref="B79:B80"/>
    <mergeCell ref="K79:K80"/>
    <mergeCell ref="L79:L80"/>
    <mergeCell ref="C81:C82"/>
    <mergeCell ref="D81:D82"/>
    <mergeCell ref="C79:C80"/>
    <mergeCell ref="D79:D80"/>
    <mergeCell ref="A85:A86"/>
    <mergeCell ref="B85:B86"/>
    <mergeCell ref="K85:K86"/>
    <mergeCell ref="L85:L86"/>
    <mergeCell ref="A83:A84"/>
    <mergeCell ref="B83:B84"/>
    <mergeCell ref="K83:K84"/>
    <mergeCell ref="L83:L84"/>
    <mergeCell ref="C85:C86"/>
    <mergeCell ref="D85:D86"/>
    <mergeCell ref="C83:C84"/>
    <mergeCell ref="D83:D84"/>
    <mergeCell ref="A89:A90"/>
    <mergeCell ref="B89:B90"/>
    <mergeCell ref="K89:K90"/>
    <mergeCell ref="L89:L90"/>
    <mergeCell ref="A87:A88"/>
    <mergeCell ref="B87:B88"/>
    <mergeCell ref="K87:K88"/>
    <mergeCell ref="L87:L88"/>
    <mergeCell ref="C89:C90"/>
    <mergeCell ref="D89:D90"/>
    <mergeCell ref="C87:C88"/>
    <mergeCell ref="D87:D88"/>
    <mergeCell ref="A93:A94"/>
    <mergeCell ref="B93:B94"/>
    <mergeCell ref="K93:K94"/>
    <mergeCell ref="L93:L94"/>
    <mergeCell ref="A91:A92"/>
    <mergeCell ref="B91:B92"/>
    <mergeCell ref="K91:K92"/>
    <mergeCell ref="L91:L92"/>
    <mergeCell ref="C93:C94"/>
    <mergeCell ref="D93:D94"/>
    <mergeCell ref="C91:C92"/>
    <mergeCell ref="D91:D92"/>
    <mergeCell ref="A97:A98"/>
    <mergeCell ref="B97:B98"/>
    <mergeCell ref="K97:K98"/>
    <mergeCell ref="L97:L98"/>
    <mergeCell ref="A95:A96"/>
    <mergeCell ref="B95:B96"/>
    <mergeCell ref="K95:K96"/>
    <mergeCell ref="L95:L96"/>
    <mergeCell ref="C97:C98"/>
    <mergeCell ref="D97:D98"/>
    <mergeCell ref="C95:C96"/>
    <mergeCell ref="D95:D96"/>
    <mergeCell ref="A101:A102"/>
    <mergeCell ref="B101:B102"/>
    <mergeCell ref="K101:K102"/>
    <mergeCell ref="L101:L102"/>
    <mergeCell ref="A99:A100"/>
    <mergeCell ref="B99:B100"/>
    <mergeCell ref="K99:K100"/>
    <mergeCell ref="L99:L100"/>
    <mergeCell ref="C101:C102"/>
    <mergeCell ref="D101:D102"/>
    <mergeCell ref="C99:C100"/>
    <mergeCell ref="D99:D100"/>
    <mergeCell ref="A105:A106"/>
    <mergeCell ref="B105:B106"/>
    <mergeCell ref="K105:K106"/>
    <mergeCell ref="L105:L106"/>
    <mergeCell ref="A103:A104"/>
    <mergeCell ref="B103:B104"/>
    <mergeCell ref="K103:K104"/>
    <mergeCell ref="L103:L104"/>
    <mergeCell ref="C103:C104"/>
    <mergeCell ref="D103:D104"/>
    <mergeCell ref="O121:Q121"/>
    <mergeCell ref="R121:S121"/>
    <mergeCell ref="A109:A110"/>
    <mergeCell ref="B109:B110"/>
    <mergeCell ref="K109:K110"/>
    <mergeCell ref="L109:L110"/>
    <mergeCell ref="A107:A108"/>
    <mergeCell ref="B107:B108"/>
    <mergeCell ref="K107:K108"/>
    <mergeCell ref="L107:L108"/>
    <mergeCell ref="A111:A112"/>
    <mergeCell ref="B111:B112"/>
    <mergeCell ref="K111:K112"/>
    <mergeCell ref="L111:L112"/>
    <mergeCell ref="A113:A114"/>
    <mergeCell ref="B113:B114"/>
    <mergeCell ref="K113:K114"/>
    <mergeCell ref="L113:L114"/>
    <mergeCell ref="C109:C110"/>
    <mergeCell ref="D109:D110"/>
    <mergeCell ref="C107:C108"/>
    <mergeCell ref="D107:D108"/>
    <mergeCell ref="C111:C112"/>
    <mergeCell ref="D111:D112"/>
  </mergeCells>
  <phoneticPr fontId="6"/>
  <dataValidations count="1">
    <dataValidation type="list" allowBlank="1" showInputMessage="1" showErrorMessage="1" sqref="K9:K115" xr:uid="{00000000-0002-0000-1400-000000000000}">
      <formula1>"有,無"</formula1>
    </dataValidation>
  </dataValidations>
  <printOptions horizontalCentered="1"/>
  <pageMargins left="0.78740157480314965" right="0.78740157480314965" top="0.51181102362204722" bottom="0.55118110236220474" header="0.51181102362204722" footer="0.43307086614173229"/>
  <pageSetup paperSize="9" scale="68" orientation="portrait" horizontalDpi="1200" verticalDpi="1200" r:id="rId3"/>
  <headerFooter alignWithMargins="0"/>
  <rowBreaks count="1" manualBreakCount="1">
    <brk id="82" max="1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69"/>
  <sheetViews>
    <sheetView showZeros="0" view="pageBreakPreview" zoomScaleNormal="100" zoomScaleSheetLayoutView="100" workbookViewId="0">
      <pane xSplit="4" ySplit="8" topLeftCell="E9" activePane="bottomRight" state="frozen"/>
      <selection sqref="A1:D1"/>
      <selection pane="topRight" sqref="A1:D1"/>
      <selection pane="bottomLeft" sqref="A1:D1"/>
      <selection pane="bottomRight" activeCell="C5" sqref="C5:J5"/>
    </sheetView>
  </sheetViews>
  <sheetFormatPr defaultColWidth="9" defaultRowHeight="13.5" customHeight="1" x14ac:dyDescent="0.2"/>
  <cols>
    <col min="1" max="1" width="5.296875" style="415" customWidth="1"/>
    <col min="2" max="2" width="11.69921875" style="415" customWidth="1"/>
    <col min="3" max="4" width="6.69921875" style="415" customWidth="1"/>
    <col min="5" max="10" width="6.69921875" style="156" customWidth="1"/>
    <col min="11" max="11" width="7.09765625" style="156" customWidth="1"/>
    <col min="12" max="12" width="6.69921875" style="415" customWidth="1"/>
    <col min="13" max="20" width="6.69921875" style="156" customWidth="1"/>
    <col min="21" max="16384" width="9" style="156"/>
  </cols>
  <sheetData>
    <row r="1" spans="1:20" ht="13.5" customHeight="1" x14ac:dyDescent="0.2">
      <c r="T1" s="689" t="s">
        <v>623</v>
      </c>
    </row>
    <row r="2" spans="1:20" ht="13.5" customHeight="1" x14ac:dyDescent="0.2">
      <c r="A2" s="142" t="s">
        <v>835</v>
      </c>
    </row>
    <row r="3" spans="1:20" ht="13.5" customHeight="1" x14ac:dyDescent="0.2">
      <c r="A3" s="142"/>
    </row>
    <row r="4" spans="1:20" ht="13.5" customHeight="1" x14ac:dyDescent="0.2">
      <c r="A4" s="156" t="s">
        <v>621</v>
      </c>
      <c r="K4" s="143" t="s">
        <v>129</v>
      </c>
    </row>
    <row r="5" spans="1:20" ht="13.5" customHeight="1" x14ac:dyDescent="0.2">
      <c r="A5" s="1074" t="s">
        <v>130</v>
      </c>
      <c r="B5" s="1077" t="s">
        <v>131</v>
      </c>
      <c r="C5" s="1080" t="s">
        <v>858</v>
      </c>
      <c r="D5" s="1081"/>
      <c r="E5" s="1081"/>
      <c r="F5" s="1081"/>
      <c r="G5" s="1081"/>
      <c r="H5" s="1081"/>
      <c r="I5" s="1081"/>
      <c r="J5" s="1082"/>
      <c r="K5" s="1083" t="s">
        <v>132</v>
      </c>
      <c r="L5" s="1084"/>
      <c r="M5" s="1084"/>
      <c r="N5" s="1084"/>
      <c r="O5" s="1084"/>
      <c r="P5" s="1084"/>
      <c r="Q5" s="1084"/>
      <c r="R5" s="1084"/>
      <c r="S5" s="1084"/>
      <c r="T5" s="1085"/>
    </row>
    <row r="6" spans="1:20" ht="13.5" customHeight="1" x14ac:dyDescent="0.2">
      <c r="A6" s="1054"/>
      <c r="B6" s="1078"/>
      <c r="C6" s="1086" t="s">
        <v>133</v>
      </c>
      <c r="D6" s="1088" t="s">
        <v>134</v>
      </c>
      <c r="E6" s="1067" t="s">
        <v>135</v>
      </c>
      <c r="F6" s="1068"/>
      <c r="G6" s="1068"/>
      <c r="H6" s="1068"/>
      <c r="I6" s="1068"/>
      <c r="J6" s="1070"/>
      <c r="K6" s="1090" t="s">
        <v>136</v>
      </c>
      <c r="L6" s="1092" t="s">
        <v>133</v>
      </c>
      <c r="M6" s="1067" t="s">
        <v>135</v>
      </c>
      <c r="N6" s="1068"/>
      <c r="O6" s="1068"/>
      <c r="P6" s="1068"/>
      <c r="Q6" s="1068"/>
      <c r="R6" s="1068"/>
      <c r="S6" s="1068"/>
      <c r="T6" s="1069"/>
    </row>
    <row r="7" spans="1:20" ht="13.5" customHeight="1" x14ac:dyDescent="0.2">
      <c r="A7" s="1075"/>
      <c r="B7" s="1078"/>
      <c r="C7" s="1087"/>
      <c r="D7" s="1089"/>
      <c r="E7" s="1067" t="s">
        <v>137</v>
      </c>
      <c r="F7" s="1068"/>
      <c r="G7" s="1069"/>
      <c r="H7" s="1067" t="s">
        <v>138</v>
      </c>
      <c r="I7" s="1068"/>
      <c r="J7" s="1070"/>
      <c r="K7" s="1086"/>
      <c r="L7" s="1093"/>
      <c r="M7" s="1067" t="s">
        <v>137</v>
      </c>
      <c r="N7" s="1068"/>
      <c r="O7" s="1068"/>
      <c r="P7" s="1069"/>
      <c r="Q7" s="1067" t="s">
        <v>138</v>
      </c>
      <c r="R7" s="1068"/>
      <c r="S7" s="1068"/>
      <c r="T7" s="1069"/>
    </row>
    <row r="8" spans="1:20" ht="76" customHeight="1" thickBot="1" x14ac:dyDescent="0.25">
      <c r="A8" s="1076"/>
      <c r="B8" s="1079"/>
      <c r="C8" s="785" t="s">
        <v>448</v>
      </c>
      <c r="D8" s="786" t="s">
        <v>449</v>
      </c>
      <c r="E8" s="787" t="s">
        <v>139</v>
      </c>
      <c r="F8" s="788" t="s">
        <v>140</v>
      </c>
      <c r="G8" s="788" t="s">
        <v>141</v>
      </c>
      <c r="H8" s="787" t="s">
        <v>139</v>
      </c>
      <c r="I8" s="788" t="s">
        <v>140</v>
      </c>
      <c r="J8" s="788" t="s">
        <v>141</v>
      </c>
      <c r="K8" s="1091"/>
      <c r="L8" s="789" t="s">
        <v>448</v>
      </c>
      <c r="M8" s="790" t="s">
        <v>139</v>
      </c>
      <c r="N8" s="791" t="s">
        <v>142</v>
      </c>
      <c r="O8" s="791" t="s">
        <v>821</v>
      </c>
      <c r="P8" s="791" t="s">
        <v>450</v>
      </c>
      <c r="Q8" s="790" t="s">
        <v>139</v>
      </c>
      <c r="R8" s="791" t="s">
        <v>143</v>
      </c>
      <c r="S8" s="791" t="s">
        <v>822</v>
      </c>
      <c r="T8" s="790" t="s">
        <v>451</v>
      </c>
    </row>
    <row r="9" spans="1:20" ht="13.5" customHeight="1" thickTop="1" x14ac:dyDescent="0.2">
      <c r="A9" s="1071">
        <v>1</v>
      </c>
      <c r="B9" s="1072" t="s">
        <v>597</v>
      </c>
      <c r="C9" s="1060">
        <v>175</v>
      </c>
      <c r="D9" s="1094">
        <v>72</v>
      </c>
      <c r="E9" s="776"/>
      <c r="F9" s="777"/>
      <c r="G9" s="778"/>
      <c r="H9" s="776"/>
      <c r="I9" s="779"/>
      <c r="J9" s="780"/>
      <c r="K9" s="1073"/>
      <c r="L9" s="1058">
        <f>+M9+M10+Q9+Q10</f>
        <v>0</v>
      </c>
      <c r="M9" s="781"/>
      <c r="N9" s="779">
        <f>+M9/210*1000</f>
        <v>0</v>
      </c>
      <c r="O9" s="782"/>
      <c r="P9" s="783">
        <f>IF(N9=0,0,O9/N9*100)</f>
        <v>0</v>
      </c>
      <c r="Q9" s="781"/>
      <c r="R9" s="779">
        <f>+Q9/210/SQRT(3)*1000</f>
        <v>0</v>
      </c>
      <c r="S9" s="782"/>
      <c r="T9" s="784">
        <f>IF(R9=0,0,S9/R9*100)</f>
        <v>0</v>
      </c>
    </row>
    <row r="10" spans="1:20" ht="13.5" customHeight="1" x14ac:dyDescent="0.2">
      <c r="A10" s="1055"/>
      <c r="B10" s="1056"/>
      <c r="C10" s="1061"/>
      <c r="D10" s="1062"/>
      <c r="E10" s="761"/>
      <c r="F10" s="762"/>
      <c r="G10" s="698"/>
      <c r="H10" s="761"/>
      <c r="I10" s="699"/>
      <c r="J10" s="692"/>
      <c r="K10" s="1057"/>
      <c r="L10" s="1059"/>
      <c r="M10" s="693"/>
      <c r="N10" s="690">
        <f>+M10/210*1000</f>
        <v>0</v>
      </c>
      <c r="O10" s="694"/>
      <c r="P10" s="695">
        <f>IF(N10=0,0,O10/N10*100)</f>
        <v>0</v>
      </c>
      <c r="Q10" s="693"/>
      <c r="R10" s="690">
        <f>+Q10/210/SQRT(3)*1000</f>
        <v>0</v>
      </c>
      <c r="S10" s="694"/>
      <c r="T10" s="696">
        <f>IF(R10=0,0,S10/R10*100)</f>
        <v>0</v>
      </c>
    </row>
    <row r="11" spans="1:20" ht="13.5" customHeight="1" x14ac:dyDescent="0.2">
      <c r="A11" s="1055">
        <f>+A9+1</f>
        <v>2</v>
      </c>
      <c r="B11" s="1056" t="s">
        <v>598</v>
      </c>
      <c r="C11" s="1060">
        <v>125</v>
      </c>
      <c r="D11" s="1062">
        <v>89</v>
      </c>
      <c r="E11" s="759"/>
      <c r="F11" s="760"/>
      <c r="G11" s="691"/>
      <c r="H11" s="759"/>
      <c r="I11" s="690"/>
      <c r="J11" s="692"/>
      <c r="K11" s="1057"/>
      <c r="L11" s="1058">
        <f t="shared" ref="L11" si="0">+M11+M12+Q11+Q12</f>
        <v>0</v>
      </c>
      <c r="M11" s="693"/>
      <c r="N11" s="690">
        <f t="shared" ref="N11:N62" si="1">+M11/210*1000</f>
        <v>0</v>
      </c>
      <c r="O11" s="694"/>
      <c r="P11" s="695">
        <f t="shared" ref="P11:P62" si="2">IF(N11=0,0,O11/N11*100)</f>
        <v>0</v>
      </c>
      <c r="Q11" s="693"/>
      <c r="R11" s="690">
        <f t="shared" ref="R11:R62" si="3">+Q11/210/SQRT(3)*1000</f>
        <v>0</v>
      </c>
      <c r="S11" s="694"/>
      <c r="T11" s="696">
        <f t="shared" ref="T11:T62" si="4">IF(R11=0,0,S11/R11*100)</f>
        <v>0</v>
      </c>
    </row>
    <row r="12" spans="1:20" ht="13.5" customHeight="1" x14ac:dyDescent="0.2">
      <c r="A12" s="1055"/>
      <c r="B12" s="1056"/>
      <c r="C12" s="1061"/>
      <c r="D12" s="1062"/>
      <c r="E12" s="761"/>
      <c r="F12" s="762"/>
      <c r="G12" s="698"/>
      <c r="H12" s="761"/>
      <c r="I12" s="699"/>
      <c r="J12" s="692"/>
      <c r="K12" s="1057"/>
      <c r="L12" s="1059"/>
      <c r="M12" s="693"/>
      <c r="N12" s="690">
        <f t="shared" si="1"/>
        <v>0</v>
      </c>
      <c r="O12" s="694"/>
      <c r="P12" s="695">
        <f t="shared" si="2"/>
        <v>0</v>
      </c>
      <c r="Q12" s="693"/>
      <c r="R12" s="690">
        <f t="shared" si="3"/>
        <v>0</v>
      </c>
      <c r="S12" s="694"/>
      <c r="T12" s="696">
        <f t="shared" si="4"/>
        <v>0</v>
      </c>
    </row>
    <row r="13" spans="1:20" ht="13.5" customHeight="1" x14ac:dyDescent="0.2">
      <c r="A13" s="1055">
        <f>+A11+1</f>
        <v>3</v>
      </c>
      <c r="B13" s="1056" t="s">
        <v>599</v>
      </c>
      <c r="C13" s="1060">
        <v>250</v>
      </c>
      <c r="D13" s="1062">
        <v>82</v>
      </c>
      <c r="E13" s="759"/>
      <c r="F13" s="760"/>
      <c r="G13" s="691"/>
      <c r="H13" s="759"/>
      <c r="I13" s="690"/>
      <c r="J13" s="692"/>
      <c r="K13" s="1057"/>
      <c r="L13" s="1058">
        <f t="shared" ref="L13" si="5">+M13+M14+Q13+Q14</f>
        <v>0</v>
      </c>
      <c r="M13" s="693"/>
      <c r="N13" s="690">
        <f t="shared" si="1"/>
        <v>0</v>
      </c>
      <c r="O13" s="694"/>
      <c r="P13" s="695">
        <f t="shared" si="2"/>
        <v>0</v>
      </c>
      <c r="Q13" s="693"/>
      <c r="R13" s="690">
        <f t="shared" si="3"/>
        <v>0</v>
      </c>
      <c r="S13" s="694"/>
      <c r="T13" s="696">
        <f t="shared" si="4"/>
        <v>0</v>
      </c>
    </row>
    <row r="14" spans="1:20" ht="13.5" customHeight="1" x14ac:dyDescent="0.2">
      <c r="A14" s="1055"/>
      <c r="B14" s="1056"/>
      <c r="C14" s="1061"/>
      <c r="D14" s="1062"/>
      <c r="E14" s="761"/>
      <c r="F14" s="762"/>
      <c r="G14" s="698"/>
      <c r="H14" s="761"/>
      <c r="I14" s="699"/>
      <c r="J14" s="692"/>
      <c r="K14" s="1057"/>
      <c r="L14" s="1059"/>
      <c r="M14" s="693"/>
      <c r="N14" s="690">
        <f t="shared" si="1"/>
        <v>0</v>
      </c>
      <c r="O14" s="694"/>
      <c r="P14" s="695">
        <f t="shared" si="2"/>
        <v>0</v>
      </c>
      <c r="Q14" s="693"/>
      <c r="R14" s="690">
        <f t="shared" si="3"/>
        <v>0</v>
      </c>
      <c r="S14" s="694"/>
      <c r="T14" s="696">
        <f t="shared" si="4"/>
        <v>0</v>
      </c>
    </row>
    <row r="15" spans="1:20" ht="13.5" customHeight="1" x14ac:dyDescent="0.2">
      <c r="A15" s="1055">
        <f>+A13+1</f>
        <v>4</v>
      </c>
      <c r="B15" s="1095" t="s">
        <v>852</v>
      </c>
      <c r="C15" s="1060">
        <v>525</v>
      </c>
      <c r="D15" s="1065">
        <v>75</v>
      </c>
      <c r="E15" s="759"/>
      <c r="F15" s="760"/>
      <c r="G15" s="691"/>
      <c r="H15" s="759"/>
      <c r="I15" s="690"/>
      <c r="J15" s="692"/>
      <c r="K15" s="1057"/>
      <c r="L15" s="1058">
        <f t="shared" ref="L15" si="6">+M15+M16+Q15+Q16</f>
        <v>0</v>
      </c>
      <c r="M15" s="693"/>
      <c r="N15" s="690">
        <f t="shared" si="1"/>
        <v>0</v>
      </c>
      <c r="O15" s="694"/>
      <c r="P15" s="695">
        <f t="shared" si="2"/>
        <v>0</v>
      </c>
      <c r="Q15" s="693"/>
      <c r="R15" s="690">
        <f t="shared" si="3"/>
        <v>0</v>
      </c>
      <c r="S15" s="694"/>
      <c r="T15" s="696">
        <f t="shared" si="4"/>
        <v>0</v>
      </c>
    </row>
    <row r="16" spans="1:20" ht="13.5" customHeight="1" x14ac:dyDescent="0.2">
      <c r="A16" s="1055"/>
      <c r="B16" s="1056"/>
      <c r="C16" s="1061"/>
      <c r="D16" s="1066"/>
      <c r="E16" s="761"/>
      <c r="F16" s="762"/>
      <c r="G16" s="698"/>
      <c r="H16" s="761"/>
      <c r="I16" s="699"/>
      <c r="J16" s="692"/>
      <c r="K16" s="1057"/>
      <c r="L16" s="1059"/>
      <c r="M16" s="693"/>
      <c r="N16" s="690">
        <f t="shared" si="1"/>
        <v>0</v>
      </c>
      <c r="O16" s="694"/>
      <c r="P16" s="695">
        <f t="shared" si="2"/>
        <v>0</v>
      </c>
      <c r="Q16" s="693"/>
      <c r="R16" s="690">
        <f t="shared" si="3"/>
        <v>0</v>
      </c>
      <c r="S16" s="694"/>
      <c r="T16" s="696">
        <f t="shared" si="4"/>
        <v>0</v>
      </c>
    </row>
    <row r="17" spans="1:20" ht="13.5" customHeight="1" x14ac:dyDescent="0.2">
      <c r="A17" s="1055">
        <f>+A15+1</f>
        <v>5</v>
      </c>
      <c r="B17" s="1056" t="s">
        <v>600</v>
      </c>
      <c r="C17" s="1060">
        <v>125</v>
      </c>
      <c r="D17" s="1062">
        <v>61</v>
      </c>
      <c r="E17" s="759"/>
      <c r="F17" s="760"/>
      <c r="G17" s="691"/>
      <c r="H17" s="759"/>
      <c r="I17" s="690"/>
      <c r="J17" s="692"/>
      <c r="K17" s="1057"/>
      <c r="L17" s="1058">
        <f t="shared" ref="L17" si="7">+M17+M18+Q17+Q18</f>
        <v>0</v>
      </c>
      <c r="M17" s="693"/>
      <c r="N17" s="690">
        <f t="shared" si="1"/>
        <v>0</v>
      </c>
      <c r="O17" s="694"/>
      <c r="P17" s="695">
        <f t="shared" si="2"/>
        <v>0</v>
      </c>
      <c r="Q17" s="693"/>
      <c r="R17" s="690">
        <f t="shared" si="3"/>
        <v>0</v>
      </c>
      <c r="S17" s="694"/>
      <c r="T17" s="696">
        <f t="shared" si="4"/>
        <v>0</v>
      </c>
    </row>
    <row r="18" spans="1:20" ht="13.5" customHeight="1" x14ac:dyDescent="0.2">
      <c r="A18" s="1055"/>
      <c r="B18" s="1056"/>
      <c r="C18" s="1061"/>
      <c r="D18" s="1062"/>
      <c r="E18" s="761"/>
      <c r="F18" s="762"/>
      <c r="G18" s="698"/>
      <c r="H18" s="761"/>
      <c r="I18" s="699"/>
      <c r="J18" s="692"/>
      <c r="K18" s="1057"/>
      <c r="L18" s="1059"/>
      <c r="M18" s="693"/>
      <c r="N18" s="690">
        <f t="shared" si="1"/>
        <v>0</v>
      </c>
      <c r="O18" s="694"/>
      <c r="P18" s="695">
        <f t="shared" si="2"/>
        <v>0</v>
      </c>
      <c r="Q18" s="693"/>
      <c r="R18" s="690">
        <f t="shared" si="3"/>
        <v>0</v>
      </c>
      <c r="S18" s="694"/>
      <c r="T18" s="696">
        <f t="shared" si="4"/>
        <v>0</v>
      </c>
    </row>
    <row r="19" spans="1:20" ht="13.5" customHeight="1" x14ac:dyDescent="0.2">
      <c r="A19" s="1055">
        <f>+A17+1</f>
        <v>6</v>
      </c>
      <c r="B19" s="1056" t="s">
        <v>601</v>
      </c>
      <c r="C19" s="1060">
        <v>200</v>
      </c>
      <c r="D19" s="1062">
        <v>122</v>
      </c>
      <c r="E19" s="759"/>
      <c r="F19" s="760"/>
      <c r="G19" s="691"/>
      <c r="H19" s="759"/>
      <c r="I19" s="690"/>
      <c r="J19" s="692"/>
      <c r="K19" s="1057"/>
      <c r="L19" s="1058">
        <f t="shared" ref="L19" si="8">+M19+M20+Q19+Q20</f>
        <v>0</v>
      </c>
      <c r="M19" s="693"/>
      <c r="N19" s="690">
        <f t="shared" si="1"/>
        <v>0</v>
      </c>
      <c r="O19" s="694"/>
      <c r="P19" s="695">
        <f t="shared" si="2"/>
        <v>0</v>
      </c>
      <c r="Q19" s="693"/>
      <c r="R19" s="690">
        <f t="shared" si="3"/>
        <v>0</v>
      </c>
      <c r="S19" s="694"/>
      <c r="T19" s="696">
        <f t="shared" si="4"/>
        <v>0</v>
      </c>
    </row>
    <row r="20" spans="1:20" ht="13.5" customHeight="1" x14ac:dyDescent="0.2">
      <c r="A20" s="1055"/>
      <c r="B20" s="1056"/>
      <c r="C20" s="1061"/>
      <c r="D20" s="1062"/>
      <c r="E20" s="761"/>
      <c r="F20" s="762"/>
      <c r="G20" s="698"/>
      <c r="H20" s="761"/>
      <c r="I20" s="699"/>
      <c r="J20" s="692"/>
      <c r="K20" s="1057"/>
      <c r="L20" s="1059"/>
      <c r="M20" s="693"/>
      <c r="N20" s="690">
        <f t="shared" si="1"/>
        <v>0</v>
      </c>
      <c r="O20" s="694"/>
      <c r="P20" s="695">
        <f t="shared" si="2"/>
        <v>0</v>
      </c>
      <c r="Q20" s="693"/>
      <c r="R20" s="690">
        <f t="shared" si="3"/>
        <v>0</v>
      </c>
      <c r="S20" s="694"/>
      <c r="T20" s="696">
        <f t="shared" si="4"/>
        <v>0</v>
      </c>
    </row>
    <row r="21" spans="1:20" ht="13.5" customHeight="1" x14ac:dyDescent="0.2">
      <c r="A21" s="1055">
        <f>+A19+1</f>
        <v>7</v>
      </c>
      <c r="B21" s="1056" t="s">
        <v>602</v>
      </c>
      <c r="C21" s="1060">
        <v>100</v>
      </c>
      <c r="D21" s="1062">
        <v>59</v>
      </c>
      <c r="E21" s="759"/>
      <c r="F21" s="760"/>
      <c r="G21" s="691"/>
      <c r="H21" s="759"/>
      <c r="I21" s="690"/>
      <c r="J21" s="692"/>
      <c r="K21" s="1057"/>
      <c r="L21" s="1058">
        <f t="shared" ref="L21" si="9">+M21+M22+Q21+Q22</f>
        <v>0</v>
      </c>
      <c r="M21" s="693"/>
      <c r="N21" s="690">
        <f t="shared" si="1"/>
        <v>0</v>
      </c>
      <c r="O21" s="694"/>
      <c r="P21" s="695">
        <f t="shared" si="2"/>
        <v>0</v>
      </c>
      <c r="Q21" s="693"/>
      <c r="R21" s="690">
        <f t="shared" si="3"/>
        <v>0</v>
      </c>
      <c r="S21" s="694"/>
      <c r="T21" s="696">
        <f>IF(R21=0,0,S21/R21*100)</f>
        <v>0</v>
      </c>
    </row>
    <row r="22" spans="1:20" ht="13.5" customHeight="1" x14ac:dyDescent="0.2">
      <c r="A22" s="1055"/>
      <c r="B22" s="1056"/>
      <c r="C22" s="1061"/>
      <c r="D22" s="1062"/>
      <c r="E22" s="761"/>
      <c r="F22" s="762"/>
      <c r="G22" s="698"/>
      <c r="H22" s="761"/>
      <c r="I22" s="699"/>
      <c r="J22" s="692"/>
      <c r="K22" s="1057"/>
      <c r="L22" s="1059"/>
      <c r="M22" s="693"/>
      <c r="N22" s="690">
        <f t="shared" si="1"/>
        <v>0</v>
      </c>
      <c r="O22" s="694"/>
      <c r="P22" s="695">
        <f t="shared" si="2"/>
        <v>0</v>
      </c>
      <c r="Q22" s="693"/>
      <c r="R22" s="690">
        <f t="shared" si="3"/>
        <v>0</v>
      </c>
      <c r="S22" s="694"/>
      <c r="T22" s="696">
        <f t="shared" si="4"/>
        <v>0</v>
      </c>
    </row>
    <row r="23" spans="1:20" ht="13.5" customHeight="1" x14ac:dyDescent="0.2">
      <c r="A23" s="1055">
        <f>+A21+1</f>
        <v>8</v>
      </c>
      <c r="B23" s="1056" t="s">
        <v>603</v>
      </c>
      <c r="C23" s="1060">
        <v>250</v>
      </c>
      <c r="D23" s="1062">
        <v>61</v>
      </c>
      <c r="E23" s="759"/>
      <c r="F23" s="760"/>
      <c r="G23" s="691"/>
      <c r="H23" s="759"/>
      <c r="I23" s="690"/>
      <c r="J23" s="692"/>
      <c r="K23" s="1057"/>
      <c r="L23" s="1058">
        <f t="shared" ref="L23" si="10">+M23+M24+Q23+Q24</f>
        <v>0</v>
      </c>
      <c r="M23" s="693"/>
      <c r="N23" s="690">
        <f t="shared" si="1"/>
        <v>0</v>
      </c>
      <c r="O23" s="694"/>
      <c r="P23" s="695">
        <f t="shared" si="2"/>
        <v>0</v>
      </c>
      <c r="Q23" s="693"/>
      <c r="R23" s="690">
        <f t="shared" si="3"/>
        <v>0</v>
      </c>
      <c r="S23" s="694"/>
      <c r="T23" s="696">
        <f t="shared" si="4"/>
        <v>0</v>
      </c>
    </row>
    <row r="24" spans="1:20" ht="13.5" customHeight="1" x14ac:dyDescent="0.2">
      <c r="A24" s="1055"/>
      <c r="B24" s="1056"/>
      <c r="C24" s="1061"/>
      <c r="D24" s="1062"/>
      <c r="E24" s="761"/>
      <c r="F24" s="762"/>
      <c r="G24" s="698"/>
      <c r="H24" s="761"/>
      <c r="I24" s="699"/>
      <c r="J24" s="692"/>
      <c r="K24" s="1057"/>
      <c r="L24" s="1059"/>
      <c r="M24" s="693"/>
      <c r="N24" s="690">
        <f t="shared" si="1"/>
        <v>0</v>
      </c>
      <c r="O24" s="694"/>
      <c r="P24" s="695">
        <f t="shared" si="2"/>
        <v>0</v>
      </c>
      <c r="Q24" s="693"/>
      <c r="R24" s="690">
        <f t="shared" si="3"/>
        <v>0</v>
      </c>
      <c r="S24" s="694"/>
      <c r="T24" s="696">
        <f t="shared" si="4"/>
        <v>0</v>
      </c>
    </row>
    <row r="25" spans="1:20" ht="13.5" customHeight="1" x14ac:dyDescent="0.2">
      <c r="A25" s="1055">
        <f>+A23+1</f>
        <v>9</v>
      </c>
      <c r="B25" s="1056" t="s">
        <v>604</v>
      </c>
      <c r="C25" s="1060">
        <v>375</v>
      </c>
      <c r="D25" s="1062">
        <v>111</v>
      </c>
      <c r="E25" s="759"/>
      <c r="F25" s="760"/>
      <c r="G25" s="691"/>
      <c r="H25" s="759"/>
      <c r="I25" s="690"/>
      <c r="J25" s="692"/>
      <c r="K25" s="1057"/>
      <c r="L25" s="1058">
        <f t="shared" ref="L25" si="11">+M25+M26+Q25+Q26</f>
        <v>0</v>
      </c>
      <c r="M25" s="693"/>
      <c r="N25" s="690">
        <f t="shared" si="1"/>
        <v>0</v>
      </c>
      <c r="O25" s="694"/>
      <c r="P25" s="695">
        <f t="shared" si="2"/>
        <v>0</v>
      </c>
      <c r="Q25" s="693"/>
      <c r="R25" s="690">
        <f t="shared" si="3"/>
        <v>0</v>
      </c>
      <c r="S25" s="694"/>
      <c r="T25" s="696">
        <f t="shared" si="4"/>
        <v>0</v>
      </c>
    </row>
    <row r="26" spans="1:20" ht="13.5" customHeight="1" x14ac:dyDescent="0.2">
      <c r="A26" s="1055"/>
      <c r="B26" s="1056"/>
      <c r="C26" s="1061"/>
      <c r="D26" s="1062"/>
      <c r="E26" s="761"/>
      <c r="F26" s="762"/>
      <c r="G26" s="698"/>
      <c r="H26" s="761"/>
      <c r="I26" s="699"/>
      <c r="J26" s="692"/>
      <c r="K26" s="1057"/>
      <c r="L26" s="1059"/>
      <c r="M26" s="693"/>
      <c r="N26" s="690">
        <f t="shared" si="1"/>
        <v>0</v>
      </c>
      <c r="O26" s="694"/>
      <c r="P26" s="695">
        <f t="shared" si="2"/>
        <v>0</v>
      </c>
      <c r="Q26" s="693"/>
      <c r="R26" s="690">
        <f t="shared" si="3"/>
        <v>0</v>
      </c>
      <c r="S26" s="694"/>
      <c r="T26" s="696">
        <f t="shared" si="4"/>
        <v>0</v>
      </c>
    </row>
    <row r="27" spans="1:20" ht="13.5" customHeight="1" x14ac:dyDescent="0.2">
      <c r="A27" s="1055">
        <f>+A25+1</f>
        <v>10</v>
      </c>
      <c r="B27" s="1056" t="s">
        <v>605</v>
      </c>
      <c r="C27" s="1060">
        <v>170</v>
      </c>
      <c r="D27" s="1062">
        <v>73</v>
      </c>
      <c r="E27" s="759"/>
      <c r="F27" s="760"/>
      <c r="G27" s="691"/>
      <c r="H27" s="759"/>
      <c r="I27" s="690"/>
      <c r="J27" s="692"/>
      <c r="K27" s="1057"/>
      <c r="L27" s="1058">
        <f t="shared" ref="L27" si="12">+M27+M28+Q27+Q28</f>
        <v>0</v>
      </c>
      <c r="M27" s="693"/>
      <c r="N27" s="690">
        <f t="shared" si="1"/>
        <v>0</v>
      </c>
      <c r="O27" s="694"/>
      <c r="P27" s="695">
        <f t="shared" si="2"/>
        <v>0</v>
      </c>
      <c r="Q27" s="693"/>
      <c r="R27" s="690">
        <f t="shared" si="3"/>
        <v>0</v>
      </c>
      <c r="S27" s="694"/>
      <c r="T27" s="696">
        <f t="shared" si="4"/>
        <v>0</v>
      </c>
    </row>
    <row r="28" spans="1:20" ht="13.5" customHeight="1" x14ac:dyDescent="0.2">
      <c r="A28" s="1055"/>
      <c r="B28" s="1056"/>
      <c r="C28" s="1061"/>
      <c r="D28" s="1062"/>
      <c r="E28" s="761"/>
      <c r="F28" s="762"/>
      <c r="G28" s="698"/>
      <c r="H28" s="761"/>
      <c r="I28" s="699"/>
      <c r="J28" s="692"/>
      <c r="K28" s="1057"/>
      <c r="L28" s="1059"/>
      <c r="M28" s="693"/>
      <c r="N28" s="690">
        <f t="shared" si="1"/>
        <v>0</v>
      </c>
      <c r="O28" s="694"/>
      <c r="P28" s="695">
        <f t="shared" si="2"/>
        <v>0</v>
      </c>
      <c r="Q28" s="693"/>
      <c r="R28" s="690">
        <f t="shared" si="3"/>
        <v>0</v>
      </c>
      <c r="S28" s="694"/>
      <c r="T28" s="696">
        <f t="shared" si="4"/>
        <v>0</v>
      </c>
    </row>
    <row r="29" spans="1:20" ht="13.5" customHeight="1" x14ac:dyDescent="0.2">
      <c r="A29" s="1055">
        <f>+A27+1</f>
        <v>11</v>
      </c>
      <c r="B29" s="1056" t="s">
        <v>606</v>
      </c>
      <c r="C29" s="1060">
        <v>570</v>
      </c>
      <c r="D29" s="1062">
        <v>209</v>
      </c>
      <c r="E29" s="759"/>
      <c r="F29" s="760"/>
      <c r="G29" s="691"/>
      <c r="H29" s="759"/>
      <c r="I29" s="690"/>
      <c r="J29" s="692"/>
      <c r="K29" s="1057"/>
      <c r="L29" s="1058">
        <f t="shared" ref="L29" si="13">+M29+M30+Q29+Q30</f>
        <v>0</v>
      </c>
      <c r="M29" s="693"/>
      <c r="N29" s="690">
        <f t="shared" si="1"/>
        <v>0</v>
      </c>
      <c r="O29" s="694"/>
      <c r="P29" s="695">
        <f t="shared" si="2"/>
        <v>0</v>
      </c>
      <c r="Q29" s="693"/>
      <c r="R29" s="690">
        <f t="shared" si="3"/>
        <v>0</v>
      </c>
      <c r="S29" s="694"/>
      <c r="T29" s="696">
        <f t="shared" si="4"/>
        <v>0</v>
      </c>
    </row>
    <row r="30" spans="1:20" ht="13.5" customHeight="1" x14ac:dyDescent="0.2">
      <c r="A30" s="1055"/>
      <c r="B30" s="1056"/>
      <c r="C30" s="1061"/>
      <c r="D30" s="1062"/>
      <c r="E30" s="761"/>
      <c r="F30" s="762"/>
      <c r="G30" s="698"/>
      <c r="H30" s="761"/>
      <c r="I30" s="699"/>
      <c r="J30" s="692"/>
      <c r="K30" s="1057"/>
      <c r="L30" s="1059"/>
      <c r="M30" s="693"/>
      <c r="N30" s="690">
        <f t="shared" si="1"/>
        <v>0</v>
      </c>
      <c r="O30" s="694"/>
      <c r="P30" s="695">
        <f t="shared" si="2"/>
        <v>0</v>
      </c>
      <c r="Q30" s="693"/>
      <c r="R30" s="690">
        <f t="shared" si="3"/>
        <v>0</v>
      </c>
      <c r="S30" s="694"/>
      <c r="T30" s="696">
        <f t="shared" si="4"/>
        <v>0</v>
      </c>
    </row>
    <row r="31" spans="1:20" ht="13.5" customHeight="1" x14ac:dyDescent="0.2">
      <c r="A31" s="1055">
        <f>+A29+1</f>
        <v>12</v>
      </c>
      <c r="B31" s="1056" t="s">
        <v>607</v>
      </c>
      <c r="C31" s="1060">
        <v>125</v>
      </c>
      <c r="D31" s="1062">
        <v>58</v>
      </c>
      <c r="E31" s="759"/>
      <c r="F31" s="760"/>
      <c r="G31" s="691"/>
      <c r="H31" s="759"/>
      <c r="I31" s="690"/>
      <c r="J31" s="692"/>
      <c r="K31" s="1057"/>
      <c r="L31" s="1058">
        <f t="shared" ref="L31" si="14">+M31+M32+Q31+Q32</f>
        <v>0</v>
      </c>
      <c r="M31" s="693"/>
      <c r="N31" s="690">
        <f t="shared" si="1"/>
        <v>0</v>
      </c>
      <c r="O31" s="694"/>
      <c r="P31" s="695">
        <f t="shared" si="2"/>
        <v>0</v>
      </c>
      <c r="Q31" s="693"/>
      <c r="R31" s="690">
        <f t="shared" si="3"/>
        <v>0</v>
      </c>
      <c r="S31" s="694"/>
      <c r="T31" s="696">
        <f t="shared" si="4"/>
        <v>0</v>
      </c>
    </row>
    <row r="32" spans="1:20" ht="13.5" customHeight="1" x14ac:dyDescent="0.2">
      <c r="A32" s="1055"/>
      <c r="B32" s="1056"/>
      <c r="C32" s="1061"/>
      <c r="D32" s="1062"/>
      <c r="E32" s="761"/>
      <c r="F32" s="762"/>
      <c r="G32" s="698"/>
      <c r="H32" s="761"/>
      <c r="I32" s="699"/>
      <c r="J32" s="692"/>
      <c r="K32" s="1057"/>
      <c r="L32" s="1059"/>
      <c r="M32" s="693"/>
      <c r="N32" s="690">
        <f t="shared" si="1"/>
        <v>0</v>
      </c>
      <c r="O32" s="694"/>
      <c r="P32" s="695">
        <f t="shared" si="2"/>
        <v>0</v>
      </c>
      <c r="Q32" s="693"/>
      <c r="R32" s="690">
        <f t="shared" si="3"/>
        <v>0</v>
      </c>
      <c r="S32" s="694"/>
      <c r="T32" s="696">
        <f t="shared" si="4"/>
        <v>0</v>
      </c>
    </row>
    <row r="33" spans="1:20" ht="13.5" customHeight="1" x14ac:dyDescent="0.2">
      <c r="A33" s="1055">
        <f>+A31+1</f>
        <v>13</v>
      </c>
      <c r="B33" s="1056" t="s">
        <v>608</v>
      </c>
      <c r="C33" s="1060">
        <v>125</v>
      </c>
      <c r="D33" s="1062">
        <v>51</v>
      </c>
      <c r="E33" s="759"/>
      <c r="F33" s="760"/>
      <c r="G33" s="691"/>
      <c r="H33" s="759"/>
      <c r="I33" s="690"/>
      <c r="J33" s="692"/>
      <c r="K33" s="1057"/>
      <c r="L33" s="1058">
        <f t="shared" ref="L33" si="15">+M33+M34+Q33+Q34</f>
        <v>0</v>
      </c>
      <c r="M33" s="693"/>
      <c r="N33" s="690">
        <f t="shared" si="1"/>
        <v>0</v>
      </c>
      <c r="O33" s="694"/>
      <c r="P33" s="695">
        <f t="shared" si="2"/>
        <v>0</v>
      </c>
      <c r="Q33" s="693"/>
      <c r="R33" s="690">
        <f t="shared" si="3"/>
        <v>0</v>
      </c>
      <c r="S33" s="694"/>
      <c r="T33" s="696">
        <f t="shared" si="4"/>
        <v>0</v>
      </c>
    </row>
    <row r="34" spans="1:20" ht="13.5" customHeight="1" x14ac:dyDescent="0.2">
      <c r="A34" s="1055"/>
      <c r="B34" s="1056"/>
      <c r="C34" s="1061"/>
      <c r="D34" s="1062"/>
      <c r="E34" s="759"/>
      <c r="F34" s="760"/>
      <c r="G34" s="691"/>
      <c r="H34" s="759"/>
      <c r="I34" s="690"/>
      <c r="J34" s="692"/>
      <c r="K34" s="1057"/>
      <c r="L34" s="1059"/>
      <c r="M34" s="693"/>
      <c r="N34" s="690">
        <f t="shared" si="1"/>
        <v>0</v>
      </c>
      <c r="O34" s="694"/>
      <c r="P34" s="695">
        <f t="shared" si="2"/>
        <v>0</v>
      </c>
      <c r="Q34" s="693"/>
      <c r="R34" s="690">
        <f t="shared" si="3"/>
        <v>0</v>
      </c>
      <c r="S34" s="694"/>
      <c r="T34" s="696">
        <f t="shared" si="4"/>
        <v>0</v>
      </c>
    </row>
    <row r="35" spans="1:20" ht="13.5" customHeight="1" x14ac:dyDescent="0.2">
      <c r="A35" s="1055">
        <f>+A33+1</f>
        <v>14</v>
      </c>
      <c r="B35" s="1056" t="s">
        <v>609</v>
      </c>
      <c r="C35" s="1060">
        <v>175</v>
      </c>
      <c r="D35" s="1062">
        <v>48</v>
      </c>
      <c r="E35" s="759"/>
      <c r="F35" s="760"/>
      <c r="G35" s="691"/>
      <c r="H35" s="759"/>
      <c r="I35" s="690"/>
      <c r="J35" s="692"/>
      <c r="K35" s="1057"/>
      <c r="L35" s="1058">
        <f t="shared" ref="L35" si="16">+M35+M36+Q35+Q36</f>
        <v>0</v>
      </c>
      <c r="M35" s="693"/>
      <c r="N35" s="690">
        <f t="shared" si="1"/>
        <v>0</v>
      </c>
      <c r="O35" s="694"/>
      <c r="P35" s="695">
        <f t="shared" si="2"/>
        <v>0</v>
      </c>
      <c r="Q35" s="693"/>
      <c r="R35" s="690">
        <f t="shared" si="3"/>
        <v>0</v>
      </c>
      <c r="S35" s="694"/>
      <c r="T35" s="696">
        <f t="shared" si="4"/>
        <v>0</v>
      </c>
    </row>
    <row r="36" spans="1:20" ht="13.5" customHeight="1" x14ac:dyDescent="0.2">
      <c r="A36" s="1055"/>
      <c r="B36" s="1056"/>
      <c r="C36" s="1061"/>
      <c r="D36" s="1062"/>
      <c r="E36" s="761"/>
      <c r="F36" s="762"/>
      <c r="G36" s="698"/>
      <c r="H36" s="761"/>
      <c r="I36" s="699"/>
      <c r="J36" s="692"/>
      <c r="K36" s="1057"/>
      <c r="L36" s="1059"/>
      <c r="M36" s="693"/>
      <c r="N36" s="690">
        <f t="shared" si="1"/>
        <v>0</v>
      </c>
      <c r="O36" s="694"/>
      <c r="P36" s="695">
        <f t="shared" si="2"/>
        <v>0</v>
      </c>
      <c r="Q36" s="693"/>
      <c r="R36" s="690">
        <f t="shared" si="3"/>
        <v>0</v>
      </c>
      <c r="S36" s="694"/>
      <c r="T36" s="696">
        <f t="shared" si="4"/>
        <v>0</v>
      </c>
    </row>
    <row r="37" spans="1:20" ht="13.5" customHeight="1" x14ac:dyDescent="0.2">
      <c r="A37" s="1055">
        <f>+A35+1</f>
        <v>15</v>
      </c>
      <c r="B37" s="1056" t="s">
        <v>610</v>
      </c>
      <c r="C37" s="1060">
        <v>175</v>
      </c>
      <c r="D37" s="1062">
        <v>84</v>
      </c>
      <c r="E37" s="759"/>
      <c r="F37" s="760"/>
      <c r="G37" s="691"/>
      <c r="H37" s="759"/>
      <c r="I37" s="690"/>
      <c r="J37" s="692"/>
      <c r="K37" s="1057"/>
      <c r="L37" s="1058">
        <f t="shared" ref="L37" si="17">+M37+M38+Q37+Q38</f>
        <v>0</v>
      </c>
      <c r="M37" s="693"/>
      <c r="N37" s="690">
        <f t="shared" si="1"/>
        <v>0</v>
      </c>
      <c r="O37" s="694"/>
      <c r="P37" s="695">
        <f t="shared" si="2"/>
        <v>0</v>
      </c>
      <c r="Q37" s="693"/>
      <c r="R37" s="690">
        <f t="shared" si="3"/>
        <v>0</v>
      </c>
      <c r="S37" s="694"/>
      <c r="T37" s="696">
        <f t="shared" si="4"/>
        <v>0</v>
      </c>
    </row>
    <row r="38" spans="1:20" ht="13.5" customHeight="1" x14ac:dyDescent="0.2">
      <c r="A38" s="1055"/>
      <c r="B38" s="1056"/>
      <c r="C38" s="1061"/>
      <c r="D38" s="1062"/>
      <c r="E38" s="761"/>
      <c r="F38" s="762"/>
      <c r="G38" s="698"/>
      <c r="H38" s="761"/>
      <c r="I38" s="699"/>
      <c r="J38" s="692"/>
      <c r="K38" s="1057"/>
      <c r="L38" s="1059"/>
      <c r="M38" s="693"/>
      <c r="N38" s="690">
        <f t="shared" si="1"/>
        <v>0</v>
      </c>
      <c r="O38" s="694"/>
      <c r="P38" s="695">
        <f t="shared" si="2"/>
        <v>0</v>
      </c>
      <c r="Q38" s="693"/>
      <c r="R38" s="690">
        <f t="shared" si="3"/>
        <v>0</v>
      </c>
      <c r="S38" s="694"/>
      <c r="T38" s="696">
        <f t="shared" si="4"/>
        <v>0</v>
      </c>
    </row>
    <row r="39" spans="1:20" ht="13.5" customHeight="1" x14ac:dyDescent="0.2">
      <c r="A39" s="1055">
        <f>+A37+1</f>
        <v>16</v>
      </c>
      <c r="B39" s="1056" t="s">
        <v>611</v>
      </c>
      <c r="C39" s="1060">
        <v>170</v>
      </c>
      <c r="D39" s="1062">
        <v>64</v>
      </c>
      <c r="E39" s="759"/>
      <c r="F39" s="760"/>
      <c r="G39" s="691"/>
      <c r="H39" s="759"/>
      <c r="I39" s="690"/>
      <c r="J39" s="692"/>
      <c r="K39" s="1057"/>
      <c r="L39" s="1058">
        <f t="shared" ref="L39" si="18">+M39+M40+Q39+Q40</f>
        <v>0</v>
      </c>
      <c r="M39" s="693"/>
      <c r="N39" s="690">
        <f t="shared" si="1"/>
        <v>0</v>
      </c>
      <c r="O39" s="694"/>
      <c r="P39" s="695">
        <f t="shared" si="2"/>
        <v>0</v>
      </c>
      <c r="Q39" s="693"/>
      <c r="R39" s="690">
        <f t="shared" si="3"/>
        <v>0</v>
      </c>
      <c r="S39" s="694"/>
      <c r="T39" s="696">
        <f t="shared" si="4"/>
        <v>0</v>
      </c>
    </row>
    <row r="40" spans="1:20" ht="13.5" customHeight="1" x14ac:dyDescent="0.2">
      <c r="A40" s="1055"/>
      <c r="B40" s="1056"/>
      <c r="C40" s="1061"/>
      <c r="D40" s="1062"/>
      <c r="E40" s="761"/>
      <c r="F40" s="762"/>
      <c r="G40" s="698"/>
      <c r="H40" s="761"/>
      <c r="I40" s="699"/>
      <c r="J40" s="692"/>
      <c r="K40" s="1057"/>
      <c r="L40" s="1059"/>
      <c r="M40" s="693"/>
      <c r="N40" s="690">
        <f t="shared" si="1"/>
        <v>0</v>
      </c>
      <c r="O40" s="694"/>
      <c r="P40" s="695">
        <f t="shared" si="2"/>
        <v>0</v>
      </c>
      <c r="Q40" s="693"/>
      <c r="R40" s="690">
        <f t="shared" si="3"/>
        <v>0</v>
      </c>
      <c r="S40" s="694"/>
      <c r="T40" s="696">
        <f t="shared" si="4"/>
        <v>0</v>
      </c>
    </row>
    <row r="41" spans="1:20" ht="13.5" customHeight="1" x14ac:dyDescent="0.2">
      <c r="A41" s="1055">
        <f>+A39+1</f>
        <v>17</v>
      </c>
      <c r="B41" s="1056" t="s">
        <v>612</v>
      </c>
      <c r="C41" s="1060">
        <v>125</v>
      </c>
      <c r="D41" s="1062">
        <v>71</v>
      </c>
      <c r="E41" s="759"/>
      <c r="F41" s="760"/>
      <c r="G41" s="691"/>
      <c r="H41" s="759"/>
      <c r="I41" s="690"/>
      <c r="J41" s="692"/>
      <c r="K41" s="1057"/>
      <c r="L41" s="1058">
        <f t="shared" ref="L41" si="19">+M41+M42+Q41+Q42</f>
        <v>0</v>
      </c>
      <c r="M41" s="693"/>
      <c r="N41" s="690">
        <f t="shared" si="1"/>
        <v>0</v>
      </c>
      <c r="O41" s="694"/>
      <c r="P41" s="695">
        <f t="shared" si="2"/>
        <v>0</v>
      </c>
      <c r="Q41" s="693"/>
      <c r="R41" s="690">
        <f t="shared" si="3"/>
        <v>0</v>
      </c>
      <c r="S41" s="694"/>
      <c r="T41" s="696">
        <f t="shared" si="4"/>
        <v>0</v>
      </c>
    </row>
    <row r="42" spans="1:20" ht="13.5" customHeight="1" x14ac:dyDescent="0.2">
      <c r="A42" s="1055"/>
      <c r="B42" s="1056"/>
      <c r="C42" s="1061"/>
      <c r="D42" s="1062"/>
      <c r="E42" s="761"/>
      <c r="F42" s="762"/>
      <c r="G42" s="698"/>
      <c r="H42" s="761"/>
      <c r="I42" s="699"/>
      <c r="J42" s="692"/>
      <c r="K42" s="1057"/>
      <c r="L42" s="1059"/>
      <c r="M42" s="693"/>
      <c r="N42" s="690">
        <f t="shared" si="1"/>
        <v>0</v>
      </c>
      <c r="O42" s="694"/>
      <c r="P42" s="695">
        <f t="shared" si="2"/>
        <v>0</v>
      </c>
      <c r="Q42" s="693"/>
      <c r="R42" s="690">
        <f t="shared" si="3"/>
        <v>0</v>
      </c>
      <c r="S42" s="694"/>
      <c r="T42" s="696">
        <f t="shared" si="4"/>
        <v>0</v>
      </c>
    </row>
    <row r="43" spans="1:20" ht="13.5" customHeight="1" x14ac:dyDescent="0.2">
      <c r="A43" s="1055">
        <f>+A41+1</f>
        <v>18</v>
      </c>
      <c r="B43" s="1095" t="s">
        <v>853</v>
      </c>
      <c r="C43" s="1060">
        <v>300</v>
      </c>
      <c r="D43" s="1062">
        <v>97</v>
      </c>
      <c r="E43" s="759"/>
      <c r="F43" s="760"/>
      <c r="G43" s="691"/>
      <c r="H43" s="759"/>
      <c r="I43" s="690"/>
      <c r="J43" s="692"/>
      <c r="K43" s="1057"/>
      <c r="L43" s="1058">
        <f t="shared" ref="L43" si="20">+M43+M44+Q43+Q44</f>
        <v>0</v>
      </c>
      <c r="M43" s="693"/>
      <c r="N43" s="690">
        <f t="shared" si="1"/>
        <v>0</v>
      </c>
      <c r="O43" s="694"/>
      <c r="P43" s="695">
        <f t="shared" si="2"/>
        <v>0</v>
      </c>
      <c r="Q43" s="693"/>
      <c r="R43" s="690">
        <f t="shared" si="3"/>
        <v>0</v>
      </c>
      <c r="S43" s="694"/>
      <c r="T43" s="696">
        <f t="shared" si="4"/>
        <v>0</v>
      </c>
    </row>
    <row r="44" spans="1:20" ht="13.5" customHeight="1" x14ac:dyDescent="0.2">
      <c r="A44" s="1055"/>
      <c r="B44" s="1096"/>
      <c r="C44" s="1061"/>
      <c r="D44" s="1062"/>
      <c r="E44" s="761"/>
      <c r="F44" s="762"/>
      <c r="G44" s="698"/>
      <c r="H44" s="761"/>
      <c r="I44" s="699"/>
      <c r="J44" s="692"/>
      <c r="K44" s="1057"/>
      <c r="L44" s="1059"/>
      <c r="M44" s="693"/>
      <c r="N44" s="690">
        <f t="shared" si="1"/>
        <v>0</v>
      </c>
      <c r="O44" s="694"/>
      <c r="P44" s="695">
        <f t="shared" si="2"/>
        <v>0</v>
      </c>
      <c r="Q44" s="693"/>
      <c r="R44" s="690">
        <f t="shared" si="3"/>
        <v>0</v>
      </c>
      <c r="S44" s="694"/>
      <c r="T44" s="696">
        <f t="shared" si="4"/>
        <v>0</v>
      </c>
    </row>
    <row r="45" spans="1:20" ht="13.5" customHeight="1" x14ac:dyDescent="0.2">
      <c r="A45" s="1055">
        <f>+A43+1</f>
        <v>19</v>
      </c>
      <c r="B45" s="1056" t="s">
        <v>613</v>
      </c>
      <c r="C45" s="1060">
        <v>150</v>
      </c>
      <c r="D45" s="1062">
        <v>135</v>
      </c>
      <c r="E45" s="759"/>
      <c r="F45" s="760"/>
      <c r="G45" s="691"/>
      <c r="H45" s="759"/>
      <c r="I45" s="690"/>
      <c r="J45" s="692"/>
      <c r="K45" s="1057"/>
      <c r="L45" s="1058">
        <f t="shared" ref="L45" si="21">+M45+M46+Q45+Q46</f>
        <v>0</v>
      </c>
      <c r="M45" s="693"/>
      <c r="N45" s="690">
        <f t="shared" si="1"/>
        <v>0</v>
      </c>
      <c r="O45" s="694"/>
      <c r="P45" s="695">
        <f t="shared" si="2"/>
        <v>0</v>
      </c>
      <c r="Q45" s="693"/>
      <c r="R45" s="690">
        <f t="shared" si="3"/>
        <v>0</v>
      </c>
      <c r="S45" s="694"/>
      <c r="T45" s="696">
        <f t="shared" si="4"/>
        <v>0</v>
      </c>
    </row>
    <row r="46" spans="1:20" ht="13.5" customHeight="1" x14ac:dyDescent="0.2">
      <c r="A46" s="1055"/>
      <c r="B46" s="1056"/>
      <c r="C46" s="1061"/>
      <c r="D46" s="1062"/>
      <c r="E46" s="761"/>
      <c r="F46" s="762"/>
      <c r="G46" s="698"/>
      <c r="H46" s="761"/>
      <c r="I46" s="699"/>
      <c r="J46" s="692"/>
      <c r="K46" s="1057"/>
      <c r="L46" s="1059"/>
      <c r="M46" s="693"/>
      <c r="N46" s="690">
        <f t="shared" si="1"/>
        <v>0</v>
      </c>
      <c r="O46" s="694"/>
      <c r="P46" s="695">
        <f t="shared" si="2"/>
        <v>0</v>
      </c>
      <c r="Q46" s="693"/>
      <c r="R46" s="690">
        <f t="shared" si="3"/>
        <v>0</v>
      </c>
      <c r="S46" s="694"/>
      <c r="T46" s="696">
        <f t="shared" si="4"/>
        <v>0</v>
      </c>
    </row>
    <row r="47" spans="1:20" ht="13.5" customHeight="1" x14ac:dyDescent="0.2">
      <c r="A47" s="1055">
        <f>+A45+1</f>
        <v>20</v>
      </c>
      <c r="B47" s="1056" t="s">
        <v>614</v>
      </c>
      <c r="C47" s="1060">
        <v>150</v>
      </c>
      <c r="D47" s="1062">
        <v>56</v>
      </c>
      <c r="E47" s="759"/>
      <c r="F47" s="760"/>
      <c r="G47" s="691"/>
      <c r="H47" s="759"/>
      <c r="I47" s="690"/>
      <c r="J47" s="692"/>
      <c r="K47" s="1057"/>
      <c r="L47" s="1058">
        <f t="shared" ref="L47" si="22">+M47+M48+Q47+Q48</f>
        <v>0</v>
      </c>
      <c r="M47" s="693"/>
      <c r="N47" s="690">
        <f t="shared" si="1"/>
        <v>0</v>
      </c>
      <c r="O47" s="694"/>
      <c r="P47" s="695">
        <f t="shared" si="2"/>
        <v>0</v>
      </c>
      <c r="Q47" s="693"/>
      <c r="R47" s="690">
        <f t="shared" si="3"/>
        <v>0</v>
      </c>
      <c r="S47" s="694"/>
      <c r="T47" s="696">
        <f t="shared" si="4"/>
        <v>0</v>
      </c>
    </row>
    <row r="48" spans="1:20" ht="13.5" customHeight="1" x14ac:dyDescent="0.2">
      <c r="A48" s="1055"/>
      <c r="B48" s="1056"/>
      <c r="C48" s="1061"/>
      <c r="D48" s="1062"/>
      <c r="E48" s="761"/>
      <c r="F48" s="762"/>
      <c r="G48" s="698"/>
      <c r="H48" s="761"/>
      <c r="I48" s="699"/>
      <c r="J48" s="692"/>
      <c r="K48" s="1057"/>
      <c r="L48" s="1059"/>
      <c r="M48" s="693"/>
      <c r="N48" s="690">
        <f t="shared" si="1"/>
        <v>0</v>
      </c>
      <c r="O48" s="694"/>
      <c r="P48" s="695">
        <f t="shared" si="2"/>
        <v>0</v>
      </c>
      <c r="Q48" s="693"/>
      <c r="R48" s="690">
        <f t="shared" si="3"/>
        <v>0</v>
      </c>
      <c r="S48" s="694"/>
      <c r="T48" s="696">
        <f t="shared" si="4"/>
        <v>0</v>
      </c>
    </row>
    <row r="49" spans="1:20" ht="13.5" customHeight="1" x14ac:dyDescent="0.2">
      <c r="A49" s="1055">
        <f>+A47+1</f>
        <v>21</v>
      </c>
      <c r="B49" s="1056" t="s">
        <v>615</v>
      </c>
      <c r="C49" s="1060">
        <v>150</v>
      </c>
      <c r="D49" s="1062">
        <v>52</v>
      </c>
      <c r="E49" s="759"/>
      <c r="F49" s="760"/>
      <c r="G49" s="691"/>
      <c r="H49" s="759"/>
      <c r="I49" s="690"/>
      <c r="J49" s="692"/>
      <c r="K49" s="1057"/>
      <c r="L49" s="1058">
        <f t="shared" ref="L49" si="23">+M49+M50+Q49+Q50</f>
        <v>0</v>
      </c>
      <c r="M49" s="693"/>
      <c r="N49" s="690">
        <f t="shared" si="1"/>
        <v>0</v>
      </c>
      <c r="O49" s="694"/>
      <c r="P49" s="695">
        <f t="shared" si="2"/>
        <v>0</v>
      </c>
      <c r="Q49" s="693"/>
      <c r="R49" s="690">
        <f t="shared" si="3"/>
        <v>0</v>
      </c>
      <c r="S49" s="694"/>
      <c r="T49" s="696">
        <f t="shared" si="4"/>
        <v>0</v>
      </c>
    </row>
    <row r="50" spans="1:20" ht="13.5" customHeight="1" x14ac:dyDescent="0.2">
      <c r="A50" s="1055"/>
      <c r="B50" s="1056"/>
      <c r="C50" s="1061"/>
      <c r="D50" s="1062"/>
      <c r="E50" s="761"/>
      <c r="F50" s="762"/>
      <c r="G50" s="698"/>
      <c r="H50" s="761"/>
      <c r="I50" s="699"/>
      <c r="J50" s="692"/>
      <c r="K50" s="1057"/>
      <c r="L50" s="1059"/>
      <c r="M50" s="693"/>
      <c r="N50" s="690">
        <f t="shared" si="1"/>
        <v>0</v>
      </c>
      <c r="O50" s="694"/>
      <c r="P50" s="695">
        <f t="shared" si="2"/>
        <v>0</v>
      </c>
      <c r="Q50" s="693"/>
      <c r="R50" s="690">
        <f t="shared" si="3"/>
        <v>0</v>
      </c>
      <c r="S50" s="694"/>
      <c r="T50" s="696">
        <f t="shared" si="4"/>
        <v>0</v>
      </c>
    </row>
    <row r="51" spans="1:20" ht="13.5" customHeight="1" x14ac:dyDescent="0.2">
      <c r="A51" s="1055">
        <f>+A49+1</f>
        <v>22</v>
      </c>
      <c r="B51" s="1056" t="s">
        <v>616</v>
      </c>
      <c r="C51" s="1060">
        <v>125</v>
      </c>
      <c r="D51" s="1062">
        <v>72</v>
      </c>
      <c r="E51" s="759"/>
      <c r="F51" s="760"/>
      <c r="G51" s="691"/>
      <c r="H51" s="759"/>
      <c r="I51" s="690"/>
      <c r="J51" s="692"/>
      <c r="K51" s="1057"/>
      <c r="L51" s="1058">
        <f t="shared" ref="L51" si="24">+M51+M52+Q51+Q52</f>
        <v>0</v>
      </c>
      <c r="M51" s="693"/>
      <c r="N51" s="690">
        <f t="shared" si="1"/>
        <v>0</v>
      </c>
      <c r="O51" s="694"/>
      <c r="P51" s="695">
        <f t="shared" si="2"/>
        <v>0</v>
      </c>
      <c r="Q51" s="693"/>
      <c r="R51" s="690">
        <f t="shared" si="3"/>
        <v>0</v>
      </c>
      <c r="S51" s="694"/>
      <c r="T51" s="696">
        <f t="shared" si="4"/>
        <v>0</v>
      </c>
    </row>
    <row r="52" spans="1:20" ht="13.5" customHeight="1" x14ac:dyDescent="0.2">
      <c r="A52" s="1055"/>
      <c r="B52" s="1056"/>
      <c r="C52" s="1061"/>
      <c r="D52" s="1062"/>
      <c r="E52" s="761"/>
      <c r="F52" s="762"/>
      <c r="G52" s="698"/>
      <c r="H52" s="761"/>
      <c r="I52" s="699"/>
      <c r="J52" s="692"/>
      <c r="K52" s="1057"/>
      <c r="L52" s="1059"/>
      <c r="M52" s="693"/>
      <c r="N52" s="690">
        <f t="shared" si="1"/>
        <v>0</v>
      </c>
      <c r="O52" s="694"/>
      <c r="P52" s="695">
        <f t="shared" si="2"/>
        <v>0</v>
      </c>
      <c r="Q52" s="693"/>
      <c r="R52" s="690">
        <f t="shared" si="3"/>
        <v>0</v>
      </c>
      <c r="S52" s="694"/>
      <c r="T52" s="696">
        <f t="shared" si="4"/>
        <v>0</v>
      </c>
    </row>
    <row r="53" spans="1:20" ht="13.5" customHeight="1" x14ac:dyDescent="0.2">
      <c r="A53" s="1055">
        <f>+A51+1</f>
        <v>23</v>
      </c>
      <c r="B53" s="1056" t="s">
        <v>617</v>
      </c>
      <c r="C53" s="1060">
        <v>150</v>
      </c>
      <c r="D53" s="1062">
        <v>65</v>
      </c>
      <c r="E53" s="759"/>
      <c r="F53" s="760"/>
      <c r="G53" s="691"/>
      <c r="H53" s="759"/>
      <c r="I53" s="690"/>
      <c r="J53" s="692"/>
      <c r="K53" s="1057"/>
      <c r="L53" s="1058">
        <f t="shared" ref="L53" si="25">+M53+M54+Q53+Q54</f>
        <v>0</v>
      </c>
      <c r="M53" s="693"/>
      <c r="N53" s="690">
        <f t="shared" si="1"/>
        <v>0</v>
      </c>
      <c r="O53" s="694"/>
      <c r="P53" s="695">
        <f t="shared" si="2"/>
        <v>0</v>
      </c>
      <c r="Q53" s="693"/>
      <c r="R53" s="690">
        <f t="shared" si="3"/>
        <v>0</v>
      </c>
      <c r="S53" s="694"/>
      <c r="T53" s="696">
        <f t="shared" si="4"/>
        <v>0</v>
      </c>
    </row>
    <row r="54" spans="1:20" ht="13.5" customHeight="1" x14ac:dyDescent="0.2">
      <c r="A54" s="1055"/>
      <c r="B54" s="1056"/>
      <c r="C54" s="1061"/>
      <c r="D54" s="1062"/>
      <c r="E54" s="761"/>
      <c r="F54" s="762"/>
      <c r="G54" s="698"/>
      <c r="H54" s="761"/>
      <c r="I54" s="699"/>
      <c r="J54" s="692"/>
      <c r="K54" s="1057"/>
      <c r="L54" s="1059"/>
      <c r="M54" s="693"/>
      <c r="N54" s="690">
        <f t="shared" si="1"/>
        <v>0</v>
      </c>
      <c r="O54" s="694"/>
      <c r="P54" s="695">
        <f t="shared" si="2"/>
        <v>0</v>
      </c>
      <c r="Q54" s="693"/>
      <c r="R54" s="690">
        <f t="shared" si="3"/>
        <v>0</v>
      </c>
      <c r="S54" s="694"/>
      <c r="T54" s="696">
        <f t="shared" si="4"/>
        <v>0</v>
      </c>
    </row>
    <row r="55" spans="1:20" ht="13.5" customHeight="1" x14ac:dyDescent="0.2">
      <c r="A55" s="1055">
        <f>+A53+1</f>
        <v>24</v>
      </c>
      <c r="B55" s="1056" t="s">
        <v>618</v>
      </c>
      <c r="C55" s="1060">
        <v>500</v>
      </c>
      <c r="D55" s="1062">
        <v>136</v>
      </c>
      <c r="E55" s="759"/>
      <c r="F55" s="760"/>
      <c r="G55" s="691"/>
      <c r="H55" s="759"/>
      <c r="I55" s="690"/>
      <c r="J55" s="692"/>
      <c r="K55" s="1057"/>
      <c r="L55" s="1058">
        <f t="shared" ref="L55" si="26">+M55+M56+Q55+Q56</f>
        <v>0</v>
      </c>
      <c r="M55" s="693"/>
      <c r="N55" s="690">
        <f t="shared" si="1"/>
        <v>0</v>
      </c>
      <c r="O55" s="694"/>
      <c r="P55" s="695">
        <f t="shared" si="2"/>
        <v>0</v>
      </c>
      <c r="Q55" s="693"/>
      <c r="R55" s="690">
        <f t="shared" si="3"/>
        <v>0</v>
      </c>
      <c r="S55" s="694"/>
      <c r="T55" s="696">
        <f t="shared" si="4"/>
        <v>0</v>
      </c>
    </row>
    <row r="56" spans="1:20" ht="13.5" customHeight="1" x14ac:dyDescent="0.2">
      <c r="A56" s="1055"/>
      <c r="B56" s="1056"/>
      <c r="C56" s="1061"/>
      <c r="D56" s="1062"/>
      <c r="E56" s="761"/>
      <c r="F56" s="762"/>
      <c r="G56" s="698"/>
      <c r="H56" s="761"/>
      <c r="I56" s="699"/>
      <c r="J56" s="692"/>
      <c r="K56" s="1057"/>
      <c r="L56" s="1059"/>
      <c r="M56" s="693"/>
      <c r="N56" s="690">
        <f t="shared" si="1"/>
        <v>0</v>
      </c>
      <c r="O56" s="694"/>
      <c r="P56" s="695">
        <f t="shared" si="2"/>
        <v>0</v>
      </c>
      <c r="Q56" s="693"/>
      <c r="R56" s="690">
        <f t="shared" si="3"/>
        <v>0</v>
      </c>
      <c r="S56" s="694"/>
      <c r="T56" s="696">
        <f t="shared" si="4"/>
        <v>0</v>
      </c>
    </row>
    <row r="57" spans="1:20" ht="13.5" customHeight="1" x14ac:dyDescent="0.2">
      <c r="A57" s="1055">
        <f>+A55+1</f>
        <v>25</v>
      </c>
      <c r="B57" s="1056" t="s">
        <v>619</v>
      </c>
      <c r="C57" s="1060">
        <v>195</v>
      </c>
      <c r="D57" s="1062">
        <v>143</v>
      </c>
      <c r="E57" s="759"/>
      <c r="F57" s="760"/>
      <c r="G57" s="691"/>
      <c r="H57" s="759"/>
      <c r="I57" s="690"/>
      <c r="J57" s="692"/>
      <c r="K57" s="1057"/>
      <c r="L57" s="1058">
        <f t="shared" ref="L57" si="27">+M57+M58+Q57+Q58</f>
        <v>0</v>
      </c>
      <c r="M57" s="693"/>
      <c r="N57" s="690">
        <f t="shared" si="1"/>
        <v>0</v>
      </c>
      <c r="O57" s="694"/>
      <c r="P57" s="695">
        <f t="shared" si="2"/>
        <v>0</v>
      </c>
      <c r="Q57" s="693"/>
      <c r="R57" s="690">
        <f t="shared" si="3"/>
        <v>0</v>
      </c>
      <c r="S57" s="694"/>
      <c r="T57" s="696">
        <f t="shared" si="4"/>
        <v>0</v>
      </c>
    </row>
    <row r="58" spans="1:20" ht="13.5" customHeight="1" x14ac:dyDescent="0.2">
      <c r="A58" s="1055"/>
      <c r="B58" s="1056"/>
      <c r="C58" s="1061"/>
      <c r="D58" s="1062"/>
      <c r="E58" s="761"/>
      <c r="F58" s="762"/>
      <c r="G58" s="698"/>
      <c r="H58" s="761"/>
      <c r="I58" s="699"/>
      <c r="J58" s="692"/>
      <c r="K58" s="1057"/>
      <c r="L58" s="1059"/>
      <c r="M58" s="693"/>
      <c r="N58" s="690">
        <f t="shared" si="1"/>
        <v>0</v>
      </c>
      <c r="O58" s="694"/>
      <c r="P58" s="695">
        <f t="shared" si="2"/>
        <v>0</v>
      </c>
      <c r="Q58" s="693"/>
      <c r="R58" s="690">
        <f t="shared" si="3"/>
        <v>0</v>
      </c>
      <c r="S58" s="694"/>
      <c r="T58" s="696">
        <f t="shared" si="4"/>
        <v>0</v>
      </c>
    </row>
    <row r="59" spans="1:20" ht="20.5" customHeight="1" x14ac:dyDescent="0.2">
      <c r="A59" s="1055">
        <f>+A57+1</f>
        <v>26</v>
      </c>
      <c r="B59" s="1097" t="s">
        <v>854</v>
      </c>
      <c r="C59" s="1060">
        <v>100</v>
      </c>
      <c r="D59" s="1062">
        <v>41</v>
      </c>
      <c r="E59" s="759"/>
      <c r="F59" s="760"/>
      <c r="G59" s="691"/>
      <c r="H59" s="759"/>
      <c r="I59" s="690"/>
      <c r="J59" s="692"/>
      <c r="K59" s="1057"/>
      <c r="L59" s="1058">
        <f t="shared" ref="L59" si="28">+M59+M60+Q59+Q60</f>
        <v>0</v>
      </c>
      <c r="M59" s="693"/>
      <c r="N59" s="690">
        <f t="shared" si="1"/>
        <v>0</v>
      </c>
      <c r="O59" s="694"/>
      <c r="P59" s="695">
        <f t="shared" si="2"/>
        <v>0</v>
      </c>
      <c r="Q59" s="693"/>
      <c r="R59" s="690">
        <f t="shared" si="3"/>
        <v>0</v>
      </c>
      <c r="S59" s="694"/>
      <c r="T59" s="696">
        <f t="shared" si="4"/>
        <v>0</v>
      </c>
    </row>
    <row r="60" spans="1:20" ht="20.5" customHeight="1" x14ac:dyDescent="0.2">
      <c r="A60" s="1055"/>
      <c r="B60" s="1098"/>
      <c r="C60" s="1061"/>
      <c r="D60" s="1062"/>
      <c r="E60" s="761"/>
      <c r="F60" s="762"/>
      <c r="G60" s="698"/>
      <c r="H60" s="761"/>
      <c r="I60" s="699"/>
      <c r="J60" s="692"/>
      <c r="K60" s="1057"/>
      <c r="L60" s="1059"/>
      <c r="M60" s="693"/>
      <c r="N60" s="690">
        <f t="shared" si="1"/>
        <v>0</v>
      </c>
      <c r="O60" s="694"/>
      <c r="P60" s="695">
        <f t="shared" si="2"/>
        <v>0</v>
      </c>
      <c r="Q60" s="693"/>
      <c r="R60" s="690">
        <f t="shared" si="3"/>
        <v>0</v>
      </c>
      <c r="S60" s="694"/>
      <c r="T60" s="696">
        <f t="shared" si="4"/>
        <v>0</v>
      </c>
    </row>
    <row r="61" spans="1:20" ht="13.5" customHeight="1" x14ac:dyDescent="0.2">
      <c r="A61" s="1055">
        <f>+A59+1</f>
        <v>27</v>
      </c>
      <c r="B61" s="1056" t="s">
        <v>620</v>
      </c>
      <c r="C61" s="1060">
        <v>375</v>
      </c>
      <c r="D61" s="1062">
        <v>128</v>
      </c>
      <c r="E61" s="759"/>
      <c r="F61" s="760"/>
      <c r="G61" s="691"/>
      <c r="H61" s="759"/>
      <c r="I61" s="690"/>
      <c r="J61" s="692"/>
      <c r="K61" s="1057"/>
      <c r="L61" s="1058">
        <f t="shared" ref="L61" si="29">+M61+M62+Q61+Q62</f>
        <v>0</v>
      </c>
      <c r="M61" s="693"/>
      <c r="N61" s="690">
        <f t="shared" si="1"/>
        <v>0</v>
      </c>
      <c r="O61" s="694"/>
      <c r="P61" s="695">
        <f t="shared" si="2"/>
        <v>0</v>
      </c>
      <c r="Q61" s="693"/>
      <c r="R61" s="690">
        <f t="shared" si="3"/>
        <v>0</v>
      </c>
      <c r="S61" s="694"/>
      <c r="T61" s="696">
        <f t="shared" si="4"/>
        <v>0</v>
      </c>
    </row>
    <row r="62" spans="1:20" ht="13.5" customHeight="1" x14ac:dyDescent="0.2">
      <c r="A62" s="1055"/>
      <c r="B62" s="1056"/>
      <c r="C62" s="1061"/>
      <c r="D62" s="1062"/>
      <c r="E62" s="761"/>
      <c r="F62" s="762"/>
      <c r="G62" s="698"/>
      <c r="H62" s="761"/>
      <c r="I62" s="699"/>
      <c r="J62" s="692"/>
      <c r="K62" s="1057"/>
      <c r="L62" s="1059"/>
      <c r="M62" s="693"/>
      <c r="N62" s="690">
        <f t="shared" si="1"/>
        <v>0</v>
      </c>
      <c r="O62" s="694"/>
      <c r="P62" s="695">
        <f t="shared" si="2"/>
        <v>0</v>
      </c>
      <c r="Q62" s="693"/>
      <c r="R62" s="690">
        <f t="shared" si="3"/>
        <v>0</v>
      </c>
      <c r="S62" s="694"/>
      <c r="T62" s="696">
        <f t="shared" si="4"/>
        <v>0</v>
      </c>
    </row>
    <row r="63" spans="1:20" s="700" customFormat="1" ht="5.15" customHeight="1" x14ac:dyDescent="0.2">
      <c r="A63" s="749"/>
      <c r="B63" s="751"/>
      <c r="C63" s="749"/>
      <c r="D63" s="749"/>
      <c r="E63" s="750"/>
      <c r="F63" s="749"/>
      <c r="G63" s="750"/>
      <c r="H63" s="750"/>
      <c r="I63" s="749"/>
      <c r="J63" s="750"/>
      <c r="K63" s="749"/>
      <c r="L63" s="749"/>
      <c r="M63" s="750"/>
      <c r="N63" s="749"/>
      <c r="O63" s="750"/>
      <c r="P63" s="752"/>
      <c r="Q63" s="750"/>
      <c r="R63" s="749"/>
      <c r="S63" s="750"/>
      <c r="T63" s="752"/>
    </row>
    <row r="64" spans="1:20" ht="13.5" customHeight="1" x14ac:dyDescent="0.2">
      <c r="A64" s="156" t="s">
        <v>452</v>
      </c>
    </row>
    <row r="65" spans="1:19" ht="13.5" customHeight="1" x14ac:dyDescent="0.2">
      <c r="A65" s="156" t="s">
        <v>453</v>
      </c>
    </row>
    <row r="66" spans="1:19" ht="13.5" customHeight="1" x14ac:dyDescent="0.2">
      <c r="A66" s="700" t="s">
        <v>454</v>
      </c>
    </row>
    <row r="69" spans="1:19" ht="13.5" customHeight="1" x14ac:dyDescent="0.2">
      <c r="O69" s="1054" t="s">
        <v>1</v>
      </c>
      <c r="P69" s="1054"/>
      <c r="Q69" s="1054"/>
      <c r="R69" s="1054"/>
      <c r="S69" s="1054"/>
    </row>
  </sheetData>
  <mergeCells count="178">
    <mergeCell ref="O69:Q69"/>
    <mergeCell ref="R69:S69"/>
    <mergeCell ref="A61:A62"/>
    <mergeCell ref="B61:B62"/>
    <mergeCell ref="K61:K62"/>
    <mergeCell ref="L61:L62"/>
    <mergeCell ref="A59:A60"/>
    <mergeCell ref="B59:B60"/>
    <mergeCell ref="K59:K60"/>
    <mergeCell ref="L59:L60"/>
    <mergeCell ref="C61:C62"/>
    <mergeCell ref="D61:D62"/>
    <mergeCell ref="C59:C60"/>
    <mergeCell ref="D59:D60"/>
    <mergeCell ref="A57:A58"/>
    <mergeCell ref="B57:B58"/>
    <mergeCell ref="K57:K58"/>
    <mergeCell ref="L57:L58"/>
    <mergeCell ref="A55:A56"/>
    <mergeCell ref="B55:B56"/>
    <mergeCell ref="K55:K56"/>
    <mergeCell ref="L55:L56"/>
    <mergeCell ref="C57:C58"/>
    <mergeCell ref="D57:D58"/>
    <mergeCell ref="C55:C56"/>
    <mergeCell ref="D55:D56"/>
    <mergeCell ref="A53:A54"/>
    <mergeCell ref="B53:B54"/>
    <mergeCell ref="K53:K54"/>
    <mergeCell ref="L53:L54"/>
    <mergeCell ref="A51:A52"/>
    <mergeCell ref="B51:B52"/>
    <mergeCell ref="K51:K52"/>
    <mergeCell ref="L51:L52"/>
    <mergeCell ref="C53:C54"/>
    <mergeCell ref="D53:D54"/>
    <mergeCell ref="C51:C52"/>
    <mergeCell ref="D51:D52"/>
    <mergeCell ref="A49:A50"/>
    <mergeCell ref="B49:B50"/>
    <mergeCell ref="K49:K50"/>
    <mergeCell ref="L49:L50"/>
    <mergeCell ref="A47:A48"/>
    <mergeCell ref="B47:B48"/>
    <mergeCell ref="K47:K48"/>
    <mergeCell ref="L47:L48"/>
    <mergeCell ref="C49:C50"/>
    <mergeCell ref="D49:D50"/>
    <mergeCell ref="C47:C48"/>
    <mergeCell ref="D47:D48"/>
    <mergeCell ref="A45:A46"/>
    <mergeCell ref="B45:B46"/>
    <mergeCell ref="K45:K46"/>
    <mergeCell ref="L45:L46"/>
    <mergeCell ref="A43:A44"/>
    <mergeCell ref="B43:B44"/>
    <mergeCell ref="K43:K44"/>
    <mergeCell ref="L43:L44"/>
    <mergeCell ref="C45:C46"/>
    <mergeCell ref="D45:D46"/>
    <mergeCell ref="C43:C44"/>
    <mergeCell ref="D43:D44"/>
    <mergeCell ref="A41:A42"/>
    <mergeCell ref="B41:B42"/>
    <mergeCell ref="K41:K42"/>
    <mergeCell ref="L41:L42"/>
    <mergeCell ref="A39:A40"/>
    <mergeCell ref="B39:B40"/>
    <mergeCell ref="K39:K40"/>
    <mergeCell ref="L39:L40"/>
    <mergeCell ref="C41:C42"/>
    <mergeCell ref="D41:D42"/>
    <mergeCell ref="C39:C40"/>
    <mergeCell ref="D39:D40"/>
    <mergeCell ref="A37:A38"/>
    <mergeCell ref="B37:B38"/>
    <mergeCell ref="K37:K38"/>
    <mergeCell ref="L37:L38"/>
    <mergeCell ref="A35:A36"/>
    <mergeCell ref="B35:B36"/>
    <mergeCell ref="K35:K36"/>
    <mergeCell ref="L35:L36"/>
    <mergeCell ref="C37:C38"/>
    <mergeCell ref="D37:D38"/>
    <mergeCell ref="C35:C36"/>
    <mergeCell ref="D35:D36"/>
    <mergeCell ref="A33:A34"/>
    <mergeCell ref="B33:B34"/>
    <mergeCell ref="K33:K34"/>
    <mergeCell ref="L33:L34"/>
    <mergeCell ref="A31:A32"/>
    <mergeCell ref="B31:B32"/>
    <mergeCell ref="K31:K32"/>
    <mergeCell ref="L31:L32"/>
    <mergeCell ref="C33:C34"/>
    <mergeCell ref="D33:D34"/>
    <mergeCell ref="C31:C32"/>
    <mergeCell ref="D31:D32"/>
    <mergeCell ref="A29:A30"/>
    <mergeCell ref="B29:B30"/>
    <mergeCell ref="K29:K30"/>
    <mergeCell ref="L29:L30"/>
    <mergeCell ref="A27:A28"/>
    <mergeCell ref="B27:B28"/>
    <mergeCell ref="K27:K28"/>
    <mergeCell ref="L27:L28"/>
    <mergeCell ref="C29:C30"/>
    <mergeCell ref="D29:D30"/>
    <mergeCell ref="C27:C28"/>
    <mergeCell ref="D27:D28"/>
    <mergeCell ref="A25:A26"/>
    <mergeCell ref="B25:B26"/>
    <mergeCell ref="K25:K26"/>
    <mergeCell ref="L25:L26"/>
    <mergeCell ref="A23:A24"/>
    <mergeCell ref="B23:B24"/>
    <mergeCell ref="K23:K24"/>
    <mergeCell ref="L23:L24"/>
    <mergeCell ref="C25:C26"/>
    <mergeCell ref="D25:D26"/>
    <mergeCell ref="C23:C24"/>
    <mergeCell ref="D23:D24"/>
    <mergeCell ref="A21:A22"/>
    <mergeCell ref="B21:B22"/>
    <mergeCell ref="K21:K22"/>
    <mergeCell ref="L21:L22"/>
    <mergeCell ref="A19:A20"/>
    <mergeCell ref="B19:B20"/>
    <mergeCell ref="K19:K20"/>
    <mergeCell ref="L19:L20"/>
    <mergeCell ref="C21:C22"/>
    <mergeCell ref="D21:D22"/>
    <mergeCell ref="C19:C20"/>
    <mergeCell ref="D19:D20"/>
    <mergeCell ref="A17:A18"/>
    <mergeCell ref="B17:B18"/>
    <mergeCell ref="K17:K18"/>
    <mergeCell ref="L17:L18"/>
    <mergeCell ref="A15:A16"/>
    <mergeCell ref="B15:B16"/>
    <mergeCell ref="K15:K16"/>
    <mergeCell ref="L15:L16"/>
    <mergeCell ref="C17:C18"/>
    <mergeCell ref="D17:D18"/>
    <mergeCell ref="C15:C16"/>
    <mergeCell ref="D15:D16"/>
    <mergeCell ref="A13:A14"/>
    <mergeCell ref="B13:B14"/>
    <mergeCell ref="K13:K14"/>
    <mergeCell ref="L13:L14"/>
    <mergeCell ref="A11:A12"/>
    <mergeCell ref="B11:B12"/>
    <mergeCell ref="K11:K12"/>
    <mergeCell ref="L11:L12"/>
    <mergeCell ref="C13:C14"/>
    <mergeCell ref="D13:D14"/>
    <mergeCell ref="C11:C12"/>
    <mergeCell ref="D11:D12"/>
    <mergeCell ref="E7:G7"/>
    <mergeCell ref="H7:J7"/>
    <mergeCell ref="M7:P7"/>
    <mergeCell ref="Q7:T7"/>
    <mergeCell ref="A9:A10"/>
    <mergeCell ref="B9:B10"/>
    <mergeCell ref="K9:K10"/>
    <mergeCell ref="L9:L10"/>
    <mergeCell ref="A5:A8"/>
    <mergeCell ref="B5:B8"/>
    <mergeCell ref="C5:J5"/>
    <mergeCell ref="K5:T5"/>
    <mergeCell ref="C6:C7"/>
    <mergeCell ref="D6:D7"/>
    <mergeCell ref="E6:J6"/>
    <mergeCell ref="K6:K8"/>
    <mergeCell ref="L6:L7"/>
    <mergeCell ref="M6:T6"/>
    <mergeCell ref="C9:C10"/>
    <mergeCell ref="D9:D10"/>
  </mergeCells>
  <phoneticPr fontId="6"/>
  <dataValidations count="1">
    <dataValidation type="list" allowBlank="1" showInputMessage="1" showErrorMessage="1" sqref="K9:K63" xr:uid="{00000000-0002-0000-1500-000000000000}">
      <formula1>"有,無"</formula1>
    </dataValidation>
  </dataValidations>
  <printOptions horizontalCentered="1"/>
  <pageMargins left="0.78740157480314965" right="0.78740157480314965" top="0.51181102362204722" bottom="0.55118110236220474" header="0.51181102362204722" footer="0.43307086614173229"/>
  <pageSetup paperSize="9" scale="68"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23"/>
  <sheetViews>
    <sheetView view="pageBreakPreview" zoomScaleNormal="100" zoomScaleSheetLayoutView="100" workbookViewId="0">
      <selection activeCell="J6" sqref="J6:J7"/>
    </sheetView>
  </sheetViews>
  <sheetFormatPr defaultRowHeight="13.5" customHeight="1" x14ac:dyDescent="0.2"/>
  <cols>
    <col min="1" max="1" width="5.69921875" style="140" customWidth="1"/>
    <col min="2" max="2" width="10.69921875" style="140" customWidth="1"/>
    <col min="3" max="3" width="5.69921875" style="140" customWidth="1"/>
    <col min="4" max="4" width="11.69921875" style="140" customWidth="1"/>
    <col min="5" max="5" width="13.69921875" style="140" customWidth="1"/>
    <col min="6" max="6" width="14.69921875" style="140" customWidth="1"/>
    <col min="7" max="7" width="13.69921875" style="141" customWidth="1"/>
    <col min="8" max="8" width="11.69921875" style="140" customWidth="1"/>
    <col min="9" max="9" width="14.296875" style="141" customWidth="1"/>
    <col min="10" max="10" width="14.69921875" style="141" customWidth="1"/>
    <col min="11" max="12" width="14.296875" style="141" customWidth="1"/>
    <col min="13" max="217" width="9.09765625" style="141"/>
    <col min="218" max="218" width="5.69921875" style="141" customWidth="1"/>
    <col min="219" max="219" width="15.296875" style="141" customWidth="1"/>
    <col min="220" max="220" width="5.69921875" style="141" customWidth="1"/>
    <col min="221" max="221" width="9.09765625" style="141"/>
    <col min="222" max="225" width="9.69921875" style="141" customWidth="1"/>
    <col min="226" max="226" width="9.3984375" style="141" customWidth="1"/>
    <col min="227" max="230" width="9.69921875" style="141" customWidth="1"/>
    <col min="231" max="231" width="11.09765625" style="141" customWidth="1"/>
    <col min="232" max="473" width="9.09765625" style="141"/>
    <col min="474" max="474" width="5.69921875" style="141" customWidth="1"/>
    <col min="475" max="475" width="15.296875" style="141" customWidth="1"/>
    <col min="476" max="476" width="5.69921875" style="141" customWidth="1"/>
    <col min="477" max="477" width="9.09765625" style="141"/>
    <col min="478" max="481" width="9.69921875" style="141" customWidth="1"/>
    <col min="482" max="482" width="9.3984375" style="141" customWidth="1"/>
    <col min="483" max="486" width="9.69921875" style="141" customWidth="1"/>
    <col min="487" max="487" width="11.09765625" style="141" customWidth="1"/>
    <col min="488" max="729" width="9.09765625" style="141"/>
    <col min="730" max="730" width="5.69921875" style="141" customWidth="1"/>
    <col min="731" max="731" width="15.296875" style="141" customWidth="1"/>
    <col min="732" max="732" width="5.69921875" style="141" customWidth="1"/>
    <col min="733" max="733" width="9.09765625" style="141"/>
    <col min="734" max="737" width="9.69921875" style="141" customWidth="1"/>
    <col min="738" max="738" width="9.3984375" style="141" customWidth="1"/>
    <col min="739" max="742" width="9.69921875" style="141" customWidth="1"/>
    <col min="743" max="743" width="11.09765625" style="141" customWidth="1"/>
    <col min="744" max="985" width="9.09765625" style="141"/>
    <col min="986" max="986" width="5.69921875" style="141" customWidth="1"/>
    <col min="987" max="987" width="15.296875" style="141" customWidth="1"/>
    <col min="988" max="988" width="5.69921875" style="141" customWidth="1"/>
    <col min="989" max="989" width="9.09765625" style="141"/>
    <col min="990" max="993" width="9.69921875" style="141" customWidth="1"/>
    <col min="994" max="994" width="9.3984375" style="141" customWidth="1"/>
    <col min="995" max="998" width="9.69921875" style="141" customWidth="1"/>
    <col min="999" max="999" width="11.09765625" style="141" customWidth="1"/>
    <col min="1000" max="1241" width="9.09765625" style="141"/>
    <col min="1242" max="1242" width="5.69921875" style="141" customWidth="1"/>
    <col min="1243" max="1243" width="15.296875" style="141" customWidth="1"/>
    <col min="1244" max="1244" width="5.69921875" style="141" customWidth="1"/>
    <col min="1245" max="1245" width="9.09765625" style="141"/>
    <col min="1246" max="1249" width="9.69921875" style="141" customWidth="1"/>
    <col min="1250" max="1250" width="9.3984375" style="141" customWidth="1"/>
    <col min="1251" max="1254" width="9.69921875" style="141" customWidth="1"/>
    <col min="1255" max="1255" width="11.09765625" style="141" customWidth="1"/>
    <col min="1256" max="1497" width="9.09765625" style="141"/>
    <col min="1498" max="1498" width="5.69921875" style="141" customWidth="1"/>
    <col min="1499" max="1499" width="15.296875" style="141" customWidth="1"/>
    <col min="1500" max="1500" width="5.69921875" style="141" customWidth="1"/>
    <col min="1501" max="1501" width="9.09765625" style="141"/>
    <col min="1502" max="1505" width="9.69921875" style="141" customWidth="1"/>
    <col min="1506" max="1506" width="9.3984375" style="141" customWidth="1"/>
    <col min="1507" max="1510" width="9.69921875" style="141" customWidth="1"/>
    <col min="1511" max="1511" width="11.09765625" style="141" customWidth="1"/>
    <col min="1512" max="1753" width="9.09765625" style="141"/>
    <col min="1754" max="1754" width="5.69921875" style="141" customWidth="1"/>
    <col min="1755" max="1755" width="15.296875" style="141" customWidth="1"/>
    <col min="1756" max="1756" width="5.69921875" style="141" customWidth="1"/>
    <col min="1757" max="1757" width="9.09765625" style="141"/>
    <col min="1758" max="1761" width="9.69921875" style="141" customWidth="1"/>
    <col min="1762" max="1762" width="9.3984375" style="141" customWidth="1"/>
    <col min="1763" max="1766" width="9.69921875" style="141" customWidth="1"/>
    <col min="1767" max="1767" width="11.09765625" style="141" customWidth="1"/>
    <col min="1768" max="2009" width="9.09765625" style="141"/>
    <col min="2010" max="2010" width="5.69921875" style="141" customWidth="1"/>
    <col min="2011" max="2011" width="15.296875" style="141" customWidth="1"/>
    <col min="2012" max="2012" width="5.69921875" style="141" customWidth="1"/>
    <col min="2013" max="2013" width="9.09765625" style="141"/>
    <col min="2014" max="2017" width="9.69921875" style="141" customWidth="1"/>
    <col min="2018" max="2018" width="9.3984375" style="141" customWidth="1"/>
    <col min="2019" max="2022" width="9.69921875" style="141" customWidth="1"/>
    <col min="2023" max="2023" width="11.09765625" style="141" customWidth="1"/>
    <col min="2024" max="2265" width="9.09765625" style="141"/>
    <col min="2266" max="2266" width="5.69921875" style="141" customWidth="1"/>
    <col min="2267" max="2267" width="15.296875" style="141" customWidth="1"/>
    <col min="2268" max="2268" width="5.69921875" style="141" customWidth="1"/>
    <col min="2269" max="2269" width="9.09765625" style="141"/>
    <col min="2270" max="2273" width="9.69921875" style="141" customWidth="1"/>
    <col min="2274" max="2274" width="9.3984375" style="141" customWidth="1"/>
    <col min="2275" max="2278" width="9.69921875" style="141" customWidth="1"/>
    <col min="2279" max="2279" width="11.09765625" style="141" customWidth="1"/>
    <col min="2280" max="2521" width="9.09765625" style="141"/>
    <col min="2522" max="2522" width="5.69921875" style="141" customWidth="1"/>
    <col min="2523" max="2523" width="15.296875" style="141" customWidth="1"/>
    <col min="2524" max="2524" width="5.69921875" style="141" customWidth="1"/>
    <col min="2525" max="2525" width="9.09765625" style="141"/>
    <col min="2526" max="2529" width="9.69921875" style="141" customWidth="1"/>
    <col min="2530" max="2530" width="9.3984375" style="141" customWidth="1"/>
    <col min="2531" max="2534" width="9.69921875" style="141" customWidth="1"/>
    <col min="2535" max="2535" width="11.09765625" style="141" customWidth="1"/>
    <col min="2536" max="2777" width="9.09765625" style="141"/>
    <col min="2778" max="2778" width="5.69921875" style="141" customWidth="1"/>
    <col min="2779" max="2779" width="15.296875" style="141" customWidth="1"/>
    <col min="2780" max="2780" width="5.69921875" style="141" customWidth="1"/>
    <col min="2781" max="2781" width="9.09765625" style="141"/>
    <col min="2782" max="2785" width="9.69921875" style="141" customWidth="1"/>
    <col min="2786" max="2786" width="9.3984375" style="141" customWidth="1"/>
    <col min="2787" max="2790" width="9.69921875" style="141" customWidth="1"/>
    <col min="2791" max="2791" width="11.09765625" style="141" customWidth="1"/>
    <col min="2792" max="3033" width="9.09765625" style="141"/>
    <col min="3034" max="3034" width="5.69921875" style="141" customWidth="1"/>
    <col min="3035" max="3035" width="15.296875" style="141" customWidth="1"/>
    <col min="3036" max="3036" width="5.69921875" style="141" customWidth="1"/>
    <col min="3037" max="3037" width="9.09765625" style="141"/>
    <col min="3038" max="3041" width="9.69921875" style="141" customWidth="1"/>
    <col min="3042" max="3042" width="9.3984375" style="141" customWidth="1"/>
    <col min="3043" max="3046" width="9.69921875" style="141" customWidth="1"/>
    <col min="3047" max="3047" width="11.09765625" style="141" customWidth="1"/>
    <col min="3048" max="3289" width="9.09765625" style="141"/>
    <col min="3290" max="3290" width="5.69921875" style="141" customWidth="1"/>
    <col min="3291" max="3291" width="15.296875" style="141" customWidth="1"/>
    <col min="3292" max="3292" width="5.69921875" style="141" customWidth="1"/>
    <col min="3293" max="3293" width="9.09765625" style="141"/>
    <col min="3294" max="3297" width="9.69921875" style="141" customWidth="1"/>
    <col min="3298" max="3298" width="9.3984375" style="141" customWidth="1"/>
    <col min="3299" max="3302" width="9.69921875" style="141" customWidth="1"/>
    <col min="3303" max="3303" width="11.09765625" style="141" customWidth="1"/>
    <col min="3304" max="3545" width="9.09765625" style="141"/>
    <col min="3546" max="3546" width="5.69921875" style="141" customWidth="1"/>
    <col min="3547" max="3547" width="15.296875" style="141" customWidth="1"/>
    <col min="3548" max="3548" width="5.69921875" style="141" customWidth="1"/>
    <col min="3549" max="3549" width="9.09765625" style="141"/>
    <col min="3550" max="3553" width="9.69921875" style="141" customWidth="1"/>
    <col min="3554" max="3554" width="9.3984375" style="141" customWidth="1"/>
    <col min="3555" max="3558" width="9.69921875" style="141" customWidth="1"/>
    <col min="3559" max="3559" width="11.09765625" style="141" customWidth="1"/>
    <col min="3560" max="3801" width="9.09765625" style="141"/>
    <col min="3802" max="3802" width="5.69921875" style="141" customWidth="1"/>
    <col min="3803" max="3803" width="15.296875" style="141" customWidth="1"/>
    <col min="3804" max="3804" width="5.69921875" style="141" customWidth="1"/>
    <col min="3805" max="3805" width="9.09765625" style="141"/>
    <col min="3806" max="3809" width="9.69921875" style="141" customWidth="1"/>
    <col min="3810" max="3810" width="9.3984375" style="141" customWidth="1"/>
    <col min="3811" max="3814" width="9.69921875" style="141" customWidth="1"/>
    <col min="3815" max="3815" width="11.09765625" style="141" customWidth="1"/>
    <col min="3816" max="4057" width="9.09765625" style="141"/>
    <col min="4058" max="4058" width="5.69921875" style="141" customWidth="1"/>
    <col min="4059" max="4059" width="15.296875" style="141" customWidth="1"/>
    <col min="4060" max="4060" width="5.69921875" style="141" customWidth="1"/>
    <col min="4061" max="4061" width="9.09765625" style="141"/>
    <col min="4062" max="4065" width="9.69921875" style="141" customWidth="1"/>
    <col min="4066" max="4066" width="9.3984375" style="141" customWidth="1"/>
    <col min="4067" max="4070" width="9.69921875" style="141" customWidth="1"/>
    <col min="4071" max="4071" width="11.09765625" style="141" customWidth="1"/>
    <col min="4072" max="4313" width="9.09765625" style="141"/>
    <col min="4314" max="4314" width="5.69921875" style="141" customWidth="1"/>
    <col min="4315" max="4315" width="15.296875" style="141" customWidth="1"/>
    <col min="4316" max="4316" width="5.69921875" style="141" customWidth="1"/>
    <col min="4317" max="4317" width="9.09765625" style="141"/>
    <col min="4318" max="4321" width="9.69921875" style="141" customWidth="1"/>
    <col min="4322" max="4322" width="9.3984375" style="141" customWidth="1"/>
    <col min="4323" max="4326" width="9.69921875" style="141" customWidth="1"/>
    <col min="4327" max="4327" width="11.09765625" style="141" customWidth="1"/>
    <col min="4328" max="4569" width="9.09765625" style="141"/>
    <col min="4570" max="4570" width="5.69921875" style="141" customWidth="1"/>
    <col min="4571" max="4571" width="15.296875" style="141" customWidth="1"/>
    <col min="4572" max="4572" width="5.69921875" style="141" customWidth="1"/>
    <col min="4573" max="4573" width="9.09765625" style="141"/>
    <col min="4574" max="4577" width="9.69921875" style="141" customWidth="1"/>
    <col min="4578" max="4578" width="9.3984375" style="141" customWidth="1"/>
    <col min="4579" max="4582" width="9.69921875" style="141" customWidth="1"/>
    <col min="4583" max="4583" width="11.09765625" style="141" customWidth="1"/>
    <col min="4584" max="4825" width="9.09765625" style="141"/>
    <col min="4826" max="4826" width="5.69921875" style="141" customWidth="1"/>
    <col min="4827" max="4827" width="15.296875" style="141" customWidth="1"/>
    <col min="4828" max="4828" width="5.69921875" style="141" customWidth="1"/>
    <col min="4829" max="4829" width="9.09765625" style="141"/>
    <col min="4830" max="4833" width="9.69921875" style="141" customWidth="1"/>
    <col min="4834" max="4834" width="9.3984375" style="141" customWidth="1"/>
    <col min="4835" max="4838" width="9.69921875" style="141" customWidth="1"/>
    <col min="4839" max="4839" width="11.09765625" style="141" customWidth="1"/>
    <col min="4840" max="5081" width="9.09765625" style="141"/>
    <col min="5082" max="5082" width="5.69921875" style="141" customWidth="1"/>
    <col min="5083" max="5083" width="15.296875" style="141" customWidth="1"/>
    <col min="5084" max="5084" width="5.69921875" style="141" customWidth="1"/>
    <col min="5085" max="5085" width="9.09765625" style="141"/>
    <col min="5086" max="5089" width="9.69921875" style="141" customWidth="1"/>
    <col min="5090" max="5090" width="9.3984375" style="141" customWidth="1"/>
    <col min="5091" max="5094" width="9.69921875" style="141" customWidth="1"/>
    <col min="5095" max="5095" width="11.09765625" style="141" customWidth="1"/>
    <col min="5096" max="5337" width="9.09765625" style="141"/>
    <col min="5338" max="5338" width="5.69921875" style="141" customWidth="1"/>
    <col min="5339" max="5339" width="15.296875" style="141" customWidth="1"/>
    <col min="5340" max="5340" width="5.69921875" style="141" customWidth="1"/>
    <col min="5341" max="5341" width="9.09765625" style="141"/>
    <col min="5342" max="5345" width="9.69921875" style="141" customWidth="1"/>
    <col min="5346" max="5346" width="9.3984375" style="141" customWidth="1"/>
    <col min="5347" max="5350" width="9.69921875" style="141" customWidth="1"/>
    <col min="5351" max="5351" width="11.09765625" style="141" customWidth="1"/>
    <col min="5352" max="5593" width="9.09765625" style="141"/>
    <col min="5594" max="5594" width="5.69921875" style="141" customWidth="1"/>
    <col min="5595" max="5595" width="15.296875" style="141" customWidth="1"/>
    <col min="5596" max="5596" width="5.69921875" style="141" customWidth="1"/>
    <col min="5597" max="5597" width="9.09765625" style="141"/>
    <col min="5598" max="5601" width="9.69921875" style="141" customWidth="1"/>
    <col min="5602" max="5602" width="9.3984375" style="141" customWidth="1"/>
    <col min="5603" max="5606" width="9.69921875" style="141" customWidth="1"/>
    <col min="5607" max="5607" width="11.09765625" style="141" customWidth="1"/>
    <col min="5608" max="5849" width="9.09765625" style="141"/>
    <col min="5850" max="5850" width="5.69921875" style="141" customWidth="1"/>
    <col min="5851" max="5851" width="15.296875" style="141" customWidth="1"/>
    <col min="5852" max="5852" width="5.69921875" style="141" customWidth="1"/>
    <col min="5853" max="5853" width="9.09765625" style="141"/>
    <col min="5854" max="5857" width="9.69921875" style="141" customWidth="1"/>
    <col min="5858" max="5858" width="9.3984375" style="141" customWidth="1"/>
    <col min="5859" max="5862" width="9.69921875" style="141" customWidth="1"/>
    <col min="5863" max="5863" width="11.09765625" style="141" customWidth="1"/>
    <col min="5864" max="6105" width="9.09765625" style="141"/>
    <col min="6106" max="6106" width="5.69921875" style="141" customWidth="1"/>
    <col min="6107" max="6107" width="15.296875" style="141" customWidth="1"/>
    <col min="6108" max="6108" width="5.69921875" style="141" customWidth="1"/>
    <col min="6109" max="6109" width="9.09765625" style="141"/>
    <col min="6110" max="6113" width="9.69921875" style="141" customWidth="1"/>
    <col min="6114" max="6114" width="9.3984375" style="141" customWidth="1"/>
    <col min="6115" max="6118" width="9.69921875" style="141" customWidth="1"/>
    <col min="6119" max="6119" width="11.09765625" style="141" customWidth="1"/>
    <col min="6120" max="6361" width="9.09765625" style="141"/>
    <col min="6362" max="6362" width="5.69921875" style="141" customWidth="1"/>
    <col min="6363" max="6363" width="15.296875" style="141" customWidth="1"/>
    <col min="6364" max="6364" width="5.69921875" style="141" customWidth="1"/>
    <col min="6365" max="6365" width="9.09765625" style="141"/>
    <col min="6366" max="6369" width="9.69921875" style="141" customWidth="1"/>
    <col min="6370" max="6370" width="9.3984375" style="141" customWidth="1"/>
    <col min="6371" max="6374" width="9.69921875" style="141" customWidth="1"/>
    <col min="6375" max="6375" width="11.09765625" style="141" customWidth="1"/>
    <col min="6376" max="6617" width="9.09765625" style="141"/>
    <col min="6618" max="6618" width="5.69921875" style="141" customWidth="1"/>
    <col min="6619" max="6619" width="15.296875" style="141" customWidth="1"/>
    <col min="6620" max="6620" width="5.69921875" style="141" customWidth="1"/>
    <col min="6621" max="6621" width="9.09765625" style="141"/>
    <col min="6622" max="6625" width="9.69921875" style="141" customWidth="1"/>
    <col min="6626" max="6626" width="9.3984375" style="141" customWidth="1"/>
    <col min="6627" max="6630" width="9.69921875" style="141" customWidth="1"/>
    <col min="6631" max="6631" width="11.09765625" style="141" customWidth="1"/>
    <col min="6632" max="6873" width="9.09765625" style="141"/>
    <col min="6874" max="6874" width="5.69921875" style="141" customWidth="1"/>
    <col min="6875" max="6875" width="15.296875" style="141" customWidth="1"/>
    <col min="6876" max="6876" width="5.69921875" style="141" customWidth="1"/>
    <col min="6877" max="6877" width="9.09765625" style="141"/>
    <col min="6878" max="6881" width="9.69921875" style="141" customWidth="1"/>
    <col min="6882" max="6882" width="9.3984375" style="141" customWidth="1"/>
    <col min="6883" max="6886" width="9.69921875" style="141" customWidth="1"/>
    <col min="6887" max="6887" width="11.09765625" style="141" customWidth="1"/>
    <col min="6888" max="7129" width="9.09765625" style="141"/>
    <col min="7130" max="7130" width="5.69921875" style="141" customWidth="1"/>
    <col min="7131" max="7131" width="15.296875" style="141" customWidth="1"/>
    <col min="7132" max="7132" width="5.69921875" style="141" customWidth="1"/>
    <col min="7133" max="7133" width="9.09765625" style="141"/>
    <col min="7134" max="7137" width="9.69921875" style="141" customWidth="1"/>
    <col min="7138" max="7138" width="9.3984375" style="141" customWidth="1"/>
    <col min="7139" max="7142" width="9.69921875" style="141" customWidth="1"/>
    <col min="7143" max="7143" width="11.09765625" style="141" customWidth="1"/>
    <col min="7144" max="7385" width="9.09765625" style="141"/>
    <col min="7386" max="7386" width="5.69921875" style="141" customWidth="1"/>
    <col min="7387" max="7387" width="15.296875" style="141" customWidth="1"/>
    <col min="7388" max="7388" width="5.69921875" style="141" customWidth="1"/>
    <col min="7389" max="7389" width="9.09765625" style="141"/>
    <col min="7390" max="7393" width="9.69921875" style="141" customWidth="1"/>
    <col min="7394" max="7394" width="9.3984375" style="141" customWidth="1"/>
    <col min="7395" max="7398" width="9.69921875" style="141" customWidth="1"/>
    <col min="7399" max="7399" width="11.09765625" style="141" customWidth="1"/>
    <col min="7400" max="7641" width="9.09765625" style="141"/>
    <col min="7642" max="7642" width="5.69921875" style="141" customWidth="1"/>
    <col min="7643" max="7643" width="15.296875" style="141" customWidth="1"/>
    <col min="7644" max="7644" width="5.69921875" style="141" customWidth="1"/>
    <col min="7645" max="7645" width="9.09765625" style="141"/>
    <col min="7646" max="7649" width="9.69921875" style="141" customWidth="1"/>
    <col min="7650" max="7650" width="9.3984375" style="141" customWidth="1"/>
    <col min="7651" max="7654" width="9.69921875" style="141" customWidth="1"/>
    <col min="7655" max="7655" width="11.09765625" style="141" customWidth="1"/>
    <col min="7656" max="7897" width="9.09765625" style="141"/>
    <col min="7898" max="7898" width="5.69921875" style="141" customWidth="1"/>
    <col min="7899" max="7899" width="15.296875" style="141" customWidth="1"/>
    <col min="7900" max="7900" width="5.69921875" style="141" customWidth="1"/>
    <col min="7901" max="7901" width="9.09765625" style="141"/>
    <col min="7902" max="7905" width="9.69921875" style="141" customWidth="1"/>
    <col min="7906" max="7906" width="9.3984375" style="141" customWidth="1"/>
    <col min="7907" max="7910" width="9.69921875" style="141" customWidth="1"/>
    <col min="7911" max="7911" width="11.09765625" style="141" customWidth="1"/>
    <col min="7912" max="8153" width="9.09765625" style="141"/>
    <col min="8154" max="8154" width="5.69921875" style="141" customWidth="1"/>
    <col min="8155" max="8155" width="15.296875" style="141" customWidth="1"/>
    <col min="8156" max="8156" width="5.69921875" style="141" customWidth="1"/>
    <col min="8157" max="8157" width="9.09765625" style="141"/>
    <col min="8158" max="8161" width="9.69921875" style="141" customWidth="1"/>
    <col min="8162" max="8162" width="9.3984375" style="141" customWidth="1"/>
    <col min="8163" max="8166" width="9.69921875" style="141" customWidth="1"/>
    <col min="8167" max="8167" width="11.09765625" style="141" customWidth="1"/>
    <col min="8168" max="8409" width="9.09765625" style="141"/>
    <col min="8410" max="8410" width="5.69921875" style="141" customWidth="1"/>
    <col min="8411" max="8411" width="15.296875" style="141" customWidth="1"/>
    <col min="8412" max="8412" width="5.69921875" style="141" customWidth="1"/>
    <col min="8413" max="8413" width="9.09765625" style="141"/>
    <col min="8414" max="8417" width="9.69921875" style="141" customWidth="1"/>
    <col min="8418" max="8418" width="9.3984375" style="141" customWidth="1"/>
    <col min="8419" max="8422" width="9.69921875" style="141" customWidth="1"/>
    <col min="8423" max="8423" width="11.09765625" style="141" customWidth="1"/>
    <col min="8424" max="8665" width="9.09765625" style="141"/>
    <col min="8666" max="8666" width="5.69921875" style="141" customWidth="1"/>
    <col min="8667" max="8667" width="15.296875" style="141" customWidth="1"/>
    <col min="8668" max="8668" width="5.69921875" style="141" customWidth="1"/>
    <col min="8669" max="8669" width="9.09765625" style="141"/>
    <col min="8670" max="8673" width="9.69921875" style="141" customWidth="1"/>
    <col min="8674" max="8674" width="9.3984375" style="141" customWidth="1"/>
    <col min="8675" max="8678" width="9.69921875" style="141" customWidth="1"/>
    <col min="8679" max="8679" width="11.09765625" style="141" customWidth="1"/>
    <col min="8680" max="8921" width="9.09765625" style="141"/>
    <col min="8922" max="8922" width="5.69921875" style="141" customWidth="1"/>
    <col min="8923" max="8923" width="15.296875" style="141" customWidth="1"/>
    <col min="8924" max="8924" width="5.69921875" style="141" customWidth="1"/>
    <col min="8925" max="8925" width="9.09765625" style="141"/>
    <col min="8926" max="8929" width="9.69921875" style="141" customWidth="1"/>
    <col min="8930" max="8930" width="9.3984375" style="141" customWidth="1"/>
    <col min="8931" max="8934" width="9.69921875" style="141" customWidth="1"/>
    <col min="8935" max="8935" width="11.09765625" style="141" customWidth="1"/>
    <col min="8936" max="9177" width="9.09765625" style="141"/>
    <col min="9178" max="9178" width="5.69921875" style="141" customWidth="1"/>
    <col min="9179" max="9179" width="15.296875" style="141" customWidth="1"/>
    <col min="9180" max="9180" width="5.69921875" style="141" customWidth="1"/>
    <col min="9181" max="9181" width="9.09765625" style="141"/>
    <col min="9182" max="9185" width="9.69921875" style="141" customWidth="1"/>
    <col min="9186" max="9186" width="9.3984375" style="141" customWidth="1"/>
    <col min="9187" max="9190" width="9.69921875" style="141" customWidth="1"/>
    <col min="9191" max="9191" width="11.09765625" style="141" customWidth="1"/>
    <col min="9192" max="9433" width="9.09765625" style="141"/>
    <col min="9434" max="9434" width="5.69921875" style="141" customWidth="1"/>
    <col min="9435" max="9435" width="15.296875" style="141" customWidth="1"/>
    <col min="9436" max="9436" width="5.69921875" style="141" customWidth="1"/>
    <col min="9437" max="9437" width="9.09765625" style="141"/>
    <col min="9438" max="9441" width="9.69921875" style="141" customWidth="1"/>
    <col min="9442" max="9442" width="9.3984375" style="141" customWidth="1"/>
    <col min="9443" max="9446" width="9.69921875" style="141" customWidth="1"/>
    <col min="9447" max="9447" width="11.09765625" style="141" customWidth="1"/>
    <col min="9448" max="9689" width="9.09765625" style="141"/>
    <col min="9690" max="9690" width="5.69921875" style="141" customWidth="1"/>
    <col min="9691" max="9691" width="15.296875" style="141" customWidth="1"/>
    <col min="9692" max="9692" width="5.69921875" style="141" customWidth="1"/>
    <col min="9693" max="9693" width="9.09765625" style="141"/>
    <col min="9694" max="9697" width="9.69921875" style="141" customWidth="1"/>
    <col min="9698" max="9698" width="9.3984375" style="141" customWidth="1"/>
    <col min="9699" max="9702" width="9.69921875" style="141" customWidth="1"/>
    <col min="9703" max="9703" width="11.09765625" style="141" customWidth="1"/>
    <col min="9704" max="9945" width="9.09765625" style="141"/>
    <col min="9946" max="9946" width="5.69921875" style="141" customWidth="1"/>
    <col min="9947" max="9947" width="15.296875" style="141" customWidth="1"/>
    <col min="9948" max="9948" width="5.69921875" style="141" customWidth="1"/>
    <col min="9949" max="9949" width="9.09765625" style="141"/>
    <col min="9950" max="9953" width="9.69921875" style="141" customWidth="1"/>
    <col min="9954" max="9954" width="9.3984375" style="141" customWidth="1"/>
    <col min="9955" max="9958" width="9.69921875" style="141" customWidth="1"/>
    <col min="9959" max="9959" width="11.09765625" style="141" customWidth="1"/>
    <col min="9960" max="10201" width="9.09765625" style="141"/>
    <col min="10202" max="10202" width="5.69921875" style="141" customWidth="1"/>
    <col min="10203" max="10203" width="15.296875" style="141" customWidth="1"/>
    <col min="10204" max="10204" width="5.69921875" style="141" customWidth="1"/>
    <col min="10205" max="10205" width="9.09765625" style="141"/>
    <col min="10206" max="10209" width="9.69921875" style="141" customWidth="1"/>
    <col min="10210" max="10210" width="9.3984375" style="141" customWidth="1"/>
    <col min="10211" max="10214" width="9.69921875" style="141" customWidth="1"/>
    <col min="10215" max="10215" width="11.09765625" style="141" customWidth="1"/>
    <col min="10216" max="10457" width="9.09765625" style="141"/>
    <col min="10458" max="10458" width="5.69921875" style="141" customWidth="1"/>
    <col min="10459" max="10459" width="15.296875" style="141" customWidth="1"/>
    <col min="10460" max="10460" width="5.69921875" style="141" customWidth="1"/>
    <col min="10461" max="10461" width="9.09765625" style="141"/>
    <col min="10462" max="10465" width="9.69921875" style="141" customWidth="1"/>
    <col min="10466" max="10466" width="9.3984375" style="141" customWidth="1"/>
    <col min="10467" max="10470" width="9.69921875" style="141" customWidth="1"/>
    <col min="10471" max="10471" width="11.09765625" style="141" customWidth="1"/>
    <col min="10472" max="10713" width="9.09765625" style="141"/>
    <col min="10714" max="10714" width="5.69921875" style="141" customWidth="1"/>
    <col min="10715" max="10715" width="15.296875" style="141" customWidth="1"/>
    <col min="10716" max="10716" width="5.69921875" style="141" customWidth="1"/>
    <col min="10717" max="10717" width="9.09765625" style="141"/>
    <col min="10718" max="10721" width="9.69921875" style="141" customWidth="1"/>
    <col min="10722" max="10722" width="9.3984375" style="141" customWidth="1"/>
    <col min="10723" max="10726" width="9.69921875" style="141" customWidth="1"/>
    <col min="10727" max="10727" width="11.09765625" style="141" customWidth="1"/>
    <col min="10728" max="10969" width="9.09765625" style="141"/>
    <col min="10970" max="10970" width="5.69921875" style="141" customWidth="1"/>
    <col min="10971" max="10971" width="15.296875" style="141" customWidth="1"/>
    <col min="10972" max="10972" width="5.69921875" style="141" customWidth="1"/>
    <col min="10973" max="10973" width="9.09765625" style="141"/>
    <col min="10974" max="10977" width="9.69921875" style="141" customWidth="1"/>
    <col min="10978" max="10978" width="9.3984375" style="141" customWidth="1"/>
    <col min="10979" max="10982" width="9.69921875" style="141" customWidth="1"/>
    <col min="10983" max="10983" width="11.09765625" style="141" customWidth="1"/>
    <col min="10984" max="11225" width="9.09765625" style="141"/>
    <col min="11226" max="11226" width="5.69921875" style="141" customWidth="1"/>
    <col min="11227" max="11227" width="15.296875" style="141" customWidth="1"/>
    <col min="11228" max="11228" width="5.69921875" style="141" customWidth="1"/>
    <col min="11229" max="11229" width="9.09765625" style="141"/>
    <col min="11230" max="11233" width="9.69921875" style="141" customWidth="1"/>
    <col min="11234" max="11234" width="9.3984375" style="141" customWidth="1"/>
    <col min="11235" max="11238" width="9.69921875" style="141" customWidth="1"/>
    <col min="11239" max="11239" width="11.09765625" style="141" customWidth="1"/>
    <col min="11240" max="11481" width="9.09765625" style="141"/>
    <col min="11482" max="11482" width="5.69921875" style="141" customWidth="1"/>
    <col min="11483" max="11483" width="15.296875" style="141" customWidth="1"/>
    <col min="11484" max="11484" width="5.69921875" style="141" customWidth="1"/>
    <col min="11485" max="11485" width="9.09765625" style="141"/>
    <col min="11486" max="11489" width="9.69921875" style="141" customWidth="1"/>
    <col min="11490" max="11490" width="9.3984375" style="141" customWidth="1"/>
    <col min="11491" max="11494" width="9.69921875" style="141" customWidth="1"/>
    <col min="11495" max="11495" width="11.09765625" style="141" customWidth="1"/>
    <col min="11496" max="11737" width="9.09765625" style="141"/>
    <col min="11738" max="11738" width="5.69921875" style="141" customWidth="1"/>
    <col min="11739" max="11739" width="15.296875" style="141" customWidth="1"/>
    <col min="11740" max="11740" width="5.69921875" style="141" customWidth="1"/>
    <col min="11741" max="11741" width="9.09765625" style="141"/>
    <col min="11742" max="11745" width="9.69921875" style="141" customWidth="1"/>
    <col min="11746" max="11746" width="9.3984375" style="141" customWidth="1"/>
    <col min="11747" max="11750" width="9.69921875" style="141" customWidth="1"/>
    <col min="11751" max="11751" width="11.09765625" style="141" customWidth="1"/>
    <col min="11752" max="11993" width="9.09765625" style="141"/>
    <col min="11994" max="11994" width="5.69921875" style="141" customWidth="1"/>
    <col min="11995" max="11995" width="15.296875" style="141" customWidth="1"/>
    <col min="11996" max="11996" width="5.69921875" style="141" customWidth="1"/>
    <col min="11997" max="11997" width="9.09765625" style="141"/>
    <col min="11998" max="12001" width="9.69921875" style="141" customWidth="1"/>
    <col min="12002" max="12002" width="9.3984375" style="141" customWidth="1"/>
    <col min="12003" max="12006" width="9.69921875" style="141" customWidth="1"/>
    <col min="12007" max="12007" width="11.09765625" style="141" customWidth="1"/>
    <col min="12008" max="12249" width="9.09765625" style="141"/>
    <col min="12250" max="12250" width="5.69921875" style="141" customWidth="1"/>
    <col min="12251" max="12251" width="15.296875" style="141" customWidth="1"/>
    <col min="12252" max="12252" width="5.69921875" style="141" customWidth="1"/>
    <col min="12253" max="12253" width="9.09765625" style="141"/>
    <col min="12254" max="12257" width="9.69921875" style="141" customWidth="1"/>
    <col min="12258" max="12258" width="9.3984375" style="141" customWidth="1"/>
    <col min="12259" max="12262" width="9.69921875" style="141" customWidth="1"/>
    <col min="12263" max="12263" width="11.09765625" style="141" customWidth="1"/>
    <col min="12264" max="12505" width="9.09765625" style="141"/>
    <col min="12506" max="12506" width="5.69921875" style="141" customWidth="1"/>
    <col min="12507" max="12507" width="15.296875" style="141" customWidth="1"/>
    <col min="12508" max="12508" width="5.69921875" style="141" customWidth="1"/>
    <col min="12509" max="12509" width="9.09765625" style="141"/>
    <col min="12510" max="12513" width="9.69921875" style="141" customWidth="1"/>
    <col min="12514" max="12514" width="9.3984375" style="141" customWidth="1"/>
    <col min="12515" max="12518" width="9.69921875" style="141" customWidth="1"/>
    <col min="12519" max="12519" width="11.09765625" style="141" customWidth="1"/>
    <col min="12520" max="12761" width="9.09765625" style="141"/>
    <col min="12762" max="12762" width="5.69921875" style="141" customWidth="1"/>
    <col min="12763" max="12763" width="15.296875" style="141" customWidth="1"/>
    <col min="12764" max="12764" width="5.69921875" style="141" customWidth="1"/>
    <col min="12765" max="12765" width="9.09765625" style="141"/>
    <col min="12766" max="12769" width="9.69921875" style="141" customWidth="1"/>
    <col min="12770" max="12770" width="9.3984375" style="141" customWidth="1"/>
    <col min="12771" max="12774" width="9.69921875" style="141" customWidth="1"/>
    <col min="12775" max="12775" width="11.09765625" style="141" customWidth="1"/>
    <col min="12776" max="13017" width="9.09765625" style="141"/>
    <col min="13018" max="13018" width="5.69921875" style="141" customWidth="1"/>
    <col min="13019" max="13019" width="15.296875" style="141" customWidth="1"/>
    <col min="13020" max="13020" width="5.69921875" style="141" customWidth="1"/>
    <col min="13021" max="13021" width="9.09765625" style="141"/>
    <col min="13022" max="13025" width="9.69921875" style="141" customWidth="1"/>
    <col min="13026" max="13026" width="9.3984375" style="141" customWidth="1"/>
    <col min="13027" max="13030" width="9.69921875" style="141" customWidth="1"/>
    <col min="13031" max="13031" width="11.09765625" style="141" customWidth="1"/>
    <col min="13032" max="13273" width="9.09765625" style="141"/>
    <col min="13274" max="13274" width="5.69921875" style="141" customWidth="1"/>
    <col min="13275" max="13275" width="15.296875" style="141" customWidth="1"/>
    <col min="13276" max="13276" width="5.69921875" style="141" customWidth="1"/>
    <col min="13277" max="13277" width="9.09765625" style="141"/>
    <col min="13278" max="13281" width="9.69921875" style="141" customWidth="1"/>
    <col min="13282" max="13282" width="9.3984375" style="141" customWidth="1"/>
    <col min="13283" max="13286" width="9.69921875" style="141" customWidth="1"/>
    <col min="13287" max="13287" width="11.09765625" style="141" customWidth="1"/>
    <col min="13288" max="13529" width="9.09765625" style="141"/>
    <col min="13530" max="13530" width="5.69921875" style="141" customWidth="1"/>
    <col min="13531" max="13531" width="15.296875" style="141" customWidth="1"/>
    <col min="13532" max="13532" width="5.69921875" style="141" customWidth="1"/>
    <col min="13533" max="13533" width="9.09765625" style="141"/>
    <col min="13534" max="13537" width="9.69921875" style="141" customWidth="1"/>
    <col min="13538" max="13538" width="9.3984375" style="141" customWidth="1"/>
    <col min="13539" max="13542" width="9.69921875" style="141" customWidth="1"/>
    <col min="13543" max="13543" width="11.09765625" style="141" customWidth="1"/>
    <col min="13544" max="13785" width="9.09765625" style="141"/>
    <col min="13786" max="13786" width="5.69921875" style="141" customWidth="1"/>
    <col min="13787" max="13787" width="15.296875" style="141" customWidth="1"/>
    <col min="13788" max="13788" width="5.69921875" style="141" customWidth="1"/>
    <col min="13789" max="13789" width="9.09765625" style="141"/>
    <col min="13790" max="13793" width="9.69921875" style="141" customWidth="1"/>
    <col min="13794" max="13794" width="9.3984375" style="141" customWidth="1"/>
    <col min="13795" max="13798" width="9.69921875" style="141" customWidth="1"/>
    <col min="13799" max="13799" width="11.09765625" style="141" customWidth="1"/>
    <col min="13800" max="14041" width="9.09765625" style="141"/>
    <col min="14042" max="14042" width="5.69921875" style="141" customWidth="1"/>
    <col min="14043" max="14043" width="15.296875" style="141" customWidth="1"/>
    <col min="14044" max="14044" width="5.69921875" style="141" customWidth="1"/>
    <col min="14045" max="14045" width="9.09765625" style="141"/>
    <col min="14046" max="14049" width="9.69921875" style="141" customWidth="1"/>
    <col min="14050" max="14050" width="9.3984375" style="141" customWidth="1"/>
    <col min="14051" max="14054" width="9.69921875" style="141" customWidth="1"/>
    <col min="14055" max="14055" width="11.09765625" style="141" customWidth="1"/>
    <col min="14056" max="14297" width="9.09765625" style="141"/>
    <col min="14298" max="14298" width="5.69921875" style="141" customWidth="1"/>
    <col min="14299" max="14299" width="15.296875" style="141" customWidth="1"/>
    <col min="14300" max="14300" width="5.69921875" style="141" customWidth="1"/>
    <col min="14301" max="14301" width="9.09765625" style="141"/>
    <col min="14302" max="14305" width="9.69921875" style="141" customWidth="1"/>
    <col min="14306" max="14306" width="9.3984375" style="141" customWidth="1"/>
    <col min="14307" max="14310" width="9.69921875" style="141" customWidth="1"/>
    <col min="14311" max="14311" width="11.09765625" style="141" customWidth="1"/>
    <col min="14312" max="14553" width="9.09765625" style="141"/>
    <col min="14554" max="14554" width="5.69921875" style="141" customWidth="1"/>
    <col min="14555" max="14555" width="15.296875" style="141" customWidth="1"/>
    <col min="14556" max="14556" width="5.69921875" style="141" customWidth="1"/>
    <col min="14557" max="14557" width="9.09765625" style="141"/>
    <col min="14558" max="14561" width="9.69921875" style="141" customWidth="1"/>
    <col min="14562" max="14562" width="9.3984375" style="141" customWidth="1"/>
    <col min="14563" max="14566" width="9.69921875" style="141" customWidth="1"/>
    <col min="14567" max="14567" width="11.09765625" style="141" customWidth="1"/>
    <col min="14568" max="14809" width="9.09765625" style="141"/>
    <col min="14810" max="14810" width="5.69921875" style="141" customWidth="1"/>
    <col min="14811" max="14811" width="15.296875" style="141" customWidth="1"/>
    <col min="14812" max="14812" width="5.69921875" style="141" customWidth="1"/>
    <col min="14813" max="14813" width="9.09765625" style="141"/>
    <col min="14814" max="14817" width="9.69921875" style="141" customWidth="1"/>
    <col min="14818" max="14818" width="9.3984375" style="141" customWidth="1"/>
    <col min="14819" max="14822" width="9.69921875" style="141" customWidth="1"/>
    <col min="14823" max="14823" width="11.09765625" style="141" customWidth="1"/>
    <col min="14824" max="15065" width="9.09765625" style="141"/>
    <col min="15066" max="15066" width="5.69921875" style="141" customWidth="1"/>
    <col min="15067" max="15067" width="15.296875" style="141" customWidth="1"/>
    <col min="15068" max="15068" width="5.69921875" style="141" customWidth="1"/>
    <col min="15069" max="15069" width="9.09765625" style="141"/>
    <col min="15070" max="15073" width="9.69921875" style="141" customWidth="1"/>
    <col min="15074" max="15074" width="9.3984375" style="141" customWidth="1"/>
    <col min="15075" max="15078" width="9.69921875" style="141" customWidth="1"/>
    <col min="15079" max="15079" width="11.09765625" style="141" customWidth="1"/>
    <col min="15080" max="15321" width="9.09765625" style="141"/>
    <col min="15322" max="15322" width="5.69921875" style="141" customWidth="1"/>
    <col min="15323" max="15323" width="15.296875" style="141" customWidth="1"/>
    <col min="15324" max="15324" width="5.69921875" style="141" customWidth="1"/>
    <col min="15325" max="15325" width="9.09765625" style="141"/>
    <col min="15326" max="15329" width="9.69921875" style="141" customWidth="1"/>
    <col min="15330" max="15330" width="9.3984375" style="141" customWidth="1"/>
    <col min="15331" max="15334" width="9.69921875" style="141" customWidth="1"/>
    <col min="15335" max="15335" width="11.09765625" style="141" customWidth="1"/>
    <col min="15336" max="15577" width="9.09765625" style="141"/>
    <col min="15578" max="15578" width="5.69921875" style="141" customWidth="1"/>
    <col min="15579" max="15579" width="15.296875" style="141" customWidth="1"/>
    <col min="15580" max="15580" width="5.69921875" style="141" customWidth="1"/>
    <col min="15581" max="15581" width="9.09765625" style="141"/>
    <col min="15582" max="15585" width="9.69921875" style="141" customWidth="1"/>
    <col min="15586" max="15586" width="9.3984375" style="141" customWidth="1"/>
    <col min="15587" max="15590" width="9.69921875" style="141" customWidth="1"/>
    <col min="15591" max="15591" width="11.09765625" style="141" customWidth="1"/>
    <col min="15592" max="15833" width="9.09765625" style="141"/>
    <col min="15834" max="15834" width="5.69921875" style="141" customWidth="1"/>
    <col min="15835" max="15835" width="15.296875" style="141" customWidth="1"/>
    <col min="15836" max="15836" width="5.69921875" style="141" customWidth="1"/>
    <col min="15837" max="15837" width="9.09765625" style="141"/>
    <col min="15838" max="15841" width="9.69921875" style="141" customWidth="1"/>
    <col min="15842" max="15842" width="9.3984375" style="141" customWidth="1"/>
    <col min="15843" max="15846" width="9.69921875" style="141" customWidth="1"/>
    <col min="15847" max="15847" width="11.09765625" style="141" customWidth="1"/>
    <col min="15848" max="16089" width="9.09765625" style="141"/>
    <col min="16090" max="16090" width="5.69921875" style="141" customWidth="1"/>
    <col min="16091" max="16091" width="15.296875" style="141" customWidth="1"/>
    <col min="16092" max="16092" width="5.69921875" style="141" customWidth="1"/>
    <col min="16093" max="16093" width="9.09765625" style="141"/>
    <col min="16094" max="16097" width="9.69921875" style="141" customWidth="1"/>
    <col min="16098" max="16098" width="9.3984375" style="141" customWidth="1"/>
    <col min="16099" max="16102" width="9.69921875" style="141" customWidth="1"/>
    <col min="16103" max="16103" width="11.09765625" style="141" customWidth="1"/>
    <col min="16104" max="16383" width="9.09765625" style="141"/>
    <col min="16384" max="16384" width="9.09765625" style="141" customWidth="1"/>
  </cols>
  <sheetData>
    <row r="1" spans="1:12" s="145" customFormat="1" ht="13.5" customHeight="1" x14ac:dyDescent="0.2">
      <c r="A1" s="144"/>
      <c r="B1" s="144"/>
      <c r="C1" s="144"/>
      <c r="D1" s="144"/>
      <c r="E1" s="144"/>
      <c r="F1" s="144"/>
      <c r="H1" s="144"/>
      <c r="L1" s="146" t="s">
        <v>630</v>
      </c>
    </row>
    <row r="2" spans="1:12" ht="13.5" customHeight="1" x14ac:dyDescent="0.2">
      <c r="A2" s="142" t="s">
        <v>836</v>
      </c>
    </row>
    <row r="3" spans="1:12" ht="13.5" customHeight="1" x14ac:dyDescent="0.2">
      <c r="A3" s="142"/>
    </row>
    <row r="4" spans="1:12" ht="13.5" customHeight="1" x14ac:dyDescent="0.2">
      <c r="A4" s="141" t="s">
        <v>595</v>
      </c>
      <c r="D4" s="143" t="s">
        <v>129</v>
      </c>
    </row>
    <row r="5" spans="1:12" s="145" customFormat="1" ht="13.5" customHeight="1" x14ac:dyDescent="0.2">
      <c r="A5" s="1074" t="s">
        <v>130</v>
      </c>
      <c r="B5" s="1115" t="s">
        <v>131</v>
      </c>
      <c r="C5" s="1077" t="s">
        <v>144</v>
      </c>
      <c r="D5" s="1118" t="s">
        <v>145</v>
      </c>
      <c r="E5" s="1118"/>
      <c r="F5" s="1118"/>
      <c r="G5" s="1118"/>
      <c r="H5" s="1118" t="s">
        <v>146</v>
      </c>
      <c r="I5" s="1118"/>
      <c r="J5" s="1118"/>
      <c r="K5" s="1118"/>
      <c r="L5" s="1119"/>
    </row>
    <row r="6" spans="1:12" s="145" customFormat="1" ht="13.5" customHeight="1" x14ac:dyDescent="0.2">
      <c r="A6" s="1054"/>
      <c r="B6" s="1116"/>
      <c r="C6" s="1078"/>
      <c r="D6" s="1120" t="s">
        <v>147</v>
      </c>
      <c r="E6" s="1088" t="s">
        <v>897</v>
      </c>
      <c r="F6" s="1112" t="s">
        <v>915</v>
      </c>
      <c r="G6" s="1122" t="s">
        <v>148</v>
      </c>
      <c r="H6" s="1120" t="s">
        <v>147</v>
      </c>
      <c r="I6" s="1088" t="s">
        <v>897</v>
      </c>
      <c r="J6" s="1112" t="s">
        <v>915</v>
      </c>
      <c r="K6" s="1088" t="s">
        <v>148</v>
      </c>
      <c r="L6" s="1088" t="s">
        <v>149</v>
      </c>
    </row>
    <row r="7" spans="1:12" s="145" customFormat="1" ht="13.5" customHeight="1" thickBot="1" x14ac:dyDescent="0.25">
      <c r="A7" s="1076"/>
      <c r="B7" s="1117"/>
      <c r="C7" s="1079"/>
      <c r="D7" s="1121"/>
      <c r="E7" s="1111"/>
      <c r="F7" s="1113"/>
      <c r="G7" s="1123"/>
      <c r="H7" s="1121"/>
      <c r="I7" s="1111"/>
      <c r="J7" s="1113"/>
      <c r="K7" s="1111"/>
      <c r="L7" s="1111"/>
    </row>
    <row r="8" spans="1:12" s="145" customFormat="1" ht="13.5" customHeight="1" thickTop="1" thickBot="1" x14ac:dyDescent="0.25">
      <c r="A8" s="1114">
        <v>1</v>
      </c>
      <c r="B8" s="1101" t="s">
        <v>632</v>
      </c>
      <c r="C8" s="147" t="s">
        <v>150</v>
      </c>
      <c r="D8" s="148" t="s">
        <v>151</v>
      </c>
      <c r="E8" s="651"/>
      <c r="F8" s="651"/>
      <c r="G8" s="652">
        <f t="shared" ref="G8:G39" si="0">E8+F8*12</f>
        <v>0</v>
      </c>
      <c r="H8" s="1103" t="s">
        <v>485</v>
      </c>
      <c r="I8" s="651"/>
      <c r="J8" s="651"/>
      <c r="K8" s="653">
        <f t="shared" ref="K8:K39" si="1">I8+J8*12</f>
        <v>0</v>
      </c>
      <c r="L8" s="1105">
        <f>SUM(K8:K9)</f>
        <v>0</v>
      </c>
    </row>
    <row r="9" spans="1:12" s="145" customFormat="1" ht="13.5" customHeight="1" thickTop="1" thickBot="1" x14ac:dyDescent="0.25">
      <c r="A9" s="1114"/>
      <c r="B9" s="1102"/>
      <c r="C9" s="149" t="s">
        <v>455</v>
      </c>
      <c r="D9" s="150" t="s">
        <v>153</v>
      </c>
      <c r="E9" s="654"/>
      <c r="F9" s="654"/>
      <c r="G9" s="655">
        <f t="shared" si="0"/>
        <v>0</v>
      </c>
      <c r="H9" s="1104"/>
      <c r="I9" s="654"/>
      <c r="J9" s="654"/>
      <c r="K9" s="656">
        <f t="shared" si="1"/>
        <v>0</v>
      </c>
      <c r="L9" s="1109"/>
    </row>
    <row r="10" spans="1:12" s="145" customFormat="1" ht="13.5" customHeight="1" thickTop="1" x14ac:dyDescent="0.2">
      <c r="A10" s="1099">
        <f>+A8+1</f>
        <v>2</v>
      </c>
      <c r="B10" s="1101" t="s">
        <v>633</v>
      </c>
      <c r="C10" s="147" t="s">
        <v>150</v>
      </c>
      <c r="D10" s="148" t="s">
        <v>151</v>
      </c>
      <c r="E10" s="651"/>
      <c r="F10" s="651"/>
      <c r="G10" s="652">
        <f t="shared" si="0"/>
        <v>0</v>
      </c>
      <c r="H10" s="1103" t="s">
        <v>485</v>
      </c>
      <c r="I10" s="651"/>
      <c r="J10" s="651"/>
      <c r="K10" s="653">
        <f t="shared" si="1"/>
        <v>0</v>
      </c>
      <c r="L10" s="1105">
        <f>SUM(K10:K11)</f>
        <v>0</v>
      </c>
    </row>
    <row r="11" spans="1:12" s="145" customFormat="1" ht="13.5" customHeight="1" thickBot="1" x14ac:dyDescent="0.25">
      <c r="A11" s="1100"/>
      <c r="B11" s="1102"/>
      <c r="C11" s="151" t="s">
        <v>456</v>
      </c>
      <c r="D11" s="152" t="s">
        <v>153</v>
      </c>
      <c r="E11" s="657"/>
      <c r="F11" s="657"/>
      <c r="G11" s="655">
        <f t="shared" si="0"/>
        <v>0</v>
      </c>
      <c r="H11" s="1104"/>
      <c r="I11" s="657"/>
      <c r="J11" s="657"/>
      <c r="K11" s="656">
        <f t="shared" si="1"/>
        <v>0</v>
      </c>
      <c r="L11" s="1106"/>
    </row>
    <row r="12" spans="1:12" s="145" customFormat="1" ht="13.5" customHeight="1" thickTop="1" x14ac:dyDescent="0.2">
      <c r="A12" s="1099">
        <f>+A10+1</f>
        <v>3</v>
      </c>
      <c r="B12" s="1101" t="s">
        <v>634</v>
      </c>
      <c r="C12" s="147" t="s">
        <v>150</v>
      </c>
      <c r="D12" s="148" t="s">
        <v>151</v>
      </c>
      <c r="E12" s="651"/>
      <c r="F12" s="651"/>
      <c r="G12" s="652">
        <f t="shared" si="0"/>
        <v>0</v>
      </c>
      <c r="H12" s="1103" t="s">
        <v>485</v>
      </c>
      <c r="I12" s="651"/>
      <c r="J12" s="651"/>
      <c r="K12" s="653">
        <f t="shared" si="1"/>
        <v>0</v>
      </c>
      <c r="L12" s="1105">
        <f>SUM(K12:K13)</f>
        <v>0</v>
      </c>
    </row>
    <row r="13" spans="1:12" s="145" customFormat="1" ht="13.5" customHeight="1" thickBot="1" x14ac:dyDescent="0.25">
      <c r="A13" s="1100"/>
      <c r="B13" s="1102"/>
      <c r="C13" s="151" t="s">
        <v>455</v>
      </c>
      <c r="D13" s="152" t="s">
        <v>153</v>
      </c>
      <c r="E13" s="657"/>
      <c r="F13" s="657"/>
      <c r="G13" s="655">
        <f t="shared" si="0"/>
        <v>0</v>
      </c>
      <c r="H13" s="1104"/>
      <c r="I13" s="657"/>
      <c r="J13" s="657"/>
      <c r="K13" s="656">
        <f t="shared" si="1"/>
        <v>0</v>
      </c>
      <c r="L13" s="1106"/>
    </row>
    <row r="14" spans="1:12" s="145" customFormat="1" ht="13.5" customHeight="1" thickTop="1" x14ac:dyDescent="0.2">
      <c r="A14" s="1099">
        <f>+A12+1</f>
        <v>4</v>
      </c>
      <c r="B14" s="1101" t="s">
        <v>635</v>
      </c>
      <c r="C14" s="147" t="s">
        <v>150</v>
      </c>
      <c r="D14" s="148" t="s">
        <v>151</v>
      </c>
      <c r="E14" s="651"/>
      <c r="F14" s="651"/>
      <c r="G14" s="652">
        <f t="shared" si="0"/>
        <v>0</v>
      </c>
      <c r="H14" s="1103" t="s">
        <v>485</v>
      </c>
      <c r="I14" s="651"/>
      <c r="J14" s="651"/>
      <c r="K14" s="653">
        <f t="shared" si="1"/>
        <v>0</v>
      </c>
      <c r="L14" s="1105">
        <f>SUM(K14:K15)</f>
        <v>0</v>
      </c>
    </row>
    <row r="15" spans="1:12" s="145" customFormat="1" ht="13.5" customHeight="1" thickBot="1" x14ac:dyDescent="0.25">
      <c r="A15" s="1100"/>
      <c r="B15" s="1102"/>
      <c r="C15" s="151" t="s">
        <v>152</v>
      </c>
      <c r="D15" s="152" t="s">
        <v>153</v>
      </c>
      <c r="E15" s="657"/>
      <c r="F15" s="657"/>
      <c r="G15" s="655">
        <f t="shared" si="0"/>
        <v>0</v>
      </c>
      <c r="H15" s="1104"/>
      <c r="I15" s="657"/>
      <c r="J15" s="657"/>
      <c r="K15" s="656">
        <f t="shared" si="1"/>
        <v>0</v>
      </c>
      <c r="L15" s="1106"/>
    </row>
    <row r="16" spans="1:12" s="145" customFormat="1" ht="13.5" customHeight="1" thickTop="1" x14ac:dyDescent="0.2">
      <c r="A16" s="1099">
        <f>+A14+1</f>
        <v>5</v>
      </c>
      <c r="B16" s="1101" t="s">
        <v>636</v>
      </c>
      <c r="C16" s="147" t="s">
        <v>150</v>
      </c>
      <c r="D16" s="148" t="s">
        <v>151</v>
      </c>
      <c r="E16" s="651"/>
      <c r="F16" s="651"/>
      <c r="G16" s="652">
        <f t="shared" si="0"/>
        <v>0</v>
      </c>
      <c r="H16" s="1103" t="s">
        <v>485</v>
      </c>
      <c r="I16" s="651"/>
      <c r="J16" s="651"/>
      <c r="K16" s="653">
        <f t="shared" si="1"/>
        <v>0</v>
      </c>
      <c r="L16" s="1105">
        <f>SUM(K16:K17)</f>
        <v>0</v>
      </c>
    </row>
    <row r="17" spans="1:12" s="145" customFormat="1" ht="13.5" customHeight="1" thickBot="1" x14ac:dyDescent="0.25">
      <c r="A17" s="1100"/>
      <c r="B17" s="1102"/>
      <c r="C17" s="151" t="s">
        <v>457</v>
      </c>
      <c r="D17" s="152" t="s">
        <v>153</v>
      </c>
      <c r="E17" s="657"/>
      <c r="F17" s="657"/>
      <c r="G17" s="655">
        <f t="shared" si="0"/>
        <v>0</v>
      </c>
      <c r="H17" s="1104"/>
      <c r="I17" s="657"/>
      <c r="J17" s="657"/>
      <c r="K17" s="656">
        <f t="shared" si="1"/>
        <v>0</v>
      </c>
      <c r="L17" s="1106"/>
    </row>
    <row r="18" spans="1:12" s="145" customFormat="1" ht="13.5" customHeight="1" thickTop="1" x14ac:dyDescent="0.2">
      <c r="A18" s="1099">
        <f>+A16+1</f>
        <v>6</v>
      </c>
      <c r="B18" s="1101" t="s">
        <v>637</v>
      </c>
      <c r="C18" s="147" t="s">
        <v>150</v>
      </c>
      <c r="D18" s="148" t="s">
        <v>151</v>
      </c>
      <c r="E18" s="651"/>
      <c r="F18" s="651"/>
      <c r="G18" s="652">
        <f t="shared" si="0"/>
        <v>0</v>
      </c>
      <c r="H18" s="1103" t="s">
        <v>485</v>
      </c>
      <c r="I18" s="651"/>
      <c r="J18" s="651"/>
      <c r="K18" s="653">
        <f t="shared" si="1"/>
        <v>0</v>
      </c>
      <c r="L18" s="1105">
        <f>SUM(K18:K19)</f>
        <v>0</v>
      </c>
    </row>
    <row r="19" spans="1:12" s="145" customFormat="1" ht="13.5" customHeight="1" thickBot="1" x14ac:dyDescent="0.25">
      <c r="A19" s="1100"/>
      <c r="B19" s="1102"/>
      <c r="C19" s="151" t="s">
        <v>457</v>
      </c>
      <c r="D19" s="152" t="s">
        <v>153</v>
      </c>
      <c r="E19" s="657"/>
      <c r="F19" s="657"/>
      <c r="G19" s="655">
        <f t="shared" si="0"/>
        <v>0</v>
      </c>
      <c r="H19" s="1104"/>
      <c r="I19" s="657"/>
      <c r="J19" s="657"/>
      <c r="K19" s="656">
        <f t="shared" si="1"/>
        <v>0</v>
      </c>
      <c r="L19" s="1106"/>
    </row>
    <row r="20" spans="1:12" s="145" customFormat="1" ht="13.5" customHeight="1" thickTop="1" x14ac:dyDescent="0.2">
      <c r="A20" s="1099">
        <f>+A18+1</f>
        <v>7</v>
      </c>
      <c r="B20" s="1101" t="s">
        <v>638</v>
      </c>
      <c r="C20" s="147" t="s">
        <v>150</v>
      </c>
      <c r="D20" s="148" t="s">
        <v>151</v>
      </c>
      <c r="E20" s="651"/>
      <c r="F20" s="651"/>
      <c r="G20" s="652">
        <f t="shared" si="0"/>
        <v>0</v>
      </c>
      <c r="H20" s="1103" t="s">
        <v>485</v>
      </c>
      <c r="I20" s="651"/>
      <c r="J20" s="651"/>
      <c r="K20" s="653">
        <f t="shared" si="1"/>
        <v>0</v>
      </c>
      <c r="L20" s="1105">
        <f>SUM(K20:K21)</f>
        <v>0</v>
      </c>
    </row>
    <row r="21" spans="1:12" s="145" customFormat="1" ht="13.5" customHeight="1" thickBot="1" x14ac:dyDescent="0.25">
      <c r="A21" s="1100"/>
      <c r="B21" s="1102"/>
      <c r="C21" s="151" t="s">
        <v>457</v>
      </c>
      <c r="D21" s="152" t="s">
        <v>153</v>
      </c>
      <c r="E21" s="657"/>
      <c r="F21" s="657"/>
      <c r="G21" s="655">
        <f t="shared" si="0"/>
        <v>0</v>
      </c>
      <c r="H21" s="1104"/>
      <c r="I21" s="657"/>
      <c r="J21" s="657"/>
      <c r="K21" s="656">
        <f t="shared" si="1"/>
        <v>0</v>
      </c>
      <c r="L21" s="1106"/>
    </row>
    <row r="22" spans="1:12" s="145" customFormat="1" ht="13.5" customHeight="1" thickTop="1" x14ac:dyDescent="0.2">
      <c r="A22" s="1099">
        <f>+A20+1</f>
        <v>8</v>
      </c>
      <c r="B22" s="1101" t="s">
        <v>639</v>
      </c>
      <c r="C22" s="147" t="s">
        <v>150</v>
      </c>
      <c r="D22" s="148" t="s">
        <v>151</v>
      </c>
      <c r="E22" s="651"/>
      <c r="F22" s="651"/>
      <c r="G22" s="652">
        <f t="shared" si="0"/>
        <v>0</v>
      </c>
      <c r="H22" s="1103" t="s">
        <v>485</v>
      </c>
      <c r="I22" s="651"/>
      <c r="J22" s="651"/>
      <c r="K22" s="653">
        <f t="shared" si="1"/>
        <v>0</v>
      </c>
      <c r="L22" s="1105">
        <f>SUM(K22:K23)</f>
        <v>0</v>
      </c>
    </row>
    <row r="23" spans="1:12" s="145" customFormat="1" ht="13.5" customHeight="1" thickBot="1" x14ac:dyDescent="0.25">
      <c r="A23" s="1100"/>
      <c r="B23" s="1102"/>
      <c r="C23" s="151" t="s">
        <v>457</v>
      </c>
      <c r="D23" s="152" t="s">
        <v>153</v>
      </c>
      <c r="E23" s="657"/>
      <c r="F23" s="657"/>
      <c r="G23" s="655">
        <f t="shared" si="0"/>
        <v>0</v>
      </c>
      <c r="H23" s="1104"/>
      <c r="I23" s="657"/>
      <c r="J23" s="657"/>
      <c r="K23" s="656">
        <f t="shared" si="1"/>
        <v>0</v>
      </c>
      <c r="L23" s="1106"/>
    </row>
    <row r="24" spans="1:12" s="145" customFormat="1" ht="13.5" customHeight="1" thickTop="1" x14ac:dyDescent="0.2">
      <c r="A24" s="1099">
        <f>+A22+1</f>
        <v>9</v>
      </c>
      <c r="B24" s="1101" t="s">
        <v>640</v>
      </c>
      <c r="C24" s="147" t="s">
        <v>150</v>
      </c>
      <c r="D24" s="148" t="s">
        <v>151</v>
      </c>
      <c r="E24" s="651"/>
      <c r="F24" s="651"/>
      <c r="G24" s="652">
        <f t="shared" si="0"/>
        <v>0</v>
      </c>
      <c r="H24" s="1103" t="s">
        <v>485</v>
      </c>
      <c r="I24" s="651"/>
      <c r="J24" s="651"/>
      <c r="K24" s="653">
        <f t="shared" si="1"/>
        <v>0</v>
      </c>
      <c r="L24" s="1105">
        <f>SUM(K24:K25)</f>
        <v>0</v>
      </c>
    </row>
    <row r="25" spans="1:12" s="145" customFormat="1" ht="13.5" customHeight="1" thickBot="1" x14ac:dyDescent="0.25">
      <c r="A25" s="1100"/>
      <c r="B25" s="1102"/>
      <c r="C25" s="151" t="s">
        <v>457</v>
      </c>
      <c r="D25" s="152" t="s">
        <v>153</v>
      </c>
      <c r="E25" s="657"/>
      <c r="F25" s="657"/>
      <c r="G25" s="655">
        <f t="shared" si="0"/>
        <v>0</v>
      </c>
      <c r="H25" s="1104"/>
      <c r="I25" s="657"/>
      <c r="J25" s="657"/>
      <c r="K25" s="656">
        <f t="shared" si="1"/>
        <v>0</v>
      </c>
      <c r="L25" s="1106"/>
    </row>
    <row r="26" spans="1:12" s="145" customFormat="1" ht="13.5" customHeight="1" thickTop="1" x14ac:dyDescent="0.2">
      <c r="A26" s="1099">
        <f>+A24+1</f>
        <v>10</v>
      </c>
      <c r="B26" s="1101" t="s">
        <v>641</v>
      </c>
      <c r="C26" s="147" t="s">
        <v>150</v>
      </c>
      <c r="D26" s="148" t="s">
        <v>151</v>
      </c>
      <c r="E26" s="651"/>
      <c r="F26" s="651"/>
      <c r="G26" s="652">
        <f t="shared" si="0"/>
        <v>0</v>
      </c>
      <c r="H26" s="1103" t="s">
        <v>485</v>
      </c>
      <c r="I26" s="651"/>
      <c r="J26" s="651"/>
      <c r="K26" s="653">
        <f t="shared" si="1"/>
        <v>0</v>
      </c>
      <c r="L26" s="1105">
        <f>SUM(K26:K27)</f>
        <v>0</v>
      </c>
    </row>
    <row r="27" spans="1:12" s="145" customFormat="1" ht="13.5" customHeight="1" thickBot="1" x14ac:dyDescent="0.25">
      <c r="A27" s="1100"/>
      <c r="B27" s="1102"/>
      <c r="C27" s="151" t="s">
        <v>457</v>
      </c>
      <c r="D27" s="152" t="s">
        <v>153</v>
      </c>
      <c r="E27" s="657"/>
      <c r="F27" s="657"/>
      <c r="G27" s="655">
        <f t="shared" si="0"/>
        <v>0</v>
      </c>
      <c r="H27" s="1104"/>
      <c r="I27" s="657"/>
      <c r="J27" s="657"/>
      <c r="K27" s="656">
        <f t="shared" si="1"/>
        <v>0</v>
      </c>
      <c r="L27" s="1106"/>
    </row>
    <row r="28" spans="1:12" s="145" customFormat="1" ht="13.5" customHeight="1" thickTop="1" x14ac:dyDescent="0.2">
      <c r="A28" s="1099">
        <f>+A26+1</f>
        <v>11</v>
      </c>
      <c r="B28" s="1101" t="s">
        <v>642</v>
      </c>
      <c r="C28" s="147" t="s">
        <v>150</v>
      </c>
      <c r="D28" s="148" t="s">
        <v>151</v>
      </c>
      <c r="E28" s="651"/>
      <c r="F28" s="651"/>
      <c r="G28" s="652">
        <f t="shared" si="0"/>
        <v>0</v>
      </c>
      <c r="H28" s="1103" t="s">
        <v>485</v>
      </c>
      <c r="I28" s="651"/>
      <c r="J28" s="651"/>
      <c r="K28" s="653">
        <f t="shared" si="1"/>
        <v>0</v>
      </c>
      <c r="L28" s="1105">
        <f>SUM(K28:K29)</f>
        <v>0</v>
      </c>
    </row>
    <row r="29" spans="1:12" s="145" customFormat="1" ht="13.5" customHeight="1" thickBot="1" x14ac:dyDescent="0.25">
      <c r="A29" s="1100"/>
      <c r="B29" s="1102"/>
      <c r="C29" s="151" t="s">
        <v>457</v>
      </c>
      <c r="D29" s="152" t="s">
        <v>153</v>
      </c>
      <c r="E29" s="657"/>
      <c r="F29" s="657"/>
      <c r="G29" s="655">
        <f t="shared" si="0"/>
        <v>0</v>
      </c>
      <c r="H29" s="1104"/>
      <c r="I29" s="657"/>
      <c r="J29" s="657"/>
      <c r="K29" s="656">
        <f t="shared" si="1"/>
        <v>0</v>
      </c>
      <c r="L29" s="1106"/>
    </row>
    <row r="30" spans="1:12" s="145" customFormat="1" ht="13.5" customHeight="1" thickTop="1" x14ac:dyDescent="0.2">
      <c r="A30" s="1099">
        <f>+A28+1</f>
        <v>12</v>
      </c>
      <c r="B30" s="1101" t="s">
        <v>643</v>
      </c>
      <c r="C30" s="147" t="s">
        <v>150</v>
      </c>
      <c r="D30" s="148" t="s">
        <v>151</v>
      </c>
      <c r="E30" s="651"/>
      <c r="F30" s="651"/>
      <c r="G30" s="652">
        <f t="shared" si="0"/>
        <v>0</v>
      </c>
      <c r="H30" s="1103" t="s">
        <v>485</v>
      </c>
      <c r="I30" s="651"/>
      <c r="J30" s="651"/>
      <c r="K30" s="653">
        <f t="shared" si="1"/>
        <v>0</v>
      </c>
      <c r="L30" s="1105">
        <f>SUM(K30:K31)</f>
        <v>0</v>
      </c>
    </row>
    <row r="31" spans="1:12" s="145" customFormat="1" ht="13.5" customHeight="1" thickBot="1" x14ac:dyDescent="0.25">
      <c r="A31" s="1100"/>
      <c r="B31" s="1102"/>
      <c r="C31" s="151" t="s">
        <v>457</v>
      </c>
      <c r="D31" s="152" t="s">
        <v>153</v>
      </c>
      <c r="E31" s="657"/>
      <c r="F31" s="657"/>
      <c r="G31" s="655">
        <f t="shared" si="0"/>
        <v>0</v>
      </c>
      <c r="H31" s="1104"/>
      <c r="I31" s="657"/>
      <c r="J31" s="657"/>
      <c r="K31" s="656">
        <f t="shared" si="1"/>
        <v>0</v>
      </c>
      <c r="L31" s="1106"/>
    </row>
    <row r="32" spans="1:12" s="145" customFormat="1" ht="13.5" customHeight="1" thickTop="1" x14ac:dyDescent="0.2">
      <c r="A32" s="1099">
        <f>+A30+1</f>
        <v>13</v>
      </c>
      <c r="B32" s="1101" t="s">
        <v>644</v>
      </c>
      <c r="C32" s="147" t="s">
        <v>150</v>
      </c>
      <c r="D32" s="148" t="s">
        <v>151</v>
      </c>
      <c r="E32" s="651"/>
      <c r="F32" s="651"/>
      <c r="G32" s="652">
        <f t="shared" si="0"/>
        <v>0</v>
      </c>
      <c r="H32" s="1103" t="s">
        <v>485</v>
      </c>
      <c r="I32" s="651"/>
      <c r="J32" s="651"/>
      <c r="K32" s="653">
        <f t="shared" si="1"/>
        <v>0</v>
      </c>
      <c r="L32" s="1105">
        <f>SUM(K32:K33)</f>
        <v>0</v>
      </c>
    </row>
    <row r="33" spans="1:12" s="145" customFormat="1" ht="13.5" customHeight="1" thickBot="1" x14ac:dyDescent="0.25">
      <c r="A33" s="1100"/>
      <c r="B33" s="1102"/>
      <c r="C33" s="151" t="s">
        <v>457</v>
      </c>
      <c r="D33" s="152" t="s">
        <v>153</v>
      </c>
      <c r="E33" s="657"/>
      <c r="F33" s="657"/>
      <c r="G33" s="655">
        <f t="shared" si="0"/>
        <v>0</v>
      </c>
      <c r="H33" s="1104"/>
      <c r="I33" s="657"/>
      <c r="J33" s="657"/>
      <c r="K33" s="656">
        <f t="shared" si="1"/>
        <v>0</v>
      </c>
      <c r="L33" s="1106"/>
    </row>
    <row r="34" spans="1:12" s="145" customFormat="1" ht="13.5" customHeight="1" thickTop="1" x14ac:dyDescent="0.2">
      <c r="A34" s="1099">
        <f>+A32+1</f>
        <v>14</v>
      </c>
      <c r="B34" s="1101" t="s">
        <v>645</v>
      </c>
      <c r="C34" s="147" t="s">
        <v>150</v>
      </c>
      <c r="D34" s="148" t="s">
        <v>151</v>
      </c>
      <c r="E34" s="651"/>
      <c r="F34" s="651"/>
      <c r="G34" s="652">
        <f t="shared" si="0"/>
        <v>0</v>
      </c>
      <c r="H34" s="1103" t="s">
        <v>485</v>
      </c>
      <c r="I34" s="651"/>
      <c r="J34" s="651"/>
      <c r="K34" s="653">
        <f t="shared" si="1"/>
        <v>0</v>
      </c>
      <c r="L34" s="1105">
        <f>SUM(K34:K35)</f>
        <v>0</v>
      </c>
    </row>
    <row r="35" spans="1:12" s="145" customFormat="1" ht="13.5" customHeight="1" thickBot="1" x14ac:dyDescent="0.25">
      <c r="A35" s="1100"/>
      <c r="B35" s="1102"/>
      <c r="C35" s="151" t="s">
        <v>457</v>
      </c>
      <c r="D35" s="152" t="s">
        <v>153</v>
      </c>
      <c r="E35" s="657"/>
      <c r="F35" s="657"/>
      <c r="G35" s="655">
        <f t="shared" si="0"/>
        <v>0</v>
      </c>
      <c r="H35" s="1104"/>
      <c r="I35" s="657"/>
      <c r="J35" s="657"/>
      <c r="K35" s="656">
        <f t="shared" si="1"/>
        <v>0</v>
      </c>
      <c r="L35" s="1106"/>
    </row>
    <row r="36" spans="1:12" s="145" customFormat="1" ht="13.5" customHeight="1" thickTop="1" x14ac:dyDescent="0.2">
      <c r="A36" s="1099">
        <f>+A34+1</f>
        <v>15</v>
      </c>
      <c r="B36" s="1101" t="s">
        <v>646</v>
      </c>
      <c r="C36" s="147" t="s">
        <v>150</v>
      </c>
      <c r="D36" s="148" t="s">
        <v>151</v>
      </c>
      <c r="E36" s="651"/>
      <c r="F36" s="651"/>
      <c r="G36" s="652">
        <f t="shared" si="0"/>
        <v>0</v>
      </c>
      <c r="H36" s="1103" t="s">
        <v>485</v>
      </c>
      <c r="I36" s="651"/>
      <c r="J36" s="651"/>
      <c r="K36" s="653">
        <f t="shared" si="1"/>
        <v>0</v>
      </c>
      <c r="L36" s="1105">
        <f>SUM(K36:K37)</f>
        <v>0</v>
      </c>
    </row>
    <row r="37" spans="1:12" s="145" customFormat="1" ht="13.5" customHeight="1" thickBot="1" x14ac:dyDescent="0.25">
      <c r="A37" s="1100"/>
      <c r="B37" s="1102"/>
      <c r="C37" s="151" t="s">
        <v>457</v>
      </c>
      <c r="D37" s="152" t="s">
        <v>153</v>
      </c>
      <c r="E37" s="657"/>
      <c r="F37" s="657"/>
      <c r="G37" s="655">
        <f t="shared" si="0"/>
        <v>0</v>
      </c>
      <c r="H37" s="1104"/>
      <c r="I37" s="657"/>
      <c r="J37" s="657"/>
      <c r="K37" s="656">
        <f t="shared" si="1"/>
        <v>0</v>
      </c>
      <c r="L37" s="1106"/>
    </row>
    <row r="38" spans="1:12" s="145" customFormat="1" ht="13.5" customHeight="1" thickTop="1" x14ac:dyDescent="0.2">
      <c r="A38" s="1099">
        <f>+A36+1</f>
        <v>16</v>
      </c>
      <c r="B38" s="1101" t="s">
        <v>647</v>
      </c>
      <c r="C38" s="147" t="s">
        <v>150</v>
      </c>
      <c r="D38" s="148" t="s">
        <v>151</v>
      </c>
      <c r="E38" s="651"/>
      <c r="F38" s="651"/>
      <c r="G38" s="652">
        <f t="shared" si="0"/>
        <v>0</v>
      </c>
      <c r="H38" s="1103" t="s">
        <v>485</v>
      </c>
      <c r="I38" s="651"/>
      <c r="J38" s="651"/>
      <c r="K38" s="653">
        <f t="shared" si="1"/>
        <v>0</v>
      </c>
      <c r="L38" s="1105">
        <f>SUM(K38:K39)</f>
        <v>0</v>
      </c>
    </row>
    <row r="39" spans="1:12" s="145" customFormat="1" ht="13.5" customHeight="1" thickBot="1" x14ac:dyDescent="0.25">
      <c r="A39" s="1100"/>
      <c r="B39" s="1102"/>
      <c r="C39" s="151" t="s">
        <v>457</v>
      </c>
      <c r="D39" s="152" t="s">
        <v>153</v>
      </c>
      <c r="E39" s="657"/>
      <c r="F39" s="657"/>
      <c r="G39" s="655">
        <f t="shared" si="0"/>
        <v>0</v>
      </c>
      <c r="H39" s="1104"/>
      <c r="I39" s="657"/>
      <c r="J39" s="657"/>
      <c r="K39" s="656">
        <f t="shared" si="1"/>
        <v>0</v>
      </c>
      <c r="L39" s="1106"/>
    </row>
    <row r="40" spans="1:12" s="145" customFormat="1" ht="13.5" customHeight="1" thickTop="1" x14ac:dyDescent="0.2">
      <c r="A40" s="1099">
        <f>+A38+1</f>
        <v>17</v>
      </c>
      <c r="B40" s="1101" t="s">
        <v>648</v>
      </c>
      <c r="C40" s="147" t="s">
        <v>150</v>
      </c>
      <c r="D40" s="148" t="s">
        <v>151</v>
      </c>
      <c r="E40" s="651"/>
      <c r="F40" s="651"/>
      <c r="G40" s="652">
        <f t="shared" ref="G40:G71" si="2">E40+F40*12</f>
        <v>0</v>
      </c>
      <c r="H40" s="1103" t="s">
        <v>485</v>
      </c>
      <c r="I40" s="651"/>
      <c r="J40" s="651"/>
      <c r="K40" s="653">
        <f t="shared" ref="K40:K71" si="3">I40+J40*12</f>
        <v>0</v>
      </c>
      <c r="L40" s="1105">
        <f>SUM(K40:K41)</f>
        <v>0</v>
      </c>
    </row>
    <row r="41" spans="1:12" s="145" customFormat="1" ht="13.5" customHeight="1" thickBot="1" x14ac:dyDescent="0.25">
      <c r="A41" s="1100"/>
      <c r="B41" s="1102"/>
      <c r="C41" s="151" t="s">
        <v>457</v>
      </c>
      <c r="D41" s="152" t="s">
        <v>153</v>
      </c>
      <c r="E41" s="657"/>
      <c r="F41" s="657"/>
      <c r="G41" s="655">
        <f t="shared" si="2"/>
        <v>0</v>
      </c>
      <c r="H41" s="1104"/>
      <c r="I41" s="657"/>
      <c r="J41" s="657"/>
      <c r="K41" s="656">
        <f t="shared" si="3"/>
        <v>0</v>
      </c>
      <c r="L41" s="1106"/>
    </row>
    <row r="42" spans="1:12" s="145" customFormat="1" ht="13.5" customHeight="1" thickTop="1" x14ac:dyDescent="0.2">
      <c r="A42" s="1099">
        <f>+A40+1</f>
        <v>18</v>
      </c>
      <c r="B42" s="1101" t="s">
        <v>649</v>
      </c>
      <c r="C42" s="147" t="s">
        <v>150</v>
      </c>
      <c r="D42" s="148" t="s">
        <v>151</v>
      </c>
      <c r="E42" s="651"/>
      <c r="F42" s="651"/>
      <c r="G42" s="652">
        <f t="shared" si="2"/>
        <v>0</v>
      </c>
      <c r="H42" s="1103" t="s">
        <v>485</v>
      </c>
      <c r="I42" s="651"/>
      <c r="J42" s="651"/>
      <c r="K42" s="653">
        <f t="shared" si="3"/>
        <v>0</v>
      </c>
      <c r="L42" s="1105">
        <f>SUM(K42:K43)</f>
        <v>0</v>
      </c>
    </row>
    <row r="43" spans="1:12" s="145" customFormat="1" ht="13.5" customHeight="1" thickBot="1" x14ac:dyDescent="0.25">
      <c r="A43" s="1100"/>
      <c r="B43" s="1102"/>
      <c r="C43" s="151" t="s">
        <v>457</v>
      </c>
      <c r="D43" s="152" t="s">
        <v>153</v>
      </c>
      <c r="E43" s="657"/>
      <c r="F43" s="657"/>
      <c r="G43" s="655">
        <f t="shared" si="2"/>
        <v>0</v>
      </c>
      <c r="H43" s="1104"/>
      <c r="I43" s="657"/>
      <c r="J43" s="657"/>
      <c r="K43" s="656">
        <f t="shared" si="3"/>
        <v>0</v>
      </c>
      <c r="L43" s="1106"/>
    </row>
    <row r="44" spans="1:12" s="145" customFormat="1" ht="13.5" customHeight="1" thickTop="1" x14ac:dyDescent="0.2">
      <c r="A44" s="1099">
        <f>+A42+1</f>
        <v>19</v>
      </c>
      <c r="B44" s="1101" t="s">
        <v>650</v>
      </c>
      <c r="C44" s="147" t="s">
        <v>150</v>
      </c>
      <c r="D44" s="148" t="s">
        <v>151</v>
      </c>
      <c r="E44" s="651"/>
      <c r="F44" s="651"/>
      <c r="G44" s="652">
        <f t="shared" si="2"/>
        <v>0</v>
      </c>
      <c r="H44" s="1103" t="s">
        <v>485</v>
      </c>
      <c r="I44" s="651"/>
      <c r="J44" s="651"/>
      <c r="K44" s="653">
        <f t="shared" si="3"/>
        <v>0</v>
      </c>
      <c r="L44" s="1105">
        <f>SUM(K44:K45)</f>
        <v>0</v>
      </c>
    </row>
    <row r="45" spans="1:12" s="145" customFormat="1" ht="13.5" customHeight="1" thickBot="1" x14ac:dyDescent="0.25">
      <c r="A45" s="1100"/>
      <c r="B45" s="1102"/>
      <c r="C45" s="151" t="s">
        <v>457</v>
      </c>
      <c r="D45" s="152" t="s">
        <v>153</v>
      </c>
      <c r="E45" s="657"/>
      <c r="F45" s="657"/>
      <c r="G45" s="655">
        <f t="shared" si="2"/>
        <v>0</v>
      </c>
      <c r="H45" s="1104"/>
      <c r="I45" s="657"/>
      <c r="J45" s="657"/>
      <c r="K45" s="656">
        <f t="shared" si="3"/>
        <v>0</v>
      </c>
      <c r="L45" s="1106"/>
    </row>
    <row r="46" spans="1:12" s="145" customFormat="1" ht="13.5" customHeight="1" thickTop="1" x14ac:dyDescent="0.2">
      <c r="A46" s="1099">
        <f>+A44+1</f>
        <v>20</v>
      </c>
      <c r="B46" s="1101" t="s">
        <v>651</v>
      </c>
      <c r="C46" s="147" t="s">
        <v>150</v>
      </c>
      <c r="D46" s="148" t="s">
        <v>151</v>
      </c>
      <c r="E46" s="651"/>
      <c r="F46" s="651"/>
      <c r="G46" s="652">
        <f t="shared" si="2"/>
        <v>0</v>
      </c>
      <c r="H46" s="1103" t="s">
        <v>485</v>
      </c>
      <c r="I46" s="651"/>
      <c r="J46" s="651"/>
      <c r="K46" s="653">
        <f t="shared" si="3"/>
        <v>0</v>
      </c>
      <c r="L46" s="1105">
        <f>SUM(K46:K47)</f>
        <v>0</v>
      </c>
    </row>
    <row r="47" spans="1:12" s="145" customFormat="1" ht="13.5" customHeight="1" thickBot="1" x14ac:dyDescent="0.25">
      <c r="A47" s="1100"/>
      <c r="B47" s="1102"/>
      <c r="C47" s="151" t="s">
        <v>457</v>
      </c>
      <c r="D47" s="152" t="s">
        <v>153</v>
      </c>
      <c r="E47" s="657"/>
      <c r="F47" s="657"/>
      <c r="G47" s="655">
        <f t="shared" si="2"/>
        <v>0</v>
      </c>
      <c r="H47" s="1104"/>
      <c r="I47" s="657"/>
      <c r="J47" s="657"/>
      <c r="K47" s="656">
        <f t="shared" si="3"/>
        <v>0</v>
      </c>
      <c r="L47" s="1106"/>
    </row>
    <row r="48" spans="1:12" s="145" customFormat="1" ht="13.5" customHeight="1" thickTop="1" x14ac:dyDescent="0.2">
      <c r="A48" s="1099">
        <f>+A46+1</f>
        <v>21</v>
      </c>
      <c r="B48" s="1101" t="s">
        <v>652</v>
      </c>
      <c r="C48" s="147" t="s">
        <v>150</v>
      </c>
      <c r="D48" s="148" t="s">
        <v>151</v>
      </c>
      <c r="E48" s="651"/>
      <c r="F48" s="651"/>
      <c r="G48" s="652">
        <f t="shared" si="2"/>
        <v>0</v>
      </c>
      <c r="H48" s="1103" t="s">
        <v>485</v>
      </c>
      <c r="I48" s="651"/>
      <c r="J48" s="651"/>
      <c r="K48" s="653">
        <f t="shared" si="3"/>
        <v>0</v>
      </c>
      <c r="L48" s="1105">
        <f>SUM(K48:K49)</f>
        <v>0</v>
      </c>
    </row>
    <row r="49" spans="1:12" s="145" customFormat="1" ht="13.5" customHeight="1" thickBot="1" x14ac:dyDescent="0.25">
      <c r="A49" s="1100"/>
      <c r="B49" s="1102"/>
      <c r="C49" s="151" t="s">
        <v>457</v>
      </c>
      <c r="D49" s="152" t="s">
        <v>153</v>
      </c>
      <c r="E49" s="657"/>
      <c r="F49" s="657"/>
      <c r="G49" s="655">
        <f t="shared" si="2"/>
        <v>0</v>
      </c>
      <c r="H49" s="1104"/>
      <c r="I49" s="657"/>
      <c r="J49" s="657"/>
      <c r="K49" s="656">
        <f t="shared" si="3"/>
        <v>0</v>
      </c>
      <c r="L49" s="1106"/>
    </row>
    <row r="50" spans="1:12" s="145" customFormat="1" ht="13.5" customHeight="1" thickTop="1" x14ac:dyDescent="0.2">
      <c r="A50" s="1099">
        <f>+A48+1</f>
        <v>22</v>
      </c>
      <c r="B50" s="1101" t="s">
        <v>653</v>
      </c>
      <c r="C50" s="147" t="s">
        <v>150</v>
      </c>
      <c r="D50" s="148" t="s">
        <v>151</v>
      </c>
      <c r="E50" s="651"/>
      <c r="F50" s="651"/>
      <c r="G50" s="652">
        <f t="shared" si="2"/>
        <v>0</v>
      </c>
      <c r="H50" s="1103" t="s">
        <v>485</v>
      </c>
      <c r="I50" s="651"/>
      <c r="J50" s="651"/>
      <c r="K50" s="653">
        <f t="shared" si="3"/>
        <v>0</v>
      </c>
      <c r="L50" s="1105">
        <f>SUM(K50:K51)</f>
        <v>0</v>
      </c>
    </row>
    <row r="51" spans="1:12" s="145" customFormat="1" ht="13.5" customHeight="1" thickBot="1" x14ac:dyDescent="0.25">
      <c r="A51" s="1100"/>
      <c r="B51" s="1102"/>
      <c r="C51" s="151" t="s">
        <v>457</v>
      </c>
      <c r="D51" s="152" t="s">
        <v>153</v>
      </c>
      <c r="E51" s="657"/>
      <c r="F51" s="657"/>
      <c r="G51" s="655">
        <f t="shared" si="2"/>
        <v>0</v>
      </c>
      <c r="H51" s="1104"/>
      <c r="I51" s="657"/>
      <c r="J51" s="657"/>
      <c r="K51" s="656">
        <f t="shared" si="3"/>
        <v>0</v>
      </c>
      <c r="L51" s="1106"/>
    </row>
    <row r="52" spans="1:12" s="145" customFormat="1" ht="13.5" customHeight="1" thickTop="1" x14ac:dyDescent="0.2">
      <c r="A52" s="1099">
        <f>+A50+1</f>
        <v>23</v>
      </c>
      <c r="B52" s="1101" t="s">
        <v>654</v>
      </c>
      <c r="C52" s="147" t="s">
        <v>150</v>
      </c>
      <c r="D52" s="148" t="s">
        <v>151</v>
      </c>
      <c r="E52" s="651"/>
      <c r="F52" s="651"/>
      <c r="G52" s="652">
        <f t="shared" si="2"/>
        <v>0</v>
      </c>
      <c r="H52" s="1103" t="s">
        <v>485</v>
      </c>
      <c r="I52" s="651"/>
      <c r="J52" s="651"/>
      <c r="K52" s="653">
        <f t="shared" si="3"/>
        <v>0</v>
      </c>
      <c r="L52" s="1105">
        <f>SUM(K52:K53)</f>
        <v>0</v>
      </c>
    </row>
    <row r="53" spans="1:12" s="145" customFormat="1" ht="13.5" customHeight="1" thickBot="1" x14ac:dyDescent="0.25">
      <c r="A53" s="1100"/>
      <c r="B53" s="1102"/>
      <c r="C53" s="151" t="s">
        <v>457</v>
      </c>
      <c r="D53" s="152" t="s">
        <v>153</v>
      </c>
      <c r="E53" s="657"/>
      <c r="F53" s="657"/>
      <c r="G53" s="655">
        <f t="shared" si="2"/>
        <v>0</v>
      </c>
      <c r="H53" s="1104"/>
      <c r="I53" s="657"/>
      <c r="J53" s="657"/>
      <c r="K53" s="656">
        <f t="shared" si="3"/>
        <v>0</v>
      </c>
      <c r="L53" s="1106"/>
    </row>
    <row r="54" spans="1:12" s="145" customFormat="1" ht="13.5" customHeight="1" thickTop="1" x14ac:dyDescent="0.2">
      <c r="A54" s="1099">
        <f>+A52+1</f>
        <v>24</v>
      </c>
      <c r="B54" s="1101" t="s">
        <v>655</v>
      </c>
      <c r="C54" s="147" t="s">
        <v>150</v>
      </c>
      <c r="D54" s="148" t="s">
        <v>151</v>
      </c>
      <c r="E54" s="651"/>
      <c r="F54" s="651"/>
      <c r="G54" s="652">
        <f t="shared" si="2"/>
        <v>0</v>
      </c>
      <c r="H54" s="1103" t="s">
        <v>485</v>
      </c>
      <c r="I54" s="651"/>
      <c r="J54" s="651"/>
      <c r="K54" s="653">
        <f t="shared" si="3"/>
        <v>0</v>
      </c>
      <c r="L54" s="1105">
        <f>SUM(K54:K55)</f>
        <v>0</v>
      </c>
    </row>
    <row r="55" spans="1:12" s="145" customFormat="1" ht="13.5" customHeight="1" thickBot="1" x14ac:dyDescent="0.25">
      <c r="A55" s="1100"/>
      <c r="B55" s="1102"/>
      <c r="C55" s="151" t="s">
        <v>457</v>
      </c>
      <c r="D55" s="152" t="s">
        <v>153</v>
      </c>
      <c r="E55" s="657"/>
      <c r="F55" s="657"/>
      <c r="G55" s="655">
        <f t="shared" si="2"/>
        <v>0</v>
      </c>
      <c r="H55" s="1104"/>
      <c r="I55" s="657"/>
      <c r="J55" s="657"/>
      <c r="K55" s="656">
        <f t="shared" si="3"/>
        <v>0</v>
      </c>
      <c r="L55" s="1106"/>
    </row>
    <row r="56" spans="1:12" s="145" customFormat="1" ht="13.5" customHeight="1" thickTop="1" x14ac:dyDescent="0.2">
      <c r="A56" s="1099">
        <f>+A54+1</f>
        <v>25</v>
      </c>
      <c r="B56" s="1101" t="s">
        <v>656</v>
      </c>
      <c r="C56" s="147" t="s">
        <v>150</v>
      </c>
      <c r="D56" s="148" t="s">
        <v>151</v>
      </c>
      <c r="E56" s="651"/>
      <c r="F56" s="651"/>
      <c r="G56" s="652">
        <f t="shared" si="2"/>
        <v>0</v>
      </c>
      <c r="H56" s="1103" t="s">
        <v>485</v>
      </c>
      <c r="I56" s="651"/>
      <c r="J56" s="651"/>
      <c r="K56" s="653">
        <f t="shared" si="3"/>
        <v>0</v>
      </c>
      <c r="L56" s="1105">
        <f>SUM(K56:K57)</f>
        <v>0</v>
      </c>
    </row>
    <row r="57" spans="1:12" s="145" customFormat="1" ht="13.5" customHeight="1" thickBot="1" x14ac:dyDescent="0.25">
      <c r="A57" s="1100"/>
      <c r="B57" s="1102"/>
      <c r="C57" s="151" t="s">
        <v>457</v>
      </c>
      <c r="D57" s="152" t="s">
        <v>153</v>
      </c>
      <c r="E57" s="657"/>
      <c r="F57" s="657"/>
      <c r="G57" s="655">
        <f t="shared" si="2"/>
        <v>0</v>
      </c>
      <c r="H57" s="1104"/>
      <c r="I57" s="657"/>
      <c r="J57" s="657"/>
      <c r="K57" s="656">
        <f t="shared" si="3"/>
        <v>0</v>
      </c>
      <c r="L57" s="1106"/>
    </row>
    <row r="58" spans="1:12" s="145" customFormat="1" ht="13.5" customHeight="1" thickTop="1" x14ac:dyDescent="0.2">
      <c r="A58" s="1099">
        <f>+A56+1</f>
        <v>26</v>
      </c>
      <c r="B58" s="1101" t="s">
        <v>657</v>
      </c>
      <c r="C58" s="147" t="s">
        <v>150</v>
      </c>
      <c r="D58" s="148" t="s">
        <v>151</v>
      </c>
      <c r="E58" s="651"/>
      <c r="F58" s="651"/>
      <c r="G58" s="652">
        <f t="shared" si="2"/>
        <v>0</v>
      </c>
      <c r="H58" s="1103" t="s">
        <v>485</v>
      </c>
      <c r="I58" s="651"/>
      <c r="J58" s="651"/>
      <c r="K58" s="653">
        <f t="shared" si="3"/>
        <v>0</v>
      </c>
      <c r="L58" s="1105">
        <f>SUM(K58:K59)</f>
        <v>0</v>
      </c>
    </row>
    <row r="59" spans="1:12" s="145" customFormat="1" ht="13.5" customHeight="1" thickBot="1" x14ac:dyDescent="0.25">
      <c r="A59" s="1100"/>
      <c r="B59" s="1102"/>
      <c r="C59" s="151" t="s">
        <v>457</v>
      </c>
      <c r="D59" s="152" t="s">
        <v>153</v>
      </c>
      <c r="E59" s="657"/>
      <c r="F59" s="657"/>
      <c r="G59" s="655">
        <f t="shared" si="2"/>
        <v>0</v>
      </c>
      <c r="H59" s="1104"/>
      <c r="I59" s="657"/>
      <c r="J59" s="657"/>
      <c r="K59" s="656">
        <f t="shared" si="3"/>
        <v>0</v>
      </c>
      <c r="L59" s="1106"/>
    </row>
    <row r="60" spans="1:12" s="145" customFormat="1" ht="13.5" customHeight="1" thickTop="1" x14ac:dyDescent="0.2">
      <c r="A60" s="1099">
        <f>+A58+1</f>
        <v>27</v>
      </c>
      <c r="B60" s="1101" t="s">
        <v>658</v>
      </c>
      <c r="C60" s="147" t="s">
        <v>150</v>
      </c>
      <c r="D60" s="148" t="s">
        <v>151</v>
      </c>
      <c r="E60" s="651"/>
      <c r="F60" s="651"/>
      <c r="G60" s="652">
        <f t="shared" si="2"/>
        <v>0</v>
      </c>
      <c r="H60" s="1103" t="s">
        <v>485</v>
      </c>
      <c r="I60" s="651"/>
      <c r="J60" s="651"/>
      <c r="K60" s="653">
        <f t="shared" si="3"/>
        <v>0</v>
      </c>
      <c r="L60" s="1105">
        <f>SUM(K60:K61)</f>
        <v>0</v>
      </c>
    </row>
    <row r="61" spans="1:12" s="145" customFormat="1" ht="13.5" customHeight="1" thickBot="1" x14ac:dyDescent="0.25">
      <c r="A61" s="1100"/>
      <c r="B61" s="1102"/>
      <c r="C61" s="151" t="s">
        <v>457</v>
      </c>
      <c r="D61" s="152" t="s">
        <v>153</v>
      </c>
      <c r="E61" s="657"/>
      <c r="F61" s="657"/>
      <c r="G61" s="655">
        <f t="shared" si="2"/>
        <v>0</v>
      </c>
      <c r="H61" s="1104"/>
      <c r="I61" s="657"/>
      <c r="J61" s="657"/>
      <c r="K61" s="656">
        <f t="shared" si="3"/>
        <v>0</v>
      </c>
      <c r="L61" s="1106"/>
    </row>
    <row r="62" spans="1:12" s="145" customFormat="1" ht="13.5" customHeight="1" thickTop="1" x14ac:dyDescent="0.2">
      <c r="A62" s="1099">
        <f>+A60+1</f>
        <v>28</v>
      </c>
      <c r="B62" s="1101" t="s">
        <v>659</v>
      </c>
      <c r="C62" s="147" t="s">
        <v>150</v>
      </c>
      <c r="D62" s="148" t="s">
        <v>151</v>
      </c>
      <c r="E62" s="651"/>
      <c r="F62" s="651"/>
      <c r="G62" s="652">
        <f t="shared" si="2"/>
        <v>0</v>
      </c>
      <c r="H62" s="1103" t="s">
        <v>485</v>
      </c>
      <c r="I62" s="651"/>
      <c r="J62" s="651"/>
      <c r="K62" s="653">
        <f t="shared" si="3"/>
        <v>0</v>
      </c>
      <c r="L62" s="1105">
        <f>SUM(K62:K63)</f>
        <v>0</v>
      </c>
    </row>
    <row r="63" spans="1:12" s="145" customFormat="1" ht="13.5" customHeight="1" thickBot="1" x14ac:dyDescent="0.25">
      <c r="A63" s="1100"/>
      <c r="B63" s="1102"/>
      <c r="C63" s="151" t="s">
        <v>457</v>
      </c>
      <c r="D63" s="152" t="s">
        <v>153</v>
      </c>
      <c r="E63" s="657"/>
      <c r="F63" s="657"/>
      <c r="G63" s="655">
        <f t="shared" si="2"/>
        <v>0</v>
      </c>
      <c r="H63" s="1104"/>
      <c r="I63" s="657"/>
      <c r="J63" s="657"/>
      <c r="K63" s="656">
        <f t="shared" si="3"/>
        <v>0</v>
      </c>
      <c r="L63" s="1106"/>
    </row>
    <row r="64" spans="1:12" s="145" customFormat="1" ht="13.5" customHeight="1" thickTop="1" x14ac:dyDescent="0.2">
      <c r="A64" s="1099">
        <f>+A62+1</f>
        <v>29</v>
      </c>
      <c r="B64" s="1101" t="s">
        <v>660</v>
      </c>
      <c r="C64" s="147" t="s">
        <v>150</v>
      </c>
      <c r="D64" s="148" t="s">
        <v>151</v>
      </c>
      <c r="E64" s="651"/>
      <c r="F64" s="651"/>
      <c r="G64" s="652">
        <f t="shared" si="2"/>
        <v>0</v>
      </c>
      <c r="H64" s="1103" t="s">
        <v>485</v>
      </c>
      <c r="I64" s="651"/>
      <c r="J64" s="651"/>
      <c r="K64" s="653">
        <f t="shared" si="3"/>
        <v>0</v>
      </c>
      <c r="L64" s="1105">
        <f>SUM(K64:K65)</f>
        <v>0</v>
      </c>
    </row>
    <row r="65" spans="1:12" s="145" customFormat="1" ht="13.5" customHeight="1" thickBot="1" x14ac:dyDescent="0.25">
      <c r="A65" s="1100"/>
      <c r="B65" s="1102"/>
      <c r="C65" s="151" t="s">
        <v>457</v>
      </c>
      <c r="D65" s="152" t="s">
        <v>153</v>
      </c>
      <c r="E65" s="657"/>
      <c r="F65" s="657"/>
      <c r="G65" s="655">
        <f t="shared" si="2"/>
        <v>0</v>
      </c>
      <c r="H65" s="1104"/>
      <c r="I65" s="657"/>
      <c r="J65" s="657"/>
      <c r="K65" s="656">
        <f t="shared" si="3"/>
        <v>0</v>
      </c>
      <c r="L65" s="1106"/>
    </row>
    <row r="66" spans="1:12" s="145" customFormat="1" ht="13.5" customHeight="1" thickTop="1" x14ac:dyDescent="0.2">
      <c r="A66" s="1099">
        <f>+A64+1</f>
        <v>30</v>
      </c>
      <c r="B66" s="1101" t="s">
        <v>661</v>
      </c>
      <c r="C66" s="147" t="s">
        <v>150</v>
      </c>
      <c r="D66" s="148" t="s">
        <v>151</v>
      </c>
      <c r="E66" s="651"/>
      <c r="F66" s="651"/>
      <c r="G66" s="652">
        <f t="shared" si="2"/>
        <v>0</v>
      </c>
      <c r="H66" s="1103" t="s">
        <v>485</v>
      </c>
      <c r="I66" s="651"/>
      <c r="J66" s="651"/>
      <c r="K66" s="653">
        <f t="shared" si="3"/>
        <v>0</v>
      </c>
      <c r="L66" s="1105">
        <f>SUM(K66:K67)</f>
        <v>0</v>
      </c>
    </row>
    <row r="67" spans="1:12" s="145" customFormat="1" ht="13.5" customHeight="1" thickBot="1" x14ac:dyDescent="0.25">
      <c r="A67" s="1100"/>
      <c r="B67" s="1102"/>
      <c r="C67" s="151" t="s">
        <v>457</v>
      </c>
      <c r="D67" s="152" t="s">
        <v>153</v>
      </c>
      <c r="E67" s="657"/>
      <c r="F67" s="657"/>
      <c r="G67" s="655">
        <f t="shared" si="2"/>
        <v>0</v>
      </c>
      <c r="H67" s="1104"/>
      <c r="I67" s="657"/>
      <c r="J67" s="657"/>
      <c r="K67" s="656">
        <f t="shared" si="3"/>
        <v>0</v>
      </c>
      <c r="L67" s="1106"/>
    </row>
    <row r="68" spans="1:12" s="145" customFormat="1" ht="13.5" customHeight="1" thickTop="1" x14ac:dyDescent="0.2">
      <c r="A68" s="1099">
        <f>+A66+1</f>
        <v>31</v>
      </c>
      <c r="B68" s="1101" t="s">
        <v>662</v>
      </c>
      <c r="C68" s="147" t="s">
        <v>150</v>
      </c>
      <c r="D68" s="148" t="s">
        <v>151</v>
      </c>
      <c r="E68" s="651"/>
      <c r="F68" s="651"/>
      <c r="G68" s="652">
        <f t="shared" si="2"/>
        <v>0</v>
      </c>
      <c r="H68" s="1103" t="s">
        <v>485</v>
      </c>
      <c r="I68" s="651"/>
      <c r="J68" s="651"/>
      <c r="K68" s="653">
        <f t="shared" si="3"/>
        <v>0</v>
      </c>
      <c r="L68" s="1105">
        <f>SUM(K68:K69)</f>
        <v>0</v>
      </c>
    </row>
    <row r="69" spans="1:12" s="145" customFormat="1" ht="13.5" customHeight="1" thickBot="1" x14ac:dyDescent="0.25">
      <c r="A69" s="1100"/>
      <c r="B69" s="1102"/>
      <c r="C69" s="151" t="s">
        <v>457</v>
      </c>
      <c r="D69" s="152" t="s">
        <v>153</v>
      </c>
      <c r="E69" s="657"/>
      <c r="F69" s="657"/>
      <c r="G69" s="655">
        <f t="shared" si="2"/>
        <v>0</v>
      </c>
      <c r="H69" s="1104"/>
      <c r="I69" s="657"/>
      <c r="J69" s="657"/>
      <c r="K69" s="656">
        <f t="shared" si="3"/>
        <v>0</v>
      </c>
      <c r="L69" s="1106"/>
    </row>
    <row r="70" spans="1:12" s="145" customFormat="1" ht="13.5" customHeight="1" thickTop="1" x14ac:dyDescent="0.2">
      <c r="A70" s="1099">
        <f>+A68+1</f>
        <v>32</v>
      </c>
      <c r="B70" s="1101" t="s">
        <v>663</v>
      </c>
      <c r="C70" s="147" t="s">
        <v>150</v>
      </c>
      <c r="D70" s="148" t="s">
        <v>151</v>
      </c>
      <c r="E70" s="651"/>
      <c r="F70" s="651"/>
      <c r="G70" s="652">
        <f t="shared" si="2"/>
        <v>0</v>
      </c>
      <c r="H70" s="1103" t="s">
        <v>485</v>
      </c>
      <c r="I70" s="651"/>
      <c r="J70" s="651"/>
      <c r="K70" s="653">
        <f t="shared" si="3"/>
        <v>0</v>
      </c>
      <c r="L70" s="1105">
        <f>SUM(K70:K71)</f>
        <v>0</v>
      </c>
    </row>
    <row r="71" spans="1:12" s="145" customFormat="1" ht="13.5" customHeight="1" thickBot="1" x14ac:dyDescent="0.25">
      <c r="A71" s="1100"/>
      <c r="B71" s="1102"/>
      <c r="C71" s="151" t="s">
        <v>457</v>
      </c>
      <c r="D71" s="152" t="s">
        <v>153</v>
      </c>
      <c r="E71" s="657"/>
      <c r="F71" s="657"/>
      <c r="G71" s="655">
        <f t="shared" si="2"/>
        <v>0</v>
      </c>
      <c r="H71" s="1104"/>
      <c r="I71" s="657"/>
      <c r="J71" s="657"/>
      <c r="K71" s="656">
        <f t="shared" si="3"/>
        <v>0</v>
      </c>
      <c r="L71" s="1106"/>
    </row>
    <row r="72" spans="1:12" s="145" customFormat="1" ht="13.5" customHeight="1" thickTop="1" x14ac:dyDescent="0.2">
      <c r="A72" s="1099">
        <f>+A70+1</f>
        <v>33</v>
      </c>
      <c r="B72" s="1101" t="s">
        <v>664</v>
      </c>
      <c r="C72" s="147" t="s">
        <v>150</v>
      </c>
      <c r="D72" s="148" t="s">
        <v>151</v>
      </c>
      <c r="E72" s="651"/>
      <c r="F72" s="651"/>
      <c r="G72" s="652">
        <f t="shared" ref="G72:G103" si="4">E72+F72*12</f>
        <v>0</v>
      </c>
      <c r="H72" s="1103" t="s">
        <v>485</v>
      </c>
      <c r="I72" s="651"/>
      <c r="J72" s="651"/>
      <c r="K72" s="653">
        <f t="shared" ref="K72:K103" si="5">I72+J72*12</f>
        <v>0</v>
      </c>
      <c r="L72" s="1105">
        <f>SUM(K72:K73)</f>
        <v>0</v>
      </c>
    </row>
    <row r="73" spans="1:12" s="145" customFormat="1" ht="13.5" customHeight="1" thickBot="1" x14ac:dyDescent="0.25">
      <c r="A73" s="1100"/>
      <c r="B73" s="1102"/>
      <c r="C73" s="151" t="s">
        <v>457</v>
      </c>
      <c r="D73" s="152" t="s">
        <v>153</v>
      </c>
      <c r="E73" s="657"/>
      <c r="F73" s="657"/>
      <c r="G73" s="655">
        <f t="shared" si="4"/>
        <v>0</v>
      </c>
      <c r="H73" s="1104"/>
      <c r="I73" s="657"/>
      <c r="J73" s="657"/>
      <c r="K73" s="656">
        <f t="shared" si="5"/>
        <v>0</v>
      </c>
      <c r="L73" s="1106"/>
    </row>
    <row r="74" spans="1:12" s="145" customFormat="1" ht="13.5" customHeight="1" thickTop="1" x14ac:dyDescent="0.2">
      <c r="A74" s="1099">
        <f>+A72+1</f>
        <v>34</v>
      </c>
      <c r="B74" s="1101" t="s">
        <v>665</v>
      </c>
      <c r="C74" s="147" t="s">
        <v>150</v>
      </c>
      <c r="D74" s="148" t="s">
        <v>151</v>
      </c>
      <c r="E74" s="651"/>
      <c r="F74" s="651"/>
      <c r="G74" s="652">
        <f t="shared" si="4"/>
        <v>0</v>
      </c>
      <c r="H74" s="1103" t="s">
        <v>485</v>
      </c>
      <c r="I74" s="651"/>
      <c r="J74" s="651"/>
      <c r="K74" s="653">
        <f t="shared" si="5"/>
        <v>0</v>
      </c>
      <c r="L74" s="1105">
        <f>SUM(K74:K75)</f>
        <v>0</v>
      </c>
    </row>
    <row r="75" spans="1:12" s="145" customFormat="1" ht="13.5" customHeight="1" thickBot="1" x14ac:dyDescent="0.25">
      <c r="A75" s="1100"/>
      <c r="B75" s="1102"/>
      <c r="C75" s="151" t="s">
        <v>457</v>
      </c>
      <c r="D75" s="152" t="s">
        <v>153</v>
      </c>
      <c r="E75" s="657"/>
      <c r="F75" s="657"/>
      <c r="G75" s="655">
        <f t="shared" si="4"/>
        <v>0</v>
      </c>
      <c r="H75" s="1104"/>
      <c r="I75" s="657"/>
      <c r="J75" s="657"/>
      <c r="K75" s="656">
        <f t="shared" si="5"/>
        <v>0</v>
      </c>
      <c r="L75" s="1106"/>
    </row>
    <row r="76" spans="1:12" s="145" customFormat="1" ht="13.5" customHeight="1" thickTop="1" x14ac:dyDescent="0.2">
      <c r="A76" s="1099">
        <f>+A74+1</f>
        <v>35</v>
      </c>
      <c r="B76" s="1101" t="s">
        <v>666</v>
      </c>
      <c r="C76" s="147" t="s">
        <v>150</v>
      </c>
      <c r="D76" s="148" t="s">
        <v>151</v>
      </c>
      <c r="E76" s="651"/>
      <c r="F76" s="651"/>
      <c r="G76" s="652">
        <f t="shared" si="4"/>
        <v>0</v>
      </c>
      <c r="H76" s="1103" t="s">
        <v>485</v>
      </c>
      <c r="I76" s="651"/>
      <c r="J76" s="651"/>
      <c r="K76" s="653">
        <f t="shared" si="5"/>
        <v>0</v>
      </c>
      <c r="L76" s="1105">
        <f>SUM(K76:K77)</f>
        <v>0</v>
      </c>
    </row>
    <row r="77" spans="1:12" s="145" customFormat="1" ht="13.5" customHeight="1" thickBot="1" x14ac:dyDescent="0.25">
      <c r="A77" s="1100"/>
      <c r="B77" s="1102"/>
      <c r="C77" s="151" t="s">
        <v>457</v>
      </c>
      <c r="D77" s="152" t="s">
        <v>153</v>
      </c>
      <c r="E77" s="657"/>
      <c r="F77" s="657"/>
      <c r="G77" s="655">
        <f t="shared" si="4"/>
        <v>0</v>
      </c>
      <c r="H77" s="1104"/>
      <c r="I77" s="657"/>
      <c r="J77" s="657"/>
      <c r="K77" s="656">
        <f t="shared" si="5"/>
        <v>0</v>
      </c>
      <c r="L77" s="1106"/>
    </row>
    <row r="78" spans="1:12" s="145" customFormat="1" ht="13.5" customHeight="1" thickTop="1" x14ac:dyDescent="0.2">
      <c r="A78" s="1099">
        <f>+A76+1</f>
        <v>36</v>
      </c>
      <c r="B78" s="1101" t="s">
        <v>667</v>
      </c>
      <c r="C78" s="147" t="s">
        <v>150</v>
      </c>
      <c r="D78" s="148" t="s">
        <v>151</v>
      </c>
      <c r="E78" s="651"/>
      <c r="F78" s="651"/>
      <c r="G78" s="652">
        <f t="shared" si="4"/>
        <v>0</v>
      </c>
      <c r="H78" s="1103" t="s">
        <v>485</v>
      </c>
      <c r="I78" s="651"/>
      <c r="J78" s="651"/>
      <c r="K78" s="653">
        <f t="shared" si="5"/>
        <v>0</v>
      </c>
      <c r="L78" s="1105">
        <f>SUM(K78:K79)</f>
        <v>0</v>
      </c>
    </row>
    <row r="79" spans="1:12" s="145" customFormat="1" ht="13.5" customHeight="1" thickBot="1" x14ac:dyDescent="0.25">
      <c r="A79" s="1100"/>
      <c r="B79" s="1102"/>
      <c r="C79" s="151" t="s">
        <v>457</v>
      </c>
      <c r="D79" s="152" t="s">
        <v>153</v>
      </c>
      <c r="E79" s="657"/>
      <c r="F79" s="657"/>
      <c r="G79" s="655">
        <f t="shared" si="4"/>
        <v>0</v>
      </c>
      <c r="H79" s="1104"/>
      <c r="I79" s="657"/>
      <c r="J79" s="657"/>
      <c r="K79" s="656">
        <f t="shared" si="5"/>
        <v>0</v>
      </c>
      <c r="L79" s="1106"/>
    </row>
    <row r="80" spans="1:12" s="145" customFormat="1" ht="13.5" customHeight="1" thickTop="1" x14ac:dyDescent="0.2">
      <c r="A80" s="1099">
        <f>+A78+1</f>
        <v>37</v>
      </c>
      <c r="B80" s="1101" t="s">
        <v>668</v>
      </c>
      <c r="C80" s="147" t="s">
        <v>150</v>
      </c>
      <c r="D80" s="148" t="s">
        <v>151</v>
      </c>
      <c r="E80" s="651"/>
      <c r="F80" s="651"/>
      <c r="G80" s="652">
        <f t="shared" si="4"/>
        <v>0</v>
      </c>
      <c r="H80" s="1103" t="s">
        <v>485</v>
      </c>
      <c r="I80" s="651"/>
      <c r="J80" s="651"/>
      <c r="K80" s="653">
        <f t="shared" si="5"/>
        <v>0</v>
      </c>
      <c r="L80" s="1105">
        <f>SUM(K80:K81)</f>
        <v>0</v>
      </c>
    </row>
    <row r="81" spans="1:12" s="145" customFormat="1" ht="13.5" customHeight="1" thickBot="1" x14ac:dyDescent="0.25">
      <c r="A81" s="1110"/>
      <c r="B81" s="1102"/>
      <c r="C81" s="149" t="s">
        <v>457</v>
      </c>
      <c r="D81" s="150" t="s">
        <v>153</v>
      </c>
      <c r="E81" s="654"/>
      <c r="F81" s="654"/>
      <c r="G81" s="655">
        <f t="shared" si="4"/>
        <v>0</v>
      </c>
      <c r="H81" s="1104"/>
      <c r="I81" s="654"/>
      <c r="J81" s="654"/>
      <c r="K81" s="656">
        <f t="shared" si="5"/>
        <v>0</v>
      </c>
      <c r="L81" s="1109"/>
    </row>
    <row r="82" spans="1:12" s="145" customFormat="1" ht="13.5" customHeight="1" thickTop="1" x14ac:dyDescent="0.2">
      <c r="A82" s="1099">
        <f>+A80+1</f>
        <v>38</v>
      </c>
      <c r="B82" s="1101" t="s">
        <v>669</v>
      </c>
      <c r="C82" s="147" t="s">
        <v>150</v>
      </c>
      <c r="D82" s="148" t="s">
        <v>151</v>
      </c>
      <c r="E82" s="651"/>
      <c r="F82" s="651"/>
      <c r="G82" s="652">
        <f t="shared" si="4"/>
        <v>0</v>
      </c>
      <c r="H82" s="1103" t="s">
        <v>485</v>
      </c>
      <c r="I82" s="651"/>
      <c r="J82" s="651"/>
      <c r="K82" s="653">
        <f t="shared" si="5"/>
        <v>0</v>
      </c>
      <c r="L82" s="1105">
        <f>SUM(K82:K83)</f>
        <v>0</v>
      </c>
    </row>
    <row r="83" spans="1:12" s="145" customFormat="1" ht="13.5" customHeight="1" thickBot="1" x14ac:dyDescent="0.25">
      <c r="A83" s="1100"/>
      <c r="B83" s="1102"/>
      <c r="C83" s="151" t="s">
        <v>457</v>
      </c>
      <c r="D83" s="152" t="s">
        <v>153</v>
      </c>
      <c r="E83" s="657"/>
      <c r="F83" s="657"/>
      <c r="G83" s="655">
        <f t="shared" si="4"/>
        <v>0</v>
      </c>
      <c r="H83" s="1104"/>
      <c r="I83" s="657"/>
      <c r="J83" s="657"/>
      <c r="K83" s="656">
        <f t="shared" si="5"/>
        <v>0</v>
      </c>
      <c r="L83" s="1106"/>
    </row>
    <row r="84" spans="1:12" s="145" customFormat="1" ht="13.5" customHeight="1" thickTop="1" x14ac:dyDescent="0.2">
      <c r="A84" s="1099">
        <f>+A82+1</f>
        <v>39</v>
      </c>
      <c r="B84" s="1101" t="s">
        <v>670</v>
      </c>
      <c r="C84" s="147" t="s">
        <v>150</v>
      </c>
      <c r="D84" s="148" t="s">
        <v>151</v>
      </c>
      <c r="E84" s="651"/>
      <c r="F84" s="651"/>
      <c r="G84" s="652">
        <f t="shared" si="4"/>
        <v>0</v>
      </c>
      <c r="H84" s="1103" t="s">
        <v>485</v>
      </c>
      <c r="I84" s="651"/>
      <c r="J84" s="651"/>
      <c r="K84" s="653">
        <f t="shared" si="5"/>
        <v>0</v>
      </c>
      <c r="L84" s="1105">
        <f>SUM(K84:K85)</f>
        <v>0</v>
      </c>
    </row>
    <row r="85" spans="1:12" s="145" customFormat="1" ht="13.5" customHeight="1" thickBot="1" x14ac:dyDescent="0.25">
      <c r="A85" s="1100"/>
      <c r="B85" s="1102"/>
      <c r="C85" s="151" t="s">
        <v>457</v>
      </c>
      <c r="D85" s="152" t="s">
        <v>153</v>
      </c>
      <c r="E85" s="657"/>
      <c r="F85" s="657"/>
      <c r="G85" s="655">
        <f t="shared" si="4"/>
        <v>0</v>
      </c>
      <c r="H85" s="1104"/>
      <c r="I85" s="657"/>
      <c r="J85" s="657"/>
      <c r="K85" s="656">
        <f t="shared" si="5"/>
        <v>0</v>
      </c>
      <c r="L85" s="1106"/>
    </row>
    <row r="86" spans="1:12" s="145" customFormat="1" ht="13.5" customHeight="1" thickTop="1" x14ac:dyDescent="0.2">
      <c r="A86" s="1099">
        <f>+A84+1</f>
        <v>40</v>
      </c>
      <c r="B86" s="1101" t="s">
        <v>671</v>
      </c>
      <c r="C86" s="147" t="s">
        <v>150</v>
      </c>
      <c r="D86" s="148" t="s">
        <v>151</v>
      </c>
      <c r="E86" s="651"/>
      <c r="F86" s="651"/>
      <c r="G86" s="652">
        <f t="shared" si="4"/>
        <v>0</v>
      </c>
      <c r="H86" s="1103" t="s">
        <v>485</v>
      </c>
      <c r="I86" s="651"/>
      <c r="J86" s="651"/>
      <c r="K86" s="653">
        <f t="shared" si="5"/>
        <v>0</v>
      </c>
      <c r="L86" s="1105">
        <f>SUM(K86:K87)</f>
        <v>0</v>
      </c>
    </row>
    <row r="87" spans="1:12" s="145" customFormat="1" ht="13.5" customHeight="1" thickBot="1" x14ac:dyDescent="0.25">
      <c r="A87" s="1100"/>
      <c r="B87" s="1102"/>
      <c r="C87" s="151" t="s">
        <v>457</v>
      </c>
      <c r="D87" s="152" t="s">
        <v>153</v>
      </c>
      <c r="E87" s="657"/>
      <c r="F87" s="657"/>
      <c r="G87" s="655">
        <f t="shared" si="4"/>
        <v>0</v>
      </c>
      <c r="H87" s="1104"/>
      <c r="I87" s="657"/>
      <c r="J87" s="657"/>
      <c r="K87" s="656">
        <f t="shared" si="5"/>
        <v>0</v>
      </c>
      <c r="L87" s="1106"/>
    </row>
    <row r="88" spans="1:12" s="145" customFormat="1" ht="13.5" customHeight="1" thickTop="1" x14ac:dyDescent="0.2">
      <c r="A88" s="1099">
        <f>+A86+1</f>
        <v>41</v>
      </c>
      <c r="B88" s="1101" t="s">
        <v>672</v>
      </c>
      <c r="C88" s="147" t="s">
        <v>150</v>
      </c>
      <c r="D88" s="148" t="s">
        <v>151</v>
      </c>
      <c r="E88" s="651"/>
      <c r="F88" s="651"/>
      <c r="G88" s="652">
        <f t="shared" si="4"/>
        <v>0</v>
      </c>
      <c r="H88" s="1103" t="s">
        <v>485</v>
      </c>
      <c r="I88" s="651"/>
      <c r="J88" s="651"/>
      <c r="K88" s="653">
        <f t="shared" si="5"/>
        <v>0</v>
      </c>
      <c r="L88" s="1105">
        <f>SUM(K88:K89)</f>
        <v>0</v>
      </c>
    </row>
    <row r="89" spans="1:12" s="145" customFormat="1" ht="13.5" customHeight="1" thickBot="1" x14ac:dyDescent="0.25">
      <c r="A89" s="1100"/>
      <c r="B89" s="1102"/>
      <c r="C89" s="151" t="s">
        <v>457</v>
      </c>
      <c r="D89" s="152" t="s">
        <v>153</v>
      </c>
      <c r="E89" s="657"/>
      <c r="F89" s="657"/>
      <c r="G89" s="655">
        <f t="shared" si="4"/>
        <v>0</v>
      </c>
      <c r="H89" s="1104"/>
      <c r="I89" s="657"/>
      <c r="J89" s="657"/>
      <c r="K89" s="656">
        <f t="shared" si="5"/>
        <v>0</v>
      </c>
      <c r="L89" s="1106"/>
    </row>
    <row r="90" spans="1:12" s="145" customFormat="1" ht="13.5" customHeight="1" thickTop="1" x14ac:dyDescent="0.2">
      <c r="A90" s="1099">
        <f>+A88+1</f>
        <v>42</v>
      </c>
      <c r="B90" s="1101" t="s">
        <v>673</v>
      </c>
      <c r="C90" s="147" t="s">
        <v>150</v>
      </c>
      <c r="D90" s="148" t="s">
        <v>151</v>
      </c>
      <c r="E90" s="651"/>
      <c r="F90" s="651"/>
      <c r="G90" s="652">
        <f t="shared" si="4"/>
        <v>0</v>
      </c>
      <c r="H90" s="1103" t="s">
        <v>485</v>
      </c>
      <c r="I90" s="651"/>
      <c r="J90" s="651"/>
      <c r="K90" s="653">
        <f t="shared" si="5"/>
        <v>0</v>
      </c>
      <c r="L90" s="1105">
        <f>SUM(K90:K91)</f>
        <v>0</v>
      </c>
    </row>
    <row r="91" spans="1:12" s="145" customFormat="1" ht="13.5" customHeight="1" thickBot="1" x14ac:dyDescent="0.25">
      <c r="A91" s="1100"/>
      <c r="B91" s="1102"/>
      <c r="C91" s="151" t="s">
        <v>457</v>
      </c>
      <c r="D91" s="152" t="s">
        <v>153</v>
      </c>
      <c r="E91" s="657"/>
      <c r="F91" s="657"/>
      <c r="G91" s="655">
        <f t="shared" si="4"/>
        <v>0</v>
      </c>
      <c r="H91" s="1104"/>
      <c r="I91" s="657"/>
      <c r="J91" s="657"/>
      <c r="K91" s="656">
        <f t="shared" si="5"/>
        <v>0</v>
      </c>
      <c r="L91" s="1106"/>
    </row>
    <row r="92" spans="1:12" s="145" customFormat="1" ht="13.5" customHeight="1" thickTop="1" x14ac:dyDescent="0.2">
      <c r="A92" s="1099">
        <f>+A90+1</f>
        <v>43</v>
      </c>
      <c r="B92" s="1101" t="s">
        <v>674</v>
      </c>
      <c r="C92" s="147" t="s">
        <v>150</v>
      </c>
      <c r="D92" s="148" t="s">
        <v>151</v>
      </c>
      <c r="E92" s="651"/>
      <c r="F92" s="651"/>
      <c r="G92" s="652">
        <f t="shared" si="4"/>
        <v>0</v>
      </c>
      <c r="H92" s="1103" t="s">
        <v>485</v>
      </c>
      <c r="I92" s="651"/>
      <c r="J92" s="651"/>
      <c r="K92" s="653">
        <f t="shared" si="5"/>
        <v>0</v>
      </c>
      <c r="L92" s="1105">
        <f>SUM(K92:K93)</f>
        <v>0</v>
      </c>
    </row>
    <row r="93" spans="1:12" s="145" customFormat="1" ht="13.5" customHeight="1" thickBot="1" x14ac:dyDescent="0.25">
      <c r="A93" s="1100"/>
      <c r="B93" s="1102"/>
      <c r="C93" s="151" t="s">
        <v>457</v>
      </c>
      <c r="D93" s="152" t="s">
        <v>153</v>
      </c>
      <c r="E93" s="657"/>
      <c r="F93" s="657"/>
      <c r="G93" s="655">
        <f t="shared" si="4"/>
        <v>0</v>
      </c>
      <c r="H93" s="1104"/>
      <c r="I93" s="657"/>
      <c r="J93" s="657"/>
      <c r="K93" s="656">
        <f t="shared" si="5"/>
        <v>0</v>
      </c>
      <c r="L93" s="1106"/>
    </row>
    <row r="94" spans="1:12" s="145" customFormat="1" ht="13.5" customHeight="1" thickTop="1" x14ac:dyDescent="0.2">
      <c r="A94" s="1099">
        <f>+A92+1</f>
        <v>44</v>
      </c>
      <c r="B94" s="1101" t="s">
        <v>675</v>
      </c>
      <c r="C94" s="147" t="s">
        <v>150</v>
      </c>
      <c r="D94" s="148" t="s">
        <v>151</v>
      </c>
      <c r="E94" s="651"/>
      <c r="F94" s="651"/>
      <c r="G94" s="652">
        <f t="shared" si="4"/>
        <v>0</v>
      </c>
      <c r="H94" s="1103" t="s">
        <v>485</v>
      </c>
      <c r="I94" s="651"/>
      <c r="J94" s="651"/>
      <c r="K94" s="653">
        <f t="shared" si="5"/>
        <v>0</v>
      </c>
      <c r="L94" s="1105">
        <f>SUM(K94:K95)</f>
        <v>0</v>
      </c>
    </row>
    <row r="95" spans="1:12" s="145" customFormat="1" ht="13.5" customHeight="1" thickBot="1" x14ac:dyDescent="0.25">
      <c r="A95" s="1100"/>
      <c r="B95" s="1102"/>
      <c r="C95" s="151" t="s">
        <v>457</v>
      </c>
      <c r="D95" s="152" t="s">
        <v>153</v>
      </c>
      <c r="E95" s="657"/>
      <c r="F95" s="657"/>
      <c r="G95" s="655">
        <f t="shared" si="4"/>
        <v>0</v>
      </c>
      <c r="H95" s="1104"/>
      <c r="I95" s="657"/>
      <c r="J95" s="657"/>
      <c r="K95" s="656">
        <f t="shared" si="5"/>
        <v>0</v>
      </c>
      <c r="L95" s="1106"/>
    </row>
    <row r="96" spans="1:12" s="145" customFormat="1" ht="13.5" customHeight="1" thickTop="1" x14ac:dyDescent="0.2">
      <c r="A96" s="1099">
        <f>+A94+1</f>
        <v>45</v>
      </c>
      <c r="B96" s="1101" t="s">
        <v>676</v>
      </c>
      <c r="C96" s="147" t="s">
        <v>150</v>
      </c>
      <c r="D96" s="148" t="s">
        <v>151</v>
      </c>
      <c r="E96" s="651"/>
      <c r="F96" s="651"/>
      <c r="G96" s="652">
        <f t="shared" si="4"/>
        <v>0</v>
      </c>
      <c r="H96" s="1103" t="s">
        <v>485</v>
      </c>
      <c r="I96" s="651"/>
      <c r="J96" s="651"/>
      <c r="K96" s="653">
        <f t="shared" si="5"/>
        <v>0</v>
      </c>
      <c r="L96" s="1105">
        <f>SUM(K96:K97)</f>
        <v>0</v>
      </c>
    </row>
    <row r="97" spans="1:12" s="145" customFormat="1" ht="13.5" customHeight="1" thickBot="1" x14ac:dyDescent="0.25">
      <c r="A97" s="1100"/>
      <c r="B97" s="1102"/>
      <c r="C97" s="151" t="s">
        <v>457</v>
      </c>
      <c r="D97" s="152" t="s">
        <v>153</v>
      </c>
      <c r="E97" s="657"/>
      <c r="F97" s="657"/>
      <c r="G97" s="655">
        <f t="shared" si="4"/>
        <v>0</v>
      </c>
      <c r="H97" s="1104"/>
      <c r="I97" s="657"/>
      <c r="J97" s="657"/>
      <c r="K97" s="656">
        <f t="shared" si="5"/>
        <v>0</v>
      </c>
      <c r="L97" s="1106"/>
    </row>
    <row r="98" spans="1:12" s="145" customFormat="1" ht="13.5" customHeight="1" thickTop="1" x14ac:dyDescent="0.2">
      <c r="A98" s="1099">
        <f>+A96+1</f>
        <v>46</v>
      </c>
      <c r="B98" s="1101" t="s">
        <v>677</v>
      </c>
      <c r="C98" s="147" t="s">
        <v>150</v>
      </c>
      <c r="D98" s="148" t="s">
        <v>151</v>
      </c>
      <c r="E98" s="651"/>
      <c r="F98" s="651"/>
      <c r="G98" s="652">
        <f t="shared" si="4"/>
        <v>0</v>
      </c>
      <c r="H98" s="1103" t="s">
        <v>485</v>
      </c>
      <c r="I98" s="651"/>
      <c r="J98" s="651"/>
      <c r="K98" s="653">
        <f t="shared" si="5"/>
        <v>0</v>
      </c>
      <c r="L98" s="1105">
        <f>SUM(K98:K99)</f>
        <v>0</v>
      </c>
    </row>
    <row r="99" spans="1:12" s="145" customFormat="1" ht="13.5" customHeight="1" thickBot="1" x14ac:dyDescent="0.25">
      <c r="A99" s="1110"/>
      <c r="B99" s="1102"/>
      <c r="C99" s="149" t="s">
        <v>457</v>
      </c>
      <c r="D99" s="150" t="s">
        <v>153</v>
      </c>
      <c r="E99" s="654"/>
      <c r="F99" s="654"/>
      <c r="G99" s="655">
        <f t="shared" si="4"/>
        <v>0</v>
      </c>
      <c r="H99" s="1104"/>
      <c r="I99" s="654"/>
      <c r="J99" s="654"/>
      <c r="K99" s="656">
        <f t="shared" si="5"/>
        <v>0</v>
      </c>
      <c r="L99" s="1109"/>
    </row>
    <row r="100" spans="1:12" s="145" customFormat="1" ht="13.5" customHeight="1" thickTop="1" x14ac:dyDescent="0.2">
      <c r="A100" s="1099">
        <f>+A98+1</f>
        <v>47</v>
      </c>
      <c r="B100" s="1101" t="s">
        <v>678</v>
      </c>
      <c r="C100" s="147" t="s">
        <v>150</v>
      </c>
      <c r="D100" s="148" t="s">
        <v>151</v>
      </c>
      <c r="E100" s="651"/>
      <c r="F100" s="651"/>
      <c r="G100" s="652">
        <f t="shared" si="4"/>
        <v>0</v>
      </c>
      <c r="H100" s="1103" t="s">
        <v>485</v>
      </c>
      <c r="I100" s="651"/>
      <c r="J100" s="651"/>
      <c r="K100" s="653">
        <f t="shared" si="5"/>
        <v>0</v>
      </c>
      <c r="L100" s="1105">
        <f>SUM(K100:K101)</f>
        <v>0</v>
      </c>
    </row>
    <row r="101" spans="1:12" s="145" customFormat="1" ht="13.5" customHeight="1" thickBot="1" x14ac:dyDescent="0.25">
      <c r="A101" s="1110"/>
      <c r="B101" s="1102"/>
      <c r="C101" s="149" t="s">
        <v>457</v>
      </c>
      <c r="D101" s="150" t="s">
        <v>153</v>
      </c>
      <c r="E101" s="654"/>
      <c r="F101" s="654"/>
      <c r="G101" s="655">
        <f t="shared" si="4"/>
        <v>0</v>
      </c>
      <c r="H101" s="1104"/>
      <c r="I101" s="654"/>
      <c r="J101" s="654"/>
      <c r="K101" s="656">
        <f t="shared" si="5"/>
        <v>0</v>
      </c>
      <c r="L101" s="1109"/>
    </row>
    <row r="102" spans="1:12" s="145" customFormat="1" ht="13.5" customHeight="1" thickTop="1" x14ac:dyDescent="0.2">
      <c r="A102" s="1099">
        <f>+A100+1</f>
        <v>48</v>
      </c>
      <c r="B102" s="1101" t="s">
        <v>679</v>
      </c>
      <c r="C102" s="147" t="s">
        <v>150</v>
      </c>
      <c r="D102" s="148" t="s">
        <v>151</v>
      </c>
      <c r="E102" s="651"/>
      <c r="F102" s="651"/>
      <c r="G102" s="652">
        <f t="shared" si="4"/>
        <v>0</v>
      </c>
      <c r="H102" s="1103" t="s">
        <v>485</v>
      </c>
      <c r="I102" s="651"/>
      <c r="J102" s="651"/>
      <c r="K102" s="653">
        <f t="shared" si="5"/>
        <v>0</v>
      </c>
      <c r="L102" s="1105">
        <f>SUM(K102:K103)</f>
        <v>0</v>
      </c>
    </row>
    <row r="103" spans="1:12" s="145" customFormat="1" ht="13.5" customHeight="1" thickBot="1" x14ac:dyDescent="0.25">
      <c r="A103" s="1110"/>
      <c r="B103" s="1102"/>
      <c r="C103" s="149" t="s">
        <v>457</v>
      </c>
      <c r="D103" s="150" t="s">
        <v>153</v>
      </c>
      <c r="E103" s="654"/>
      <c r="F103" s="654"/>
      <c r="G103" s="655">
        <f t="shared" si="4"/>
        <v>0</v>
      </c>
      <c r="H103" s="1104"/>
      <c r="I103" s="654"/>
      <c r="J103" s="654"/>
      <c r="K103" s="656">
        <f t="shared" si="5"/>
        <v>0</v>
      </c>
      <c r="L103" s="1109"/>
    </row>
    <row r="104" spans="1:12" s="145" customFormat="1" ht="13.5" customHeight="1" thickTop="1" x14ac:dyDescent="0.2">
      <c r="A104" s="1099">
        <f>+A102+1</f>
        <v>49</v>
      </c>
      <c r="B104" s="1101" t="s">
        <v>680</v>
      </c>
      <c r="C104" s="147" t="s">
        <v>150</v>
      </c>
      <c r="D104" s="148" t="s">
        <v>151</v>
      </c>
      <c r="E104" s="651"/>
      <c r="F104" s="651"/>
      <c r="G104" s="652">
        <f t="shared" ref="G104:G111" si="6">E104+F104*12</f>
        <v>0</v>
      </c>
      <c r="H104" s="1103" t="s">
        <v>485</v>
      </c>
      <c r="I104" s="651"/>
      <c r="J104" s="651"/>
      <c r="K104" s="653">
        <f t="shared" ref="K104:K111" si="7">I104+J104*12</f>
        <v>0</v>
      </c>
      <c r="L104" s="1105">
        <f>SUM(K104:K105)</f>
        <v>0</v>
      </c>
    </row>
    <row r="105" spans="1:12" s="145" customFormat="1" ht="13.5" customHeight="1" thickBot="1" x14ac:dyDescent="0.25">
      <c r="A105" s="1100"/>
      <c r="B105" s="1102"/>
      <c r="C105" s="151" t="s">
        <v>457</v>
      </c>
      <c r="D105" s="152" t="s">
        <v>153</v>
      </c>
      <c r="E105" s="657"/>
      <c r="F105" s="657"/>
      <c r="G105" s="655">
        <f t="shared" si="6"/>
        <v>0</v>
      </c>
      <c r="H105" s="1104"/>
      <c r="I105" s="657"/>
      <c r="J105" s="657"/>
      <c r="K105" s="656">
        <f t="shared" si="7"/>
        <v>0</v>
      </c>
      <c r="L105" s="1106"/>
    </row>
    <row r="106" spans="1:12" s="145" customFormat="1" ht="13.5" customHeight="1" thickTop="1" x14ac:dyDescent="0.2">
      <c r="A106" s="1099">
        <f>+A104+1</f>
        <v>50</v>
      </c>
      <c r="B106" s="1101" t="s">
        <v>681</v>
      </c>
      <c r="C106" s="147" t="s">
        <v>150</v>
      </c>
      <c r="D106" s="148" t="s">
        <v>151</v>
      </c>
      <c r="E106" s="829"/>
      <c r="F106" s="829"/>
      <c r="G106" s="652">
        <f t="shared" si="6"/>
        <v>0</v>
      </c>
      <c r="H106" s="1103" t="s">
        <v>485</v>
      </c>
      <c r="I106" s="829"/>
      <c r="J106" s="829"/>
      <c r="K106" s="653">
        <f t="shared" si="7"/>
        <v>0</v>
      </c>
      <c r="L106" s="1105">
        <f>SUM(K106:K107)</f>
        <v>0</v>
      </c>
    </row>
    <row r="107" spans="1:12" s="145" customFormat="1" ht="13.5" customHeight="1" thickBot="1" x14ac:dyDescent="0.25">
      <c r="A107" s="1100"/>
      <c r="B107" s="1102"/>
      <c r="C107" s="151" t="s">
        <v>457</v>
      </c>
      <c r="D107" s="152" t="s">
        <v>153</v>
      </c>
      <c r="E107" s="830"/>
      <c r="F107" s="830"/>
      <c r="G107" s="655">
        <f t="shared" si="6"/>
        <v>0</v>
      </c>
      <c r="H107" s="1104"/>
      <c r="I107" s="830"/>
      <c r="J107" s="830"/>
      <c r="K107" s="656">
        <f t="shared" si="7"/>
        <v>0</v>
      </c>
      <c r="L107" s="1106"/>
    </row>
    <row r="108" spans="1:12" s="145" customFormat="1" ht="13.5" customHeight="1" thickTop="1" x14ac:dyDescent="0.2">
      <c r="A108" s="1099">
        <f>+A106+1</f>
        <v>51</v>
      </c>
      <c r="B108" s="1101" t="s">
        <v>682</v>
      </c>
      <c r="C108" s="147" t="s">
        <v>150</v>
      </c>
      <c r="D108" s="148" t="s">
        <v>151</v>
      </c>
      <c r="E108" s="651"/>
      <c r="F108" s="651"/>
      <c r="G108" s="652">
        <f t="shared" si="6"/>
        <v>0</v>
      </c>
      <c r="H108" s="1103" t="s">
        <v>485</v>
      </c>
      <c r="I108" s="651"/>
      <c r="J108" s="651"/>
      <c r="K108" s="653">
        <f t="shared" si="7"/>
        <v>0</v>
      </c>
      <c r="L108" s="1105">
        <f>SUM(K108:K109)</f>
        <v>0</v>
      </c>
    </row>
    <row r="109" spans="1:12" s="145" customFormat="1" ht="13.5" customHeight="1" thickBot="1" x14ac:dyDescent="0.25">
      <c r="A109" s="1100"/>
      <c r="B109" s="1102"/>
      <c r="C109" s="151" t="s">
        <v>457</v>
      </c>
      <c r="D109" s="152" t="s">
        <v>153</v>
      </c>
      <c r="E109" s="657"/>
      <c r="F109" s="657"/>
      <c r="G109" s="655">
        <f t="shared" si="6"/>
        <v>0</v>
      </c>
      <c r="H109" s="1104"/>
      <c r="I109" s="657"/>
      <c r="J109" s="657"/>
      <c r="K109" s="656">
        <f t="shared" si="7"/>
        <v>0</v>
      </c>
      <c r="L109" s="1106"/>
    </row>
    <row r="110" spans="1:12" s="145" customFormat="1" ht="13.5" customHeight="1" thickTop="1" x14ac:dyDescent="0.2">
      <c r="A110" s="1099">
        <f>+A108+1</f>
        <v>52</v>
      </c>
      <c r="B110" s="1101" t="s">
        <v>683</v>
      </c>
      <c r="C110" s="147" t="s">
        <v>150</v>
      </c>
      <c r="D110" s="148" t="s">
        <v>151</v>
      </c>
      <c r="E110" s="829"/>
      <c r="F110" s="829"/>
      <c r="G110" s="652">
        <f t="shared" si="6"/>
        <v>0</v>
      </c>
      <c r="H110" s="1103" t="s">
        <v>485</v>
      </c>
      <c r="I110" s="829"/>
      <c r="J110" s="829"/>
      <c r="K110" s="653">
        <f t="shared" si="7"/>
        <v>0</v>
      </c>
      <c r="L110" s="1105">
        <f>SUM(K110:K111)</f>
        <v>0</v>
      </c>
    </row>
    <row r="111" spans="1:12" s="145" customFormat="1" ht="13.5" customHeight="1" thickBot="1" x14ac:dyDescent="0.25">
      <c r="A111" s="1100"/>
      <c r="B111" s="1102"/>
      <c r="C111" s="151" t="s">
        <v>457</v>
      </c>
      <c r="D111" s="152" t="s">
        <v>153</v>
      </c>
      <c r="E111" s="830"/>
      <c r="F111" s="830"/>
      <c r="G111" s="655">
        <f t="shared" si="6"/>
        <v>0</v>
      </c>
      <c r="H111" s="1104"/>
      <c r="I111" s="830"/>
      <c r="J111" s="830"/>
      <c r="K111" s="656">
        <f t="shared" si="7"/>
        <v>0</v>
      </c>
      <c r="L111" s="1106"/>
    </row>
    <row r="112" spans="1:12" s="145" customFormat="1" ht="13.5" customHeight="1" thickTop="1" x14ac:dyDescent="0.2">
      <c r="A112" s="1099">
        <f>+A110+1</f>
        <v>53</v>
      </c>
      <c r="B112" s="1101" t="s">
        <v>684</v>
      </c>
      <c r="C112" s="147" t="s">
        <v>150</v>
      </c>
      <c r="D112" s="148" t="s">
        <v>151</v>
      </c>
      <c r="E112" s="829"/>
      <c r="F112" s="829"/>
      <c r="G112" s="652">
        <f t="shared" ref="G112:G113" si="8">E112+F112*12</f>
        <v>0</v>
      </c>
      <c r="H112" s="1103" t="s">
        <v>485</v>
      </c>
      <c r="I112" s="829"/>
      <c r="J112" s="829"/>
      <c r="K112" s="653">
        <f t="shared" ref="K112:K113" si="9">I112+J112*12</f>
        <v>0</v>
      </c>
      <c r="L112" s="1105">
        <f>SUM(K112:K113)</f>
        <v>0</v>
      </c>
    </row>
    <row r="113" spans="1:12" s="145" customFormat="1" ht="13.5" customHeight="1" thickBot="1" x14ac:dyDescent="0.25">
      <c r="A113" s="1100"/>
      <c r="B113" s="1102"/>
      <c r="C113" s="151" t="s">
        <v>152</v>
      </c>
      <c r="D113" s="152" t="s">
        <v>624</v>
      </c>
      <c r="E113" s="830"/>
      <c r="F113" s="830"/>
      <c r="G113" s="655">
        <f t="shared" si="8"/>
        <v>0</v>
      </c>
      <c r="H113" s="1104"/>
      <c r="I113" s="830"/>
      <c r="J113" s="830"/>
      <c r="K113" s="656">
        <f t="shared" si="9"/>
        <v>0</v>
      </c>
      <c r="L113" s="1106"/>
    </row>
    <row r="114" spans="1:12" s="145" customFormat="1" ht="13.5" customHeight="1" thickTop="1" thickBot="1" x14ac:dyDescent="0.25">
      <c r="A114" s="1107" t="s">
        <v>149</v>
      </c>
      <c r="B114" s="1108"/>
      <c r="C114" s="147" t="s">
        <v>150</v>
      </c>
      <c r="D114" s="153" t="s">
        <v>151</v>
      </c>
      <c r="E114" s="658">
        <f>SUMPRODUCT((MOD(ROW(E$8:E$113),2)=0)*E$8:E$113)</f>
        <v>0</v>
      </c>
      <c r="F114" s="658">
        <f t="shared" ref="F114:G114" si="10">SUMPRODUCT((MOD(ROW(F$8:F$113),2)=0)*F$8:F$113)</f>
        <v>0</v>
      </c>
      <c r="G114" s="658">
        <f t="shared" si="10"/>
        <v>0</v>
      </c>
      <c r="H114" s="1103" t="s">
        <v>485</v>
      </c>
      <c r="I114" s="658">
        <f>SUMPRODUCT((MOD(ROW(I$8:I$113),2)=0)*I$8:I$113)</f>
        <v>0</v>
      </c>
      <c r="J114" s="658">
        <f t="shared" ref="J114:K114" si="11">SUMPRODUCT((MOD(ROW(J$8:J$113),2)=0)*J$8:J$113)</f>
        <v>0</v>
      </c>
      <c r="K114" s="658">
        <f t="shared" si="11"/>
        <v>0</v>
      </c>
      <c r="L114" s="1105">
        <f>SUM(K114:K115)</f>
        <v>0</v>
      </c>
    </row>
    <row r="115" spans="1:12" s="145" customFormat="1" ht="13.5" customHeight="1" thickTop="1" thickBot="1" x14ac:dyDescent="0.25">
      <c r="A115" s="1107"/>
      <c r="B115" s="1108"/>
      <c r="C115" s="149" t="s">
        <v>457</v>
      </c>
      <c r="D115" s="154" t="s">
        <v>153</v>
      </c>
      <c r="E115" s="659">
        <f>SUMPRODUCT((MOD(ROW(E$8:E$113),2)=1)*E$8:E$113)</f>
        <v>0</v>
      </c>
      <c r="F115" s="659">
        <f t="shared" ref="F115:G115" si="12">SUMPRODUCT((MOD(ROW(F$8:F$113),2)=1)*F$8:F$113)</f>
        <v>0</v>
      </c>
      <c r="G115" s="659">
        <f t="shared" si="12"/>
        <v>0</v>
      </c>
      <c r="H115" s="1104"/>
      <c r="I115" s="659">
        <f>SUMPRODUCT((MOD(ROW(I$8:I$113),2)=1)*I$8:I$113)</f>
        <v>0</v>
      </c>
      <c r="J115" s="659">
        <f t="shared" ref="J115:K115" si="13">SUMPRODUCT((MOD(ROW(J$8:J$113),2)=1)*J$8:J$113)</f>
        <v>0</v>
      </c>
      <c r="K115" s="659">
        <f t="shared" si="13"/>
        <v>0</v>
      </c>
      <c r="L115" s="1109"/>
    </row>
    <row r="116" spans="1:12" ht="13.5" customHeight="1" thickTop="1" x14ac:dyDescent="0.2">
      <c r="A116" s="155"/>
    </row>
    <row r="117" spans="1:12" ht="13.5" customHeight="1" x14ac:dyDescent="0.2">
      <c r="A117" s="627" t="s">
        <v>625</v>
      </c>
    </row>
    <row r="118" spans="1:12" ht="13.5" customHeight="1" x14ac:dyDescent="0.2">
      <c r="A118" s="627" t="s">
        <v>626</v>
      </c>
    </row>
    <row r="119" spans="1:12" ht="13.5" customHeight="1" x14ac:dyDescent="0.2">
      <c r="A119" s="627" t="s">
        <v>627</v>
      </c>
    </row>
    <row r="120" spans="1:12" ht="13.5" customHeight="1" x14ac:dyDescent="0.2">
      <c r="A120" s="627" t="s">
        <v>628</v>
      </c>
    </row>
    <row r="121" spans="1:12" ht="13.5" customHeight="1" x14ac:dyDescent="0.2">
      <c r="A121" s="627" t="s">
        <v>629</v>
      </c>
    </row>
    <row r="123" spans="1:12" ht="13.5" customHeight="1" x14ac:dyDescent="0.2">
      <c r="J123" s="628" t="s">
        <v>1</v>
      </c>
      <c r="K123" s="628"/>
    </row>
  </sheetData>
  <customSheetViews>
    <customSheetView guid="{A4F3C7AD-F0DA-4671-AF85-E5E755CFE342}" showPageBreaks="1" printArea="1" view="pageBreakPreview">
      <selection activeCell="G2" sqref="G2"/>
      <rowBreaks count="1" manualBreakCount="1">
        <brk id="80" max="12" man="1"/>
      </rowBreaks>
      <pageMargins left="0.82677165354330717" right="0.19685039370078741" top="0.51181102362204722" bottom="0.6692913385826772" header="0.51181102362204722" footer="0.39370078740157483"/>
      <pageSetup paperSize="9" scale="68" orientation="portrait" horizontalDpi="1200" verticalDpi="1200" r:id="rId1"/>
      <headerFooter alignWithMargins="0"/>
    </customSheetView>
    <customSheetView guid="{CAEA2A42-8D92-46A4-ACB8-37570B67C27F}" showPageBreaks="1" printArea="1" view="pageBreakPreview">
      <selection activeCell="A121" sqref="A121"/>
      <rowBreaks count="1" manualBreakCount="1">
        <brk id="80" max="12" man="1"/>
      </rowBreaks>
      <pageMargins left="0.82677165354330717" right="0.19685039370078741" top="0.51181102362204722" bottom="0.6692913385826772" header="0.51181102362204722" footer="0.39370078740157483"/>
      <pageSetup paperSize="9" scale="68" orientation="portrait" horizontalDpi="1200" verticalDpi="1200" r:id="rId2"/>
      <headerFooter alignWithMargins="0"/>
    </customSheetView>
  </customSheetViews>
  <mergeCells count="229">
    <mergeCell ref="I6:I7"/>
    <mergeCell ref="J6:J7"/>
    <mergeCell ref="K6:K7"/>
    <mergeCell ref="L6:L7"/>
    <mergeCell ref="A8:A9"/>
    <mergeCell ref="B8:B9"/>
    <mergeCell ref="H8:H9"/>
    <mergeCell ref="L8:L9"/>
    <mergeCell ref="A5:A7"/>
    <mergeCell ref="B5:B7"/>
    <mergeCell ref="C5:C7"/>
    <mergeCell ref="D5:G5"/>
    <mergeCell ref="H5:L5"/>
    <mergeCell ref="D6:D7"/>
    <mergeCell ref="E6:E7"/>
    <mergeCell ref="F6:F7"/>
    <mergeCell ref="G6:G7"/>
    <mergeCell ref="H6:H7"/>
    <mergeCell ref="A14:A15"/>
    <mergeCell ref="B14:B15"/>
    <mergeCell ref="H14:H15"/>
    <mergeCell ref="L14:L15"/>
    <mergeCell ref="A16:A17"/>
    <mergeCell ref="B16:B17"/>
    <mergeCell ref="H16:H17"/>
    <mergeCell ref="L16:L17"/>
    <mergeCell ref="A10:A11"/>
    <mergeCell ref="B10:B11"/>
    <mergeCell ref="H10:H11"/>
    <mergeCell ref="L10:L11"/>
    <mergeCell ref="A12:A13"/>
    <mergeCell ref="B12:B13"/>
    <mergeCell ref="H12:H13"/>
    <mergeCell ref="L12:L13"/>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30:A31"/>
    <mergeCell ref="B30:B31"/>
    <mergeCell ref="H30:H31"/>
    <mergeCell ref="L30:L31"/>
    <mergeCell ref="A32:A33"/>
    <mergeCell ref="B32:B33"/>
    <mergeCell ref="H32:H33"/>
    <mergeCell ref="L32:L33"/>
    <mergeCell ref="A26:A27"/>
    <mergeCell ref="B26:B27"/>
    <mergeCell ref="H26:H27"/>
    <mergeCell ref="L26:L27"/>
    <mergeCell ref="A28:A29"/>
    <mergeCell ref="B28:B29"/>
    <mergeCell ref="H28:H29"/>
    <mergeCell ref="L28:L29"/>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62:A63"/>
    <mergeCell ref="B62:B63"/>
    <mergeCell ref="H62:H63"/>
    <mergeCell ref="L62:L63"/>
    <mergeCell ref="A64:A65"/>
    <mergeCell ref="B64:B65"/>
    <mergeCell ref="H64:H65"/>
    <mergeCell ref="L64:L65"/>
    <mergeCell ref="A58:A59"/>
    <mergeCell ref="B58:B59"/>
    <mergeCell ref="H58:H59"/>
    <mergeCell ref="L58:L59"/>
    <mergeCell ref="A60:A61"/>
    <mergeCell ref="B60:B61"/>
    <mergeCell ref="H60:H61"/>
    <mergeCell ref="L60:L61"/>
    <mergeCell ref="A70:A71"/>
    <mergeCell ref="B70:B71"/>
    <mergeCell ref="H70:H71"/>
    <mergeCell ref="L70:L71"/>
    <mergeCell ref="A72:A73"/>
    <mergeCell ref="B72:B73"/>
    <mergeCell ref="H72:H73"/>
    <mergeCell ref="L72:L73"/>
    <mergeCell ref="A66:A67"/>
    <mergeCell ref="B66:B67"/>
    <mergeCell ref="H66:H67"/>
    <mergeCell ref="L66:L67"/>
    <mergeCell ref="A68:A69"/>
    <mergeCell ref="B68:B69"/>
    <mergeCell ref="H68:H69"/>
    <mergeCell ref="L68:L69"/>
    <mergeCell ref="A78:A79"/>
    <mergeCell ref="B78:B79"/>
    <mergeCell ref="H78:H79"/>
    <mergeCell ref="L78:L79"/>
    <mergeCell ref="A80:A81"/>
    <mergeCell ref="B80:B81"/>
    <mergeCell ref="H80:H81"/>
    <mergeCell ref="L80:L81"/>
    <mergeCell ref="A74:A75"/>
    <mergeCell ref="B74:B75"/>
    <mergeCell ref="H74:H75"/>
    <mergeCell ref="L74:L75"/>
    <mergeCell ref="A76:A77"/>
    <mergeCell ref="B76:B77"/>
    <mergeCell ref="H76:H77"/>
    <mergeCell ref="L76:L77"/>
    <mergeCell ref="A86:A87"/>
    <mergeCell ref="B86:B87"/>
    <mergeCell ref="H86:H87"/>
    <mergeCell ref="L86:L87"/>
    <mergeCell ref="A88:A89"/>
    <mergeCell ref="B88:B89"/>
    <mergeCell ref="H88:H89"/>
    <mergeCell ref="L88:L89"/>
    <mergeCell ref="A82:A83"/>
    <mergeCell ref="B82:B83"/>
    <mergeCell ref="H82:H83"/>
    <mergeCell ref="L82:L83"/>
    <mergeCell ref="A84:A85"/>
    <mergeCell ref="B84:B85"/>
    <mergeCell ref="H84:H85"/>
    <mergeCell ref="L84:L85"/>
    <mergeCell ref="A94:A95"/>
    <mergeCell ref="B94:B95"/>
    <mergeCell ref="H94:H95"/>
    <mergeCell ref="L94:L95"/>
    <mergeCell ref="A96:A97"/>
    <mergeCell ref="B96:B97"/>
    <mergeCell ref="H96:H97"/>
    <mergeCell ref="L96:L97"/>
    <mergeCell ref="A90:A91"/>
    <mergeCell ref="B90:B91"/>
    <mergeCell ref="H90:H91"/>
    <mergeCell ref="L90:L91"/>
    <mergeCell ref="A92:A93"/>
    <mergeCell ref="B92:B93"/>
    <mergeCell ref="H92:H93"/>
    <mergeCell ref="L92:L93"/>
    <mergeCell ref="A102:A103"/>
    <mergeCell ref="B102:B103"/>
    <mergeCell ref="H102:H103"/>
    <mergeCell ref="L102:L103"/>
    <mergeCell ref="A104:A105"/>
    <mergeCell ref="B104:B105"/>
    <mergeCell ref="H104:H105"/>
    <mergeCell ref="L104:L105"/>
    <mergeCell ref="A98:A99"/>
    <mergeCell ref="B98:B99"/>
    <mergeCell ref="H98:H99"/>
    <mergeCell ref="L98:L99"/>
    <mergeCell ref="A100:A101"/>
    <mergeCell ref="B100:B101"/>
    <mergeCell ref="H100:H101"/>
    <mergeCell ref="L100:L101"/>
    <mergeCell ref="A110:A111"/>
    <mergeCell ref="B110:B111"/>
    <mergeCell ref="H110:H111"/>
    <mergeCell ref="L110:L111"/>
    <mergeCell ref="A114:B115"/>
    <mergeCell ref="H114:H115"/>
    <mergeCell ref="L114:L115"/>
    <mergeCell ref="A106:A107"/>
    <mergeCell ref="B106:B107"/>
    <mergeCell ref="H106:H107"/>
    <mergeCell ref="L106:L107"/>
    <mergeCell ref="A108:A109"/>
    <mergeCell ref="B108:B109"/>
    <mergeCell ref="H108:H109"/>
    <mergeCell ref="L108:L109"/>
    <mergeCell ref="A112:A113"/>
    <mergeCell ref="B112:B113"/>
    <mergeCell ref="H112:H113"/>
    <mergeCell ref="L112:L113"/>
  </mergeCells>
  <phoneticPr fontId="6"/>
  <pageMargins left="0.82677165354330717" right="0.19685039370078741" top="0.51181102362204722" bottom="0.6692913385826772" header="0.51181102362204722" footer="0.39370078740157483"/>
  <pageSetup paperSize="9" scale="68" orientation="portrait" horizontalDpi="1200" verticalDpi="1200" r:id="rId3"/>
  <headerFooter alignWithMargins="0"/>
  <rowBreaks count="1" manualBreakCount="1">
    <brk id="81"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71"/>
  <sheetViews>
    <sheetView view="pageBreakPreview" zoomScaleNormal="100" zoomScaleSheetLayoutView="100" workbookViewId="0">
      <selection activeCell="J6" sqref="J6:J7"/>
    </sheetView>
  </sheetViews>
  <sheetFormatPr defaultRowHeight="13.5" customHeight="1" x14ac:dyDescent="0.2"/>
  <cols>
    <col min="1" max="1" width="5.69921875" style="140" customWidth="1"/>
    <col min="2" max="2" width="12.8984375" style="140" customWidth="1"/>
    <col min="3" max="3" width="5.69921875" style="140" customWidth="1"/>
    <col min="4" max="4" width="11.69921875" style="140" customWidth="1"/>
    <col min="5" max="5" width="13.69921875" style="140" customWidth="1"/>
    <col min="6" max="6" width="14.69921875" style="140" customWidth="1"/>
    <col min="7" max="7" width="13.69921875" style="141" customWidth="1"/>
    <col min="8" max="8" width="11.69921875" style="140" customWidth="1"/>
    <col min="9" max="9" width="14.296875" style="141" customWidth="1"/>
    <col min="10" max="10" width="14.69921875" style="141" customWidth="1"/>
    <col min="11" max="12" width="14.296875" style="141" customWidth="1"/>
    <col min="13" max="217" width="8.8984375" style="141"/>
    <col min="218" max="218" width="5.69921875" style="141" customWidth="1"/>
    <col min="219" max="219" width="15.296875" style="141" customWidth="1"/>
    <col min="220" max="220" width="5.69921875" style="141" customWidth="1"/>
    <col min="221" max="221" width="8.8984375" style="141"/>
    <col min="222" max="225" width="9.69921875" style="141" customWidth="1"/>
    <col min="226" max="226" width="9.3984375" style="141" customWidth="1"/>
    <col min="227" max="230" width="9.69921875" style="141" customWidth="1"/>
    <col min="231" max="231" width="11.09765625" style="141" customWidth="1"/>
    <col min="232" max="473" width="8.8984375" style="141"/>
    <col min="474" max="474" width="5.69921875" style="141" customWidth="1"/>
    <col min="475" max="475" width="15.296875" style="141" customWidth="1"/>
    <col min="476" max="476" width="5.69921875" style="141" customWidth="1"/>
    <col min="477" max="477" width="8.8984375" style="141"/>
    <col min="478" max="481" width="9.69921875" style="141" customWidth="1"/>
    <col min="482" max="482" width="9.3984375" style="141" customWidth="1"/>
    <col min="483" max="486" width="9.69921875" style="141" customWidth="1"/>
    <col min="487" max="487" width="11.09765625" style="141" customWidth="1"/>
    <col min="488" max="729" width="8.8984375" style="141"/>
    <col min="730" max="730" width="5.69921875" style="141" customWidth="1"/>
    <col min="731" max="731" width="15.296875" style="141" customWidth="1"/>
    <col min="732" max="732" width="5.69921875" style="141" customWidth="1"/>
    <col min="733" max="733" width="8.8984375" style="141"/>
    <col min="734" max="737" width="9.69921875" style="141" customWidth="1"/>
    <col min="738" max="738" width="9.3984375" style="141" customWidth="1"/>
    <col min="739" max="742" width="9.69921875" style="141" customWidth="1"/>
    <col min="743" max="743" width="11.09765625" style="141" customWidth="1"/>
    <col min="744" max="985" width="8.8984375" style="141"/>
    <col min="986" max="986" width="5.69921875" style="141" customWidth="1"/>
    <col min="987" max="987" width="15.296875" style="141" customWidth="1"/>
    <col min="988" max="988" width="5.69921875" style="141" customWidth="1"/>
    <col min="989" max="989" width="8.8984375" style="141"/>
    <col min="990" max="993" width="9.69921875" style="141" customWidth="1"/>
    <col min="994" max="994" width="9.3984375" style="141" customWidth="1"/>
    <col min="995" max="998" width="9.69921875" style="141" customWidth="1"/>
    <col min="999" max="999" width="11.09765625" style="141" customWidth="1"/>
    <col min="1000" max="1241" width="8.8984375" style="141"/>
    <col min="1242" max="1242" width="5.69921875" style="141" customWidth="1"/>
    <col min="1243" max="1243" width="15.296875" style="141" customWidth="1"/>
    <col min="1244" max="1244" width="5.69921875" style="141" customWidth="1"/>
    <col min="1245" max="1245" width="8.8984375" style="141"/>
    <col min="1246" max="1249" width="9.69921875" style="141" customWidth="1"/>
    <col min="1250" max="1250" width="9.3984375" style="141" customWidth="1"/>
    <col min="1251" max="1254" width="9.69921875" style="141" customWidth="1"/>
    <col min="1255" max="1255" width="11.09765625" style="141" customWidth="1"/>
    <col min="1256" max="1497" width="8.8984375" style="141"/>
    <col min="1498" max="1498" width="5.69921875" style="141" customWidth="1"/>
    <col min="1499" max="1499" width="15.296875" style="141" customWidth="1"/>
    <col min="1500" max="1500" width="5.69921875" style="141" customWidth="1"/>
    <col min="1501" max="1501" width="8.8984375" style="141"/>
    <col min="1502" max="1505" width="9.69921875" style="141" customWidth="1"/>
    <col min="1506" max="1506" width="9.3984375" style="141" customWidth="1"/>
    <col min="1507" max="1510" width="9.69921875" style="141" customWidth="1"/>
    <col min="1511" max="1511" width="11.09765625" style="141" customWidth="1"/>
    <col min="1512" max="1753" width="8.8984375" style="141"/>
    <col min="1754" max="1754" width="5.69921875" style="141" customWidth="1"/>
    <col min="1755" max="1755" width="15.296875" style="141" customWidth="1"/>
    <col min="1756" max="1756" width="5.69921875" style="141" customWidth="1"/>
    <col min="1757" max="1757" width="8.8984375" style="141"/>
    <col min="1758" max="1761" width="9.69921875" style="141" customWidth="1"/>
    <col min="1762" max="1762" width="9.3984375" style="141" customWidth="1"/>
    <col min="1763" max="1766" width="9.69921875" style="141" customWidth="1"/>
    <col min="1767" max="1767" width="11.09765625" style="141" customWidth="1"/>
    <col min="1768" max="2009" width="8.8984375" style="141"/>
    <col min="2010" max="2010" width="5.69921875" style="141" customWidth="1"/>
    <col min="2011" max="2011" width="15.296875" style="141" customWidth="1"/>
    <col min="2012" max="2012" width="5.69921875" style="141" customWidth="1"/>
    <col min="2013" max="2013" width="8.8984375" style="141"/>
    <col min="2014" max="2017" width="9.69921875" style="141" customWidth="1"/>
    <col min="2018" max="2018" width="9.3984375" style="141" customWidth="1"/>
    <col min="2019" max="2022" width="9.69921875" style="141" customWidth="1"/>
    <col min="2023" max="2023" width="11.09765625" style="141" customWidth="1"/>
    <col min="2024" max="2265" width="8.8984375" style="141"/>
    <col min="2266" max="2266" width="5.69921875" style="141" customWidth="1"/>
    <col min="2267" max="2267" width="15.296875" style="141" customWidth="1"/>
    <col min="2268" max="2268" width="5.69921875" style="141" customWidth="1"/>
    <col min="2269" max="2269" width="8.8984375" style="141"/>
    <col min="2270" max="2273" width="9.69921875" style="141" customWidth="1"/>
    <col min="2274" max="2274" width="9.3984375" style="141" customWidth="1"/>
    <col min="2275" max="2278" width="9.69921875" style="141" customWidth="1"/>
    <col min="2279" max="2279" width="11.09765625" style="141" customWidth="1"/>
    <col min="2280" max="2521" width="8.8984375" style="141"/>
    <col min="2522" max="2522" width="5.69921875" style="141" customWidth="1"/>
    <col min="2523" max="2523" width="15.296875" style="141" customWidth="1"/>
    <col min="2524" max="2524" width="5.69921875" style="141" customWidth="1"/>
    <col min="2525" max="2525" width="8.8984375" style="141"/>
    <col min="2526" max="2529" width="9.69921875" style="141" customWidth="1"/>
    <col min="2530" max="2530" width="9.3984375" style="141" customWidth="1"/>
    <col min="2531" max="2534" width="9.69921875" style="141" customWidth="1"/>
    <col min="2535" max="2535" width="11.09765625" style="141" customWidth="1"/>
    <col min="2536" max="2777" width="8.8984375" style="141"/>
    <col min="2778" max="2778" width="5.69921875" style="141" customWidth="1"/>
    <col min="2779" max="2779" width="15.296875" style="141" customWidth="1"/>
    <col min="2780" max="2780" width="5.69921875" style="141" customWidth="1"/>
    <col min="2781" max="2781" width="8.8984375" style="141"/>
    <col min="2782" max="2785" width="9.69921875" style="141" customWidth="1"/>
    <col min="2786" max="2786" width="9.3984375" style="141" customWidth="1"/>
    <col min="2787" max="2790" width="9.69921875" style="141" customWidth="1"/>
    <col min="2791" max="2791" width="11.09765625" style="141" customWidth="1"/>
    <col min="2792" max="3033" width="8.8984375" style="141"/>
    <col min="3034" max="3034" width="5.69921875" style="141" customWidth="1"/>
    <col min="3035" max="3035" width="15.296875" style="141" customWidth="1"/>
    <col min="3036" max="3036" width="5.69921875" style="141" customWidth="1"/>
    <col min="3037" max="3037" width="8.8984375" style="141"/>
    <col min="3038" max="3041" width="9.69921875" style="141" customWidth="1"/>
    <col min="3042" max="3042" width="9.3984375" style="141" customWidth="1"/>
    <col min="3043" max="3046" width="9.69921875" style="141" customWidth="1"/>
    <col min="3047" max="3047" width="11.09765625" style="141" customWidth="1"/>
    <col min="3048" max="3289" width="8.8984375" style="141"/>
    <col min="3290" max="3290" width="5.69921875" style="141" customWidth="1"/>
    <col min="3291" max="3291" width="15.296875" style="141" customWidth="1"/>
    <col min="3292" max="3292" width="5.69921875" style="141" customWidth="1"/>
    <col min="3293" max="3293" width="8.8984375" style="141"/>
    <col min="3294" max="3297" width="9.69921875" style="141" customWidth="1"/>
    <col min="3298" max="3298" width="9.3984375" style="141" customWidth="1"/>
    <col min="3299" max="3302" width="9.69921875" style="141" customWidth="1"/>
    <col min="3303" max="3303" width="11.09765625" style="141" customWidth="1"/>
    <col min="3304" max="3545" width="8.8984375" style="141"/>
    <col min="3546" max="3546" width="5.69921875" style="141" customWidth="1"/>
    <col min="3547" max="3547" width="15.296875" style="141" customWidth="1"/>
    <col min="3548" max="3548" width="5.69921875" style="141" customWidth="1"/>
    <col min="3549" max="3549" width="8.8984375" style="141"/>
    <col min="3550" max="3553" width="9.69921875" style="141" customWidth="1"/>
    <col min="3554" max="3554" width="9.3984375" style="141" customWidth="1"/>
    <col min="3555" max="3558" width="9.69921875" style="141" customWidth="1"/>
    <col min="3559" max="3559" width="11.09765625" style="141" customWidth="1"/>
    <col min="3560" max="3801" width="8.8984375" style="141"/>
    <col min="3802" max="3802" width="5.69921875" style="141" customWidth="1"/>
    <col min="3803" max="3803" width="15.296875" style="141" customWidth="1"/>
    <col min="3804" max="3804" width="5.69921875" style="141" customWidth="1"/>
    <col min="3805" max="3805" width="8.8984375" style="141"/>
    <col min="3806" max="3809" width="9.69921875" style="141" customWidth="1"/>
    <col min="3810" max="3810" width="9.3984375" style="141" customWidth="1"/>
    <col min="3811" max="3814" width="9.69921875" style="141" customWidth="1"/>
    <col min="3815" max="3815" width="11.09765625" style="141" customWidth="1"/>
    <col min="3816" max="4057" width="8.8984375" style="141"/>
    <col min="4058" max="4058" width="5.69921875" style="141" customWidth="1"/>
    <col min="4059" max="4059" width="15.296875" style="141" customWidth="1"/>
    <col min="4060" max="4060" width="5.69921875" style="141" customWidth="1"/>
    <col min="4061" max="4061" width="8.8984375" style="141"/>
    <col min="4062" max="4065" width="9.69921875" style="141" customWidth="1"/>
    <col min="4066" max="4066" width="9.3984375" style="141" customWidth="1"/>
    <col min="4067" max="4070" width="9.69921875" style="141" customWidth="1"/>
    <col min="4071" max="4071" width="11.09765625" style="141" customWidth="1"/>
    <col min="4072" max="4313" width="8.8984375" style="141"/>
    <col min="4314" max="4314" width="5.69921875" style="141" customWidth="1"/>
    <col min="4315" max="4315" width="15.296875" style="141" customWidth="1"/>
    <col min="4316" max="4316" width="5.69921875" style="141" customWidth="1"/>
    <col min="4317" max="4317" width="8.8984375" style="141"/>
    <col min="4318" max="4321" width="9.69921875" style="141" customWidth="1"/>
    <col min="4322" max="4322" width="9.3984375" style="141" customWidth="1"/>
    <col min="4323" max="4326" width="9.69921875" style="141" customWidth="1"/>
    <col min="4327" max="4327" width="11.09765625" style="141" customWidth="1"/>
    <col min="4328" max="4569" width="8.8984375" style="141"/>
    <col min="4570" max="4570" width="5.69921875" style="141" customWidth="1"/>
    <col min="4571" max="4571" width="15.296875" style="141" customWidth="1"/>
    <col min="4572" max="4572" width="5.69921875" style="141" customWidth="1"/>
    <col min="4573" max="4573" width="8.8984375" style="141"/>
    <col min="4574" max="4577" width="9.69921875" style="141" customWidth="1"/>
    <col min="4578" max="4578" width="9.3984375" style="141" customWidth="1"/>
    <col min="4579" max="4582" width="9.69921875" style="141" customWidth="1"/>
    <col min="4583" max="4583" width="11.09765625" style="141" customWidth="1"/>
    <col min="4584" max="4825" width="8.8984375" style="141"/>
    <col min="4826" max="4826" width="5.69921875" style="141" customWidth="1"/>
    <col min="4827" max="4827" width="15.296875" style="141" customWidth="1"/>
    <col min="4828" max="4828" width="5.69921875" style="141" customWidth="1"/>
    <col min="4829" max="4829" width="8.8984375" style="141"/>
    <col min="4830" max="4833" width="9.69921875" style="141" customWidth="1"/>
    <col min="4834" max="4834" width="9.3984375" style="141" customWidth="1"/>
    <col min="4835" max="4838" width="9.69921875" style="141" customWidth="1"/>
    <col min="4839" max="4839" width="11.09765625" style="141" customWidth="1"/>
    <col min="4840" max="5081" width="8.8984375" style="141"/>
    <col min="5082" max="5082" width="5.69921875" style="141" customWidth="1"/>
    <col min="5083" max="5083" width="15.296875" style="141" customWidth="1"/>
    <col min="5084" max="5084" width="5.69921875" style="141" customWidth="1"/>
    <col min="5085" max="5085" width="8.8984375" style="141"/>
    <col min="5086" max="5089" width="9.69921875" style="141" customWidth="1"/>
    <col min="5090" max="5090" width="9.3984375" style="141" customWidth="1"/>
    <col min="5091" max="5094" width="9.69921875" style="141" customWidth="1"/>
    <col min="5095" max="5095" width="11.09765625" style="141" customWidth="1"/>
    <col min="5096" max="5337" width="8.8984375" style="141"/>
    <col min="5338" max="5338" width="5.69921875" style="141" customWidth="1"/>
    <col min="5339" max="5339" width="15.296875" style="141" customWidth="1"/>
    <col min="5340" max="5340" width="5.69921875" style="141" customWidth="1"/>
    <col min="5341" max="5341" width="8.8984375" style="141"/>
    <col min="5342" max="5345" width="9.69921875" style="141" customWidth="1"/>
    <col min="5346" max="5346" width="9.3984375" style="141" customWidth="1"/>
    <col min="5347" max="5350" width="9.69921875" style="141" customWidth="1"/>
    <col min="5351" max="5351" width="11.09765625" style="141" customWidth="1"/>
    <col min="5352" max="5593" width="8.8984375" style="141"/>
    <col min="5594" max="5594" width="5.69921875" style="141" customWidth="1"/>
    <col min="5595" max="5595" width="15.296875" style="141" customWidth="1"/>
    <col min="5596" max="5596" width="5.69921875" style="141" customWidth="1"/>
    <col min="5597" max="5597" width="8.8984375" style="141"/>
    <col min="5598" max="5601" width="9.69921875" style="141" customWidth="1"/>
    <col min="5602" max="5602" width="9.3984375" style="141" customWidth="1"/>
    <col min="5603" max="5606" width="9.69921875" style="141" customWidth="1"/>
    <col min="5607" max="5607" width="11.09765625" style="141" customWidth="1"/>
    <col min="5608" max="5849" width="8.8984375" style="141"/>
    <col min="5850" max="5850" width="5.69921875" style="141" customWidth="1"/>
    <col min="5851" max="5851" width="15.296875" style="141" customWidth="1"/>
    <col min="5852" max="5852" width="5.69921875" style="141" customWidth="1"/>
    <col min="5853" max="5853" width="8.8984375" style="141"/>
    <col min="5854" max="5857" width="9.69921875" style="141" customWidth="1"/>
    <col min="5858" max="5858" width="9.3984375" style="141" customWidth="1"/>
    <col min="5859" max="5862" width="9.69921875" style="141" customWidth="1"/>
    <col min="5863" max="5863" width="11.09765625" style="141" customWidth="1"/>
    <col min="5864" max="6105" width="8.8984375" style="141"/>
    <col min="6106" max="6106" width="5.69921875" style="141" customWidth="1"/>
    <col min="6107" max="6107" width="15.296875" style="141" customWidth="1"/>
    <col min="6108" max="6108" width="5.69921875" style="141" customWidth="1"/>
    <col min="6109" max="6109" width="8.8984375" style="141"/>
    <col min="6110" max="6113" width="9.69921875" style="141" customWidth="1"/>
    <col min="6114" max="6114" width="9.3984375" style="141" customWidth="1"/>
    <col min="6115" max="6118" width="9.69921875" style="141" customWidth="1"/>
    <col min="6119" max="6119" width="11.09765625" style="141" customWidth="1"/>
    <col min="6120" max="6361" width="8.8984375" style="141"/>
    <col min="6362" max="6362" width="5.69921875" style="141" customWidth="1"/>
    <col min="6363" max="6363" width="15.296875" style="141" customWidth="1"/>
    <col min="6364" max="6364" width="5.69921875" style="141" customWidth="1"/>
    <col min="6365" max="6365" width="8.8984375" style="141"/>
    <col min="6366" max="6369" width="9.69921875" style="141" customWidth="1"/>
    <col min="6370" max="6370" width="9.3984375" style="141" customWidth="1"/>
    <col min="6371" max="6374" width="9.69921875" style="141" customWidth="1"/>
    <col min="6375" max="6375" width="11.09765625" style="141" customWidth="1"/>
    <col min="6376" max="6617" width="8.8984375" style="141"/>
    <col min="6618" max="6618" width="5.69921875" style="141" customWidth="1"/>
    <col min="6619" max="6619" width="15.296875" style="141" customWidth="1"/>
    <col min="6620" max="6620" width="5.69921875" style="141" customWidth="1"/>
    <col min="6621" max="6621" width="8.8984375" style="141"/>
    <col min="6622" max="6625" width="9.69921875" style="141" customWidth="1"/>
    <col min="6626" max="6626" width="9.3984375" style="141" customWidth="1"/>
    <col min="6627" max="6630" width="9.69921875" style="141" customWidth="1"/>
    <col min="6631" max="6631" width="11.09765625" style="141" customWidth="1"/>
    <col min="6632" max="6873" width="8.8984375" style="141"/>
    <col min="6874" max="6874" width="5.69921875" style="141" customWidth="1"/>
    <col min="6875" max="6875" width="15.296875" style="141" customWidth="1"/>
    <col min="6876" max="6876" width="5.69921875" style="141" customWidth="1"/>
    <col min="6877" max="6877" width="8.8984375" style="141"/>
    <col min="6878" max="6881" width="9.69921875" style="141" customWidth="1"/>
    <col min="6882" max="6882" width="9.3984375" style="141" customWidth="1"/>
    <col min="6883" max="6886" width="9.69921875" style="141" customWidth="1"/>
    <col min="6887" max="6887" width="11.09765625" style="141" customWidth="1"/>
    <col min="6888" max="7129" width="8.8984375" style="141"/>
    <col min="7130" max="7130" width="5.69921875" style="141" customWidth="1"/>
    <col min="7131" max="7131" width="15.296875" style="141" customWidth="1"/>
    <col min="7132" max="7132" width="5.69921875" style="141" customWidth="1"/>
    <col min="7133" max="7133" width="8.8984375" style="141"/>
    <col min="7134" max="7137" width="9.69921875" style="141" customWidth="1"/>
    <col min="7138" max="7138" width="9.3984375" style="141" customWidth="1"/>
    <col min="7139" max="7142" width="9.69921875" style="141" customWidth="1"/>
    <col min="7143" max="7143" width="11.09765625" style="141" customWidth="1"/>
    <col min="7144" max="7385" width="8.8984375" style="141"/>
    <col min="7386" max="7386" width="5.69921875" style="141" customWidth="1"/>
    <col min="7387" max="7387" width="15.296875" style="141" customWidth="1"/>
    <col min="7388" max="7388" width="5.69921875" style="141" customWidth="1"/>
    <col min="7389" max="7389" width="8.8984375" style="141"/>
    <col min="7390" max="7393" width="9.69921875" style="141" customWidth="1"/>
    <col min="7394" max="7394" width="9.3984375" style="141" customWidth="1"/>
    <col min="7395" max="7398" width="9.69921875" style="141" customWidth="1"/>
    <col min="7399" max="7399" width="11.09765625" style="141" customWidth="1"/>
    <col min="7400" max="7641" width="8.8984375" style="141"/>
    <col min="7642" max="7642" width="5.69921875" style="141" customWidth="1"/>
    <col min="7643" max="7643" width="15.296875" style="141" customWidth="1"/>
    <col min="7644" max="7644" width="5.69921875" style="141" customWidth="1"/>
    <col min="7645" max="7645" width="8.8984375" style="141"/>
    <col min="7646" max="7649" width="9.69921875" style="141" customWidth="1"/>
    <col min="7650" max="7650" width="9.3984375" style="141" customWidth="1"/>
    <col min="7651" max="7654" width="9.69921875" style="141" customWidth="1"/>
    <col min="7655" max="7655" width="11.09765625" style="141" customWidth="1"/>
    <col min="7656" max="7897" width="8.8984375" style="141"/>
    <col min="7898" max="7898" width="5.69921875" style="141" customWidth="1"/>
    <col min="7899" max="7899" width="15.296875" style="141" customWidth="1"/>
    <col min="7900" max="7900" width="5.69921875" style="141" customWidth="1"/>
    <col min="7901" max="7901" width="8.8984375" style="141"/>
    <col min="7902" max="7905" width="9.69921875" style="141" customWidth="1"/>
    <col min="7906" max="7906" width="9.3984375" style="141" customWidth="1"/>
    <col min="7907" max="7910" width="9.69921875" style="141" customWidth="1"/>
    <col min="7911" max="7911" width="11.09765625" style="141" customWidth="1"/>
    <col min="7912" max="8153" width="8.8984375" style="141"/>
    <col min="8154" max="8154" width="5.69921875" style="141" customWidth="1"/>
    <col min="8155" max="8155" width="15.296875" style="141" customWidth="1"/>
    <col min="8156" max="8156" width="5.69921875" style="141" customWidth="1"/>
    <col min="8157" max="8157" width="8.8984375" style="141"/>
    <col min="8158" max="8161" width="9.69921875" style="141" customWidth="1"/>
    <col min="8162" max="8162" width="9.3984375" style="141" customWidth="1"/>
    <col min="8163" max="8166" width="9.69921875" style="141" customWidth="1"/>
    <col min="8167" max="8167" width="11.09765625" style="141" customWidth="1"/>
    <col min="8168" max="8409" width="8.8984375" style="141"/>
    <col min="8410" max="8410" width="5.69921875" style="141" customWidth="1"/>
    <col min="8411" max="8411" width="15.296875" style="141" customWidth="1"/>
    <col min="8412" max="8412" width="5.69921875" style="141" customWidth="1"/>
    <col min="8413" max="8413" width="8.8984375" style="141"/>
    <col min="8414" max="8417" width="9.69921875" style="141" customWidth="1"/>
    <col min="8418" max="8418" width="9.3984375" style="141" customWidth="1"/>
    <col min="8419" max="8422" width="9.69921875" style="141" customWidth="1"/>
    <col min="8423" max="8423" width="11.09765625" style="141" customWidth="1"/>
    <col min="8424" max="8665" width="8.8984375" style="141"/>
    <col min="8666" max="8666" width="5.69921875" style="141" customWidth="1"/>
    <col min="8667" max="8667" width="15.296875" style="141" customWidth="1"/>
    <col min="8668" max="8668" width="5.69921875" style="141" customWidth="1"/>
    <col min="8669" max="8669" width="8.8984375" style="141"/>
    <col min="8670" max="8673" width="9.69921875" style="141" customWidth="1"/>
    <col min="8674" max="8674" width="9.3984375" style="141" customWidth="1"/>
    <col min="8675" max="8678" width="9.69921875" style="141" customWidth="1"/>
    <col min="8679" max="8679" width="11.09765625" style="141" customWidth="1"/>
    <col min="8680" max="8921" width="8.8984375" style="141"/>
    <col min="8922" max="8922" width="5.69921875" style="141" customWidth="1"/>
    <col min="8923" max="8923" width="15.296875" style="141" customWidth="1"/>
    <col min="8924" max="8924" width="5.69921875" style="141" customWidth="1"/>
    <col min="8925" max="8925" width="8.8984375" style="141"/>
    <col min="8926" max="8929" width="9.69921875" style="141" customWidth="1"/>
    <col min="8930" max="8930" width="9.3984375" style="141" customWidth="1"/>
    <col min="8931" max="8934" width="9.69921875" style="141" customWidth="1"/>
    <col min="8935" max="8935" width="11.09765625" style="141" customWidth="1"/>
    <col min="8936" max="9177" width="8.8984375" style="141"/>
    <col min="9178" max="9178" width="5.69921875" style="141" customWidth="1"/>
    <col min="9179" max="9179" width="15.296875" style="141" customWidth="1"/>
    <col min="9180" max="9180" width="5.69921875" style="141" customWidth="1"/>
    <col min="9181" max="9181" width="8.8984375" style="141"/>
    <col min="9182" max="9185" width="9.69921875" style="141" customWidth="1"/>
    <col min="9186" max="9186" width="9.3984375" style="141" customWidth="1"/>
    <col min="9187" max="9190" width="9.69921875" style="141" customWidth="1"/>
    <col min="9191" max="9191" width="11.09765625" style="141" customWidth="1"/>
    <col min="9192" max="9433" width="8.8984375" style="141"/>
    <col min="9434" max="9434" width="5.69921875" style="141" customWidth="1"/>
    <col min="9435" max="9435" width="15.296875" style="141" customWidth="1"/>
    <col min="9436" max="9436" width="5.69921875" style="141" customWidth="1"/>
    <col min="9437" max="9437" width="8.8984375" style="141"/>
    <col min="9438" max="9441" width="9.69921875" style="141" customWidth="1"/>
    <col min="9442" max="9442" width="9.3984375" style="141" customWidth="1"/>
    <col min="9443" max="9446" width="9.69921875" style="141" customWidth="1"/>
    <col min="9447" max="9447" width="11.09765625" style="141" customWidth="1"/>
    <col min="9448" max="9689" width="8.8984375" style="141"/>
    <col min="9690" max="9690" width="5.69921875" style="141" customWidth="1"/>
    <col min="9691" max="9691" width="15.296875" style="141" customWidth="1"/>
    <col min="9692" max="9692" width="5.69921875" style="141" customWidth="1"/>
    <col min="9693" max="9693" width="8.8984375" style="141"/>
    <col min="9694" max="9697" width="9.69921875" style="141" customWidth="1"/>
    <col min="9698" max="9698" width="9.3984375" style="141" customWidth="1"/>
    <col min="9699" max="9702" width="9.69921875" style="141" customWidth="1"/>
    <col min="9703" max="9703" width="11.09765625" style="141" customWidth="1"/>
    <col min="9704" max="9945" width="8.8984375" style="141"/>
    <col min="9946" max="9946" width="5.69921875" style="141" customWidth="1"/>
    <col min="9947" max="9947" width="15.296875" style="141" customWidth="1"/>
    <col min="9948" max="9948" width="5.69921875" style="141" customWidth="1"/>
    <col min="9949" max="9949" width="8.8984375" style="141"/>
    <col min="9950" max="9953" width="9.69921875" style="141" customWidth="1"/>
    <col min="9954" max="9954" width="9.3984375" style="141" customWidth="1"/>
    <col min="9955" max="9958" width="9.69921875" style="141" customWidth="1"/>
    <col min="9959" max="9959" width="11.09765625" style="141" customWidth="1"/>
    <col min="9960" max="10201" width="8.8984375" style="141"/>
    <col min="10202" max="10202" width="5.69921875" style="141" customWidth="1"/>
    <col min="10203" max="10203" width="15.296875" style="141" customWidth="1"/>
    <col min="10204" max="10204" width="5.69921875" style="141" customWidth="1"/>
    <col min="10205" max="10205" width="8.8984375" style="141"/>
    <col min="10206" max="10209" width="9.69921875" style="141" customWidth="1"/>
    <col min="10210" max="10210" width="9.3984375" style="141" customWidth="1"/>
    <col min="10211" max="10214" width="9.69921875" style="141" customWidth="1"/>
    <col min="10215" max="10215" width="11.09765625" style="141" customWidth="1"/>
    <col min="10216" max="10457" width="8.8984375" style="141"/>
    <col min="10458" max="10458" width="5.69921875" style="141" customWidth="1"/>
    <col min="10459" max="10459" width="15.296875" style="141" customWidth="1"/>
    <col min="10460" max="10460" width="5.69921875" style="141" customWidth="1"/>
    <col min="10461" max="10461" width="8.8984375" style="141"/>
    <col min="10462" max="10465" width="9.69921875" style="141" customWidth="1"/>
    <col min="10466" max="10466" width="9.3984375" style="141" customWidth="1"/>
    <col min="10467" max="10470" width="9.69921875" style="141" customWidth="1"/>
    <col min="10471" max="10471" width="11.09765625" style="141" customWidth="1"/>
    <col min="10472" max="10713" width="8.8984375" style="141"/>
    <col min="10714" max="10714" width="5.69921875" style="141" customWidth="1"/>
    <col min="10715" max="10715" width="15.296875" style="141" customWidth="1"/>
    <col min="10716" max="10716" width="5.69921875" style="141" customWidth="1"/>
    <col min="10717" max="10717" width="8.8984375" style="141"/>
    <col min="10718" max="10721" width="9.69921875" style="141" customWidth="1"/>
    <col min="10722" max="10722" width="9.3984375" style="141" customWidth="1"/>
    <col min="10723" max="10726" width="9.69921875" style="141" customWidth="1"/>
    <col min="10727" max="10727" width="11.09765625" style="141" customWidth="1"/>
    <col min="10728" max="10969" width="8.8984375" style="141"/>
    <col min="10970" max="10970" width="5.69921875" style="141" customWidth="1"/>
    <col min="10971" max="10971" width="15.296875" style="141" customWidth="1"/>
    <col min="10972" max="10972" width="5.69921875" style="141" customWidth="1"/>
    <col min="10973" max="10973" width="8.8984375" style="141"/>
    <col min="10974" max="10977" width="9.69921875" style="141" customWidth="1"/>
    <col min="10978" max="10978" width="9.3984375" style="141" customWidth="1"/>
    <col min="10979" max="10982" width="9.69921875" style="141" customWidth="1"/>
    <col min="10983" max="10983" width="11.09765625" style="141" customWidth="1"/>
    <col min="10984" max="11225" width="8.8984375" style="141"/>
    <col min="11226" max="11226" width="5.69921875" style="141" customWidth="1"/>
    <col min="11227" max="11227" width="15.296875" style="141" customWidth="1"/>
    <col min="11228" max="11228" width="5.69921875" style="141" customWidth="1"/>
    <col min="11229" max="11229" width="8.8984375" style="141"/>
    <col min="11230" max="11233" width="9.69921875" style="141" customWidth="1"/>
    <col min="11234" max="11234" width="9.3984375" style="141" customWidth="1"/>
    <col min="11235" max="11238" width="9.69921875" style="141" customWidth="1"/>
    <col min="11239" max="11239" width="11.09765625" style="141" customWidth="1"/>
    <col min="11240" max="11481" width="8.8984375" style="141"/>
    <col min="11482" max="11482" width="5.69921875" style="141" customWidth="1"/>
    <col min="11483" max="11483" width="15.296875" style="141" customWidth="1"/>
    <col min="11484" max="11484" width="5.69921875" style="141" customWidth="1"/>
    <col min="11485" max="11485" width="8.8984375" style="141"/>
    <col min="11486" max="11489" width="9.69921875" style="141" customWidth="1"/>
    <col min="11490" max="11490" width="9.3984375" style="141" customWidth="1"/>
    <col min="11491" max="11494" width="9.69921875" style="141" customWidth="1"/>
    <col min="11495" max="11495" width="11.09765625" style="141" customWidth="1"/>
    <col min="11496" max="11737" width="8.8984375" style="141"/>
    <col min="11738" max="11738" width="5.69921875" style="141" customWidth="1"/>
    <col min="11739" max="11739" width="15.296875" style="141" customWidth="1"/>
    <col min="11740" max="11740" width="5.69921875" style="141" customWidth="1"/>
    <col min="11741" max="11741" width="8.8984375" style="141"/>
    <col min="11742" max="11745" width="9.69921875" style="141" customWidth="1"/>
    <col min="11746" max="11746" width="9.3984375" style="141" customWidth="1"/>
    <col min="11747" max="11750" width="9.69921875" style="141" customWidth="1"/>
    <col min="11751" max="11751" width="11.09765625" style="141" customWidth="1"/>
    <col min="11752" max="11993" width="8.8984375" style="141"/>
    <col min="11994" max="11994" width="5.69921875" style="141" customWidth="1"/>
    <col min="11995" max="11995" width="15.296875" style="141" customWidth="1"/>
    <col min="11996" max="11996" width="5.69921875" style="141" customWidth="1"/>
    <col min="11997" max="11997" width="8.8984375" style="141"/>
    <col min="11998" max="12001" width="9.69921875" style="141" customWidth="1"/>
    <col min="12002" max="12002" width="9.3984375" style="141" customWidth="1"/>
    <col min="12003" max="12006" width="9.69921875" style="141" customWidth="1"/>
    <col min="12007" max="12007" width="11.09765625" style="141" customWidth="1"/>
    <col min="12008" max="12249" width="8.8984375" style="141"/>
    <col min="12250" max="12250" width="5.69921875" style="141" customWidth="1"/>
    <col min="12251" max="12251" width="15.296875" style="141" customWidth="1"/>
    <col min="12252" max="12252" width="5.69921875" style="141" customWidth="1"/>
    <col min="12253" max="12253" width="8.8984375" style="141"/>
    <col min="12254" max="12257" width="9.69921875" style="141" customWidth="1"/>
    <col min="12258" max="12258" width="9.3984375" style="141" customWidth="1"/>
    <col min="12259" max="12262" width="9.69921875" style="141" customWidth="1"/>
    <col min="12263" max="12263" width="11.09765625" style="141" customWidth="1"/>
    <col min="12264" max="12505" width="8.8984375" style="141"/>
    <col min="12506" max="12506" width="5.69921875" style="141" customWidth="1"/>
    <col min="12507" max="12507" width="15.296875" style="141" customWidth="1"/>
    <col min="12508" max="12508" width="5.69921875" style="141" customWidth="1"/>
    <col min="12509" max="12509" width="8.8984375" style="141"/>
    <col min="12510" max="12513" width="9.69921875" style="141" customWidth="1"/>
    <col min="12514" max="12514" width="9.3984375" style="141" customWidth="1"/>
    <col min="12515" max="12518" width="9.69921875" style="141" customWidth="1"/>
    <col min="12519" max="12519" width="11.09765625" style="141" customWidth="1"/>
    <col min="12520" max="12761" width="8.8984375" style="141"/>
    <col min="12762" max="12762" width="5.69921875" style="141" customWidth="1"/>
    <col min="12763" max="12763" width="15.296875" style="141" customWidth="1"/>
    <col min="12764" max="12764" width="5.69921875" style="141" customWidth="1"/>
    <col min="12765" max="12765" width="8.8984375" style="141"/>
    <col min="12766" max="12769" width="9.69921875" style="141" customWidth="1"/>
    <col min="12770" max="12770" width="9.3984375" style="141" customWidth="1"/>
    <col min="12771" max="12774" width="9.69921875" style="141" customWidth="1"/>
    <col min="12775" max="12775" width="11.09765625" style="141" customWidth="1"/>
    <col min="12776" max="13017" width="8.8984375" style="141"/>
    <col min="13018" max="13018" width="5.69921875" style="141" customWidth="1"/>
    <col min="13019" max="13019" width="15.296875" style="141" customWidth="1"/>
    <col min="13020" max="13020" width="5.69921875" style="141" customWidth="1"/>
    <col min="13021" max="13021" width="8.8984375" style="141"/>
    <col min="13022" max="13025" width="9.69921875" style="141" customWidth="1"/>
    <col min="13026" max="13026" width="9.3984375" style="141" customWidth="1"/>
    <col min="13027" max="13030" width="9.69921875" style="141" customWidth="1"/>
    <col min="13031" max="13031" width="11.09765625" style="141" customWidth="1"/>
    <col min="13032" max="13273" width="8.8984375" style="141"/>
    <col min="13274" max="13274" width="5.69921875" style="141" customWidth="1"/>
    <col min="13275" max="13275" width="15.296875" style="141" customWidth="1"/>
    <col min="13276" max="13276" width="5.69921875" style="141" customWidth="1"/>
    <col min="13277" max="13277" width="8.8984375" style="141"/>
    <col min="13278" max="13281" width="9.69921875" style="141" customWidth="1"/>
    <col min="13282" max="13282" width="9.3984375" style="141" customWidth="1"/>
    <col min="13283" max="13286" width="9.69921875" style="141" customWidth="1"/>
    <col min="13287" max="13287" width="11.09765625" style="141" customWidth="1"/>
    <col min="13288" max="13529" width="8.8984375" style="141"/>
    <col min="13530" max="13530" width="5.69921875" style="141" customWidth="1"/>
    <col min="13531" max="13531" width="15.296875" style="141" customWidth="1"/>
    <col min="13532" max="13532" width="5.69921875" style="141" customWidth="1"/>
    <col min="13533" max="13533" width="8.8984375" style="141"/>
    <col min="13534" max="13537" width="9.69921875" style="141" customWidth="1"/>
    <col min="13538" max="13538" width="9.3984375" style="141" customWidth="1"/>
    <col min="13539" max="13542" width="9.69921875" style="141" customWidth="1"/>
    <col min="13543" max="13543" width="11.09765625" style="141" customWidth="1"/>
    <col min="13544" max="13785" width="8.8984375" style="141"/>
    <col min="13786" max="13786" width="5.69921875" style="141" customWidth="1"/>
    <col min="13787" max="13787" width="15.296875" style="141" customWidth="1"/>
    <col min="13788" max="13788" width="5.69921875" style="141" customWidth="1"/>
    <col min="13789" max="13789" width="8.8984375" style="141"/>
    <col min="13790" max="13793" width="9.69921875" style="141" customWidth="1"/>
    <col min="13794" max="13794" width="9.3984375" style="141" customWidth="1"/>
    <col min="13795" max="13798" width="9.69921875" style="141" customWidth="1"/>
    <col min="13799" max="13799" width="11.09765625" style="141" customWidth="1"/>
    <col min="13800" max="14041" width="8.8984375" style="141"/>
    <col min="14042" max="14042" width="5.69921875" style="141" customWidth="1"/>
    <col min="14043" max="14043" width="15.296875" style="141" customWidth="1"/>
    <col min="14044" max="14044" width="5.69921875" style="141" customWidth="1"/>
    <col min="14045" max="14045" width="8.8984375" style="141"/>
    <col min="14046" max="14049" width="9.69921875" style="141" customWidth="1"/>
    <col min="14050" max="14050" width="9.3984375" style="141" customWidth="1"/>
    <col min="14051" max="14054" width="9.69921875" style="141" customWidth="1"/>
    <col min="14055" max="14055" width="11.09765625" style="141" customWidth="1"/>
    <col min="14056" max="14297" width="8.8984375" style="141"/>
    <col min="14298" max="14298" width="5.69921875" style="141" customWidth="1"/>
    <col min="14299" max="14299" width="15.296875" style="141" customWidth="1"/>
    <col min="14300" max="14300" width="5.69921875" style="141" customWidth="1"/>
    <col min="14301" max="14301" width="8.8984375" style="141"/>
    <col min="14302" max="14305" width="9.69921875" style="141" customWidth="1"/>
    <col min="14306" max="14306" width="9.3984375" style="141" customWidth="1"/>
    <col min="14307" max="14310" width="9.69921875" style="141" customWidth="1"/>
    <col min="14311" max="14311" width="11.09765625" style="141" customWidth="1"/>
    <col min="14312" max="14553" width="8.8984375" style="141"/>
    <col min="14554" max="14554" width="5.69921875" style="141" customWidth="1"/>
    <col min="14555" max="14555" width="15.296875" style="141" customWidth="1"/>
    <col min="14556" max="14556" width="5.69921875" style="141" customWidth="1"/>
    <col min="14557" max="14557" width="8.8984375" style="141"/>
    <col min="14558" max="14561" width="9.69921875" style="141" customWidth="1"/>
    <col min="14562" max="14562" width="9.3984375" style="141" customWidth="1"/>
    <col min="14563" max="14566" width="9.69921875" style="141" customWidth="1"/>
    <col min="14567" max="14567" width="11.09765625" style="141" customWidth="1"/>
    <col min="14568" max="14809" width="8.8984375" style="141"/>
    <col min="14810" max="14810" width="5.69921875" style="141" customWidth="1"/>
    <col min="14811" max="14811" width="15.296875" style="141" customWidth="1"/>
    <col min="14812" max="14812" width="5.69921875" style="141" customWidth="1"/>
    <col min="14813" max="14813" width="8.8984375" style="141"/>
    <col min="14814" max="14817" width="9.69921875" style="141" customWidth="1"/>
    <col min="14818" max="14818" width="9.3984375" style="141" customWidth="1"/>
    <col min="14819" max="14822" width="9.69921875" style="141" customWidth="1"/>
    <col min="14823" max="14823" width="11.09765625" style="141" customWidth="1"/>
    <col min="14824" max="15065" width="8.8984375" style="141"/>
    <col min="15066" max="15066" width="5.69921875" style="141" customWidth="1"/>
    <col min="15067" max="15067" width="15.296875" style="141" customWidth="1"/>
    <col min="15068" max="15068" width="5.69921875" style="141" customWidth="1"/>
    <col min="15069" max="15069" width="8.8984375" style="141"/>
    <col min="15070" max="15073" width="9.69921875" style="141" customWidth="1"/>
    <col min="15074" max="15074" width="9.3984375" style="141" customWidth="1"/>
    <col min="15075" max="15078" width="9.69921875" style="141" customWidth="1"/>
    <col min="15079" max="15079" width="11.09765625" style="141" customWidth="1"/>
    <col min="15080" max="15321" width="8.8984375" style="141"/>
    <col min="15322" max="15322" width="5.69921875" style="141" customWidth="1"/>
    <col min="15323" max="15323" width="15.296875" style="141" customWidth="1"/>
    <col min="15324" max="15324" width="5.69921875" style="141" customWidth="1"/>
    <col min="15325" max="15325" width="8.8984375" style="141"/>
    <col min="15326" max="15329" width="9.69921875" style="141" customWidth="1"/>
    <col min="15330" max="15330" width="9.3984375" style="141" customWidth="1"/>
    <col min="15331" max="15334" width="9.69921875" style="141" customWidth="1"/>
    <col min="15335" max="15335" width="11.09765625" style="141" customWidth="1"/>
    <col min="15336" max="15577" width="8.8984375" style="141"/>
    <col min="15578" max="15578" width="5.69921875" style="141" customWidth="1"/>
    <col min="15579" max="15579" width="15.296875" style="141" customWidth="1"/>
    <col min="15580" max="15580" width="5.69921875" style="141" customWidth="1"/>
    <col min="15581" max="15581" width="8.8984375" style="141"/>
    <col min="15582" max="15585" width="9.69921875" style="141" customWidth="1"/>
    <col min="15586" max="15586" width="9.3984375" style="141" customWidth="1"/>
    <col min="15587" max="15590" width="9.69921875" style="141" customWidth="1"/>
    <col min="15591" max="15591" width="11.09765625" style="141" customWidth="1"/>
    <col min="15592" max="15833" width="8.8984375" style="141"/>
    <col min="15834" max="15834" width="5.69921875" style="141" customWidth="1"/>
    <col min="15835" max="15835" width="15.296875" style="141" customWidth="1"/>
    <col min="15836" max="15836" width="5.69921875" style="141" customWidth="1"/>
    <col min="15837" max="15837" width="8.8984375" style="141"/>
    <col min="15838" max="15841" width="9.69921875" style="141" customWidth="1"/>
    <col min="15842" max="15842" width="9.3984375" style="141" customWidth="1"/>
    <col min="15843" max="15846" width="9.69921875" style="141" customWidth="1"/>
    <col min="15847" max="15847" width="11.09765625" style="141" customWidth="1"/>
    <col min="15848" max="16089" width="8.8984375" style="141"/>
    <col min="16090" max="16090" width="5.69921875" style="141" customWidth="1"/>
    <col min="16091" max="16091" width="15.296875" style="141" customWidth="1"/>
    <col min="16092" max="16092" width="5.69921875" style="141" customWidth="1"/>
    <col min="16093" max="16093" width="8.8984375" style="141"/>
    <col min="16094" max="16097" width="9.69921875" style="141" customWidth="1"/>
    <col min="16098" max="16098" width="9.3984375" style="141" customWidth="1"/>
    <col min="16099" max="16102" width="9.69921875" style="141" customWidth="1"/>
    <col min="16103" max="16103" width="11.09765625" style="141" customWidth="1"/>
    <col min="16104" max="16383" width="8.8984375" style="141"/>
    <col min="16384" max="16384" width="9.09765625" style="141" customWidth="1"/>
  </cols>
  <sheetData>
    <row r="1" spans="1:12" s="145" customFormat="1" ht="13.5" customHeight="1" x14ac:dyDescent="0.2">
      <c r="A1" s="144"/>
      <c r="B1" s="144"/>
      <c r="C1" s="144"/>
      <c r="D1" s="144"/>
      <c r="E1" s="144"/>
      <c r="F1" s="144"/>
      <c r="H1" s="144"/>
      <c r="L1" s="146" t="s">
        <v>631</v>
      </c>
    </row>
    <row r="2" spans="1:12" ht="13.5" customHeight="1" x14ac:dyDescent="0.2">
      <c r="A2" s="142" t="s">
        <v>837</v>
      </c>
    </row>
    <row r="3" spans="1:12" ht="13.5" customHeight="1" x14ac:dyDescent="0.2">
      <c r="A3" s="142"/>
    </row>
    <row r="4" spans="1:12" ht="13.5" customHeight="1" x14ac:dyDescent="0.2">
      <c r="A4" s="141" t="s">
        <v>594</v>
      </c>
      <c r="D4" s="143" t="s">
        <v>129</v>
      </c>
    </row>
    <row r="5" spans="1:12" s="145" customFormat="1" ht="13.5" customHeight="1" x14ac:dyDescent="0.2">
      <c r="A5" s="1074" t="s">
        <v>130</v>
      </c>
      <c r="B5" s="1115" t="s">
        <v>131</v>
      </c>
      <c r="C5" s="1077" t="s">
        <v>144</v>
      </c>
      <c r="D5" s="1118" t="s">
        <v>145</v>
      </c>
      <c r="E5" s="1118"/>
      <c r="F5" s="1118"/>
      <c r="G5" s="1118"/>
      <c r="H5" s="1118" t="s">
        <v>146</v>
      </c>
      <c r="I5" s="1118"/>
      <c r="J5" s="1118"/>
      <c r="K5" s="1118"/>
      <c r="L5" s="1119"/>
    </row>
    <row r="6" spans="1:12" s="145" customFormat="1" ht="13.5" customHeight="1" x14ac:dyDescent="0.2">
      <c r="A6" s="1054"/>
      <c r="B6" s="1116"/>
      <c r="C6" s="1078"/>
      <c r="D6" s="1120" t="s">
        <v>147</v>
      </c>
      <c r="E6" s="1088" t="s">
        <v>897</v>
      </c>
      <c r="F6" s="1112" t="s">
        <v>915</v>
      </c>
      <c r="G6" s="1122" t="s">
        <v>148</v>
      </c>
      <c r="H6" s="1120" t="s">
        <v>147</v>
      </c>
      <c r="I6" s="1088" t="s">
        <v>897</v>
      </c>
      <c r="J6" s="1112" t="s">
        <v>915</v>
      </c>
      <c r="K6" s="1088" t="s">
        <v>148</v>
      </c>
      <c r="L6" s="1088" t="s">
        <v>149</v>
      </c>
    </row>
    <row r="7" spans="1:12" s="145" customFormat="1" ht="13.5" customHeight="1" thickBot="1" x14ac:dyDescent="0.25">
      <c r="A7" s="1076"/>
      <c r="B7" s="1117"/>
      <c r="C7" s="1079"/>
      <c r="D7" s="1121"/>
      <c r="E7" s="1111"/>
      <c r="F7" s="1113"/>
      <c r="G7" s="1123"/>
      <c r="H7" s="1121"/>
      <c r="I7" s="1111"/>
      <c r="J7" s="1113"/>
      <c r="K7" s="1111"/>
      <c r="L7" s="1111"/>
    </row>
    <row r="8" spans="1:12" s="145" customFormat="1" ht="13.5" customHeight="1" thickTop="1" thickBot="1" x14ac:dyDescent="0.25">
      <c r="A8" s="1114">
        <v>1</v>
      </c>
      <c r="B8" s="1101" t="s">
        <v>685</v>
      </c>
      <c r="C8" s="147" t="s">
        <v>150</v>
      </c>
      <c r="D8" s="148" t="s">
        <v>151</v>
      </c>
      <c r="E8" s="651"/>
      <c r="F8" s="651"/>
      <c r="G8" s="652">
        <f>E8+F8*12</f>
        <v>0</v>
      </c>
      <c r="H8" s="1103" t="s">
        <v>485</v>
      </c>
      <c r="I8" s="651"/>
      <c r="J8" s="651"/>
      <c r="K8" s="653">
        <f t="shared" ref="K8:K61" si="0">I8+J8*12</f>
        <v>0</v>
      </c>
      <c r="L8" s="1105">
        <f>SUM(K8:K9)</f>
        <v>0</v>
      </c>
    </row>
    <row r="9" spans="1:12" s="145" customFormat="1" ht="13.5" customHeight="1" thickTop="1" thickBot="1" x14ac:dyDescent="0.25">
      <c r="A9" s="1114"/>
      <c r="B9" s="1102"/>
      <c r="C9" s="149" t="s">
        <v>152</v>
      </c>
      <c r="D9" s="150" t="s">
        <v>153</v>
      </c>
      <c r="E9" s="654"/>
      <c r="F9" s="654"/>
      <c r="G9" s="655">
        <f t="shared" ref="G9:G61" si="1">E9+F9*12</f>
        <v>0</v>
      </c>
      <c r="H9" s="1104"/>
      <c r="I9" s="654"/>
      <c r="J9" s="654"/>
      <c r="K9" s="656">
        <f t="shared" si="0"/>
        <v>0</v>
      </c>
      <c r="L9" s="1109"/>
    </row>
    <row r="10" spans="1:12" s="145" customFormat="1" ht="13.5" customHeight="1" thickTop="1" x14ac:dyDescent="0.2">
      <c r="A10" s="1099">
        <f>+A8+1</f>
        <v>2</v>
      </c>
      <c r="B10" s="1101" t="s">
        <v>686</v>
      </c>
      <c r="C10" s="147" t="s">
        <v>150</v>
      </c>
      <c r="D10" s="148" t="s">
        <v>151</v>
      </c>
      <c r="E10" s="651"/>
      <c r="F10" s="651"/>
      <c r="G10" s="652">
        <f t="shared" si="1"/>
        <v>0</v>
      </c>
      <c r="H10" s="1103" t="s">
        <v>485</v>
      </c>
      <c r="I10" s="651"/>
      <c r="J10" s="651"/>
      <c r="K10" s="653">
        <f t="shared" si="0"/>
        <v>0</v>
      </c>
      <c r="L10" s="1105">
        <f>SUM(K10:K11)</f>
        <v>0</v>
      </c>
    </row>
    <row r="11" spans="1:12" s="145" customFormat="1" ht="13.5" customHeight="1" thickBot="1" x14ac:dyDescent="0.25">
      <c r="A11" s="1100"/>
      <c r="B11" s="1102"/>
      <c r="C11" s="151" t="s">
        <v>152</v>
      </c>
      <c r="D11" s="152" t="s">
        <v>153</v>
      </c>
      <c r="E11" s="657"/>
      <c r="F11" s="657"/>
      <c r="G11" s="655">
        <f t="shared" si="1"/>
        <v>0</v>
      </c>
      <c r="H11" s="1104"/>
      <c r="I11" s="657"/>
      <c r="J11" s="657"/>
      <c r="K11" s="656">
        <f t="shared" si="0"/>
        <v>0</v>
      </c>
      <c r="L11" s="1106"/>
    </row>
    <row r="12" spans="1:12" s="145" customFormat="1" ht="13.5" customHeight="1" thickTop="1" x14ac:dyDescent="0.2">
      <c r="A12" s="1099">
        <f>+A10+1</f>
        <v>3</v>
      </c>
      <c r="B12" s="1101" t="s">
        <v>687</v>
      </c>
      <c r="C12" s="147" t="s">
        <v>150</v>
      </c>
      <c r="D12" s="148" t="s">
        <v>151</v>
      </c>
      <c r="E12" s="651"/>
      <c r="F12" s="651"/>
      <c r="G12" s="652">
        <f t="shared" si="1"/>
        <v>0</v>
      </c>
      <c r="H12" s="1103" t="s">
        <v>485</v>
      </c>
      <c r="I12" s="651"/>
      <c r="J12" s="651"/>
      <c r="K12" s="653">
        <f t="shared" si="0"/>
        <v>0</v>
      </c>
      <c r="L12" s="1105">
        <f>SUM(K12:K13)</f>
        <v>0</v>
      </c>
    </row>
    <row r="13" spans="1:12" s="145" customFormat="1" ht="13.5" customHeight="1" thickBot="1" x14ac:dyDescent="0.25">
      <c r="A13" s="1100"/>
      <c r="B13" s="1102"/>
      <c r="C13" s="151" t="s">
        <v>152</v>
      </c>
      <c r="D13" s="152" t="s">
        <v>153</v>
      </c>
      <c r="E13" s="657"/>
      <c r="F13" s="657"/>
      <c r="G13" s="655">
        <f t="shared" si="1"/>
        <v>0</v>
      </c>
      <c r="H13" s="1104"/>
      <c r="I13" s="657"/>
      <c r="J13" s="657"/>
      <c r="K13" s="656">
        <f t="shared" si="0"/>
        <v>0</v>
      </c>
      <c r="L13" s="1106"/>
    </row>
    <row r="14" spans="1:12" s="145" customFormat="1" ht="13.5" customHeight="1" thickTop="1" x14ac:dyDescent="0.2">
      <c r="A14" s="1099">
        <f>+A12+1</f>
        <v>4</v>
      </c>
      <c r="B14" s="1124" t="s">
        <v>855</v>
      </c>
      <c r="C14" s="147" t="s">
        <v>150</v>
      </c>
      <c r="D14" s="148" t="s">
        <v>151</v>
      </c>
      <c r="E14" s="651"/>
      <c r="F14" s="651"/>
      <c r="G14" s="652">
        <f t="shared" si="1"/>
        <v>0</v>
      </c>
      <c r="H14" s="1103" t="s">
        <v>485</v>
      </c>
      <c r="I14" s="651"/>
      <c r="J14" s="651"/>
      <c r="K14" s="653">
        <f t="shared" si="0"/>
        <v>0</v>
      </c>
      <c r="L14" s="1105">
        <f>SUM(K14:K15)</f>
        <v>0</v>
      </c>
    </row>
    <row r="15" spans="1:12" s="145" customFormat="1" ht="13.5" customHeight="1" thickBot="1" x14ac:dyDescent="0.25">
      <c r="A15" s="1100"/>
      <c r="B15" s="1125"/>
      <c r="C15" s="151" t="s">
        <v>152</v>
      </c>
      <c r="D15" s="152" t="s">
        <v>153</v>
      </c>
      <c r="E15" s="657"/>
      <c r="F15" s="657"/>
      <c r="G15" s="655">
        <f t="shared" si="1"/>
        <v>0</v>
      </c>
      <c r="H15" s="1104"/>
      <c r="I15" s="657"/>
      <c r="J15" s="657"/>
      <c r="K15" s="656">
        <f t="shared" si="0"/>
        <v>0</v>
      </c>
      <c r="L15" s="1106"/>
    </row>
    <row r="16" spans="1:12" s="145" customFormat="1" ht="13.5" customHeight="1" thickTop="1" x14ac:dyDescent="0.2">
      <c r="A16" s="1099">
        <f>+A14+1</f>
        <v>5</v>
      </c>
      <c r="B16" s="1101" t="s">
        <v>688</v>
      </c>
      <c r="C16" s="147" t="s">
        <v>150</v>
      </c>
      <c r="D16" s="148" t="s">
        <v>151</v>
      </c>
      <c r="E16" s="651"/>
      <c r="F16" s="651"/>
      <c r="G16" s="652">
        <f t="shared" si="1"/>
        <v>0</v>
      </c>
      <c r="H16" s="1103" t="s">
        <v>485</v>
      </c>
      <c r="I16" s="651"/>
      <c r="J16" s="651"/>
      <c r="K16" s="653">
        <f t="shared" si="0"/>
        <v>0</v>
      </c>
      <c r="L16" s="1105">
        <f>SUM(K16:K17)</f>
        <v>0</v>
      </c>
    </row>
    <row r="17" spans="1:12" s="145" customFormat="1" ht="13.5" customHeight="1" thickBot="1" x14ac:dyDescent="0.25">
      <c r="A17" s="1100"/>
      <c r="B17" s="1102"/>
      <c r="C17" s="151" t="s">
        <v>152</v>
      </c>
      <c r="D17" s="152" t="s">
        <v>153</v>
      </c>
      <c r="E17" s="657"/>
      <c r="F17" s="657"/>
      <c r="G17" s="655">
        <f t="shared" si="1"/>
        <v>0</v>
      </c>
      <c r="H17" s="1104"/>
      <c r="I17" s="657"/>
      <c r="J17" s="657"/>
      <c r="K17" s="656">
        <f t="shared" si="0"/>
        <v>0</v>
      </c>
      <c r="L17" s="1106"/>
    </row>
    <row r="18" spans="1:12" s="145" customFormat="1" ht="13.5" customHeight="1" thickTop="1" x14ac:dyDescent="0.2">
      <c r="A18" s="1099">
        <f>+A16+1</f>
        <v>6</v>
      </c>
      <c r="B18" s="1101" t="s">
        <v>689</v>
      </c>
      <c r="C18" s="147" t="s">
        <v>150</v>
      </c>
      <c r="D18" s="148" t="s">
        <v>151</v>
      </c>
      <c r="E18" s="651"/>
      <c r="F18" s="651"/>
      <c r="G18" s="652">
        <f t="shared" si="1"/>
        <v>0</v>
      </c>
      <c r="H18" s="1103" t="s">
        <v>485</v>
      </c>
      <c r="I18" s="651"/>
      <c r="J18" s="651"/>
      <c r="K18" s="653">
        <f t="shared" si="0"/>
        <v>0</v>
      </c>
      <c r="L18" s="1105">
        <f>SUM(K18:K19)</f>
        <v>0</v>
      </c>
    </row>
    <row r="19" spans="1:12" s="145" customFormat="1" ht="13.5" customHeight="1" thickBot="1" x14ac:dyDescent="0.25">
      <c r="A19" s="1100"/>
      <c r="B19" s="1102"/>
      <c r="C19" s="151" t="s">
        <v>152</v>
      </c>
      <c r="D19" s="152" t="s">
        <v>153</v>
      </c>
      <c r="E19" s="657"/>
      <c r="F19" s="657"/>
      <c r="G19" s="655">
        <f t="shared" si="1"/>
        <v>0</v>
      </c>
      <c r="H19" s="1104"/>
      <c r="I19" s="657"/>
      <c r="J19" s="657"/>
      <c r="K19" s="656">
        <f t="shared" si="0"/>
        <v>0</v>
      </c>
      <c r="L19" s="1106"/>
    </row>
    <row r="20" spans="1:12" s="145" customFormat="1" ht="13.5" customHeight="1" thickTop="1" x14ac:dyDescent="0.2">
      <c r="A20" s="1099">
        <f>+A18+1</f>
        <v>7</v>
      </c>
      <c r="B20" s="1101" t="s">
        <v>690</v>
      </c>
      <c r="C20" s="147" t="s">
        <v>150</v>
      </c>
      <c r="D20" s="148" t="s">
        <v>151</v>
      </c>
      <c r="E20" s="651"/>
      <c r="F20" s="651"/>
      <c r="G20" s="652">
        <f t="shared" si="1"/>
        <v>0</v>
      </c>
      <c r="H20" s="1103" t="s">
        <v>485</v>
      </c>
      <c r="I20" s="651"/>
      <c r="J20" s="651"/>
      <c r="K20" s="653">
        <f t="shared" si="0"/>
        <v>0</v>
      </c>
      <c r="L20" s="1105">
        <f>SUM(K20:K21)</f>
        <v>0</v>
      </c>
    </row>
    <row r="21" spans="1:12" s="145" customFormat="1" ht="13.5" customHeight="1" thickBot="1" x14ac:dyDescent="0.25">
      <c r="A21" s="1100"/>
      <c r="B21" s="1102"/>
      <c r="C21" s="151" t="s">
        <v>152</v>
      </c>
      <c r="D21" s="152" t="s">
        <v>153</v>
      </c>
      <c r="E21" s="657"/>
      <c r="F21" s="657"/>
      <c r="G21" s="655">
        <f t="shared" si="1"/>
        <v>0</v>
      </c>
      <c r="H21" s="1104"/>
      <c r="I21" s="657"/>
      <c r="J21" s="657"/>
      <c r="K21" s="656">
        <f t="shared" si="0"/>
        <v>0</v>
      </c>
      <c r="L21" s="1106"/>
    </row>
    <row r="22" spans="1:12" s="145" customFormat="1" ht="13.5" customHeight="1" thickTop="1" x14ac:dyDescent="0.2">
      <c r="A22" s="1099">
        <f>+A20+1</f>
        <v>8</v>
      </c>
      <c r="B22" s="1101" t="s">
        <v>691</v>
      </c>
      <c r="C22" s="147" t="s">
        <v>150</v>
      </c>
      <c r="D22" s="148" t="s">
        <v>151</v>
      </c>
      <c r="E22" s="651"/>
      <c r="F22" s="651"/>
      <c r="G22" s="652">
        <f t="shared" si="1"/>
        <v>0</v>
      </c>
      <c r="H22" s="1103" t="s">
        <v>485</v>
      </c>
      <c r="I22" s="651"/>
      <c r="J22" s="651"/>
      <c r="K22" s="653">
        <f t="shared" si="0"/>
        <v>0</v>
      </c>
      <c r="L22" s="1105">
        <f>SUM(K22:K23)</f>
        <v>0</v>
      </c>
    </row>
    <row r="23" spans="1:12" s="145" customFormat="1" ht="13.5" customHeight="1" thickBot="1" x14ac:dyDescent="0.25">
      <c r="A23" s="1100"/>
      <c r="B23" s="1102"/>
      <c r="C23" s="151" t="s">
        <v>152</v>
      </c>
      <c r="D23" s="152" t="s">
        <v>153</v>
      </c>
      <c r="E23" s="657"/>
      <c r="F23" s="657"/>
      <c r="G23" s="655">
        <f t="shared" si="1"/>
        <v>0</v>
      </c>
      <c r="H23" s="1104"/>
      <c r="I23" s="657"/>
      <c r="J23" s="657"/>
      <c r="K23" s="656">
        <f t="shared" si="0"/>
        <v>0</v>
      </c>
      <c r="L23" s="1106"/>
    </row>
    <row r="24" spans="1:12" s="145" customFormat="1" ht="13.5" customHeight="1" thickTop="1" x14ac:dyDescent="0.2">
      <c r="A24" s="1099">
        <f>+A22+1</f>
        <v>9</v>
      </c>
      <c r="B24" s="1101" t="s">
        <v>692</v>
      </c>
      <c r="C24" s="147" t="s">
        <v>150</v>
      </c>
      <c r="D24" s="148" t="s">
        <v>151</v>
      </c>
      <c r="E24" s="651"/>
      <c r="F24" s="651"/>
      <c r="G24" s="652">
        <f t="shared" si="1"/>
        <v>0</v>
      </c>
      <c r="H24" s="1103" t="s">
        <v>485</v>
      </c>
      <c r="I24" s="651"/>
      <c r="J24" s="651"/>
      <c r="K24" s="653">
        <f t="shared" si="0"/>
        <v>0</v>
      </c>
      <c r="L24" s="1105">
        <f>SUM(K24:K25)</f>
        <v>0</v>
      </c>
    </row>
    <row r="25" spans="1:12" s="145" customFormat="1" ht="13.5" customHeight="1" thickBot="1" x14ac:dyDescent="0.25">
      <c r="A25" s="1100"/>
      <c r="B25" s="1102"/>
      <c r="C25" s="151" t="s">
        <v>152</v>
      </c>
      <c r="D25" s="152" t="s">
        <v>153</v>
      </c>
      <c r="E25" s="657"/>
      <c r="F25" s="657"/>
      <c r="G25" s="655">
        <f t="shared" si="1"/>
        <v>0</v>
      </c>
      <c r="H25" s="1104"/>
      <c r="I25" s="657"/>
      <c r="J25" s="657"/>
      <c r="K25" s="656">
        <f t="shared" si="0"/>
        <v>0</v>
      </c>
      <c r="L25" s="1106"/>
    </row>
    <row r="26" spans="1:12" s="145" customFormat="1" ht="13.5" customHeight="1" thickTop="1" x14ac:dyDescent="0.2">
      <c r="A26" s="1099">
        <f>+A24+1</f>
        <v>10</v>
      </c>
      <c r="B26" s="1101" t="s">
        <v>693</v>
      </c>
      <c r="C26" s="147" t="s">
        <v>150</v>
      </c>
      <c r="D26" s="148" t="s">
        <v>151</v>
      </c>
      <c r="E26" s="651"/>
      <c r="F26" s="651"/>
      <c r="G26" s="652">
        <f t="shared" si="1"/>
        <v>0</v>
      </c>
      <c r="H26" s="1103" t="s">
        <v>485</v>
      </c>
      <c r="I26" s="651"/>
      <c r="J26" s="651"/>
      <c r="K26" s="653">
        <f t="shared" si="0"/>
        <v>0</v>
      </c>
      <c r="L26" s="1105">
        <f>SUM(K26:K27)</f>
        <v>0</v>
      </c>
    </row>
    <row r="27" spans="1:12" s="145" customFormat="1" ht="13.5" customHeight="1" thickBot="1" x14ac:dyDescent="0.25">
      <c r="A27" s="1100"/>
      <c r="B27" s="1102"/>
      <c r="C27" s="151" t="s">
        <v>152</v>
      </c>
      <c r="D27" s="152" t="s">
        <v>153</v>
      </c>
      <c r="E27" s="657"/>
      <c r="F27" s="657"/>
      <c r="G27" s="655">
        <f t="shared" si="1"/>
        <v>0</v>
      </c>
      <c r="H27" s="1104"/>
      <c r="I27" s="657"/>
      <c r="J27" s="657"/>
      <c r="K27" s="656">
        <f t="shared" si="0"/>
        <v>0</v>
      </c>
      <c r="L27" s="1106"/>
    </row>
    <row r="28" spans="1:12" s="145" customFormat="1" ht="13.5" customHeight="1" thickTop="1" x14ac:dyDescent="0.2">
      <c r="A28" s="1099">
        <f>+A26+1</f>
        <v>11</v>
      </c>
      <c r="B28" s="1101" t="s">
        <v>694</v>
      </c>
      <c r="C28" s="147" t="s">
        <v>150</v>
      </c>
      <c r="D28" s="148" t="s">
        <v>151</v>
      </c>
      <c r="E28" s="651"/>
      <c r="F28" s="651"/>
      <c r="G28" s="652">
        <f t="shared" si="1"/>
        <v>0</v>
      </c>
      <c r="H28" s="1103" t="s">
        <v>485</v>
      </c>
      <c r="I28" s="651"/>
      <c r="J28" s="651"/>
      <c r="K28" s="653">
        <f t="shared" si="0"/>
        <v>0</v>
      </c>
      <c r="L28" s="1105">
        <f>SUM(K28:K29)</f>
        <v>0</v>
      </c>
    </row>
    <row r="29" spans="1:12" s="145" customFormat="1" ht="13.5" customHeight="1" thickBot="1" x14ac:dyDescent="0.25">
      <c r="A29" s="1100"/>
      <c r="B29" s="1102"/>
      <c r="C29" s="151" t="s">
        <v>152</v>
      </c>
      <c r="D29" s="152" t="s">
        <v>153</v>
      </c>
      <c r="E29" s="657"/>
      <c r="F29" s="657"/>
      <c r="G29" s="655">
        <f t="shared" si="1"/>
        <v>0</v>
      </c>
      <c r="H29" s="1104"/>
      <c r="I29" s="657"/>
      <c r="J29" s="657"/>
      <c r="K29" s="656">
        <f t="shared" si="0"/>
        <v>0</v>
      </c>
      <c r="L29" s="1106"/>
    </row>
    <row r="30" spans="1:12" s="145" customFormat="1" ht="13.5" customHeight="1" thickTop="1" x14ac:dyDescent="0.2">
      <c r="A30" s="1099">
        <f>+A28+1</f>
        <v>12</v>
      </c>
      <c r="B30" s="1101" t="s">
        <v>695</v>
      </c>
      <c r="C30" s="147" t="s">
        <v>150</v>
      </c>
      <c r="D30" s="148" t="s">
        <v>151</v>
      </c>
      <c r="E30" s="651"/>
      <c r="F30" s="651"/>
      <c r="G30" s="652">
        <f t="shared" si="1"/>
        <v>0</v>
      </c>
      <c r="H30" s="1103" t="s">
        <v>485</v>
      </c>
      <c r="I30" s="651"/>
      <c r="J30" s="651"/>
      <c r="K30" s="653">
        <f t="shared" si="0"/>
        <v>0</v>
      </c>
      <c r="L30" s="1105">
        <f>SUM(K30:K31)</f>
        <v>0</v>
      </c>
    </row>
    <row r="31" spans="1:12" s="145" customFormat="1" ht="13.5" customHeight="1" thickBot="1" x14ac:dyDescent="0.25">
      <c r="A31" s="1100"/>
      <c r="B31" s="1102"/>
      <c r="C31" s="151" t="s">
        <v>152</v>
      </c>
      <c r="D31" s="152" t="s">
        <v>153</v>
      </c>
      <c r="E31" s="657"/>
      <c r="F31" s="657"/>
      <c r="G31" s="655">
        <f t="shared" si="1"/>
        <v>0</v>
      </c>
      <c r="H31" s="1104"/>
      <c r="I31" s="657"/>
      <c r="J31" s="657"/>
      <c r="K31" s="656">
        <f t="shared" si="0"/>
        <v>0</v>
      </c>
      <c r="L31" s="1106"/>
    </row>
    <row r="32" spans="1:12" s="145" customFormat="1" ht="13.5" customHeight="1" thickTop="1" x14ac:dyDescent="0.2">
      <c r="A32" s="1099">
        <f>+A30+1</f>
        <v>13</v>
      </c>
      <c r="B32" s="1101" t="s">
        <v>696</v>
      </c>
      <c r="C32" s="147" t="s">
        <v>150</v>
      </c>
      <c r="D32" s="148" t="s">
        <v>151</v>
      </c>
      <c r="E32" s="651"/>
      <c r="F32" s="651"/>
      <c r="G32" s="652">
        <f t="shared" si="1"/>
        <v>0</v>
      </c>
      <c r="H32" s="1103" t="s">
        <v>485</v>
      </c>
      <c r="I32" s="651"/>
      <c r="J32" s="651"/>
      <c r="K32" s="653">
        <f t="shared" si="0"/>
        <v>0</v>
      </c>
      <c r="L32" s="1105">
        <f>SUM(K32:K33)</f>
        <v>0</v>
      </c>
    </row>
    <row r="33" spans="1:12" s="145" customFormat="1" ht="13.5" customHeight="1" thickBot="1" x14ac:dyDescent="0.25">
      <c r="A33" s="1100"/>
      <c r="B33" s="1102"/>
      <c r="C33" s="151" t="s">
        <v>152</v>
      </c>
      <c r="D33" s="152" t="s">
        <v>153</v>
      </c>
      <c r="E33" s="657"/>
      <c r="F33" s="657"/>
      <c r="G33" s="655">
        <f t="shared" si="1"/>
        <v>0</v>
      </c>
      <c r="H33" s="1104"/>
      <c r="I33" s="657"/>
      <c r="J33" s="657"/>
      <c r="K33" s="656">
        <f t="shared" si="0"/>
        <v>0</v>
      </c>
      <c r="L33" s="1106"/>
    </row>
    <row r="34" spans="1:12" s="145" customFormat="1" ht="13.5" customHeight="1" thickTop="1" x14ac:dyDescent="0.2">
      <c r="A34" s="1099">
        <f>+A32+1</f>
        <v>14</v>
      </c>
      <c r="B34" s="1101" t="s">
        <v>697</v>
      </c>
      <c r="C34" s="147" t="s">
        <v>150</v>
      </c>
      <c r="D34" s="148" t="s">
        <v>151</v>
      </c>
      <c r="E34" s="651"/>
      <c r="F34" s="651"/>
      <c r="G34" s="652">
        <f t="shared" si="1"/>
        <v>0</v>
      </c>
      <c r="H34" s="1103" t="s">
        <v>485</v>
      </c>
      <c r="I34" s="651"/>
      <c r="J34" s="651"/>
      <c r="K34" s="653">
        <f t="shared" si="0"/>
        <v>0</v>
      </c>
      <c r="L34" s="1105">
        <f>SUM(K34:K35)</f>
        <v>0</v>
      </c>
    </row>
    <row r="35" spans="1:12" s="145" customFormat="1" ht="13.5" customHeight="1" thickBot="1" x14ac:dyDescent="0.25">
      <c r="A35" s="1100"/>
      <c r="B35" s="1102"/>
      <c r="C35" s="151" t="s">
        <v>152</v>
      </c>
      <c r="D35" s="152" t="s">
        <v>153</v>
      </c>
      <c r="E35" s="657"/>
      <c r="F35" s="657"/>
      <c r="G35" s="655">
        <f t="shared" si="1"/>
        <v>0</v>
      </c>
      <c r="H35" s="1104"/>
      <c r="I35" s="657"/>
      <c r="J35" s="657"/>
      <c r="K35" s="656">
        <f t="shared" si="0"/>
        <v>0</v>
      </c>
      <c r="L35" s="1106"/>
    </row>
    <row r="36" spans="1:12" s="145" customFormat="1" ht="13.5" customHeight="1" thickTop="1" x14ac:dyDescent="0.2">
      <c r="A36" s="1099">
        <f>+A34+1</f>
        <v>15</v>
      </c>
      <c r="B36" s="1101" t="s">
        <v>698</v>
      </c>
      <c r="C36" s="147" t="s">
        <v>150</v>
      </c>
      <c r="D36" s="148" t="s">
        <v>151</v>
      </c>
      <c r="E36" s="651"/>
      <c r="F36" s="651"/>
      <c r="G36" s="652">
        <f t="shared" si="1"/>
        <v>0</v>
      </c>
      <c r="H36" s="1103" t="s">
        <v>485</v>
      </c>
      <c r="I36" s="651"/>
      <c r="J36" s="651"/>
      <c r="K36" s="653">
        <f t="shared" si="0"/>
        <v>0</v>
      </c>
      <c r="L36" s="1105">
        <f>SUM(K36:K37)</f>
        <v>0</v>
      </c>
    </row>
    <row r="37" spans="1:12" s="145" customFormat="1" ht="13.5" customHeight="1" thickBot="1" x14ac:dyDescent="0.25">
      <c r="A37" s="1100"/>
      <c r="B37" s="1102"/>
      <c r="C37" s="151" t="s">
        <v>152</v>
      </c>
      <c r="D37" s="152" t="s">
        <v>153</v>
      </c>
      <c r="E37" s="657"/>
      <c r="F37" s="657"/>
      <c r="G37" s="655">
        <f t="shared" si="1"/>
        <v>0</v>
      </c>
      <c r="H37" s="1104"/>
      <c r="I37" s="657"/>
      <c r="J37" s="657"/>
      <c r="K37" s="656">
        <f t="shared" si="0"/>
        <v>0</v>
      </c>
      <c r="L37" s="1106"/>
    </row>
    <row r="38" spans="1:12" s="145" customFormat="1" ht="13.5" customHeight="1" thickTop="1" x14ac:dyDescent="0.2">
      <c r="A38" s="1099">
        <f>+A36+1</f>
        <v>16</v>
      </c>
      <c r="B38" s="1101" t="s">
        <v>699</v>
      </c>
      <c r="C38" s="147" t="s">
        <v>150</v>
      </c>
      <c r="D38" s="148" t="s">
        <v>151</v>
      </c>
      <c r="E38" s="651"/>
      <c r="F38" s="651"/>
      <c r="G38" s="652">
        <f t="shared" si="1"/>
        <v>0</v>
      </c>
      <c r="H38" s="1103" t="s">
        <v>485</v>
      </c>
      <c r="I38" s="651"/>
      <c r="J38" s="651"/>
      <c r="K38" s="653">
        <f t="shared" si="0"/>
        <v>0</v>
      </c>
      <c r="L38" s="1105">
        <f>SUM(K38:K39)</f>
        <v>0</v>
      </c>
    </row>
    <row r="39" spans="1:12" s="145" customFormat="1" ht="13.5" customHeight="1" thickBot="1" x14ac:dyDescent="0.25">
      <c r="A39" s="1100"/>
      <c r="B39" s="1102"/>
      <c r="C39" s="151" t="s">
        <v>152</v>
      </c>
      <c r="D39" s="152" t="s">
        <v>153</v>
      </c>
      <c r="E39" s="657"/>
      <c r="F39" s="657"/>
      <c r="G39" s="655">
        <f t="shared" si="1"/>
        <v>0</v>
      </c>
      <c r="H39" s="1104"/>
      <c r="I39" s="657"/>
      <c r="J39" s="657"/>
      <c r="K39" s="656">
        <f t="shared" si="0"/>
        <v>0</v>
      </c>
      <c r="L39" s="1106"/>
    </row>
    <row r="40" spans="1:12" s="145" customFormat="1" ht="13.5" customHeight="1" thickTop="1" x14ac:dyDescent="0.2">
      <c r="A40" s="1099">
        <f>+A38+1</f>
        <v>17</v>
      </c>
      <c r="B40" s="1101" t="s">
        <v>700</v>
      </c>
      <c r="C40" s="147" t="s">
        <v>150</v>
      </c>
      <c r="D40" s="148" t="s">
        <v>151</v>
      </c>
      <c r="E40" s="651"/>
      <c r="F40" s="651"/>
      <c r="G40" s="652">
        <f t="shared" si="1"/>
        <v>0</v>
      </c>
      <c r="H40" s="1103" t="s">
        <v>485</v>
      </c>
      <c r="I40" s="651"/>
      <c r="J40" s="651"/>
      <c r="K40" s="653">
        <f t="shared" si="0"/>
        <v>0</v>
      </c>
      <c r="L40" s="1105">
        <f>SUM(K40:K41)</f>
        <v>0</v>
      </c>
    </row>
    <row r="41" spans="1:12" s="145" customFormat="1" ht="13.5" customHeight="1" thickBot="1" x14ac:dyDescent="0.25">
      <c r="A41" s="1100"/>
      <c r="B41" s="1102"/>
      <c r="C41" s="151" t="s">
        <v>152</v>
      </c>
      <c r="D41" s="152" t="s">
        <v>153</v>
      </c>
      <c r="E41" s="657"/>
      <c r="F41" s="657"/>
      <c r="G41" s="655">
        <f t="shared" si="1"/>
        <v>0</v>
      </c>
      <c r="H41" s="1104"/>
      <c r="I41" s="657"/>
      <c r="J41" s="657"/>
      <c r="K41" s="656">
        <f t="shared" si="0"/>
        <v>0</v>
      </c>
      <c r="L41" s="1106"/>
    </row>
    <row r="42" spans="1:12" s="145" customFormat="1" ht="13.5" customHeight="1" thickTop="1" x14ac:dyDescent="0.2">
      <c r="A42" s="1099">
        <f>+A40+1</f>
        <v>18</v>
      </c>
      <c r="B42" s="1124" t="s">
        <v>856</v>
      </c>
      <c r="C42" s="147" t="s">
        <v>150</v>
      </c>
      <c r="D42" s="148" t="s">
        <v>151</v>
      </c>
      <c r="E42" s="651"/>
      <c r="F42" s="651"/>
      <c r="G42" s="652">
        <f t="shared" si="1"/>
        <v>0</v>
      </c>
      <c r="H42" s="1103" t="s">
        <v>485</v>
      </c>
      <c r="I42" s="651"/>
      <c r="J42" s="651"/>
      <c r="K42" s="653">
        <f t="shared" si="0"/>
        <v>0</v>
      </c>
      <c r="L42" s="1105">
        <f>SUM(K42:K43)</f>
        <v>0</v>
      </c>
    </row>
    <row r="43" spans="1:12" s="145" customFormat="1" ht="13.5" customHeight="1" thickBot="1" x14ac:dyDescent="0.25">
      <c r="A43" s="1100"/>
      <c r="B43" s="1125"/>
      <c r="C43" s="151" t="s">
        <v>152</v>
      </c>
      <c r="D43" s="152" t="s">
        <v>153</v>
      </c>
      <c r="E43" s="657"/>
      <c r="F43" s="657"/>
      <c r="G43" s="655">
        <f t="shared" si="1"/>
        <v>0</v>
      </c>
      <c r="H43" s="1104"/>
      <c r="I43" s="657"/>
      <c r="J43" s="657"/>
      <c r="K43" s="656">
        <f t="shared" si="0"/>
        <v>0</v>
      </c>
      <c r="L43" s="1106"/>
    </row>
    <row r="44" spans="1:12" s="145" customFormat="1" ht="13.5" customHeight="1" thickTop="1" x14ac:dyDescent="0.2">
      <c r="A44" s="1099">
        <f>+A42+1</f>
        <v>19</v>
      </c>
      <c r="B44" s="1101" t="s">
        <v>701</v>
      </c>
      <c r="C44" s="147" t="s">
        <v>150</v>
      </c>
      <c r="D44" s="148" t="s">
        <v>151</v>
      </c>
      <c r="E44" s="651"/>
      <c r="F44" s="651"/>
      <c r="G44" s="652">
        <f t="shared" si="1"/>
        <v>0</v>
      </c>
      <c r="H44" s="1103" t="s">
        <v>485</v>
      </c>
      <c r="I44" s="651"/>
      <c r="J44" s="651"/>
      <c r="K44" s="653">
        <f t="shared" si="0"/>
        <v>0</v>
      </c>
      <c r="L44" s="1105">
        <f>SUM(K44:K45)</f>
        <v>0</v>
      </c>
    </row>
    <row r="45" spans="1:12" s="145" customFormat="1" ht="13.5" customHeight="1" thickBot="1" x14ac:dyDescent="0.25">
      <c r="A45" s="1100"/>
      <c r="B45" s="1102"/>
      <c r="C45" s="151" t="s">
        <v>152</v>
      </c>
      <c r="D45" s="152" t="s">
        <v>153</v>
      </c>
      <c r="E45" s="657"/>
      <c r="F45" s="657"/>
      <c r="G45" s="655">
        <f t="shared" si="1"/>
        <v>0</v>
      </c>
      <c r="H45" s="1104"/>
      <c r="I45" s="657"/>
      <c r="J45" s="657"/>
      <c r="K45" s="656">
        <f t="shared" si="0"/>
        <v>0</v>
      </c>
      <c r="L45" s="1106"/>
    </row>
    <row r="46" spans="1:12" s="145" customFormat="1" ht="13.5" customHeight="1" thickTop="1" x14ac:dyDescent="0.2">
      <c r="A46" s="1099">
        <f>+A44+1</f>
        <v>20</v>
      </c>
      <c r="B46" s="1101" t="s">
        <v>702</v>
      </c>
      <c r="C46" s="147" t="s">
        <v>150</v>
      </c>
      <c r="D46" s="148" t="s">
        <v>151</v>
      </c>
      <c r="E46" s="651"/>
      <c r="F46" s="651"/>
      <c r="G46" s="652">
        <f t="shared" si="1"/>
        <v>0</v>
      </c>
      <c r="H46" s="1103" t="s">
        <v>485</v>
      </c>
      <c r="I46" s="651"/>
      <c r="J46" s="651"/>
      <c r="K46" s="653">
        <f t="shared" si="0"/>
        <v>0</v>
      </c>
      <c r="L46" s="1105">
        <f>SUM(K46:K47)</f>
        <v>0</v>
      </c>
    </row>
    <row r="47" spans="1:12" s="145" customFormat="1" ht="13.5" customHeight="1" thickBot="1" x14ac:dyDescent="0.25">
      <c r="A47" s="1100"/>
      <c r="B47" s="1102"/>
      <c r="C47" s="151" t="s">
        <v>152</v>
      </c>
      <c r="D47" s="152" t="s">
        <v>153</v>
      </c>
      <c r="E47" s="657"/>
      <c r="F47" s="657"/>
      <c r="G47" s="655">
        <f t="shared" si="1"/>
        <v>0</v>
      </c>
      <c r="H47" s="1104"/>
      <c r="I47" s="657"/>
      <c r="J47" s="657"/>
      <c r="K47" s="656">
        <f t="shared" si="0"/>
        <v>0</v>
      </c>
      <c r="L47" s="1106"/>
    </row>
    <row r="48" spans="1:12" s="145" customFormat="1" ht="13.5" customHeight="1" thickTop="1" x14ac:dyDescent="0.2">
      <c r="A48" s="1099">
        <f>+A46+1</f>
        <v>21</v>
      </c>
      <c r="B48" s="1101" t="s">
        <v>703</v>
      </c>
      <c r="C48" s="147" t="s">
        <v>150</v>
      </c>
      <c r="D48" s="148" t="s">
        <v>151</v>
      </c>
      <c r="E48" s="651"/>
      <c r="F48" s="651"/>
      <c r="G48" s="652">
        <f t="shared" si="1"/>
        <v>0</v>
      </c>
      <c r="H48" s="1103" t="s">
        <v>485</v>
      </c>
      <c r="I48" s="651"/>
      <c r="J48" s="651"/>
      <c r="K48" s="653">
        <f t="shared" si="0"/>
        <v>0</v>
      </c>
      <c r="L48" s="1105">
        <f>SUM(K48:K49)</f>
        <v>0</v>
      </c>
    </row>
    <row r="49" spans="1:12" s="145" customFormat="1" ht="13.5" customHeight="1" thickBot="1" x14ac:dyDescent="0.25">
      <c r="A49" s="1100"/>
      <c r="B49" s="1102"/>
      <c r="C49" s="151" t="s">
        <v>152</v>
      </c>
      <c r="D49" s="152" t="s">
        <v>153</v>
      </c>
      <c r="E49" s="657"/>
      <c r="F49" s="657"/>
      <c r="G49" s="655">
        <f t="shared" si="1"/>
        <v>0</v>
      </c>
      <c r="H49" s="1104"/>
      <c r="I49" s="657"/>
      <c r="J49" s="657"/>
      <c r="K49" s="656">
        <f t="shared" si="0"/>
        <v>0</v>
      </c>
      <c r="L49" s="1106"/>
    </row>
    <row r="50" spans="1:12" s="145" customFormat="1" ht="13.5" customHeight="1" thickTop="1" x14ac:dyDescent="0.2">
      <c r="A50" s="1099">
        <f>+A48+1</f>
        <v>22</v>
      </c>
      <c r="B50" s="1101" t="s">
        <v>704</v>
      </c>
      <c r="C50" s="147" t="s">
        <v>150</v>
      </c>
      <c r="D50" s="148" t="s">
        <v>151</v>
      </c>
      <c r="E50" s="651"/>
      <c r="F50" s="651"/>
      <c r="G50" s="652">
        <f t="shared" si="1"/>
        <v>0</v>
      </c>
      <c r="H50" s="1103" t="s">
        <v>485</v>
      </c>
      <c r="I50" s="651"/>
      <c r="J50" s="651"/>
      <c r="K50" s="653">
        <f t="shared" si="0"/>
        <v>0</v>
      </c>
      <c r="L50" s="1105">
        <f>SUM(K50:K51)</f>
        <v>0</v>
      </c>
    </row>
    <row r="51" spans="1:12" s="145" customFormat="1" ht="13.5" customHeight="1" thickBot="1" x14ac:dyDescent="0.25">
      <c r="A51" s="1100"/>
      <c r="B51" s="1102"/>
      <c r="C51" s="151" t="s">
        <v>152</v>
      </c>
      <c r="D51" s="152" t="s">
        <v>153</v>
      </c>
      <c r="E51" s="657"/>
      <c r="F51" s="657"/>
      <c r="G51" s="655">
        <f t="shared" si="1"/>
        <v>0</v>
      </c>
      <c r="H51" s="1104"/>
      <c r="I51" s="657"/>
      <c r="J51" s="657"/>
      <c r="K51" s="656">
        <f t="shared" si="0"/>
        <v>0</v>
      </c>
      <c r="L51" s="1106"/>
    </row>
    <row r="52" spans="1:12" s="145" customFormat="1" ht="13.5" customHeight="1" thickTop="1" x14ac:dyDescent="0.2">
      <c r="A52" s="1099">
        <f>+A50+1</f>
        <v>23</v>
      </c>
      <c r="B52" s="1101" t="s">
        <v>705</v>
      </c>
      <c r="C52" s="147" t="s">
        <v>150</v>
      </c>
      <c r="D52" s="148" t="s">
        <v>151</v>
      </c>
      <c r="E52" s="651"/>
      <c r="F52" s="651"/>
      <c r="G52" s="652">
        <f t="shared" si="1"/>
        <v>0</v>
      </c>
      <c r="H52" s="1103" t="s">
        <v>485</v>
      </c>
      <c r="I52" s="651"/>
      <c r="J52" s="651"/>
      <c r="K52" s="653">
        <f t="shared" si="0"/>
        <v>0</v>
      </c>
      <c r="L52" s="1105">
        <f>SUM(K52:K53)</f>
        <v>0</v>
      </c>
    </row>
    <row r="53" spans="1:12" s="145" customFormat="1" ht="13.5" customHeight="1" thickBot="1" x14ac:dyDescent="0.25">
      <c r="A53" s="1100"/>
      <c r="B53" s="1102"/>
      <c r="C53" s="151" t="s">
        <v>152</v>
      </c>
      <c r="D53" s="152" t="s">
        <v>153</v>
      </c>
      <c r="E53" s="657"/>
      <c r="F53" s="657"/>
      <c r="G53" s="655">
        <f t="shared" si="1"/>
        <v>0</v>
      </c>
      <c r="H53" s="1104"/>
      <c r="I53" s="657"/>
      <c r="J53" s="657"/>
      <c r="K53" s="656">
        <f t="shared" si="0"/>
        <v>0</v>
      </c>
      <c r="L53" s="1106"/>
    </row>
    <row r="54" spans="1:12" s="145" customFormat="1" ht="13.5" customHeight="1" thickTop="1" x14ac:dyDescent="0.2">
      <c r="A54" s="1099">
        <f>+A52+1</f>
        <v>24</v>
      </c>
      <c r="B54" s="1101" t="s">
        <v>706</v>
      </c>
      <c r="C54" s="147" t="s">
        <v>150</v>
      </c>
      <c r="D54" s="148" t="s">
        <v>151</v>
      </c>
      <c r="E54" s="651"/>
      <c r="F54" s="651"/>
      <c r="G54" s="652">
        <f t="shared" si="1"/>
        <v>0</v>
      </c>
      <c r="H54" s="1103" t="s">
        <v>485</v>
      </c>
      <c r="I54" s="651"/>
      <c r="J54" s="651"/>
      <c r="K54" s="653">
        <f t="shared" si="0"/>
        <v>0</v>
      </c>
      <c r="L54" s="1105">
        <f>SUM(K54:K55)</f>
        <v>0</v>
      </c>
    </row>
    <row r="55" spans="1:12" s="145" customFormat="1" ht="13.5" customHeight="1" thickBot="1" x14ac:dyDescent="0.25">
      <c r="A55" s="1100"/>
      <c r="B55" s="1102"/>
      <c r="C55" s="151" t="s">
        <v>152</v>
      </c>
      <c r="D55" s="152" t="s">
        <v>153</v>
      </c>
      <c r="E55" s="657"/>
      <c r="F55" s="657"/>
      <c r="G55" s="655">
        <f t="shared" si="1"/>
        <v>0</v>
      </c>
      <c r="H55" s="1104"/>
      <c r="I55" s="657"/>
      <c r="J55" s="657"/>
      <c r="K55" s="656">
        <f t="shared" si="0"/>
        <v>0</v>
      </c>
      <c r="L55" s="1106"/>
    </row>
    <row r="56" spans="1:12" s="145" customFormat="1" ht="13.5" customHeight="1" thickTop="1" x14ac:dyDescent="0.2">
      <c r="A56" s="1099">
        <f>+A54+1</f>
        <v>25</v>
      </c>
      <c r="B56" s="1101" t="s">
        <v>707</v>
      </c>
      <c r="C56" s="147" t="s">
        <v>150</v>
      </c>
      <c r="D56" s="148" t="s">
        <v>151</v>
      </c>
      <c r="E56" s="651"/>
      <c r="F56" s="651"/>
      <c r="G56" s="652">
        <f t="shared" si="1"/>
        <v>0</v>
      </c>
      <c r="H56" s="1103" t="s">
        <v>485</v>
      </c>
      <c r="I56" s="651"/>
      <c r="J56" s="651"/>
      <c r="K56" s="653">
        <f t="shared" si="0"/>
        <v>0</v>
      </c>
      <c r="L56" s="1105">
        <f>SUM(K56:K57)</f>
        <v>0</v>
      </c>
    </row>
    <row r="57" spans="1:12" s="145" customFormat="1" ht="13.5" customHeight="1" thickBot="1" x14ac:dyDescent="0.25">
      <c r="A57" s="1100"/>
      <c r="B57" s="1102"/>
      <c r="C57" s="151" t="s">
        <v>152</v>
      </c>
      <c r="D57" s="152" t="s">
        <v>153</v>
      </c>
      <c r="E57" s="657"/>
      <c r="F57" s="657"/>
      <c r="G57" s="655">
        <f t="shared" si="1"/>
        <v>0</v>
      </c>
      <c r="H57" s="1104"/>
      <c r="I57" s="657"/>
      <c r="J57" s="657"/>
      <c r="K57" s="656">
        <f t="shared" si="0"/>
        <v>0</v>
      </c>
      <c r="L57" s="1106"/>
    </row>
    <row r="58" spans="1:12" s="145" customFormat="1" ht="21" customHeight="1" thickTop="1" x14ac:dyDescent="0.2">
      <c r="A58" s="1099">
        <f>+A56+1</f>
        <v>26</v>
      </c>
      <c r="B58" s="1124" t="s">
        <v>857</v>
      </c>
      <c r="C58" s="147" t="s">
        <v>150</v>
      </c>
      <c r="D58" s="148" t="s">
        <v>151</v>
      </c>
      <c r="E58" s="651"/>
      <c r="F58" s="651"/>
      <c r="G58" s="652">
        <f t="shared" si="1"/>
        <v>0</v>
      </c>
      <c r="H58" s="1103" t="s">
        <v>485</v>
      </c>
      <c r="I58" s="651"/>
      <c r="J58" s="651"/>
      <c r="K58" s="653">
        <f t="shared" si="0"/>
        <v>0</v>
      </c>
      <c r="L58" s="1105">
        <f>SUM(K58:K59)</f>
        <v>0</v>
      </c>
    </row>
    <row r="59" spans="1:12" s="145" customFormat="1" ht="21" customHeight="1" thickBot="1" x14ac:dyDescent="0.25">
      <c r="A59" s="1100"/>
      <c r="B59" s="1125"/>
      <c r="C59" s="151" t="s">
        <v>152</v>
      </c>
      <c r="D59" s="152" t="s">
        <v>153</v>
      </c>
      <c r="E59" s="657"/>
      <c r="F59" s="657"/>
      <c r="G59" s="655">
        <f t="shared" si="1"/>
        <v>0</v>
      </c>
      <c r="H59" s="1104"/>
      <c r="I59" s="657"/>
      <c r="J59" s="657"/>
      <c r="K59" s="656">
        <f t="shared" si="0"/>
        <v>0</v>
      </c>
      <c r="L59" s="1106"/>
    </row>
    <row r="60" spans="1:12" s="145" customFormat="1" ht="13.5" customHeight="1" thickTop="1" x14ac:dyDescent="0.2">
      <c r="A60" s="1099">
        <f>+A58+1</f>
        <v>27</v>
      </c>
      <c r="B60" s="1101" t="s">
        <v>708</v>
      </c>
      <c r="C60" s="147" t="s">
        <v>150</v>
      </c>
      <c r="D60" s="148" t="s">
        <v>151</v>
      </c>
      <c r="E60" s="651"/>
      <c r="F60" s="651"/>
      <c r="G60" s="652">
        <f t="shared" si="1"/>
        <v>0</v>
      </c>
      <c r="H60" s="1103" t="s">
        <v>485</v>
      </c>
      <c r="I60" s="651"/>
      <c r="J60" s="651"/>
      <c r="K60" s="653">
        <f t="shared" si="0"/>
        <v>0</v>
      </c>
      <c r="L60" s="1105">
        <f>SUM(K60:K61)</f>
        <v>0</v>
      </c>
    </row>
    <row r="61" spans="1:12" s="145" customFormat="1" ht="13.5" customHeight="1" thickBot="1" x14ac:dyDescent="0.25">
      <c r="A61" s="1100"/>
      <c r="B61" s="1102"/>
      <c r="C61" s="151" t="s">
        <v>152</v>
      </c>
      <c r="D61" s="152" t="s">
        <v>153</v>
      </c>
      <c r="E61" s="657"/>
      <c r="F61" s="657"/>
      <c r="G61" s="655">
        <f t="shared" si="1"/>
        <v>0</v>
      </c>
      <c r="H61" s="1104"/>
      <c r="I61" s="657"/>
      <c r="J61" s="657"/>
      <c r="K61" s="656">
        <f t="shared" si="0"/>
        <v>0</v>
      </c>
      <c r="L61" s="1106"/>
    </row>
    <row r="62" spans="1:12" s="145" customFormat="1" ht="13.5" customHeight="1" thickTop="1" thickBot="1" x14ac:dyDescent="0.25">
      <c r="A62" s="1107" t="s">
        <v>149</v>
      </c>
      <c r="B62" s="1108"/>
      <c r="C62" s="147" t="s">
        <v>150</v>
      </c>
      <c r="D62" s="153" t="s">
        <v>151</v>
      </c>
      <c r="E62" s="658">
        <f>SUMPRODUCT((MOD(ROW(E$8:E$61),2)=0)*E$8:E$61)</f>
        <v>0</v>
      </c>
      <c r="F62" s="658">
        <f t="shared" ref="F62:G62" si="2">SUMPRODUCT((MOD(ROW(F$8:F$61),2)=0)*F$8:F$61)</f>
        <v>0</v>
      </c>
      <c r="G62" s="658">
        <f t="shared" si="2"/>
        <v>0</v>
      </c>
      <c r="H62" s="1103" t="s">
        <v>485</v>
      </c>
      <c r="I62" s="658">
        <f>SUMPRODUCT((MOD(ROW(I$8:I$61),2)=0)*I$8:I$61)</f>
        <v>0</v>
      </c>
      <c r="J62" s="658">
        <f t="shared" ref="J62:K62" si="3">SUMPRODUCT((MOD(ROW(J$8:J$61),2)=0)*J$8:J$61)</f>
        <v>0</v>
      </c>
      <c r="K62" s="658">
        <f t="shared" si="3"/>
        <v>0</v>
      </c>
      <c r="L62" s="1105">
        <f>SUM(K62:K63)</f>
        <v>0</v>
      </c>
    </row>
    <row r="63" spans="1:12" s="145" customFormat="1" ht="13.5" customHeight="1" thickTop="1" thickBot="1" x14ac:dyDescent="0.25">
      <c r="A63" s="1107"/>
      <c r="B63" s="1108"/>
      <c r="C63" s="149" t="s">
        <v>152</v>
      </c>
      <c r="D63" s="154" t="s">
        <v>153</v>
      </c>
      <c r="E63" s="659">
        <f>SUMPRODUCT((MOD(ROW(E$8:E$61),2)=1)*E$8:E$61)</f>
        <v>0</v>
      </c>
      <c r="F63" s="659">
        <f t="shared" ref="F63:G63" si="4">SUMPRODUCT((MOD(ROW(F$8:F$61),2)=1)*F$8:F$61)</f>
        <v>0</v>
      </c>
      <c r="G63" s="659">
        <f t="shared" si="4"/>
        <v>0</v>
      </c>
      <c r="H63" s="1104"/>
      <c r="I63" s="659">
        <f>SUMPRODUCT((MOD(ROW(I$8:I$61),2)=1)*I$8:I$61)</f>
        <v>0</v>
      </c>
      <c r="J63" s="659">
        <f t="shared" ref="J63:K63" si="5">SUMPRODUCT((MOD(ROW(J$8:J$61),2)=1)*J$8:J$61)</f>
        <v>0</v>
      </c>
      <c r="K63" s="659">
        <f t="shared" si="5"/>
        <v>0</v>
      </c>
      <c r="L63" s="1109"/>
    </row>
    <row r="64" spans="1:12" ht="13.5" customHeight="1" thickTop="1" x14ac:dyDescent="0.2">
      <c r="A64" s="155"/>
    </row>
    <row r="65" spans="1:11" ht="13.5" customHeight="1" x14ac:dyDescent="0.2">
      <c r="A65" s="627" t="s">
        <v>625</v>
      </c>
    </row>
    <row r="66" spans="1:11" ht="13.5" customHeight="1" x14ac:dyDescent="0.2">
      <c r="A66" s="627" t="s">
        <v>626</v>
      </c>
    </row>
    <row r="67" spans="1:11" ht="13.5" customHeight="1" x14ac:dyDescent="0.2">
      <c r="A67" s="627" t="s">
        <v>627</v>
      </c>
    </row>
    <row r="68" spans="1:11" ht="13.5" customHeight="1" x14ac:dyDescent="0.2">
      <c r="A68" s="627" t="s">
        <v>628</v>
      </c>
    </row>
    <row r="69" spans="1:11" ht="13.5" customHeight="1" x14ac:dyDescent="0.2">
      <c r="A69" s="627" t="s">
        <v>629</v>
      </c>
    </row>
    <row r="71" spans="1:11" ht="13.5" customHeight="1" x14ac:dyDescent="0.2">
      <c r="J71" s="628" t="s">
        <v>1</v>
      </c>
      <c r="K71" s="628"/>
    </row>
  </sheetData>
  <mergeCells count="125">
    <mergeCell ref="A62:B63"/>
    <mergeCell ref="H62:H63"/>
    <mergeCell ref="L62:L63"/>
    <mergeCell ref="A58:A59"/>
    <mergeCell ref="B58:B59"/>
    <mergeCell ref="H58:H59"/>
    <mergeCell ref="L58:L59"/>
    <mergeCell ref="A60:A61"/>
    <mergeCell ref="B60:B61"/>
    <mergeCell ref="H60:H61"/>
    <mergeCell ref="L60:L61"/>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30:A31"/>
    <mergeCell ref="B30:B31"/>
    <mergeCell ref="H30:H31"/>
    <mergeCell ref="L30:L31"/>
    <mergeCell ref="A32:A33"/>
    <mergeCell ref="B32:B33"/>
    <mergeCell ref="H32:H33"/>
    <mergeCell ref="L32:L33"/>
    <mergeCell ref="A26:A27"/>
    <mergeCell ref="B26:B27"/>
    <mergeCell ref="H26:H27"/>
    <mergeCell ref="L26:L27"/>
    <mergeCell ref="A28:A29"/>
    <mergeCell ref="B28:B29"/>
    <mergeCell ref="H28:H29"/>
    <mergeCell ref="L28:L29"/>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14:A15"/>
    <mergeCell ref="B14:B15"/>
    <mergeCell ref="H14:H15"/>
    <mergeCell ref="L14:L15"/>
    <mergeCell ref="A16:A17"/>
    <mergeCell ref="B16:B17"/>
    <mergeCell ref="H16:H17"/>
    <mergeCell ref="L16:L17"/>
    <mergeCell ref="A10:A11"/>
    <mergeCell ref="B10:B11"/>
    <mergeCell ref="H10:H11"/>
    <mergeCell ref="L10:L11"/>
    <mergeCell ref="A12:A13"/>
    <mergeCell ref="B12:B13"/>
    <mergeCell ref="H12:H13"/>
    <mergeCell ref="L12:L13"/>
    <mergeCell ref="I6:I7"/>
    <mergeCell ref="J6:J7"/>
    <mergeCell ref="K6:K7"/>
    <mergeCell ref="L6:L7"/>
    <mergeCell ref="A8:A9"/>
    <mergeCell ref="B8:B9"/>
    <mergeCell ref="H8:H9"/>
    <mergeCell ref="L8:L9"/>
    <mergeCell ref="A5:A7"/>
    <mergeCell ref="B5:B7"/>
    <mergeCell ref="C5:C7"/>
    <mergeCell ref="D5:G5"/>
    <mergeCell ref="H5:L5"/>
    <mergeCell ref="D6:D7"/>
    <mergeCell ref="E6:E7"/>
    <mergeCell ref="F6:F7"/>
    <mergeCell ref="G6:G7"/>
    <mergeCell ref="H6:H7"/>
  </mergeCells>
  <phoneticPr fontId="6"/>
  <pageMargins left="0.82677165354330717" right="0.19685039370078741" top="0.51181102362204722" bottom="0.6692913385826772" header="0.51181102362204722" footer="0.39370078740157483"/>
  <pageSetup paperSize="9" scale="68"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W89"/>
  <sheetViews>
    <sheetView showZeros="0" view="pageBreakPreview" topLeftCell="A64" zoomScaleNormal="100" zoomScaleSheetLayoutView="100" workbookViewId="0">
      <selection activeCell="N17" sqref="N17"/>
    </sheetView>
  </sheetViews>
  <sheetFormatPr defaultColWidth="8.8984375" defaultRowHeight="13.5" customHeight="1" x14ac:dyDescent="0.2"/>
  <cols>
    <col min="1" max="1" width="13.3984375" style="145" customWidth="1"/>
    <col min="2" max="26" width="11.296875" style="144" customWidth="1"/>
    <col min="27" max="45" width="6.69921875" style="144" customWidth="1"/>
    <col min="46" max="256" width="8.8984375" style="144"/>
    <col min="257" max="257" width="13.3984375" style="144" customWidth="1"/>
    <col min="258" max="282" width="11.296875" style="144" customWidth="1"/>
    <col min="283" max="301" width="6.69921875" style="144" customWidth="1"/>
    <col min="302" max="512" width="8.8984375" style="144"/>
    <col min="513" max="513" width="13.3984375" style="144" customWidth="1"/>
    <col min="514" max="538" width="11.296875" style="144" customWidth="1"/>
    <col min="539" max="557" width="6.69921875" style="144" customWidth="1"/>
    <col min="558" max="768" width="8.8984375" style="144"/>
    <col min="769" max="769" width="13.3984375" style="144" customWidth="1"/>
    <col min="770" max="794" width="11.296875" style="144" customWidth="1"/>
    <col min="795" max="813" width="6.69921875" style="144" customWidth="1"/>
    <col min="814" max="1024" width="8.8984375" style="144"/>
    <col min="1025" max="1025" width="13.3984375" style="144" customWidth="1"/>
    <col min="1026" max="1050" width="11.296875" style="144" customWidth="1"/>
    <col min="1051" max="1069" width="6.69921875" style="144" customWidth="1"/>
    <col min="1070" max="1280" width="8.8984375" style="144"/>
    <col min="1281" max="1281" width="13.3984375" style="144" customWidth="1"/>
    <col min="1282" max="1306" width="11.296875" style="144" customWidth="1"/>
    <col min="1307" max="1325" width="6.69921875" style="144" customWidth="1"/>
    <col min="1326" max="1536" width="8.8984375" style="144"/>
    <col min="1537" max="1537" width="13.3984375" style="144" customWidth="1"/>
    <col min="1538" max="1562" width="11.296875" style="144" customWidth="1"/>
    <col min="1563" max="1581" width="6.69921875" style="144" customWidth="1"/>
    <col min="1582" max="1792" width="8.8984375" style="144"/>
    <col min="1793" max="1793" width="13.3984375" style="144" customWidth="1"/>
    <col min="1794" max="1818" width="11.296875" style="144" customWidth="1"/>
    <col min="1819" max="1837" width="6.69921875" style="144" customWidth="1"/>
    <col min="1838" max="2048" width="8.8984375" style="144"/>
    <col min="2049" max="2049" width="13.3984375" style="144" customWidth="1"/>
    <col min="2050" max="2074" width="11.296875" style="144" customWidth="1"/>
    <col min="2075" max="2093" width="6.69921875" style="144" customWidth="1"/>
    <col min="2094" max="2304" width="8.8984375" style="144"/>
    <col min="2305" max="2305" width="13.3984375" style="144" customWidth="1"/>
    <col min="2306" max="2330" width="11.296875" style="144" customWidth="1"/>
    <col min="2331" max="2349" width="6.69921875" style="144" customWidth="1"/>
    <col min="2350" max="2560" width="8.8984375" style="144"/>
    <col min="2561" max="2561" width="13.3984375" style="144" customWidth="1"/>
    <col min="2562" max="2586" width="11.296875" style="144" customWidth="1"/>
    <col min="2587" max="2605" width="6.69921875" style="144" customWidth="1"/>
    <col min="2606" max="2816" width="8.8984375" style="144"/>
    <col min="2817" max="2817" width="13.3984375" style="144" customWidth="1"/>
    <col min="2818" max="2842" width="11.296875" style="144" customWidth="1"/>
    <col min="2843" max="2861" width="6.69921875" style="144" customWidth="1"/>
    <col min="2862" max="3072" width="8.8984375" style="144"/>
    <col min="3073" max="3073" width="13.3984375" style="144" customWidth="1"/>
    <col min="3074" max="3098" width="11.296875" style="144" customWidth="1"/>
    <col min="3099" max="3117" width="6.69921875" style="144" customWidth="1"/>
    <col min="3118" max="3328" width="8.8984375" style="144"/>
    <col min="3329" max="3329" width="13.3984375" style="144" customWidth="1"/>
    <col min="3330" max="3354" width="11.296875" style="144" customWidth="1"/>
    <col min="3355" max="3373" width="6.69921875" style="144" customWidth="1"/>
    <col min="3374" max="3584" width="8.8984375" style="144"/>
    <col min="3585" max="3585" width="13.3984375" style="144" customWidth="1"/>
    <col min="3586" max="3610" width="11.296875" style="144" customWidth="1"/>
    <col min="3611" max="3629" width="6.69921875" style="144" customWidth="1"/>
    <col min="3630" max="3840" width="8.8984375" style="144"/>
    <col min="3841" max="3841" width="13.3984375" style="144" customWidth="1"/>
    <col min="3842" max="3866" width="11.296875" style="144" customWidth="1"/>
    <col min="3867" max="3885" width="6.69921875" style="144" customWidth="1"/>
    <col min="3886" max="4096" width="8.8984375" style="144"/>
    <col min="4097" max="4097" width="13.3984375" style="144" customWidth="1"/>
    <col min="4098" max="4122" width="11.296875" style="144" customWidth="1"/>
    <col min="4123" max="4141" width="6.69921875" style="144" customWidth="1"/>
    <col min="4142" max="4352" width="8.8984375" style="144"/>
    <col min="4353" max="4353" width="13.3984375" style="144" customWidth="1"/>
    <col min="4354" max="4378" width="11.296875" style="144" customWidth="1"/>
    <col min="4379" max="4397" width="6.69921875" style="144" customWidth="1"/>
    <col min="4398" max="4608" width="8.8984375" style="144"/>
    <col min="4609" max="4609" width="13.3984375" style="144" customWidth="1"/>
    <col min="4610" max="4634" width="11.296875" style="144" customWidth="1"/>
    <col min="4635" max="4653" width="6.69921875" style="144" customWidth="1"/>
    <col min="4654" max="4864" width="8.8984375" style="144"/>
    <col min="4865" max="4865" width="13.3984375" style="144" customWidth="1"/>
    <col min="4866" max="4890" width="11.296875" style="144" customWidth="1"/>
    <col min="4891" max="4909" width="6.69921875" style="144" customWidth="1"/>
    <col min="4910" max="5120" width="8.8984375" style="144"/>
    <col min="5121" max="5121" width="13.3984375" style="144" customWidth="1"/>
    <col min="5122" max="5146" width="11.296875" style="144" customWidth="1"/>
    <col min="5147" max="5165" width="6.69921875" style="144" customWidth="1"/>
    <col min="5166" max="5376" width="8.8984375" style="144"/>
    <col min="5377" max="5377" width="13.3984375" style="144" customWidth="1"/>
    <col min="5378" max="5402" width="11.296875" style="144" customWidth="1"/>
    <col min="5403" max="5421" width="6.69921875" style="144" customWidth="1"/>
    <col min="5422" max="5632" width="8.8984375" style="144"/>
    <col min="5633" max="5633" width="13.3984375" style="144" customWidth="1"/>
    <col min="5634" max="5658" width="11.296875" style="144" customWidth="1"/>
    <col min="5659" max="5677" width="6.69921875" style="144" customWidth="1"/>
    <col min="5678" max="5888" width="8.8984375" style="144"/>
    <col min="5889" max="5889" width="13.3984375" style="144" customWidth="1"/>
    <col min="5890" max="5914" width="11.296875" style="144" customWidth="1"/>
    <col min="5915" max="5933" width="6.69921875" style="144" customWidth="1"/>
    <col min="5934" max="6144" width="8.8984375" style="144"/>
    <col min="6145" max="6145" width="13.3984375" style="144" customWidth="1"/>
    <col min="6146" max="6170" width="11.296875" style="144" customWidth="1"/>
    <col min="6171" max="6189" width="6.69921875" style="144" customWidth="1"/>
    <col min="6190" max="6400" width="8.8984375" style="144"/>
    <col min="6401" max="6401" width="13.3984375" style="144" customWidth="1"/>
    <col min="6402" max="6426" width="11.296875" style="144" customWidth="1"/>
    <col min="6427" max="6445" width="6.69921875" style="144" customWidth="1"/>
    <col min="6446" max="6656" width="8.8984375" style="144"/>
    <col min="6657" max="6657" width="13.3984375" style="144" customWidth="1"/>
    <col min="6658" max="6682" width="11.296875" style="144" customWidth="1"/>
    <col min="6683" max="6701" width="6.69921875" style="144" customWidth="1"/>
    <col min="6702" max="6912" width="8.8984375" style="144"/>
    <col min="6913" max="6913" width="13.3984375" style="144" customWidth="1"/>
    <col min="6914" max="6938" width="11.296875" style="144" customWidth="1"/>
    <col min="6939" max="6957" width="6.69921875" style="144" customWidth="1"/>
    <col min="6958" max="7168" width="8.8984375" style="144"/>
    <col min="7169" max="7169" width="13.3984375" style="144" customWidth="1"/>
    <col min="7170" max="7194" width="11.296875" style="144" customWidth="1"/>
    <col min="7195" max="7213" width="6.69921875" style="144" customWidth="1"/>
    <col min="7214" max="7424" width="8.8984375" style="144"/>
    <col min="7425" max="7425" width="13.3984375" style="144" customWidth="1"/>
    <col min="7426" max="7450" width="11.296875" style="144" customWidth="1"/>
    <col min="7451" max="7469" width="6.69921875" style="144" customWidth="1"/>
    <col min="7470" max="7680" width="8.8984375" style="144"/>
    <col min="7681" max="7681" width="13.3984375" style="144" customWidth="1"/>
    <col min="7682" max="7706" width="11.296875" style="144" customWidth="1"/>
    <col min="7707" max="7725" width="6.69921875" style="144" customWidth="1"/>
    <col min="7726" max="7936" width="8.8984375" style="144"/>
    <col min="7937" max="7937" width="13.3984375" style="144" customWidth="1"/>
    <col min="7938" max="7962" width="11.296875" style="144" customWidth="1"/>
    <col min="7963" max="7981" width="6.69921875" style="144" customWidth="1"/>
    <col min="7982" max="8192" width="8.8984375" style="144"/>
    <col min="8193" max="8193" width="13.3984375" style="144" customWidth="1"/>
    <col min="8194" max="8218" width="11.296875" style="144" customWidth="1"/>
    <col min="8219" max="8237" width="6.69921875" style="144" customWidth="1"/>
    <col min="8238" max="8448" width="8.8984375" style="144"/>
    <col min="8449" max="8449" width="13.3984375" style="144" customWidth="1"/>
    <col min="8450" max="8474" width="11.296875" style="144" customWidth="1"/>
    <col min="8475" max="8493" width="6.69921875" style="144" customWidth="1"/>
    <col min="8494" max="8704" width="8.8984375" style="144"/>
    <col min="8705" max="8705" width="13.3984375" style="144" customWidth="1"/>
    <col min="8706" max="8730" width="11.296875" style="144" customWidth="1"/>
    <col min="8731" max="8749" width="6.69921875" style="144" customWidth="1"/>
    <col min="8750" max="8960" width="8.8984375" style="144"/>
    <col min="8961" max="8961" width="13.3984375" style="144" customWidth="1"/>
    <col min="8962" max="8986" width="11.296875" style="144" customWidth="1"/>
    <col min="8987" max="9005" width="6.69921875" style="144" customWidth="1"/>
    <col min="9006" max="9216" width="8.8984375" style="144"/>
    <col min="9217" max="9217" width="13.3984375" style="144" customWidth="1"/>
    <col min="9218" max="9242" width="11.296875" style="144" customWidth="1"/>
    <col min="9243" max="9261" width="6.69921875" style="144" customWidth="1"/>
    <col min="9262" max="9472" width="8.8984375" style="144"/>
    <col min="9473" max="9473" width="13.3984375" style="144" customWidth="1"/>
    <col min="9474" max="9498" width="11.296875" style="144" customWidth="1"/>
    <col min="9499" max="9517" width="6.69921875" style="144" customWidth="1"/>
    <col min="9518" max="9728" width="8.8984375" style="144"/>
    <col min="9729" max="9729" width="13.3984375" style="144" customWidth="1"/>
    <col min="9730" max="9754" width="11.296875" style="144" customWidth="1"/>
    <col min="9755" max="9773" width="6.69921875" style="144" customWidth="1"/>
    <col min="9774" max="9984" width="8.8984375" style="144"/>
    <col min="9985" max="9985" width="13.3984375" style="144" customWidth="1"/>
    <col min="9986" max="10010" width="11.296875" style="144" customWidth="1"/>
    <col min="10011" max="10029" width="6.69921875" style="144" customWidth="1"/>
    <col min="10030" max="10240" width="8.8984375" style="144"/>
    <col min="10241" max="10241" width="13.3984375" style="144" customWidth="1"/>
    <col min="10242" max="10266" width="11.296875" style="144" customWidth="1"/>
    <col min="10267" max="10285" width="6.69921875" style="144" customWidth="1"/>
    <col min="10286" max="10496" width="8.8984375" style="144"/>
    <col min="10497" max="10497" width="13.3984375" style="144" customWidth="1"/>
    <col min="10498" max="10522" width="11.296875" style="144" customWidth="1"/>
    <col min="10523" max="10541" width="6.69921875" style="144" customWidth="1"/>
    <col min="10542" max="10752" width="8.8984375" style="144"/>
    <col min="10753" max="10753" width="13.3984375" style="144" customWidth="1"/>
    <col min="10754" max="10778" width="11.296875" style="144" customWidth="1"/>
    <col min="10779" max="10797" width="6.69921875" style="144" customWidth="1"/>
    <col min="10798" max="11008" width="8.8984375" style="144"/>
    <col min="11009" max="11009" width="13.3984375" style="144" customWidth="1"/>
    <col min="11010" max="11034" width="11.296875" style="144" customWidth="1"/>
    <col min="11035" max="11053" width="6.69921875" style="144" customWidth="1"/>
    <col min="11054" max="11264" width="8.8984375" style="144"/>
    <col min="11265" max="11265" width="13.3984375" style="144" customWidth="1"/>
    <col min="11266" max="11290" width="11.296875" style="144" customWidth="1"/>
    <col min="11291" max="11309" width="6.69921875" style="144" customWidth="1"/>
    <col min="11310" max="11520" width="8.8984375" style="144"/>
    <col min="11521" max="11521" width="13.3984375" style="144" customWidth="1"/>
    <col min="11522" max="11546" width="11.296875" style="144" customWidth="1"/>
    <col min="11547" max="11565" width="6.69921875" style="144" customWidth="1"/>
    <col min="11566" max="11776" width="8.8984375" style="144"/>
    <col min="11777" max="11777" width="13.3984375" style="144" customWidth="1"/>
    <col min="11778" max="11802" width="11.296875" style="144" customWidth="1"/>
    <col min="11803" max="11821" width="6.69921875" style="144" customWidth="1"/>
    <col min="11822" max="12032" width="8.8984375" style="144"/>
    <col min="12033" max="12033" width="13.3984375" style="144" customWidth="1"/>
    <col min="12034" max="12058" width="11.296875" style="144" customWidth="1"/>
    <col min="12059" max="12077" width="6.69921875" style="144" customWidth="1"/>
    <col min="12078" max="12288" width="8.8984375" style="144"/>
    <col min="12289" max="12289" width="13.3984375" style="144" customWidth="1"/>
    <col min="12290" max="12314" width="11.296875" style="144" customWidth="1"/>
    <col min="12315" max="12333" width="6.69921875" style="144" customWidth="1"/>
    <col min="12334" max="12544" width="8.8984375" style="144"/>
    <col min="12545" max="12545" width="13.3984375" style="144" customWidth="1"/>
    <col min="12546" max="12570" width="11.296875" style="144" customWidth="1"/>
    <col min="12571" max="12589" width="6.69921875" style="144" customWidth="1"/>
    <col min="12590" max="12800" width="8.8984375" style="144"/>
    <col min="12801" max="12801" width="13.3984375" style="144" customWidth="1"/>
    <col min="12802" max="12826" width="11.296875" style="144" customWidth="1"/>
    <col min="12827" max="12845" width="6.69921875" style="144" customWidth="1"/>
    <col min="12846" max="13056" width="8.8984375" style="144"/>
    <col min="13057" max="13057" width="13.3984375" style="144" customWidth="1"/>
    <col min="13058" max="13082" width="11.296875" style="144" customWidth="1"/>
    <col min="13083" max="13101" width="6.69921875" style="144" customWidth="1"/>
    <col min="13102" max="13312" width="8.8984375" style="144"/>
    <col min="13313" max="13313" width="13.3984375" style="144" customWidth="1"/>
    <col min="13314" max="13338" width="11.296875" style="144" customWidth="1"/>
    <col min="13339" max="13357" width="6.69921875" style="144" customWidth="1"/>
    <col min="13358" max="13568" width="8.8984375" style="144"/>
    <col min="13569" max="13569" width="13.3984375" style="144" customWidth="1"/>
    <col min="13570" max="13594" width="11.296875" style="144" customWidth="1"/>
    <col min="13595" max="13613" width="6.69921875" style="144" customWidth="1"/>
    <col min="13614" max="13824" width="8.8984375" style="144"/>
    <col min="13825" max="13825" width="13.3984375" style="144" customWidth="1"/>
    <col min="13826" max="13850" width="11.296875" style="144" customWidth="1"/>
    <col min="13851" max="13869" width="6.69921875" style="144" customWidth="1"/>
    <col min="13870" max="14080" width="8.8984375" style="144"/>
    <col min="14081" max="14081" width="13.3984375" style="144" customWidth="1"/>
    <col min="14082" max="14106" width="11.296875" style="144" customWidth="1"/>
    <col min="14107" max="14125" width="6.69921875" style="144" customWidth="1"/>
    <col min="14126" max="14336" width="8.8984375" style="144"/>
    <col min="14337" max="14337" width="13.3984375" style="144" customWidth="1"/>
    <col min="14338" max="14362" width="11.296875" style="144" customWidth="1"/>
    <col min="14363" max="14381" width="6.69921875" style="144" customWidth="1"/>
    <col min="14382" max="14592" width="8.8984375" style="144"/>
    <col min="14593" max="14593" width="13.3984375" style="144" customWidth="1"/>
    <col min="14594" max="14618" width="11.296875" style="144" customWidth="1"/>
    <col min="14619" max="14637" width="6.69921875" style="144" customWidth="1"/>
    <col min="14638" max="14848" width="8.8984375" style="144"/>
    <col min="14849" max="14849" width="13.3984375" style="144" customWidth="1"/>
    <col min="14850" max="14874" width="11.296875" style="144" customWidth="1"/>
    <col min="14875" max="14893" width="6.69921875" style="144" customWidth="1"/>
    <col min="14894" max="15104" width="8.8984375" style="144"/>
    <col min="15105" max="15105" width="13.3984375" style="144" customWidth="1"/>
    <col min="15106" max="15130" width="11.296875" style="144" customWidth="1"/>
    <col min="15131" max="15149" width="6.69921875" style="144" customWidth="1"/>
    <col min="15150" max="15360" width="8.8984375" style="144"/>
    <col min="15361" max="15361" width="13.3984375" style="144" customWidth="1"/>
    <col min="15362" max="15386" width="11.296875" style="144" customWidth="1"/>
    <col min="15387" max="15405" width="6.69921875" style="144" customWidth="1"/>
    <col min="15406" max="15616" width="8.8984375" style="144"/>
    <col min="15617" max="15617" width="13.3984375" style="144" customWidth="1"/>
    <col min="15618" max="15642" width="11.296875" style="144" customWidth="1"/>
    <col min="15643" max="15661" width="6.69921875" style="144" customWidth="1"/>
    <col min="15662" max="15872" width="8.8984375" style="144"/>
    <col min="15873" max="15873" width="13.3984375" style="144" customWidth="1"/>
    <col min="15874" max="15898" width="11.296875" style="144" customWidth="1"/>
    <col min="15899" max="15917" width="6.69921875" style="144" customWidth="1"/>
    <col min="15918" max="16128" width="8.8984375" style="144"/>
    <col min="16129" max="16129" width="13.3984375" style="144" customWidth="1"/>
    <col min="16130" max="16154" width="11.296875" style="144" customWidth="1"/>
    <col min="16155" max="16173" width="6.69921875" style="144" customWidth="1"/>
    <col min="16174" max="16384" width="8.8984375" style="144"/>
  </cols>
  <sheetData>
    <row r="1" spans="1:49" ht="13.5" customHeight="1" x14ac:dyDescent="0.2">
      <c r="A1" s="156" t="s">
        <v>154</v>
      </c>
      <c r="B1" s="157"/>
      <c r="D1" s="157" t="s">
        <v>155</v>
      </c>
      <c r="E1" s="645" t="s">
        <v>156</v>
      </c>
      <c r="F1" s="158"/>
      <c r="H1" s="645" t="s">
        <v>157</v>
      </c>
      <c r="I1" s="1269"/>
      <c r="J1" s="1270"/>
      <c r="K1" s="157"/>
      <c r="L1" s="159"/>
      <c r="M1" s="159"/>
      <c r="N1" s="160"/>
      <c r="O1" s="157"/>
      <c r="P1" s="157"/>
      <c r="Q1" s="1271" t="s">
        <v>1</v>
      </c>
      <c r="R1" s="1272"/>
      <c r="S1" s="645"/>
      <c r="Y1" s="643" t="s">
        <v>378</v>
      </c>
      <c r="AR1" s="1273"/>
      <c r="AS1" s="1273"/>
      <c r="AT1" s="1273"/>
      <c r="AV1" s="161"/>
      <c r="AW1" s="161"/>
    </row>
    <row r="2" spans="1:49" ht="13.5" customHeight="1" thickBot="1" x14ac:dyDescent="0.25">
      <c r="A2" s="156" t="s">
        <v>158</v>
      </c>
      <c r="E2" s="143" t="s">
        <v>129</v>
      </c>
      <c r="L2" s="143"/>
    </row>
    <row r="3" spans="1:49" ht="13.5" customHeight="1" thickTop="1" thickBot="1" x14ac:dyDescent="0.25">
      <c r="A3" s="162"/>
      <c r="B3" s="1145" t="s">
        <v>159</v>
      </c>
      <c r="C3" s="1146"/>
      <c r="D3" s="1146"/>
      <c r="E3" s="1146"/>
      <c r="F3" s="1147"/>
      <c r="G3" s="1145" t="s">
        <v>150</v>
      </c>
      <c r="H3" s="1146"/>
      <c r="I3" s="1146"/>
      <c r="J3" s="1146"/>
      <c r="K3" s="1146"/>
      <c r="L3" s="1146"/>
      <c r="M3" s="1146"/>
      <c r="N3" s="1147"/>
      <c r="O3" s="1145" t="s">
        <v>152</v>
      </c>
      <c r="P3" s="1146"/>
      <c r="Q3" s="1146"/>
      <c r="R3" s="1147"/>
      <c r="S3" s="1274" t="s">
        <v>160</v>
      </c>
    </row>
    <row r="4" spans="1:49" ht="13.5" customHeight="1" thickTop="1" x14ac:dyDescent="0.2">
      <c r="A4" s="163"/>
      <c r="B4" s="1197" t="s">
        <v>161</v>
      </c>
      <c r="C4" s="1277"/>
      <c r="D4" s="1277" t="s">
        <v>162</v>
      </c>
      <c r="E4" s="1279" t="s">
        <v>163</v>
      </c>
      <c r="F4" s="1280"/>
      <c r="G4" s="1279" t="s">
        <v>164</v>
      </c>
      <c r="H4" s="1281"/>
      <c r="I4" s="1281"/>
      <c r="J4" s="1280"/>
      <c r="K4" s="1279" t="s">
        <v>165</v>
      </c>
      <c r="L4" s="1281"/>
      <c r="M4" s="1281"/>
      <c r="N4" s="1280"/>
      <c r="O4" s="1279" t="s">
        <v>166</v>
      </c>
      <c r="P4" s="1281"/>
      <c r="Q4" s="1281"/>
      <c r="R4" s="1280"/>
      <c r="S4" s="1275"/>
    </row>
    <row r="5" spans="1:49" ht="13.5" customHeight="1" x14ac:dyDescent="0.2">
      <c r="A5" s="163"/>
      <c r="B5" s="1213"/>
      <c r="C5" s="1278"/>
      <c r="D5" s="1278"/>
      <c r="E5" s="1282" t="s">
        <v>167</v>
      </c>
      <c r="F5" s="1283"/>
      <c r="G5" s="1284" t="s">
        <v>168</v>
      </c>
      <c r="H5" s="1285"/>
      <c r="I5" s="1287" t="s">
        <v>169</v>
      </c>
      <c r="J5" s="1288"/>
      <c r="K5" s="1284" t="s">
        <v>170</v>
      </c>
      <c r="L5" s="1285"/>
      <c r="M5" s="1287" t="s">
        <v>169</v>
      </c>
      <c r="N5" s="1288"/>
      <c r="O5" s="1284" t="s">
        <v>171</v>
      </c>
      <c r="P5" s="1285"/>
      <c r="Q5" s="1287" t="s">
        <v>169</v>
      </c>
      <c r="R5" s="1288"/>
      <c r="S5" s="1275"/>
    </row>
    <row r="6" spans="1:49" ht="13.5" customHeight="1" x14ac:dyDescent="0.2">
      <c r="A6" s="163"/>
      <c r="B6" s="1213"/>
      <c r="C6" s="1278"/>
      <c r="D6" s="1278"/>
      <c r="E6" s="1279"/>
      <c r="F6" s="1280"/>
      <c r="G6" s="1279"/>
      <c r="H6" s="1286"/>
      <c r="I6" s="1289"/>
      <c r="J6" s="1290"/>
      <c r="K6" s="1279"/>
      <c r="L6" s="1286"/>
      <c r="M6" s="1289"/>
      <c r="N6" s="1290"/>
      <c r="O6" s="1279"/>
      <c r="P6" s="1286"/>
      <c r="Q6" s="1289"/>
      <c r="R6" s="1290"/>
      <c r="S6" s="1275"/>
    </row>
    <row r="7" spans="1:49" ht="13.5" customHeight="1" thickBot="1" x14ac:dyDescent="0.25">
      <c r="A7" s="164"/>
      <c r="B7" s="165" t="s">
        <v>172</v>
      </c>
      <c r="C7" s="166" t="s">
        <v>173</v>
      </c>
      <c r="D7" s="166" t="s">
        <v>174</v>
      </c>
      <c r="E7" s="165" t="s">
        <v>172</v>
      </c>
      <c r="F7" s="167" t="s">
        <v>173</v>
      </c>
      <c r="G7" s="636" t="s">
        <v>172</v>
      </c>
      <c r="H7" s="168" t="s">
        <v>173</v>
      </c>
      <c r="I7" s="168" t="s">
        <v>172</v>
      </c>
      <c r="J7" s="646" t="s">
        <v>173</v>
      </c>
      <c r="K7" s="636" t="s">
        <v>172</v>
      </c>
      <c r="L7" s="168" t="s">
        <v>173</v>
      </c>
      <c r="M7" s="168" t="s">
        <v>172</v>
      </c>
      <c r="N7" s="169" t="s">
        <v>173</v>
      </c>
      <c r="O7" s="636" t="s">
        <v>172</v>
      </c>
      <c r="P7" s="168" t="s">
        <v>173</v>
      </c>
      <c r="Q7" s="168" t="s">
        <v>172</v>
      </c>
      <c r="R7" s="646" t="s">
        <v>173</v>
      </c>
      <c r="S7" s="1276"/>
    </row>
    <row r="8" spans="1:49" ht="13.5" customHeight="1" thickTop="1" x14ac:dyDescent="0.2">
      <c r="A8" s="170" t="s">
        <v>175</v>
      </c>
      <c r="B8" s="171"/>
      <c r="C8" s="172"/>
      <c r="D8" s="172"/>
      <c r="E8" s="171"/>
      <c r="F8" s="173"/>
      <c r="G8" s="171"/>
      <c r="H8" s="172"/>
      <c r="I8" s="172"/>
      <c r="J8" s="172"/>
      <c r="K8" s="171"/>
      <c r="L8" s="172"/>
      <c r="M8" s="172"/>
      <c r="N8" s="172"/>
      <c r="O8" s="171"/>
      <c r="P8" s="172"/>
      <c r="Q8" s="172"/>
      <c r="R8" s="172"/>
      <c r="S8" s="174"/>
    </row>
    <row r="9" spans="1:49" ht="13.5" customHeight="1" x14ac:dyDescent="0.2">
      <c r="A9" s="175"/>
      <c r="B9" s="176"/>
      <c r="C9" s="177"/>
      <c r="D9" s="178"/>
      <c r="E9" s="179">
        <f t="shared" ref="E9:E18" si="0">+B9*D9</f>
        <v>0</v>
      </c>
      <c r="F9" s="180">
        <f t="shared" ref="F9:F18" si="1">+C9*D9</f>
        <v>0</v>
      </c>
      <c r="G9" s="181"/>
      <c r="H9" s="182"/>
      <c r="I9" s="183">
        <f>+G9*$D9</f>
        <v>0</v>
      </c>
      <c r="J9" s="184">
        <f t="shared" ref="I9:J18" si="2">+H9*$D9</f>
        <v>0</v>
      </c>
      <c r="K9" s="185"/>
      <c r="L9" s="186"/>
      <c r="M9" s="187">
        <f t="shared" ref="M9:N18" si="3">+K9*$D9</f>
        <v>0</v>
      </c>
      <c r="N9" s="188">
        <f t="shared" si="3"/>
        <v>0</v>
      </c>
      <c r="O9" s="176"/>
      <c r="P9" s="189"/>
      <c r="Q9" s="190">
        <f t="shared" ref="Q9:R18" si="4">+O9*$D9</f>
        <v>0</v>
      </c>
      <c r="R9" s="180">
        <f t="shared" si="4"/>
        <v>0</v>
      </c>
      <c r="S9" s="191"/>
    </row>
    <row r="10" spans="1:49" ht="13.5" customHeight="1" x14ac:dyDescent="0.2">
      <c r="A10" s="175"/>
      <c r="B10" s="176"/>
      <c r="C10" s="177"/>
      <c r="D10" s="178"/>
      <c r="E10" s="179">
        <f t="shared" si="0"/>
        <v>0</v>
      </c>
      <c r="F10" s="180">
        <f t="shared" si="1"/>
        <v>0</v>
      </c>
      <c r="G10" s="181"/>
      <c r="H10" s="182"/>
      <c r="I10" s="183">
        <f t="shared" si="2"/>
        <v>0</v>
      </c>
      <c r="J10" s="184">
        <f t="shared" si="2"/>
        <v>0</v>
      </c>
      <c r="K10" s="185"/>
      <c r="L10" s="186"/>
      <c r="M10" s="187">
        <f t="shared" si="3"/>
        <v>0</v>
      </c>
      <c r="N10" s="188">
        <f t="shared" si="3"/>
        <v>0</v>
      </c>
      <c r="O10" s="176"/>
      <c r="P10" s="189"/>
      <c r="Q10" s="190">
        <f t="shared" si="4"/>
        <v>0</v>
      </c>
      <c r="R10" s="180">
        <f t="shared" si="4"/>
        <v>0</v>
      </c>
      <c r="S10" s="191"/>
    </row>
    <row r="11" spans="1:49" ht="13.5" customHeight="1" x14ac:dyDescent="0.2">
      <c r="A11" s="175"/>
      <c r="B11" s="176"/>
      <c r="C11" s="177"/>
      <c r="D11" s="178"/>
      <c r="E11" s="179">
        <f t="shared" si="0"/>
        <v>0</v>
      </c>
      <c r="F11" s="180">
        <f t="shared" si="1"/>
        <v>0</v>
      </c>
      <c r="G11" s="181"/>
      <c r="H11" s="182"/>
      <c r="I11" s="183">
        <f t="shared" si="2"/>
        <v>0</v>
      </c>
      <c r="J11" s="184">
        <f t="shared" si="2"/>
        <v>0</v>
      </c>
      <c r="K11" s="185"/>
      <c r="L11" s="186"/>
      <c r="M11" s="187">
        <f t="shared" si="3"/>
        <v>0</v>
      </c>
      <c r="N11" s="188">
        <f t="shared" si="3"/>
        <v>0</v>
      </c>
      <c r="O11" s="176"/>
      <c r="P11" s="189"/>
      <c r="Q11" s="190">
        <f t="shared" si="4"/>
        <v>0</v>
      </c>
      <c r="R11" s="180">
        <f t="shared" si="4"/>
        <v>0</v>
      </c>
      <c r="S11" s="191"/>
    </row>
    <row r="12" spans="1:49" ht="13.5" customHeight="1" x14ac:dyDescent="0.2">
      <c r="A12" s="175"/>
      <c r="B12" s="176"/>
      <c r="C12" s="177"/>
      <c r="D12" s="178"/>
      <c r="E12" s="179">
        <f t="shared" si="0"/>
        <v>0</v>
      </c>
      <c r="F12" s="180">
        <f t="shared" si="1"/>
        <v>0</v>
      </c>
      <c r="G12" s="181"/>
      <c r="H12" s="182"/>
      <c r="I12" s="183">
        <f t="shared" si="2"/>
        <v>0</v>
      </c>
      <c r="J12" s="184">
        <f t="shared" si="2"/>
        <v>0</v>
      </c>
      <c r="K12" s="185"/>
      <c r="L12" s="186"/>
      <c r="M12" s="187">
        <f t="shared" si="3"/>
        <v>0</v>
      </c>
      <c r="N12" s="188">
        <f t="shared" si="3"/>
        <v>0</v>
      </c>
      <c r="O12" s="176"/>
      <c r="P12" s="189"/>
      <c r="Q12" s="190">
        <f t="shared" si="4"/>
        <v>0</v>
      </c>
      <c r="R12" s="180">
        <f t="shared" si="4"/>
        <v>0</v>
      </c>
      <c r="S12" s="191"/>
    </row>
    <row r="13" spans="1:49" ht="13.5" customHeight="1" x14ac:dyDescent="0.2">
      <c r="A13" s="175"/>
      <c r="B13" s="176"/>
      <c r="C13" s="177"/>
      <c r="D13" s="178"/>
      <c r="E13" s="179">
        <f t="shared" si="0"/>
        <v>0</v>
      </c>
      <c r="F13" s="180">
        <f t="shared" si="1"/>
        <v>0</v>
      </c>
      <c r="G13" s="181"/>
      <c r="H13" s="182"/>
      <c r="I13" s="183">
        <f t="shared" si="2"/>
        <v>0</v>
      </c>
      <c r="J13" s="184">
        <f t="shared" si="2"/>
        <v>0</v>
      </c>
      <c r="K13" s="185"/>
      <c r="L13" s="186"/>
      <c r="M13" s="187">
        <f t="shared" si="3"/>
        <v>0</v>
      </c>
      <c r="N13" s="188">
        <f t="shared" si="3"/>
        <v>0</v>
      </c>
      <c r="O13" s="176"/>
      <c r="P13" s="189"/>
      <c r="Q13" s="190">
        <f t="shared" si="4"/>
        <v>0</v>
      </c>
      <c r="R13" s="180">
        <f t="shared" si="4"/>
        <v>0</v>
      </c>
      <c r="S13" s="191"/>
    </row>
    <row r="14" spans="1:49" ht="13.5" customHeight="1" x14ac:dyDescent="0.2">
      <c r="A14" s="175"/>
      <c r="B14" s="176"/>
      <c r="C14" s="177"/>
      <c r="D14" s="178"/>
      <c r="E14" s="179">
        <f t="shared" si="0"/>
        <v>0</v>
      </c>
      <c r="F14" s="180">
        <f t="shared" si="1"/>
        <v>0</v>
      </c>
      <c r="G14" s="181"/>
      <c r="H14" s="182"/>
      <c r="I14" s="183">
        <f t="shared" si="2"/>
        <v>0</v>
      </c>
      <c r="J14" s="184">
        <f t="shared" si="2"/>
        <v>0</v>
      </c>
      <c r="K14" s="185"/>
      <c r="L14" s="186"/>
      <c r="M14" s="187">
        <f t="shared" si="3"/>
        <v>0</v>
      </c>
      <c r="N14" s="188">
        <f t="shared" si="3"/>
        <v>0</v>
      </c>
      <c r="O14" s="176"/>
      <c r="P14" s="189"/>
      <c r="Q14" s="190">
        <f t="shared" si="4"/>
        <v>0</v>
      </c>
      <c r="R14" s="180">
        <f t="shared" si="4"/>
        <v>0</v>
      </c>
      <c r="S14" s="191"/>
    </row>
    <row r="15" spans="1:49" ht="13.5" customHeight="1" x14ac:dyDescent="0.2">
      <c r="A15" s="175"/>
      <c r="B15" s="176"/>
      <c r="C15" s="177"/>
      <c r="D15" s="178"/>
      <c r="E15" s="179">
        <f t="shared" si="0"/>
        <v>0</v>
      </c>
      <c r="F15" s="180">
        <f t="shared" si="1"/>
        <v>0</v>
      </c>
      <c r="G15" s="181"/>
      <c r="H15" s="182"/>
      <c r="I15" s="183">
        <f t="shared" si="2"/>
        <v>0</v>
      </c>
      <c r="J15" s="184">
        <f t="shared" si="2"/>
        <v>0</v>
      </c>
      <c r="K15" s="185"/>
      <c r="L15" s="186"/>
      <c r="M15" s="187">
        <f t="shared" si="3"/>
        <v>0</v>
      </c>
      <c r="N15" s="188">
        <f t="shared" si="3"/>
        <v>0</v>
      </c>
      <c r="O15" s="176"/>
      <c r="P15" s="189"/>
      <c r="Q15" s="190">
        <f t="shared" si="4"/>
        <v>0</v>
      </c>
      <c r="R15" s="180">
        <f t="shared" si="4"/>
        <v>0</v>
      </c>
      <c r="S15" s="192"/>
    </row>
    <row r="16" spans="1:49" ht="13.5" customHeight="1" x14ac:dyDescent="0.2">
      <c r="A16" s="175"/>
      <c r="B16" s="176"/>
      <c r="C16" s="177"/>
      <c r="D16" s="178"/>
      <c r="E16" s="179">
        <f t="shared" si="0"/>
        <v>0</v>
      </c>
      <c r="F16" s="180">
        <f t="shared" si="1"/>
        <v>0</v>
      </c>
      <c r="G16" s="181"/>
      <c r="H16" s="182"/>
      <c r="I16" s="183">
        <f t="shared" si="2"/>
        <v>0</v>
      </c>
      <c r="J16" s="184">
        <f t="shared" si="2"/>
        <v>0</v>
      </c>
      <c r="K16" s="185"/>
      <c r="L16" s="186"/>
      <c r="M16" s="187">
        <f t="shared" si="3"/>
        <v>0</v>
      </c>
      <c r="N16" s="188">
        <f t="shared" si="3"/>
        <v>0</v>
      </c>
      <c r="O16" s="176"/>
      <c r="P16" s="189"/>
      <c r="Q16" s="190">
        <f t="shared" si="4"/>
        <v>0</v>
      </c>
      <c r="R16" s="180">
        <f t="shared" si="4"/>
        <v>0</v>
      </c>
      <c r="S16" s="191"/>
    </row>
    <row r="17" spans="1:19" ht="13.5" customHeight="1" x14ac:dyDescent="0.2">
      <c r="A17" s="175"/>
      <c r="B17" s="176"/>
      <c r="C17" s="177"/>
      <c r="D17" s="178"/>
      <c r="E17" s="179">
        <f t="shared" si="0"/>
        <v>0</v>
      </c>
      <c r="F17" s="180">
        <f t="shared" si="1"/>
        <v>0</v>
      </c>
      <c r="G17" s="181"/>
      <c r="H17" s="182"/>
      <c r="I17" s="183">
        <f t="shared" si="2"/>
        <v>0</v>
      </c>
      <c r="J17" s="184">
        <f t="shared" si="2"/>
        <v>0</v>
      </c>
      <c r="K17" s="185"/>
      <c r="L17" s="186"/>
      <c r="M17" s="187">
        <f t="shared" si="3"/>
        <v>0</v>
      </c>
      <c r="N17" s="188">
        <f t="shared" si="3"/>
        <v>0</v>
      </c>
      <c r="O17" s="176"/>
      <c r="P17" s="189"/>
      <c r="Q17" s="190">
        <f t="shared" si="4"/>
        <v>0</v>
      </c>
      <c r="R17" s="180">
        <f t="shared" si="4"/>
        <v>0</v>
      </c>
      <c r="S17" s="191"/>
    </row>
    <row r="18" spans="1:19" ht="13.5" customHeight="1" x14ac:dyDescent="0.2">
      <c r="A18" s="175"/>
      <c r="B18" s="176"/>
      <c r="C18" s="177"/>
      <c r="D18" s="178"/>
      <c r="E18" s="179">
        <f t="shared" si="0"/>
        <v>0</v>
      </c>
      <c r="F18" s="180">
        <f t="shared" si="1"/>
        <v>0</v>
      </c>
      <c r="G18" s="181"/>
      <c r="H18" s="182"/>
      <c r="I18" s="183">
        <f t="shared" si="2"/>
        <v>0</v>
      </c>
      <c r="J18" s="184">
        <f t="shared" si="2"/>
        <v>0</v>
      </c>
      <c r="K18" s="185"/>
      <c r="L18" s="186"/>
      <c r="M18" s="187">
        <f t="shared" si="3"/>
        <v>0</v>
      </c>
      <c r="N18" s="188">
        <f t="shared" si="3"/>
        <v>0</v>
      </c>
      <c r="O18" s="176"/>
      <c r="P18" s="189"/>
      <c r="Q18" s="190">
        <f t="shared" si="4"/>
        <v>0</v>
      </c>
      <c r="R18" s="180">
        <f t="shared" si="4"/>
        <v>0</v>
      </c>
      <c r="S18" s="192"/>
    </row>
    <row r="19" spans="1:19" ht="13.5" customHeight="1" thickBot="1" x14ac:dyDescent="0.25">
      <c r="A19" s="193" t="s">
        <v>176</v>
      </c>
      <c r="B19" s="194"/>
      <c r="C19" s="195"/>
      <c r="D19" s="166">
        <f>SUM(D9:D18)</f>
        <v>0</v>
      </c>
      <c r="E19" s="196">
        <f>SUM(E9:E18)</f>
        <v>0</v>
      </c>
      <c r="F19" s="197">
        <f>SUM(F9:F18)</f>
        <v>0</v>
      </c>
      <c r="G19" s="194"/>
      <c r="H19" s="195"/>
      <c r="I19" s="198">
        <f>SUM(I9:I18)</f>
        <v>0</v>
      </c>
      <c r="J19" s="199">
        <f>SUM(J9:J18)</f>
        <v>0</v>
      </c>
      <c r="K19" s="200"/>
      <c r="L19" s="201"/>
      <c r="M19" s="202">
        <f>SUM(M9:M18)</f>
        <v>0</v>
      </c>
      <c r="N19" s="203">
        <f>SUM(N9:N18)</f>
        <v>0</v>
      </c>
      <c r="O19" s="204"/>
      <c r="P19" s="205"/>
      <c r="Q19" s="206">
        <f>SUM(Q9:Q18)</f>
        <v>0</v>
      </c>
      <c r="R19" s="197">
        <f>SUM(R9:R18)</f>
        <v>0</v>
      </c>
      <c r="S19" s="192"/>
    </row>
    <row r="20" spans="1:19" ht="13.5" customHeight="1" thickTop="1" x14ac:dyDescent="0.2">
      <c r="A20" s="207" t="s">
        <v>177</v>
      </c>
      <c r="B20" s="208"/>
      <c r="C20" s="209"/>
      <c r="D20" s="209"/>
      <c r="E20" s="637"/>
      <c r="F20" s="647"/>
      <c r="G20" s="171"/>
      <c r="H20" s="172"/>
      <c r="I20" s="172"/>
      <c r="J20" s="172"/>
      <c r="K20" s="210"/>
      <c r="L20" s="211"/>
      <c r="M20" s="211"/>
      <c r="N20" s="211"/>
      <c r="O20" s="171"/>
      <c r="P20" s="172"/>
      <c r="Q20" s="172"/>
      <c r="R20" s="172"/>
      <c r="S20" s="174"/>
    </row>
    <row r="21" spans="1:19" ht="13.5" customHeight="1" x14ac:dyDescent="0.2">
      <c r="A21" s="175"/>
      <c r="B21" s="176"/>
      <c r="C21" s="177"/>
      <c r="D21" s="178"/>
      <c r="E21" s="179">
        <f t="shared" ref="E21:E30" si="5">+B21*D21</f>
        <v>0</v>
      </c>
      <c r="F21" s="180">
        <f t="shared" ref="F21:F30" si="6">+C21*D21</f>
        <v>0</v>
      </c>
      <c r="G21" s="185"/>
      <c r="H21" s="212"/>
      <c r="I21" s="187">
        <f t="shared" ref="I21:I30" si="7">+D21*G21</f>
        <v>0</v>
      </c>
      <c r="J21" s="188">
        <f t="shared" ref="J21:J30" si="8">+D21*H21</f>
        <v>0</v>
      </c>
      <c r="K21" s="185"/>
      <c r="L21" s="212"/>
      <c r="M21" s="187">
        <f t="shared" ref="M21:N30" si="9">+K21*$D21</f>
        <v>0</v>
      </c>
      <c r="N21" s="188">
        <f t="shared" si="9"/>
        <v>0</v>
      </c>
      <c r="O21" s="213"/>
      <c r="P21" s="214"/>
      <c r="Q21" s="215"/>
      <c r="R21" s="216"/>
      <c r="S21" s="644"/>
    </row>
    <row r="22" spans="1:19" ht="13.5" customHeight="1" x14ac:dyDescent="0.2">
      <c r="A22" s="175"/>
      <c r="B22" s="176"/>
      <c r="C22" s="177"/>
      <c r="D22" s="178"/>
      <c r="E22" s="179">
        <f t="shared" si="5"/>
        <v>0</v>
      </c>
      <c r="F22" s="180">
        <f t="shared" si="6"/>
        <v>0</v>
      </c>
      <c r="G22" s="185"/>
      <c r="H22" s="212"/>
      <c r="I22" s="187">
        <f t="shared" si="7"/>
        <v>0</v>
      </c>
      <c r="J22" s="188">
        <f t="shared" si="8"/>
        <v>0</v>
      </c>
      <c r="K22" s="185"/>
      <c r="L22" s="212"/>
      <c r="M22" s="187">
        <f t="shared" si="9"/>
        <v>0</v>
      </c>
      <c r="N22" s="188">
        <f t="shared" si="9"/>
        <v>0</v>
      </c>
      <c r="O22" s="213"/>
      <c r="P22" s="214"/>
      <c r="Q22" s="215"/>
      <c r="R22" s="216"/>
      <c r="S22" s="644"/>
    </row>
    <row r="23" spans="1:19" ht="13.5" customHeight="1" x14ac:dyDescent="0.2">
      <c r="A23" s="175"/>
      <c r="B23" s="176"/>
      <c r="C23" s="177"/>
      <c r="D23" s="178"/>
      <c r="E23" s="179">
        <f t="shared" si="5"/>
        <v>0</v>
      </c>
      <c r="F23" s="180">
        <f t="shared" si="6"/>
        <v>0</v>
      </c>
      <c r="G23" s="185"/>
      <c r="H23" s="212"/>
      <c r="I23" s="187">
        <f t="shared" si="7"/>
        <v>0</v>
      </c>
      <c r="J23" s="188">
        <f t="shared" si="8"/>
        <v>0</v>
      </c>
      <c r="K23" s="185"/>
      <c r="L23" s="212"/>
      <c r="M23" s="187">
        <f t="shared" si="9"/>
        <v>0</v>
      </c>
      <c r="N23" s="188">
        <f t="shared" si="9"/>
        <v>0</v>
      </c>
      <c r="O23" s="213"/>
      <c r="P23" s="214"/>
      <c r="Q23" s="215"/>
      <c r="R23" s="216"/>
      <c r="S23" s="644"/>
    </row>
    <row r="24" spans="1:19" ht="13.5" customHeight="1" x14ac:dyDescent="0.2">
      <c r="A24" s="175"/>
      <c r="B24" s="176"/>
      <c r="C24" s="177"/>
      <c r="D24" s="178"/>
      <c r="E24" s="179">
        <f t="shared" si="5"/>
        <v>0</v>
      </c>
      <c r="F24" s="180">
        <f t="shared" si="6"/>
        <v>0</v>
      </c>
      <c r="G24" s="185"/>
      <c r="H24" s="212"/>
      <c r="I24" s="187">
        <f t="shared" si="7"/>
        <v>0</v>
      </c>
      <c r="J24" s="188">
        <f t="shared" si="8"/>
        <v>0</v>
      </c>
      <c r="K24" s="185"/>
      <c r="L24" s="212"/>
      <c r="M24" s="187">
        <f t="shared" si="9"/>
        <v>0</v>
      </c>
      <c r="N24" s="188">
        <f t="shared" si="9"/>
        <v>0</v>
      </c>
      <c r="O24" s="213"/>
      <c r="P24" s="214"/>
      <c r="Q24" s="215"/>
      <c r="R24" s="216"/>
      <c r="S24" s="644"/>
    </row>
    <row r="25" spans="1:19" ht="13.5" customHeight="1" x14ac:dyDescent="0.2">
      <c r="A25" s="175"/>
      <c r="B25" s="176"/>
      <c r="C25" s="177"/>
      <c r="D25" s="178"/>
      <c r="E25" s="179">
        <f t="shared" si="5"/>
        <v>0</v>
      </c>
      <c r="F25" s="180">
        <f t="shared" si="6"/>
        <v>0</v>
      </c>
      <c r="G25" s="185"/>
      <c r="H25" s="212"/>
      <c r="I25" s="187">
        <f t="shared" si="7"/>
        <v>0</v>
      </c>
      <c r="J25" s="188">
        <f t="shared" si="8"/>
        <v>0</v>
      </c>
      <c r="K25" s="185"/>
      <c r="L25" s="212"/>
      <c r="M25" s="187">
        <f t="shared" si="9"/>
        <v>0</v>
      </c>
      <c r="N25" s="188">
        <f t="shared" si="9"/>
        <v>0</v>
      </c>
      <c r="O25" s="213"/>
      <c r="P25" s="214"/>
      <c r="Q25" s="215"/>
      <c r="R25" s="216"/>
      <c r="S25" s="644"/>
    </row>
    <row r="26" spans="1:19" ht="13.5" customHeight="1" x14ac:dyDescent="0.2">
      <c r="A26" s="175"/>
      <c r="B26" s="176"/>
      <c r="C26" s="177"/>
      <c r="D26" s="178"/>
      <c r="E26" s="179">
        <f t="shared" si="5"/>
        <v>0</v>
      </c>
      <c r="F26" s="180">
        <f t="shared" si="6"/>
        <v>0</v>
      </c>
      <c r="G26" s="185"/>
      <c r="H26" s="212"/>
      <c r="I26" s="187">
        <f t="shared" si="7"/>
        <v>0</v>
      </c>
      <c r="J26" s="188">
        <f t="shared" si="8"/>
        <v>0</v>
      </c>
      <c r="K26" s="185"/>
      <c r="L26" s="212"/>
      <c r="M26" s="187">
        <f t="shared" si="9"/>
        <v>0</v>
      </c>
      <c r="N26" s="188">
        <f t="shared" si="9"/>
        <v>0</v>
      </c>
      <c r="O26" s="213"/>
      <c r="P26" s="214"/>
      <c r="Q26" s="215"/>
      <c r="R26" s="216"/>
      <c r="S26" s="644"/>
    </row>
    <row r="27" spans="1:19" ht="13.5" customHeight="1" x14ac:dyDescent="0.2">
      <c r="A27" s="175"/>
      <c r="B27" s="176"/>
      <c r="C27" s="177"/>
      <c r="D27" s="178"/>
      <c r="E27" s="179">
        <f t="shared" si="5"/>
        <v>0</v>
      </c>
      <c r="F27" s="180">
        <f t="shared" si="6"/>
        <v>0</v>
      </c>
      <c r="G27" s="185"/>
      <c r="H27" s="212"/>
      <c r="I27" s="187">
        <f t="shared" si="7"/>
        <v>0</v>
      </c>
      <c r="J27" s="188">
        <f t="shared" si="8"/>
        <v>0</v>
      </c>
      <c r="K27" s="185"/>
      <c r="L27" s="212"/>
      <c r="M27" s="187">
        <f t="shared" si="9"/>
        <v>0</v>
      </c>
      <c r="N27" s="188">
        <f t="shared" si="9"/>
        <v>0</v>
      </c>
      <c r="O27" s="213"/>
      <c r="P27" s="214"/>
      <c r="Q27" s="215"/>
      <c r="R27" s="216"/>
      <c r="S27" s="644"/>
    </row>
    <row r="28" spans="1:19" ht="13.5" customHeight="1" x14ac:dyDescent="0.2">
      <c r="A28" s="175"/>
      <c r="B28" s="176"/>
      <c r="C28" s="177"/>
      <c r="D28" s="178"/>
      <c r="E28" s="179">
        <f t="shared" si="5"/>
        <v>0</v>
      </c>
      <c r="F28" s="180">
        <f t="shared" si="6"/>
        <v>0</v>
      </c>
      <c r="G28" s="185"/>
      <c r="H28" s="212"/>
      <c r="I28" s="187">
        <f t="shared" si="7"/>
        <v>0</v>
      </c>
      <c r="J28" s="188">
        <f t="shared" si="8"/>
        <v>0</v>
      </c>
      <c r="K28" s="185"/>
      <c r="L28" s="212"/>
      <c r="M28" s="187">
        <f t="shared" si="9"/>
        <v>0</v>
      </c>
      <c r="N28" s="188">
        <f t="shared" si="9"/>
        <v>0</v>
      </c>
      <c r="O28" s="213"/>
      <c r="P28" s="214"/>
      <c r="Q28" s="215"/>
      <c r="R28" s="216"/>
      <c r="S28" s="644"/>
    </row>
    <row r="29" spans="1:19" ht="13.5" customHeight="1" x14ac:dyDescent="0.2">
      <c r="A29" s="175"/>
      <c r="B29" s="176"/>
      <c r="C29" s="177"/>
      <c r="D29" s="178"/>
      <c r="E29" s="179">
        <f t="shared" si="5"/>
        <v>0</v>
      </c>
      <c r="F29" s="180">
        <f t="shared" si="6"/>
        <v>0</v>
      </c>
      <c r="G29" s="185"/>
      <c r="H29" s="212"/>
      <c r="I29" s="187">
        <f t="shared" si="7"/>
        <v>0</v>
      </c>
      <c r="J29" s="188">
        <f t="shared" si="8"/>
        <v>0</v>
      </c>
      <c r="K29" s="185"/>
      <c r="L29" s="212"/>
      <c r="M29" s="187">
        <f t="shared" si="9"/>
        <v>0</v>
      </c>
      <c r="N29" s="188">
        <f t="shared" si="9"/>
        <v>0</v>
      </c>
      <c r="O29" s="213"/>
      <c r="P29" s="214"/>
      <c r="Q29" s="215"/>
      <c r="R29" s="216"/>
      <c r="S29" s="644"/>
    </row>
    <row r="30" spans="1:19" ht="13.5" customHeight="1" x14ac:dyDescent="0.2">
      <c r="A30" s="175"/>
      <c r="B30" s="176"/>
      <c r="C30" s="177"/>
      <c r="D30" s="178"/>
      <c r="E30" s="179">
        <f t="shared" si="5"/>
        <v>0</v>
      </c>
      <c r="F30" s="180">
        <f t="shared" si="6"/>
        <v>0</v>
      </c>
      <c r="G30" s="185"/>
      <c r="H30" s="212"/>
      <c r="I30" s="187">
        <f t="shared" si="7"/>
        <v>0</v>
      </c>
      <c r="J30" s="188">
        <f t="shared" si="8"/>
        <v>0</v>
      </c>
      <c r="K30" s="185"/>
      <c r="L30" s="212"/>
      <c r="M30" s="187">
        <f t="shared" si="9"/>
        <v>0</v>
      </c>
      <c r="N30" s="188">
        <f t="shared" si="9"/>
        <v>0</v>
      </c>
      <c r="O30" s="213"/>
      <c r="P30" s="214"/>
      <c r="Q30" s="215"/>
      <c r="R30" s="216"/>
      <c r="S30" s="217"/>
    </row>
    <row r="31" spans="1:19" ht="13.5" customHeight="1" thickBot="1" x14ac:dyDescent="0.25">
      <c r="A31" s="218" t="s">
        <v>178</v>
      </c>
      <c r="B31" s="194"/>
      <c r="C31" s="195"/>
      <c r="D31" s="219">
        <f>SUM(D21:D30)</f>
        <v>0</v>
      </c>
      <c r="E31" s="196">
        <f>SUM(E21:E30)</f>
        <v>0</v>
      </c>
      <c r="F31" s="197">
        <f>SUM(F21:F30)</f>
        <v>0</v>
      </c>
      <c r="G31" s="200"/>
      <c r="H31" s="220"/>
      <c r="I31" s="202">
        <f>SUM(I21:I30)</f>
        <v>0</v>
      </c>
      <c r="J31" s="203">
        <f>SUM(J21:J30)</f>
        <v>0</v>
      </c>
      <c r="K31" s="200"/>
      <c r="L31" s="220"/>
      <c r="M31" s="202">
        <f>SUM(M21:M30)</f>
        <v>0</v>
      </c>
      <c r="N31" s="203">
        <f>SUM(N21:N30)</f>
        <v>0</v>
      </c>
      <c r="O31" s="221"/>
      <c r="P31" s="222"/>
      <c r="Q31" s="223"/>
      <c r="R31" s="224"/>
      <c r="S31" s="225"/>
    </row>
    <row r="32" spans="1:19" ht="13.5" customHeight="1" thickTop="1" thickBot="1" x14ac:dyDescent="0.25">
      <c r="A32" s="226" t="s">
        <v>149</v>
      </c>
      <c r="B32" s="227"/>
      <c r="C32" s="228"/>
      <c r="D32" s="229"/>
      <c r="E32" s="227"/>
      <c r="F32" s="230"/>
      <c r="G32" s="227"/>
      <c r="H32" s="228"/>
      <c r="I32" s="231">
        <f>+I19+I31</f>
        <v>0</v>
      </c>
      <c r="J32" s="231">
        <f>+J19+J31</f>
        <v>0</v>
      </c>
      <c r="K32" s="232"/>
      <c r="L32" s="233"/>
      <c r="M32" s="231">
        <f>+M19+M31</f>
        <v>0</v>
      </c>
      <c r="N32" s="231">
        <f>+N19+N31</f>
        <v>0</v>
      </c>
      <c r="O32" s="227"/>
      <c r="P32" s="228"/>
      <c r="Q32" s="234">
        <f>+Q19</f>
        <v>0</v>
      </c>
      <c r="R32" s="235">
        <f>+R19</f>
        <v>0</v>
      </c>
      <c r="S32" s="236"/>
    </row>
    <row r="33" spans="1:45" ht="13.5" customHeight="1" thickTop="1" thickBot="1" x14ac:dyDescent="0.25">
      <c r="A33" s="164" t="s">
        <v>179</v>
      </c>
      <c r="B33" s="237">
        <f>MAX(I32:J32)</f>
        <v>0</v>
      </c>
      <c r="C33" s="238" t="s">
        <v>180</v>
      </c>
      <c r="D33" s="629"/>
      <c r="E33" s="239" t="s">
        <v>489</v>
      </c>
      <c r="F33" s="629"/>
      <c r="G33" s="629"/>
      <c r="H33" s="629"/>
      <c r="I33" s="629"/>
      <c r="J33" s="629"/>
      <c r="K33" s="629"/>
      <c r="L33" s="629"/>
      <c r="M33" s="240"/>
      <c r="N33" s="240"/>
      <c r="O33" s="240"/>
      <c r="P33" s="240"/>
      <c r="Q33" s="629"/>
      <c r="R33" s="629"/>
      <c r="S33" s="630"/>
    </row>
    <row r="34" spans="1:45" ht="13.5" customHeight="1" thickTop="1" x14ac:dyDescent="0.2">
      <c r="A34" s="241" t="s">
        <v>291</v>
      </c>
      <c r="B34" s="242"/>
      <c r="C34" s="243"/>
      <c r="D34" s="157"/>
      <c r="E34" s="244"/>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245"/>
      <c r="AF34" s="245"/>
      <c r="AG34" s="245"/>
      <c r="AH34" s="245"/>
      <c r="AI34" s="245"/>
      <c r="AJ34" s="245"/>
      <c r="AK34" s="245"/>
      <c r="AL34" s="245"/>
      <c r="AM34" s="157"/>
      <c r="AN34" s="157"/>
      <c r="AO34" s="157"/>
      <c r="AP34" s="157"/>
      <c r="AQ34" s="157"/>
      <c r="AR34" s="157"/>
      <c r="AS34" s="157"/>
    </row>
    <row r="35" spans="1:45" ht="13.5" customHeight="1" x14ac:dyDescent="0.2">
      <c r="A35" s="241" t="s">
        <v>824</v>
      </c>
      <c r="B35" s="242"/>
      <c r="C35" s="243"/>
      <c r="D35" s="768"/>
      <c r="E35" s="244"/>
      <c r="F35" s="768"/>
      <c r="G35" s="768"/>
      <c r="H35" s="768"/>
      <c r="I35" s="768"/>
      <c r="J35" s="768"/>
      <c r="K35" s="768"/>
      <c r="L35" s="768"/>
      <c r="M35" s="768"/>
      <c r="N35" s="768"/>
      <c r="O35" s="768"/>
      <c r="P35" s="768"/>
      <c r="Q35" s="768"/>
      <c r="R35" s="768"/>
      <c r="S35" s="768"/>
      <c r="T35" s="768"/>
      <c r="U35" s="768"/>
      <c r="V35" s="768"/>
      <c r="W35" s="768"/>
      <c r="X35" s="768"/>
      <c r="Y35" s="768"/>
      <c r="Z35" s="768"/>
      <c r="AA35" s="768"/>
      <c r="AB35" s="768"/>
      <c r="AC35" s="768"/>
      <c r="AD35" s="768"/>
      <c r="AE35" s="245"/>
      <c r="AF35" s="245"/>
      <c r="AG35" s="245"/>
      <c r="AH35" s="245"/>
      <c r="AI35" s="245"/>
      <c r="AJ35" s="245"/>
      <c r="AK35" s="245"/>
      <c r="AL35" s="245"/>
      <c r="AM35" s="768"/>
      <c r="AN35" s="768"/>
      <c r="AO35" s="768"/>
      <c r="AP35" s="768"/>
      <c r="AQ35" s="768"/>
      <c r="AR35" s="768"/>
      <c r="AS35" s="768"/>
    </row>
    <row r="36" spans="1:45" ht="13.5" customHeight="1" x14ac:dyDescent="0.2">
      <c r="A36" s="241" t="s">
        <v>487</v>
      </c>
      <c r="B36" s="242"/>
      <c r="C36" s="243"/>
      <c r="D36" s="157"/>
      <c r="E36" s="244"/>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245"/>
      <c r="AF36" s="245"/>
      <c r="AG36" s="245"/>
      <c r="AH36" s="245"/>
      <c r="AI36" s="245"/>
      <c r="AJ36" s="245"/>
      <c r="AK36" s="245"/>
      <c r="AL36" s="245"/>
      <c r="AM36" s="157"/>
      <c r="AN36" s="157"/>
      <c r="AO36" s="157"/>
      <c r="AP36" s="157"/>
      <c r="AQ36" s="157"/>
      <c r="AR36" s="157"/>
      <c r="AS36" s="157"/>
    </row>
    <row r="37" spans="1:45" ht="13.5" customHeight="1" x14ac:dyDescent="0.2">
      <c r="A37" s="241" t="s">
        <v>488</v>
      </c>
      <c r="B37" s="242"/>
      <c r="C37" s="243"/>
      <c r="D37" s="157"/>
      <c r="E37" s="244"/>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245"/>
      <c r="AF37" s="245"/>
      <c r="AG37" s="245"/>
      <c r="AH37" s="245"/>
      <c r="AI37" s="245"/>
      <c r="AJ37" s="245"/>
      <c r="AK37" s="245"/>
      <c r="AL37" s="245"/>
      <c r="AM37" s="157"/>
      <c r="AN37" s="157"/>
      <c r="AO37" s="157"/>
      <c r="AP37" s="157"/>
      <c r="AQ37" s="157"/>
      <c r="AR37" s="157"/>
      <c r="AS37" s="157"/>
    </row>
    <row r="38" spans="1:45" ht="13.5" customHeight="1" thickBot="1" x14ac:dyDescent="0.25">
      <c r="A38" s="145" t="s">
        <v>181</v>
      </c>
    </row>
    <row r="39" spans="1:45" ht="13.5" customHeight="1" thickTop="1" thickBot="1" x14ac:dyDescent="0.25">
      <c r="A39" s="246"/>
      <c r="B39" s="247"/>
      <c r="C39" s="248"/>
      <c r="D39" s="1235" t="s">
        <v>182</v>
      </c>
      <c r="E39" s="1235"/>
      <c r="F39" s="1235"/>
      <c r="G39" s="1236"/>
      <c r="H39" s="1237" t="s">
        <v>183</v>
      </c>
      <c r="I39" s="1235"/>
      <c r="J39" s="1235"/>
      <c r="K39" s="1236"/>
      <c r="L39" s="1237" t="s">
        <v>184</v>
      </c>
      <c r="M39" s="1235"/>
      <c r="N39" s="1235"/>
      <c r="O39" s="1236"/>
      <c r="P39" s="1238" t="s">
        <v>148</v>
      </c>
      <c r="Q39" s="1239"/>
      <c r="R39" s="246" t="s">
        <v>160</v>
      </c>
      <c r="S39" s="247"/>
      <c r="T39" s="248"/>
      <c r="V39" s="145" t="s">
        <v>185</v>
      </c>
    </row>
    <row r="40" spans="1:45" ht="13.5" customHeight="1" thickBot="1" x14ac:dyDescent="0.25">
      <c r="A40" s="249"/>
      <c r="B40" s="250"/>
      <c r="C40" s="251"/>
      <c r="D40" s="252" t="s">
        <v>186</v>
      </c>
      <c r="E40" s="253" t="s">
        <v>187</v>
      </c>
      <c r="F40" s="253" t="s">
        <v>188</v>
      </c>
      <c r="G40" s="254" t="s">
        <v>189</v>
      </c>
      <c r="H40" s="253" t="s">
        <v>190</v>
      </c>
      <c r="I40" s="253" t="s">
        <v>191</v>
      </c>
      <c r="J40" s="253" t="s">
        <v>192</v>
      </c>
      <c r="K40" s="254" t="s">
        <v>193</v>
      </c>
      <c r="L40" s="255" t="s">
        <v>194</v>
      </c>
      <c r="M40" s="253" t="s">
        <v>195</v>
      </c>
      <c r="N40" s="253" t="s">
        <v>196</v>
      </c>
      <c r="O40" s="253" t="s">
        <v>197</v>
      </c>
      <c r="P40" s="1240"/>
      <c r="Q40" s="1241"/>
      <c r="R40" s="249"/>
      <c r="S40" s="250"/>
      <c r="T40" s="251"/>
      <c r="V40" s="1165" t="s">
        <v>198</v>
      </c>
      <c r="W40" s="1242"/>
      <c r="X40" s="1243"/>
    </row>
    <row r="41" spans="1:45" ht="13.5" customHeight="1" thickTop="1" x14ac:dyDescent="0.2">
      <c r="A41" s="1244" t="s">
        <v>199</v>
      </c>
      <c r="B41" s="256" t="s">
        <v>172</v>
      </c>
      <c r="C41" s="257" t="s">
        <v>458</v>
      </c>
      <c r="D41" s="1245"/>
      <c r="E41" s="1246"/>
      <c r="F41" s="1246"/>
      <c r="G41" s="1247"/>
      <c r="H41" s="258"/>
      <c r="I41" s="258"/>
      <c r="J41" s="258"/>
      <c r="K41" s="259"/>
      <c r="L41" s="260"/>
      <c r="M41" s="261"/>
      <c r="N41" s="261"/>
      <c r="O41" s="261"/>
      <c r="P41" s="262"/>
      <c r="Q41" s="263"/>
      <c r="R41" s="1248" t="s">
        <v>459</v>
      </c>
      <c r="S41" s="1249"/>
      <c r="T41" s="1250"/>
      <c r="V41" s="1226" t="s">
        <v>182</v>
      </c>
      <c r="W41" s="264" t="s">
        <v>200</v>
      </c>
      <c r="X41" s="265">
        <f>+P59+P62</f>
        <v>0</v>
      </c>
    </row>
    <row r="42" spans="1:45" ht="13.5" customHeight="1" x14ac:dyDescent="0.2">
      <c r="A42" s="1197"/>
      <c r="B42" s="638" t="s">
        <v>173</v>
      </c>
      <c r="C42" s="266" t="s">
        <v>460</v>
      </c>
      <c r="D42" s="1251"/>
      <c r="E42" s="1252"/>
      <c r="F42" s="1252"/>
      <c r="G42" s="1253"/>
      <c r="H42" s="1254"/>
      <c r="I42" s="1255"/>
      <c r="J42" s="1255"/>
      <c r="K42" s="1256"/>
      <c r="L42" s="267"/>
      <c r="M42" s="268"/>
      <c r="N42" s="268"/>
      <c r="O42" s="268"/>
      <c r="P42" s="269"/>
      <c r="Q42" s="270"/>
      <c r="R42" s="1257" t="s">
        <v>201</v>
      </c>
      <c r="S42" s="1258"/>
      <c r="T42" s="1259"/>
      <c r="V42" s="1227"/>
      <c r="W42" s="1231" t="s">
        <v>202</v>
      </c>
      <c r="X42" s="271">
        <f>+P60+P63-X44</f>
        <v>0</v>
      </c>
    </row>
    <row r="43" spans="1:45" ht="13.5" customHeight="1" x14ac:dyDescent="0.2">
      <c r="A43" s="1178" t="s">
        <v>203</v>
      </c>
      <c r="B43" s="272" t="s">
        <v>204</v>
      </c>
      <c r="C43" s="273" t="s">
        <v>205</v>
      </c>
      <c r="D43" s="274">
        <v>5</v>
      </c>
      <c r="E43" s="275">
        <v>20</v>
      </c>
      <c r="F43" s="275">
        <v>3</v>
      </c>
      <c r="G43" s="276">
        <v>20</v>
      </c>
      <c r="H43" s="275">
        <v>17</v>
      </c>
      <c r="I43" s="275">
        <v>19</v>
      </c>
      <c r="J43" s="275">
        <v>20</v>
      </c>
      <c r="K43" s="276">
        <v>4</v>
      </c>
      <c r="L43" s="277"/>
      <c r="M43" s="278"/>
      <c r="N43" s="278"/>
      <c r="O43" s="278"/>
      <c r="P43" s="279"/>
      <c r="Q43" s="280"/>
      <c r="R43" s="281"/>
      <c r="S43" s="241"/>
      <c r="T43" s="282"/>
      <c r="V43" s="283" t="s">
        <v>183</v>
      </c>
      <c r="W43" s="1260"/>
      <c r="X43" s="284">
        <f>+Q61+Q64</f>
        <v>0</v>
      </c>
    </row>
    <row r="44" spans="1:45" ht="13.5" customHeight="1" x14ac:dyDescent="0.2">
      <c r="A44" s="1261"/>
      <c r="B44" s="285" t="s">
        <v>206</v>
      </c>
      <c r="C44" s="266" t="s">
        <v>207</v>
      </c>
      <c r="D44" s="1263">
        <v>8</v>
      </c>
      <c r="E44" s="1264"/>
      <c r="F44" s="1264"/>
      <c r="G44" s="1265"/>
      <c r="H44" s="1263">
        <v>8</v>
      </c>
      <c r="I44" s="1264"/>
      <c r="J44" s="1264"/>
      <c r="K44" s="1265"/>
      <c r="L44" s="277"/>
      <c r="M44" s="278"/>
      <c r="N44" s="278"/>
      <c r="O44" s="278"/>
      <c r="P44" s="279"/>
      <c r="Q44" s="280"/>
      <c r="R44" s="281"/>
      <c r="S44" s="241"/>
      <c r="T44" s="282"/>
      <c r="V44" s="286" t="s">
        <v>184</v>
      </c>
      <c r="W44" s="1232"/>
      <c r="X44" s="287">
        <f>SUM(L60:O64)</f>
        <v>0</v>
      </c>
      <c r="Y44" s="288"/>
    </row>
    <row r="45" spans="1:45" ht="13.5" customHeight="1" thickBot="1" x14ac:dyDescent="0.25">
      <c r="A45" s="1261"/>
      <c r="B45" s="1181" t="s">
        <v>172</v>
      </c>
      <c r="C45" s="273" t="s">
        <v>200</v>
      </c>
      <c r="D45" s="289"/>
      <c r="E45" s="290">
        <f>+E43*$D$44</f>
        <v>160</v>
      </c>
      <c r="F45" s="290">
        <f>+F43*$D$44</f>
        <v>24</v>
      </c>
      <c r="G45" s="291">
        <f>+G43*$D$44</f>
        <v>160</v>
      </c>
      <c r="H45" s="292"/>
      <c r="I45" s="292"/>
      <c r="J45" s="292"/>
      <c r="K45" s="293"/>
      <c r="L45" s="292"/>
      <c r="M45" s="292"/>
      <c r="N45" s="292"/>
      <c r="O45" s="292"/>
      <c r="P45" s="294">
        <f>SUM(D45:O45)</f>
        <v>344</v>
      </c>
      <c r="Q45" s="1218">
        <f>+SUM(P45:P46)</f>
        <v>384</v>
      </c>
      <c r="R45" s="295"/>
      <c r="S45" s="296"/>
      <c r="T45" s="273"/>
      <c r="V45" s="1222" t="s">
        <v>148</v>
      </c>
      <c r="W45" s="1223"/>
      <c r="X45" s="297">
        <f>+SUM(Q59:Q64)</f>
        <v>0</v>
      </c>
      <c r="Y45" s="288"/>
    </row>
    <row r="46" spans="1:45" ht="13.5" customHeight="1" thickTop="1" x14ac:dyDescent="0.2">
      <c r="A46" s="1261"/>
      <c r="B46" s="1182"/>
      <c r="C46" s="298" t="s">
        <v>202</v>
      </c>
      <c r="D46" s="299">
        <f>+D43*D44</f>
        <v>40</v>
      </c>
      <c r="E46" s="300"/>
      <c r="F46" s="300"/>
      <c r="G46" s="301"/>
      <c r="H46" s="300"/>
      <c r="I46" s="300"/>
      <c r="J46" s="300"/>
      <c r="K46" s="301"/>
      <c r="L46" s="300"/>
      <c r="M46" s="300"/>
      <c r="N46" s="300"/>
      <c r="O46" s="300"/>
      <c r="P46" s="302">
        <f>SUM(D46:O46)</f>
        <v>40</v>
      </c>
      <c r="Q46" s="1219"/>
      <c r="R46" s="303"/>
      <c r="S46" s="304"/>
      <c r="T46" s="305"/>
      <c r="V46" s="1266" t="s">
        <v>208</v>
      </c>
      <c r="W46" s="1267"/>
      <c r="X46" s="1268"/>
    </row>
    <row r="47" spans="1:45" ht="13.5" customHeight="1" x14ac:dyDescent="0.2">
      <c r="A47" s="1262"/>
      <c r="B47" s="306" t="s">
        <v>173</v>
      </c>
      <c r="C47" s="647" t="s">
        <v>202</v>
      </c>
      <c r="D47" s="307"/>
      <c r="E47" s="308"/>
      <c r="F47" s="308"/>
      <c r="G47" s="309"/>
      <c r="H47" s="310">
        <f>+H43*$H$44</f>
        <v>136</v>
      </c>
      <c r="I47" s="310">
        <f>+I43*$H$44</f>
        <v>152</v>
      </c>
      <c r="J47" s="310">
        <f>+J43*$H$44</f>
        <v>160</v>
      </c>
      <c r="K47" s="311">
        <f>+K43*$H$44</f>
        <v>32</v>
      </c>
      <c r="L47" s="307"/>
      <c r="M47" s="308"/>
      <c r="N47" s="308"/>
      <c r="O47" s="308"/>
      <c r="P47" s="312"/>
      <c r="Q47" s="313">
        <f>+SUM(D47:O47)</f>
        <v>480</v>
      </c>
      <c r="R47" s="314"/>
      <c r="S47" s="315"/>
      <c r="T47" s="266"/>
      <c r="V47" s="1226" t="s">
        <v>182</v>
      </c>
      <c r="W47" s="264" t="s">
        <v>200</v>
      </c>
      <c r="X47" s="265">
        <f>+P65</f>
        <v>0</v>
      </c>
    </row>
    <row r="48" spans="1:45" ht="13.5" customHeight="1" x14ac:dyDescent="0.2">
      <c r="A48" s="1228" t="s">
        <v>209</v>
      </c>
      <c r="B48" s="1229"/>
      <c r="C48" s="1230"/>
      <c r="D48" s="316">
        <v>35</v>
      </c>
      <c r="E48" s="317">
        <v>70</v>
      </c>
      <c r="F48" s="317">
        <v>80</v>
      </c>
      <c r="G48" s="318">
        <v>50</v>
      </c>
      <c r="H48" s="317">
        <v>45</v>
      </c>
      <c r="I48" s="317">
        <v>60</v>
      </c>
      <c r="J48" s="317">
        <v>60</v>
      </c>
      <c r="K48" s="319">
        <v>35</v>
      </c>
      <c r="L48" s="320"/>
      <c r="M48" s="321"/>
      <c r="N48" s="321"/>
      <c r="O48" s="321"/>
      <c r="P48" s="641"/>
      <c r="Q48" s="642"/>
      <c r="R48" s="322"/>
      <c r="S48" s="323"/>
      <c r="T48" s="324"/>
      <c r="V48" s="1227"/>
      <c r="W48" s="1231" t="s">
        <v>202</v>
      </c>
      <c r="X48" s="271">
        <f>+P66</f>
        <v>0</v>
      </c>
    </row>
    <row r="49" spans="1:25" ht="13.5" customHeight="1" x14ac:dyDescent="0.2">
      <c r="A49" s="1178" t="s">
        <v>210</v>
      </c>
      <c r="B49" s="1181" t="s">
        <v>172</v>
      </c>
      <c r="C49" s="273" t="s">
        <v>200</v>
      </c>
      <c r="D49" s="289"/>
      <c r="E49" s="325">
        <f>+E45*E48/100</f>
        <v>112</v>
      </c>
      <c r="F49" s="325">
        <f>+F45*F48/100</f>
        <v>19.2</v>
      </c>
      <c r="G49" s="326">
        <f>+G45*G48/100</f>
        <v>80</v>
      </c>
      <c r="H49" s="292"/>
      <c r="I49" s="292"/>
      <c r="J49" s="292"/>
      <c r="K49" s="293"/>
      <c r="L49" s="292"/>
      <c r="M49" s="292"/>
      <c r="N49" s="292"/>
      <c r="O49" s="292"/>
      <c r="P49" s="294">
        <f>SUM(D49:O49)</f>
        <v>211.2</v>
      </c>
      <c r="Q49" s="1218">
        <f>+SUM(P49:P50)</f>
        <v>225.2</v>
      </c>
      <c r="R49" s="295"/>
      <c r="S49" s="296"/>
      <c r="T49" s="273"/>
      <c r="V49" s="283" t="s">
        <v>183</v>
      </c>
      <c r="W49" s="1232"/>
      <c r="X49" s="284">
        <f>+Q67</f>
        <v>0</v>
      </c>
    </row>
    <row r="50" spans="1:25" ht="13.5" customHeight="1" thickBot="1" x14ac:dyDescent="0.25">
      <c r="A50" s="1179"/>
      <c r="B50" s="1182"/>
      <c r="C50" s="298" t="s">
        <v>202</v>
      </c>
      <c r="D50" s="327">
        <f>+D48*D46/100</f>
        <v>14</v>
      </c>
      <c r="E50" s="300"/>
      <c r="F50" s="300"/>
      <c r="G50" s="301"/>
      <c r="H50" s="300"/>
      <c r="I50" s="300"/>
      <c r="J50" s="300"/>
      <c r="K50" s="301"/>
      <c r="L50" s="300"/>
      <c r="M50" s="300"/>
      <c r="N50" s="300"/>
      <c r="O50" s="300"/>
      <c r="P50" s="302">
        <f>SUM(D50:O50)</f>
        <v>14</v>
      </c>
      <c r="Q50" s="1219"/>
      <c r="R50" s="303"/>
      <c r="S50" s="304"/>
      <c r="T50" s="305"/>
      <c r="V50" s="1222" t="s">
        <v>148</v>
      </c>
      <c r="W50" s="1223"/>
      <c r="X50" s="297">
        <f>SUM(X47:X49)</f>
        <v>0</v>
      </c>
    </row>
    <row r="51" spans="1:25" ht="13.5" customHeight="1" thickTop="1" thickBot="1" x14ac:dyDescent="0.25">
      <c r="A51" s="1197"/>
      <c r="B51" s="306" t="s">
        <v>173</v>
      </c>
      <c r="C51" s="647" t="s">
        <v>202</v>
      </c>
      <c r="D51" s="307"/>
      <c r="E51" s="308"/>
      <c r="F51" s="308"/>
      <c r="G51" s="309"/>
      <c r="H51" s="640">
        <f>+H47*H48/100</f>
        <v>61.2</v>
      </c>
      <c r="I51" s="640">
        <f>+I47*I48/100</f>
        <v>91.2</v>
      </c>
      <c r="J51" s="640">
        <f>+J47*J48/100</f>
        <v>96</v>
      </c>
      <c r="K51" s="328">
        <f>+K47*K48/100</f>
        <v>11.2</v>
      </c>
      <c r="L51" s="307"/>
      <c r="M51" s="308"/>
      <c r="N51" s="308"/>
      <c r="O51" s="308"/>
      <c r="P51" s="312"/>
      <c r="Q51" s="313">
        <f>+SUM(D51:O51)</f>
        <v>259.60000000000002</v>
      </c>
      <c r="R51" s="314"/>
      <c r="S51" s="315"/>
      <c r="T51" s="266"/>
      <c r="V51" s="1224" t="s">
        <v>211</v>
      </c>
      <c r="W51" s="1233"/>
      <c r="X51" s="1234"/>
    </row>
    <row r="52" spans="1:25" ht="13.5" customHeight="1" x14ac:dyDescent="0.2">
      <c r="A52" s="1212" t="s">
        <v>212</v>
      </c>
      <c r="B52" s="1181" t="s">
        <v>172</v>
      </c>
      <c r="C52" s="273" t="s">
        <v>200</v>
      </c>
      <c r="D52" s="289"/>
      <c r="E52" s="325">
        <f>+D41*E49</f>
        <v>0</v>
      </c>
      <c r="F52" s="325">
        <f>+D41*F49</f>
        <v>0</v>
      </c>
      <c r="G52" s="326">
        <f>+D41*G49</f>
        <v>0</v>
      </c>
      <c r="H52" s="292"/>
      <c r="I52" s="292"/>
      <c r="J52" s="292"/>
      <c r="K52" s="293"/>
      <c r="L52" s="292"/>
      <c r="M52" s="292"/>
      <c r="N52" s="292"/>
      <c r="O52" s="292"/>
      <c r="P52" s="294">
        <f>SUM(D52:O52)</f>
        <v>0</v>
      </c>
      <c r="Q52" s="1218">
        <f>+SUM(P52:P53)</f>
        <v>0</v>
      </c>
      <c r="R52" s="295"/>
      <c r="S52" s="296"/>
      <c r="T52" s="273"/>
      <c r="V52" s="1220" t="s">
        <v>182</v>
      </c>
      <c r="W52" s="1221"/>
      <c r="X52" s="329">
        <f>+X41+X42+X47+X48</f>
        <v>0</v>
      </c>
    </row>
    <row r="53" spans="1:25" ht="13.5" customHeight="1" thickBot="1" x14ac:dyDescent="0.25">
      <c r="A53" s="1213"/>
      <c r="B53" s="1182"/>
      <c r="C53" s="298" t="s">
        <v>202</v>
      </c>
      <c r="D53" s="327">
        <f>+D41*D50</f>
        <v>0</v>
      </c>
      <c r="E53" s="300"/>
      <c r="F53" s="300"/>
      <c r="G53" s="301"/>
      <c r="H53" s="300"/>
      <c r="I53" s="300"/>
      <c r="J53" s="300"/>
      <c r="K53" s="301"/>
      <c r="L53" s="300"/>
      <c r="M53" s="300"/>
      <c r="N53" s="300"/>
      <c r="O53" s="300"/>
      <c r="P53" s="302">
        <f>SUM(D53:O53)</f>
        <v>0</v>
      </c>
      <c r="Q53" s="1219"/>
      <c r="R53" s="303"/>
      <c r="S53" s="304"/>
      <c r="T53" s="305"/>
      <c r="V53" s="1222" t="s">
        <v>183</v>
      </c>
      <c r="W53" s="1223"/>
      <c r="X53" s="297">
        <f>+X43+X49</f>
        <v>0</v>
      </c>
    </row>
    <row r="54" spans="1:25" ht="13.5" customHeight="1" thickTop="1" thickBot="1" x14ac:dyDescent="0.25">
      <c r="A54" s="1213"/>
      <c r="B54" s="330" t="s">
        <v>173</v>
      </c>
      <c r="C54" s="331" t="s">
        <v>202</v>
      </c>
      <c r="D54" s="332"/>
      <c r="E54" s="333"/>
      <c r="F54" s="333"/>
      <c r="G54" s="334"/>
      <c r="H54" s="335">
        <f>+$H$42*H51</f>
        <v>0</v>
      </c>
      <c r="I54" s="335">
        <f>+$H$42*I51</f>
        <v>0</v>
      </c>
      <c r="J54" s="335">
        <f>+$H$42*J51</f>
        <v>0</v>
      </c>
      <c r="K54" s="336">
        <f>+$H$42*K51</f>
        <v>0</v>
      </c>
      <c r="L54" s="307"/>
      <c r="M54" s="308"/>
      <c r="N54" s="308"/>
      <c r="O54" s="308"/>
      <c r="P54" s="312"/>
      <c r="Q54" s="337">
        <f>+SUM(D54:O54)</f>
        <v>0</v>
      </c>
      <c r="R54" s="314"/>
      <c r="S54" s="315"/>
      <c r="T54" s="266"/>
      <c r="V54" s="1224" t="s">
        <v>148</v>
      </c>
      <c r="W54" s="1225"/>
      <c r="X54" s="338">
        <f>SUM(X52:X53)</f>
        <v>0</v>
      </c>
    </row>
    <row r="55" spans="1:25" ht="13.5" customHeight="1" x14ac:dyDescent="0.2">
      <c r="A55" s="1212" t="s">
        <v>213</v>
      </c>
      <c r="B55" s="1214" t="s">
        <v>172</v>
      </c>
      <c r="C55" s="339" t="s">
        <v>200</v>
      </c>
      <c r="D55" s="289"/>
      <c r="E55" s="290">
        <f>31*24-E45</f>
        <v>584</v>
      </c>
      <c r="F55" s="290">
        <f>31*24-F45</f>
        <v>720</v>
      </c>
      <c r="G55" s="291">
        <f>30*24-G45</f>
        <v>560</v>
      </c>
      <c r="H55" s="292"/>
      <c r="I55" s="292"/>
      <c r="J55" s="292"/>
      <c r="K55" s="293"/>
      <c r="L55" s="340"/>
      <c r="M55" s="341"/>
      <c r="N55" s="341"/>
      <c r="O55" s="341"/>
      <c r="P55" s="342">
        <f>SUM(D55:O55)</f>
        <v>1864</v>
      </c>
      <c r="Q55" s="343"/>
      <c r="R55" s="344"/>
      <c r="S55" s="296"/>
      <c r="T55" s="273"/>
    </row>
    <row r="56" spans="1:25" ht="13.5" customHeight="1" x14ac:dyDescent="0.2">
      <c r="A56" s="1213"/>
      <c r="B56" s="1215"/>
      <c r="C56" s="298" t="s">
        <v>202</v>
      </c>
      <c r="D56" s="299">
        <f>30*24-D46</f>
        <v>680</v>
      </c>
      <c r="E56" s="300"/>
      <c r="F56" s="300"/>
      <c r="G56" s="301"/>
      <c r="H56" s="300"/>
      <c r="I56" s="300"/>
      <c r="J56" s="300"/>
      <c r="K56" s="301"/>
      <c r="L56" s="1216">
        <f>30*24</f>
        <v>720</v>
      </c>
      <c r="M56" s="1217">
        <f>31*24</f>
        <v>744</v>
      </c>
      <c r="N56" s="1217">
        <f>31*24</f>
        <v>744</v>
      </c>
      <c r="O56" s="1217">
        <f>30*24</f>
        <v>720</v>
      </c>
      <c r="P56" s="1202">
        <f>SUM(D56:O57)</f>
        <v>6032</v>
      </c>
      <c r="Q56" s="345"/>
      <c r="R56" s="303"/>
      <c r="S56" s="304"/>
      <c r="T56" s="305"/>
    </row>
    <row r="57" spans="1:25" ht="13.5" customHeight="1" x14ac:dyDescent="0.2">
      <c r="A57" s="1213"/>
      <c r="B57" s="306" t="s">
        <v>173</v>
      </c>
      <c r="C57" s="647" t="s">
        <v>202</v>
      </c>
      <c r="D57" s="307"/>
      <c r="E57" s="308"/>
      <c r="F57" s="308"/>
      <c r="G57" s="309"/>
      <c r="H57" s="310">
        <f>31*24-H47</f>
        <v>608</v>
      </c>
      <c r="I57" s="310">
        <f>31*24-I47</f>
        <v>592</v>
      </c>
      <c r="J57" s="310">
        <f>28*24-J47</f>
        <v>512</v>
      </c>
      <c r="K57" s="311">
        <f>31*24-K47</f>
        <v>712</v>
      </c>
      <c r="L57" s="1199"/>
      <c r="M57" s="1201"/>
      <c r="N57" s="1201"/>
      <c r="O57" s="1201"/>
      <c r="P57" s="1203"/>
      <c r="Q57" s="346"/>
      <c r="R57" s="314"/>
      <c r="S57" s="315"/>
      <c r="T57" s="266"/>
    </row>
    <row r="58" spans="1:25" ht="13.5" customHeight="1" thickBot="1" x14ac:dyDescent="0.25">
      <c r="A58" s="1185" t="s">
        <v>214</v>
      </c>
      <c r="B58" s="1186"/>
      <c r="C58" s="647" t="s">
        <v>461</v>
      </c>
      <c r="D58" s="1187">
        <f>IF(E19&gt;0,I19/E19,0)</f>
        <v>0</v>
      </c>
      <c r="E58" s="1188"/>
      <c r="F58" s="1188"/>
      <c r="G58" s="1189"/>
      <c r="H58" s="1204">
        <f>IF(F19&gt;0,J19/F19,0)</f>
        <v>0</v>
      </c>
      <c r="I58" s="1205"/>
      <c r="J58" s="1205"/>
      <c r="K58" s="1206"/>
      <c r="L58" s="347"/>
      <c r="M58" s="348"/>
      <c r="N58" s="348"/>
      <c r="O58" s="348"/>
      <c r="P58" s="269"/>
      <c r="Q58" s="270"/>
      <c r="R58" s="1207"/>
      <c r="S58" s="1208"/>
      <c r="T58" s="1209"/>
      <c r="V58" s="145" t="s">
        <v>215</v>
      </c>
    </row>
    <row r="59" spans="1:25" ht="13.5" customHeight="1" x14ac:dyDescent="0.2">
      <c r="A59" s="1178" t="s">
        <v>216</v>
      </c>
      <c r="B59" s="1181" t="s">
        <v>172</v>
      </c>
      <c r="C59" s="273" t="s">
        <v>200</v>
      </c>
      <c r="D59" s="289"/>
      <c r="E59" s="349">
        <f>+E52*1000*$D$58+E55*$M$19</f>
        <v>0</v>
      </c>
      <c r="F59" s="349">
        <f>+F52*1000*$D$58+F55*$M$19</f>
        <v>0</v>
      </c>
      <c r="G59" s="350">
        <f>+G52*1000*$D$58+G55*$M$19</f>
        <v>0</v>
      </c>
      <c r="H59" s="292"/>
      <c r="I59" s="292"/>
      <c r="J59" s="292"/>
      <c r="K59" s="293"/>
      <c r="L59" s="351"/>
      <c r="M59" s="351"/>
      <c r="N59" s="351"/>
      <c r="O59" s="351"/>
      <c r="P59" s="352">
        <f>SUM(D59:O59)</f>
        <v>0</v>
      </c>
      <c r="Q59" s="1183">
        <f>+SUM(P59:P60)</f>
        <v>0</v>
      </c>
      <c r="R59" s="344"/>
      <c r="S59" s="296"/>
      <c r="T59" s="273"/>
      <c r="V59" s="633" t="s">
        <v>182</v>
      </c>
      <c r="W59" s="634"/>
      <c r="X59" s="329">
        <f>+P69</f>
        <v>0</v>
      </c>
    </row>
    <row r="60" spans="1:25" ht="13.5" customHeight="1" thickBot="1" x14ac:dyDescent="0.25">
      <c r="A60" s="1179"/>
      <c r="B60" s="1182"/>
      <c r="C60" s="298" t="s">
        <v>202</v>
      </c>
      <c r="D60" s="353">
        <f>+D53*1000*$D$58+D56*M19</f>
        <v>0</v>
      </c>
      <c r="E60" s="300"/>
      <c r="F60" s="300"/>
      <c r="G60" s="301"/>
      <c r="H60" s="300"/>
      <c r="I60" s="300"/>
      <c r="J60" s="300"/>
      <c r="K60" s="301"/>
      <c r="L60" s="1210">
        <f>+L56*$M$19</f>
        <v>0</v>
      </c>
      <c r="M60" s="1193">
        <f>+M56*$M$19</f>
        <v>0</v>
      </c>
      <c r="N60" s="1193">
        <f>+N56*$M$19</f>
        <v>0</v>
      </c>
      <c r="O60" s="1193">
        <f>+O56*$M$19</f>
        <v>0</v>
      </c>
      <c r="P60" s="354">
        <f>SUM(D60:O60)</f>
        <v>0</v>
      </c>
      <c r="Q60" s="1184"/>
      <c r="R60" s="303"/>
      <c r="S60" s="304"/>
      <c r="T60" s="305"/>
      <c r="V60" s="355" t="s">
        <v>183</v>
      </c>
      <c r="W60" s="356"/>
      <c r="X60" s="297">
        <f>+P70</f>
        <v>0</v>
      </c>
    </row>
    <row r="61" spans="1:25" ht="13.5" customHeight="1" thickTop="1" thickBot="1" x14ac:dyDescent="0.25">
      <c r="A61" s="1197"/>
      <c r="B61" s="306" t="s">
        <v>173</v>
      </c>
      <c r="C61" s="647" t="s">
        <v>202</v>
      </c>
      <c r="D61" s="357"/>
      <c r="E61" s="308"/>
      <c r="F61" s="308"/>
      <c r="G61" s="309"/>
      <c r="H61" s="639">
        <f>+H54*1000*$H$58+H57*$N$19</f>
        <v>0</v>
      </c>
      <c r="I61" s="639">
        <f>+I54*1000*$H$58+I57*$N$19</f>
        <v>0</v>
      </c>
      <c r="J61" s="639">
        <f>+J54*1000*$H$58+J57*$N$19</f>
        <v>0</v>
      </c>
      <c r="K61" s="358">
        <f>+K54*1000*$H$58+K57*$N$19</f>
        <v>0</v>
      </c>
      <c r="L61" s="1211"/>
      <c r="M61" s="1194"/>
      <c r="N61" s="1194"/>
      <c r="O61" s="1194"/>
      <c r="P61" s="359"/>
      <c r="Q61" s="328">
        <f>+SUM(D61:K61)</f>
        <v>0</v>
      </c>
      <c r="R61" s="314"/>
      <c r="S61" s="315"/>
      <c r="T61" s="266"/>
      <c r="V61" s="1195" t="s">
        <v>148</v>
      </c>
      <c r="W61" s="1196"/>
      <c r="X61" s="338">
        <f>SUM(X59:X60)</f>
        <v>0</v>
      </c>
    </row>
    <row r="62" spans="1:25" ht="13.5" customHeight="1" x14ac:dyDescent="0.2">
      <c r="A62" s="1178" t="s">
        <v>217</v>
      </c>
      <c r="B62" s="1181" t="s">
        <v>172</v>
      </c>
      <c r="C62" s="273" t="s">
        <v>200</v>
      </c>
      <c r="D62" s="289"/>
      <c r="E62" s="325">
        <f>+E45*$I$31+E55*$M$31</f>
        <v>0</v>
      </c>
      <c r="F62" s="325">
        <f>+F45*$I$31+F55*$M$31</f>
        <v>0</v>
      </c>
      <c r="G62" s="326">
        <f>+G45*$I$31+G55*$M$31</f>
        <v>0</v>
      </c>
      <c r="H62" s="292"/>
      <c r="I62" s="292"/>
      <c r="J62" s="292"/>
      <c r="K62" s="293"/>
      <c r="L62" s="351"/>
      <c r="M62" s="351"/>
      <c r="N62" s="351"/>
      <c r="O62" s="351"/>
      <c r="P62" s="352">
        <f>SUM(D62:O62)</f>
        <v>0</v>
      </c>
      <c r="Q62" s="1183">
        <f>+SUM(P62:P63)</f>
        <v>0</v>
      </c>
      <c r="R62" s="295"/>
      <c r="S62" s="296"/>
      <c r="T62" s="273"/>
    </row>
    <row r="63" spans="1:25" ht="13.5" customHeight="1" x14ac:dyDescent="0.2">
      <c r="A63" s="1179"/>
      <c r="B63" s="1182"/>
      <c r="C63" s="298" t="s">
        <v>202</v>
      </c>
      <c r="D63" s="327">
        <f>+D46*$I$31+D56*$M$31</f>
        <v>0</v>
      </c>
      <c r="E63" s="300"/>
      <c r="F63" s="300"/>
      <c r="G63" s="301"/>
      <c r="H63" s="300"/>
      <c r="I63" s="300"/>
      <c r="J63" s="300"/>
      <c r="K63" s="301"/>
      <c r="L63" s="1198">
        <f>+L56*$M$31</f>
        <v>0</v>
      </c>
      <c r="M63" s="1200">
        <f>+M56*$M$31</f>
        <v>0</v>
      </c>
      <c r="N63" s="1200">
        <f>+N56*$M$31</f>
        <v>0</v>
      </c>
      <c r="O63" s="1200">
        <f>+O56*$M$31</f>
        <v>0</v>
      </c>
      <c r="P63" s="354">
        <f>SUM(D63:O63)</f>
        <v>0</v>
      </c>
      <c r="Q63" s="1184"/>
      <c r="R63" s="303"/>
      <c r="S63" s="304"/>
      <c r="T63" s="305"/>
      <c r="Y63" s="288"/>
    </row>
    <row r="64" spans="1:25" ht="13.5" customHeight="1" x14ac:dyDescent="0.2">
      <c r="A64" s="1197"/>
      <c r="B64" s="306" t="s">
        <v>173</v>
      </c>
      <c r="C64" s="647" t="s">
        <v>202</v>
      </c>
      <c r="D64" s="360"/>
      <c r="E64" s="308"/>
      <c r="F64" s="308"/>
      <c r="G64" s="309"/>
      <c r="H64" s="640">
        <f>+H47*$J$31+H57*$N$31</f>
        <v>0</v>
      </c>
      <c r="I64" s="640">
        <f>+I47*$J$31+I57*$N$31</f>
        <v>0</v>
      </c>
      <c r="J64" s="640">
        <f>+J47*$J$31+J57*$N$31</f>
        <v>0</v>
      </c>
      <c r="K64" s="328">
        <f>+K47*$J$31+K57*$N$31</f>
        <v>0</v>
      </c>
      <c r="L64" s="1199"/>
      <c r="M64" s="1201"/>
      <c r="N64" s="1201"/>
      <c r="O64" s="1201"/>
      <c r="P64" s="359"/>
      <c r="Q64" s="328">
        <f>+SUM(D64:K64)</f>
        <v>0</v>
      </c>
      <c r="R64" s="314"/>
      <c r="S64" s="315"/>
      <c r="T64" s="266"/>
    </row>
    <row r="65" spans="1:25" ht="13.5" customHeight="1" x14ac:dyDescent="0.2">
      <c r="A65" s="1178" t="s">
        <v>218</v>
      </c>
      <c r="B65" s="1181" t="s">
        <v>172</v>
      </c>
      <c r="C65" s="273" t="s">
        <v>200</v>
      </c>
      <c r="D65" s="289"/>
      <c r="E65" s="361"/>
      <c r="F65" s="361"/>
      <c r="G65" s="362"/>
      <c r="H65" s="292"/>
      <c r="I65" s="292"/>
      <c r="J65" s="292"/>
      <c r="K65" s="293"/>
      <c r="L65" s="351"/>
      <c r="M65" s="351"/>
      <c r="N65" s="351"/>
      <c r="O65" s="351"/>
      <c r="P65" s="352">
        <f>SUM(D65:O65)</f>
        <v>0</v>
      </c>
      <c r="Q65" s="1183">
        <f>+SUM(P65:P66)</f>
        <v>0</v>
      </c>
      <c r="R65" s="1160" t="s">
        <v>219</v>
      </c>
      <c r="S65" s="1161"/>
      <c r="T65" s="1162"/>
    </row>
    <row r="66" spans="1:25" ht="13.5" customHeight="1" x14ac:dyDescent="0.2">
      <c r="A66" s="1179"/>
      <c r="B66" s="1182"/>
      <c r="C66" s="298" t="s">
        <v>202</v>
      </c>
      <c r="D66" s="363"/>
      <c r="E66" s="300"/>
      <c r="F66" s="300"/>
      <c r="G66" s="301"/>
      <c r="H66" s="300"/>
      <c r="I66" s="300"/>
      <c r="J66" s="300"/>
      <c r="K66" s="301"/>
      <c r="L66" s="300"/>
      <c r="M66" s="300"/>
      <c r="N66" s="300"/>
      <c r="O66" s="300"/>
      <c r="P66" s="354">
        <f>SUM(D66:O66)</f>
        <v>0</v>
      </c>
      <c r="Q66" s="1184"/>
      <c r="R66" s="303"/>
      <c r="S66" s="304"/>
      <c r="T66" s="305"/>
    </row>
    <row r="67" spans="1:25" ht="13.5" customHeight="1" thickBot="1" x14ac:dyDescent="0.25">
      <c r="A67" s="1180"/>
      <c r="B67" s="364" t="s">
        <v>173</v>
      </c>
      <c r="C67" s="365" t="s">
        <v>202</v>
      </c>
      <c r="D67" s="366"/>
      <c r="E67" s="367"/>
      <c r="F67" s="367"/>
      <c r="G67" s="368"/>
      <c r="H67" s="369"/>
      <c r="I67" s="369"/>
      <c r="J67" s="369"/>
      <c r="K67" s="370"/>
      <c r="L67" s="366"/>
      <c r="M67" s="367"/>
      <c r="N67" s="367"/>
      <c r="O67" s="367"/>
      <c r="P67" s="371"/>
      <c r="Q67" s="372">
        <f>+SUM(D67:O67)</f>
        <v>0</v>
      </c>
      <c r="R67" s="373"/>
      <c r="S67" s="374"/>
      <c r="T67" s="375"/>
    </row>
    <row r="68" spans="1:25" ht="13.5" customHeight="1" thickTop="1" x14ac:dyDescent="0.2">
      <c r="A68" s="1185" t="s">
        <v>220</v>
      </c>
      <c r="B68" s="1186"/>
      <c r="C68" s="647" t="s">
        <v>462</v>
      </c>
      <c r="D68" s="1187">
        <f>IF(E19&gt;0,+Q19/E19*3.6/46,0)</f>
        <v>0</v>
      </c>
      <c r="E68" s="1188"/>
      <c r="F68" s="1188"/>
      <c r="G68" s="1189"/>
      <c r="H68" s="1187">
        <f>IF(F19&gt;0,+R19/F19*3.6/46,0)</f>
        <v>0</v>
      </c>
      <c r="I68" s="1188"/>
      <c r="J68" s="1188"/>
      <c r="K68" s="1189"/>
      <c r="L68" s="376"/>
      <c r="M68" s="376"/>
      <c r="N68" s="376"/>
      <c r="O68" s="376"/>
      <c r="P68" s="269"/>
      <c r="Q68" s="270"/>
      <c r="R68" s="1190"/>
      <c r="S68" s="1191"/>
      <c r="T68" s="1192"/>
    </row>
    <row r="69" spans="1:25" ht="13.5" customHeight="1" x14ac:dyDescent="0.2">
      <c r="A69" s="1154" t="s">
        <v>221</v>
      </c>
      <c r="B69" s="1155"/>
      <c r="C69" s="377" t="s">
        <v>222</v>
      </c>
      <c r="D69" s="264">
        <f>+D53*1000*$D$68</f>
        <v>0</v>
      </c>
      <c r="E69" s="264">
        <f>+E52*1000*$D$68</f>
        <v>0</v>
      </c>
      <c r="F69" s="264">
        <f>+F52*1000*$D$68</f>
        <v>0</v>
      </c>
      <c r="G69" s="632">
        <f>+G52*1000*$D$68</f>
        <v>0</v>
      </c>
      <c r="H69" s="351"/>
      <c r="I69" s="351"/>
      <c r="J69" s="351"/>
      <c r="K69" s="378"/>
      <c r="L69" s="300"/>
      <c r="M69" s="300"/>
      <c r="N69" s="300"/>
      <c r="O69" s="300"/>
      <c r="P69" s="1158">
        <f>SUM(D69:O69)</f>
        <v>0</v>
      </c>
      <c r="Q69" s="1159"/>
      <c r="R69" s="1160" t="s">
        <v>223</v>
      </c>
      <c r="S69" s="1161"/>
      <c r="T69" s="1162"/>
    </row>
    <row r="70" spans="1:25" ht="13.5" customHeight="1" thickBot="1" x14ac:dyDescent="0.25">
      <c r="A70" s="1156"/>
      <c r="B70" s="1157"/>
      <c r="C70" s="365" t="s">
        <v>224</v>
      </c>
      <c r="D70" s="379"/>
      <c r="E70" s="380"/>
      <c r="F70" s="380"/>
      <c r="G70" s="381"/>
      <c r="H70" s="382">
        <f>+H54*1000*$H$68</f>
        <v>0</v>
      </c>
      <c r="I70" s="382">
        <f>+I54*1000*$H$68</f>
        <v>0</v>
      </c>
      <c r="J70" s="382">
        <f>+J54*1000*$H$68</f>
        <v>0</v>
      </c>
      <c r="K70" s="383">
        <f>+K54*1000*$H$68</f>
        <v>0</v>
      </c>
      <c r="L70" s="366"/>
      <c r="M70" s="367"/>
      <c r="N70" s="367"/>
      <c r="O70" s="367"/>
      <c r="P70" s="1163">
        <f>SUM(D70:O70)</f>
        <v>0</v>
      </c>
      <c r="Q70" s="1164"/>
      <c r="R70" s="373"/>
      <c r="S70" s="374"/>
      <c r="T70" s="375"/>
    </row>
    <row r="71" spans="1:25" ht="13.5" customHeight="1" thickTop="1" thickBot="1" x14ac:dyDescent="0.25">
      <c r="A71" s="145" t="s">
        <v>225</v>
      </c>
      <c r="D71" s="384"/>
      <c r="H71" s="145"/>
    </row>
    <row r="72" spans="1:25" ht="13.5" customHeight="1" x14ac:dyDescent="0.2">
      <c r="A72" s="1165" t="s">
        <v>226</v>
      </c>
      <c r="B72" s="1166"/>
      <c r="C72" s="1167"/>
      <c r="D72" s="1168"/>
      <c r="E72" s="1168"/>
      <c r="F72" s="1169"/>
      <c r="H72" s="385"/>
      <c r="I72" s="385"/>
      <c r="J72" s="385"/>
      <c r="K72" s="385"/>
      <c r="L72" s="386"/>
      <c r="M72" s="386"/>
      <c r="N72" s="386"/>
      <c r="O72" s="387"/>
      <c r="P72" s="387"/>
      <c r="Q72" s="387"/>
      <c r="R72" s="387"/>
      <c r="S72" s="385"/>
      <c r="T72" s="385"/>
      <c r="U72" s="385"/>
      <c r="V72" s="385"/>
      <c r="W72" s="385"/>
    </row>
    <row r="73" spans="1:25" ht="13.5" customHeight="1" thickBot="1" x14ac:dyDescent="0.25">
      <c r="A73" s="1173" t="s">
        <v>227</v>
      </c>
      <c r="B73" s="1174"/>
      <c r="C73" s="1175"/>
      <c r="D73" s="1176"/>
      <c r="E73" s="1176"/>
      <c r="F73" s="1177"/>
      <c r="H73" s="385"/>
      <c r="I73" s="385"/>
      <c r="J73" s="388"/>
      <c r="K73" s="388"/>
      <c r="L73" s="388"/>
      <c r="M73" s="388"/>
      <c r="N73" s="388"/>
      <c r="O73" s="388"/>
      <c r="P73" s="388"/>
      <c r="Q73" s="388"/>
      <c r="R73" s="388"/>
      <c r="S73" s="388"/>
      <c r="T73" s="389"/>
      <c r="U73" s="389"/>
      <c r="V73" s="389"/>
      <c r="W73" s="389"/>
    </row>
    <row r="74" spans="1:25" ht="13.5" customHeight="1" thickBot="1" x14ac:dyDescent="0.25">
      <c r="A74" s="145" t="s">
        <v>228</v>
      </c>
      <c r="C74" s="384" t="s">
        <v>490</v>
      </c>
      <c r="I74" s="390"/>
      <c r="V74" s="390"/>
    </row>
    <row r="75" spans="1:25" ht="13.5" customHeight="1" thickTop="1" thickBot="1" x14ac:dyDescent="0.25">
      <c r="A75" s="391" t="s">
        <v>229</v>
      </c>
      <c r="B75" s="392" t="s">
        <v>230</v>
      </c>
      <c r="C75" s="392"/>
      <c r="D75" s="393"/>
      <c r="E75" s="392" t="s">
        <v>231</v>
      </c>
      <c r="F75" s="392"/>
      <c r="G75" s="392"/>
      <c r="H75" s="392"/>
      <c r="I75" s="392"/>
      <c r="J75" s="392"/>
      <c r="K75" s="392"/>
      <c r="L75" s="392"/>
      <c r="M75" s="392"/>
      <c r="N75" s="392"/>
      <c r="O75" s="392"/>
      <c r="P75" s="392"/>
      <c r="Q75" s="392"/>
      <c r="R75" s="392"/>
      <c r="S75" s="392"/>
      <c r="T75" s="393"/>
      <c r="U75" s="1145" t="s">
        <v>232</v>
      </c>
      <c r="V75" s="1147"/>
      <c r="W75" s="1145" t="s">
        <v>160</v>
      </c>
      <c r="X75" s="1146"/>
      <c r="Y75" s="1147"/>
    </row>
    <row r="76" spans="1:25" ht="13.5" customHeight="1" thickTop="1" x14ac:dyDescent="0.2">
      <c r="A76" s="1148" t="s">
        <v>233</v>
      </c>
      <c r="B76" s="394" t="s">
        <v>234</v>
      </c>
      <c r="C76" s="256"/>
      <c r="D76" s="257"/>
      <c r="E76" s="395"/>
      <c r="F76" s="256" t="s">
        <v>235</v>
      </c>
      <c r="G76" s="396">
        <f>+B33+B31</f>
        <v>0</v>
      </c>
      <c r="H76" s="660" t="s">
        <v>463</v>
      </c>
      <c r="I76" s="256"/>
      <c r="J76" s="398"/>
      <c r="K76" s="660" t="s">
        <v>464</v>
      </c>
      <c r="L76" s="256"/>
      <c r="M76" s="256"/>
      <c r="N76" s="256"/>
      <c r="O76" s="256"/>
      <c r="P76" s="256"/>
      <c r="Q76" s="256"/>
      <c r="R76" s="256"/>
      <c r="S76" s="256"/>
      <c r="T76" s="661"/>
      <c r="U76" s="1131">
        <f>INT(+E76*G76*(185-J76)/100*(1-0.436))*12</f>
        <v>0</v>
      </c>
      <c r="V76" s="1132"/>
      <c r="W76" s="1149" t="s">
        <v>237</v>
      </c>
      <c r="X76" s="1150"/>
      <c r="Y76" s="1151"/>
    </row>
    <row r="77" spans="1:25" ht="13.5" customHeight="1" x14ac:dyDescent="0.2">
      <c r="A77" s="1129"/>
      <c r="B77" s="1152" t="s">
        <v>238</v>
      </c>
      <c r="C77" s="1153" t="s">
        <v>172</v>
      </c>
      <c r="D77" s="635" t="s">
        <v>200</v>
      </c>
      <c r="E77" s="412"/>
      <c r="F77" s="304" t="s">
        <v>465</v>
      </c>
      <c r="G77" s="662">
        <f>INT(+X41)</f>
        <v>0</v>
      </c>
      <c r="H77" s="663" t="s">
        <v>466</v>
      </c>
      <c r="I77" s="304"/>
      <c r="J77" s="399"/>
      <c r="K77" s="304" t="s">
        <v>467</v>
      </c>
      <c r="L77" s="399"/>
      <c r="M77" s="304" t="s">
        <v>240</v>
      </c>
      <c r="N77" s="400">
        <f>G77</f>
        <v>0</v>
      </c>
      <c r="O77" s="304" t="s">
        <v>468</v>
      </c>
      <c r="P77" s="304"/>
      <c r="Q77" s="401"/>
      <c r="R77" s="304"/>
      <c r="S77" s="400"/>
      <c r="T77" s="305"/>
      <c r="U77" s="1141">
        <f>INT(E77*G77*(1-0.436)+(J77+L77)*N77)</f>
        <v>0</v>
      </c>
      <c r="V77" s="1142"/>
      <c r="W77" s="1133"/>
      <c r="X77" s="1134"/>
      <c r="Y77" s="1135"/>
    </row>
    <row r="78" spans="1:25" ht="13.5" customHeight="1" x14ac:dyDescent="0.2">
      <c r="A78" s="1129"/>
      <c r="B78" s="1152"/>
      <c r="C78" s="1153"/>
      <c r="D78" s="635" t="s">
        <v>241</v>
      </c>
      <c r="E78" s="412"/>
      <c r="F78" s="304" t="s">
        <v>465</v>
      </c>
      <c r="G78" s="662">
        <f t="shared" ref="G78:G80" si="10">INT(+X42)</f>
        <v>0</v>
      </c>
      <c r="H78" s="663" t="s">
        <v>469</v>
      </c>
      <c r="I78" s="304"/>
      <c r="J78" s="401">
        <f>+J$77</f>
        <v>0</v>
      </c>
      <c r="K78" s="304" t="s">
        <v>239</v>
      </c>
      <c r="L78" s="401">
        <f>+L$77</f>
        <v>0</v>
      </c>
      <c r="M78" s="304" t="s">
        <v>240</v>
      </c>
      <c r="N78" s="400">
        <f t="shared" ref="N78:N80" si="11">G78</f>
        <v>0</v>
      </c>
      <c r="O78" s="304" t="s">
        <v>470</v>
      </c>
      <c r="P78" s="304"/>
      <c r="Q78" s="401"/>
      <c r="R78" s="304"/>
      <c r="S78" s="400"/>
      <c r="T78" s="305"/>
      <c r="U78" s="1141">
        <f t="shared" ref="U78:U80" si="12">INT(E78*G78*(1-0.436)+(J78+L78)*N78)</f>
        <v>0</v>
      </c>
      <c r="V78" s="1142"/>
      <c r="W78" s="1133"/>
      <c r="X78" s="1134"/>
      <c r="Y78" s="1135"/>
    </row>
    <row r="79" spans="1:25" ht="13.5" customHeight="1" x14ac:dyDescent="0.2">
      <c r="A79" s="1129"/>
      <c r="B79" s="1152"/>
      <c r="C79" s="631" t="s">
        <v>173</v>
      </c>
      <c r="D79" s="1170" t="s">
        <v>241</v>
      </c>
      <c r="E79" s="664">
        <f>+E78</f>
        <v>0</v>
      </c>
      <c r="F79" s="304" t="s">
        <v>465</v>
      </c>
      <c r="G79" s="662">
        <f t="shared" si="10"/>
        <v>0</v>
      </c>
      <c r="H79" s="663" t="s">
        <v>471</v>
      </c>
      <c r="I79" s="304"/>
      <c r="J79" s="401">
        <f t="shared" ref="J79:L80" si="13">+J$77</f>
        <v>0</v>
      </c>
      <c r="K79" s="304" t="s">
        <v>472</v>
      </c>
      <c r="L79" s="401">
        <f t="shared" si="13"/>
        <v>0</v>
      </c>
      <c r="M79" s="304" t="s">
        <v>240</v>
      </c>
      <c r="N79" s="400">
        <f t="shared" si="11"/>
        <v>0</v>
      </c>
      <c r="O79" s="304" t="s">
        <v>470</v>
      </c>
      <c r="P79" s="304"/>
      <c r="Q79" s="401"/>
      <c r="R79" s="304"/>
      <c r="S79" s="400"/>
      <c r="T79" s="305"/>
      <c r="U79" s="1141">
        <f t="shared" si="12"/>
        <v>0</v>
      </c>
      <c r="V79" s="1142"/>
      <c r="W79" s="1133"/>
      <c r="X79" s="1134"/>
      <c r="Y79" s="1135"/>
    </row>
    <row r="80" spans="1:25" ht="13.5" customHeight="1" x14ac:dyDescent="0.2">
      <c r="A80" s="1129"/>
      <c r="B80" s="1152"/>
      <c r="C80" s="631" t="s">
        <v>184</v>
      </c>
      <c r="D80" s="1170"/>
      <c r="E80" s="664">
        <f>+E78</f>
        <v>0</v>
      </c>
      <c r="F80" s="304" t="s">
        <v>465</v>
      </c>
      <c r="G80" s="662">
        <f t="shared" si="10"/>
        <v>0</v>
      </c>
      <c r="H80" s="663" t="s">
        <v>471</v>
      </c>
      <c r="I80" s="304"/>
      <c r="J80" s="401">
        <f t="shared" si="13"/>
        <v>0</v>
      </c>
      <c r="K80" s="304" t="s">
        <v>472</v>
      </c>
      <c r="L80" s="401">
        <f t="shared" si="13"/>
        <v>0</v>
      </c>
      <c r="M80" s="304" t="s">
        <v>240</v>
      </c>
      <c r="N80" s="400">
        <f t="shared" si="11"/>
        <v>0</v>
      </c>
      <c r="O80" s="304" t="s">
        <v>470</v>
      </c>
      <c r="P80" s="304"/>
      <c r="Q80" s="401"/>
      <c r="R80" s="304"/>
      <c r="S80" s="400"/>
      <c r="T80" s="305"/>
      <c r="U80" s="1141">
        <f t="shared" si="12"/>
        <v>0</v>
      </c>
      <c r="V80" s="1142"/>
      <c r="W80" s="1133"/>
      <c r="X80" s="1134"/>
      <c r="Y80" s="1135"/>
    </row>
    <row r="81" spans="1:26" ht="13.5" customHeight="1" x14ac:dyDescent="0.2">
      <c r="A81" s="1129"/>
      <c r="B81" s="403"/>
      <c r="C81" s="404"/>
      <c r="D81" s="402"/>
      <c r="E81" s="665" t="s">
        <v>473</v>
      </c>
      <c r="F81" s="666"/>
      <c r="G81" s="315"/>
      <c r="H81" s="315"/>
      <c r="I81" s="315"/>
      <c r="J81" s="667" t="s">
        <v>242</v>
      </c>
      <c r="K81" s="315"/>
      <c r="L81" s="315" t="s">
        <v>243</v>
      </c>
      <c r="M81" s="315"/>
      <c r="N81" s="315"/>
      <c r="O81" s="315"/>
      <c r="P81" s="315"/>
      <c r="Q81" s="315"/>
      <c r="R81" s="315"/>
      <c r="S81" s="315"/>
      <c r="T81" s="266"/>
      <c r="U81" s="1171"/>
      <c r="V81" s="1172"/>
      <c r="W81" s="1133"/>
      <c r="X81" s="1134"/>
      <c r="Y81" s="1135"/>
    </row>
    <row r="82" spans="1:26" ht="13.5" customHeight="1" thickBot="1" x14ac:dyDescent="0.25">
      <c r="A82" s="1130"/>
      <c r="B82" s="406" t="s">
        <v>244</v>
      </c>
      <c r="C82" s="407"/>
      <c r="D82" s="408"/>
      <c r="E82" s="409"/>
      <c r="F82" s="409"/>
      <c r="G82" s="409"/>
      <c r="H82" s="409"/>
      <c r="I82" s="409"/>
      <c r="J82" s="409"/>
      <c r="K82" s="409"/>
      <c r="L82" s="409"/>
      <c r="M82" s="409"/>
      <c r="N82" s="409"/>
      <c r="O82" s="409"/>
      <c r="P82" s="409"/>
      <c r="Q82" s="409"/>
      <c r="R82" s="409"/>
      <c r="S82" s="409"/>
      <c r="T82" s="410"/>
      <c r="U82" s="1143">
        <f>SUM(U76:U81)</f>
        <v>0</v>
      </c>
      <c r="V82" s="1144"/>
      <c r="W82" s="1136"/>
      <c r="X82" s="1137"/>
      <c r="Y82" s="1138"/>
    </row>
    <row r="83" spans="1:26" ht="13.5" customHeight="1" thickTop="1" x14ac:dyDescent="0.2">
      <c r="A83" s="1129" t="s">
        <v>245</v>
      </c>
      <c r="B83" s="394" t="s">
        <v>246</v>
      </c>
      <c r="C83" s="256"/>
      <c r="D83" s="257"/>
      <c r="E83" s="395"/>
      <c r="F83" s="256" t="s">
        <v>247</v>
      </c>
      <c r="G83" s="411"/>
      <c r="H83" s="397" t="s">
        <v>248</v>
      </c>
      <c r="I83" s="398"/>
      <c r="J83" s="256" t="s">
        <v>247</v>
      </c>
      <c r="K83" s="411"/>
      <c r="L83" s="397" t="s">
        <v>248</v>
      </c>
      <c r="M83" s="398"/>
      <c r="N83" s="256" t="s">
        <v>247</v>
      </c>
      <c r="O83" s="411"/>
      <c r="P83" s="397" t="s">
        <v>248</v>
      </c>
      <c r="Q83" s="398"/>
      <c r="R83" s="256" t="s">
        <v>247</v>
      </c>
      <c r="S83" s="411"/>
      <c r="T83" s="397" t="s">
        <v>236</v>
      </c>
      <c r="U83" s="1131">
        <f>INT(+E83*G83+I83*K83+M83*O83+Q83*S83)</f>
        <v>0</v>
      </c>
      <c r="V83" s="1132"/>
      <c r="W83" s="1133"/>
      <c r="X83" s="1134"/>
      <c r="Y83" s="1135"/>
    </row>
    <row r="84" spans="1:26" ht="13.5" customHeight="1" x14ac:dyDescent="0.2">
      <c r="A84" s="1129"/>
      <c r="B84" s="1139" t="s">
        <v>238</v>
      </c>
      <c r="C84" s="1140"/>
      <c r="D84" s="635" t="s">
        <v>249</v>
      </c>
      <c r="E84" s="412"/>
      <c r="F84" s="304" t="s">
        <v>250</v>
      </c>
      <c r="G84" s="413"/>
      <c r="H84" s="304" t="s">
        <v>474</v>
      </c>
      <c r="I84" s="399"/>
      <c r="J84" s="304" t="s">
        <v>250</v>
      </c>
      <c r="K84" s="413"/>
      <c r="L84" s="304" t="s">
        <v>474</v>
      </c>
      <c r="M84" s="399"/>
      <c r="N84" s="304" t="s">
        <v>250</v>
      </c>
      <c r="O84" s="413"/>
      <c r="P84" s="304" t="s">
        <v>475</v>
      </c>
      <c r="Q84" s="304"/>
      <c r="R84" s="304"/>
      <c r="S84" s="304"/>
      <c r="T84" s="305"/>
      <c r="U84" s="1141">
        <f>INT(+E84*G84+I84*K84+M84*O84)</f>
        <v>0</v>
      </c>
      <c r="V84" s="1142"/>
      <c r="W84" s="1133"/>
      <c r="X84" s="1134"/>
      <c r="Y84" s="1135"/>
    </row>
    <row r="85" spans="1:26" ht="13.5" customHeight="1" x14ac:dyDescent="0.2">
      <c r="A85" s="1129"/>
      <c r="B85" s="1139"/>
      <c r="C85" s="1140"/>
      <c r="D85" s="305" t="s">
        <v>224</v>
      </c>
      <c r="E85" s="412"/>
      <c r="F85" s="304" t="s">
        <v>250</v>
      </c>
      <c r="G85" s="413"/>
      <c r="H85" s="304" t="s">
        <v>476</v>
      </c>
      <c r="I85" s="399"/>
      <c r="J85" s="304" t="s">
        <v>250</v>
      </c>
      <c r="K85" s="413"/>
      <c r="L85" s="304" t="s">
        <v>476</v>
      </c>
      <c r="M85" s="399"/>
      <c r="N85" s="304" t="s">
        <v>250</v>
      </c>
      <c r="O85" s="413"/>
      <c r="P85" s="304" t="s">
        <v>477</v>
      </c>
      <c r="Q85" s="304"/>
      <c r="R85" s="304"/>
      <c r="S85" s="304"/>
      <c r="T85" s="305"/>
      <c r="U85" s="1141">
        <f>INT(+E85*G85+I85*K85+M85*O85)</f>
        <v>0</v>
      </c>
      <c r="V85" s="1142"/>
      <c r="W85" s="1133"/>
      <c r="X85" s="1134"/>
      <c r="Y85" s="1135"/>
    </row>
    <row r="86" spans="1:26" ht="13.5" customHeight="1" thickBot="1" x14ac:dyDescent="0.25">
      <c r="A86" s="1130"/>
      <c r="B86" s="406" t="s">
        <v>244</v>
      </c>
      <c r="C86" s="407"/>
      <c r="D86" s="408"/>
      <c r="E86" s="409"/>
      <c r="F86" s="409"/>
      <c r="G86" s="409"/>
      <c r="H86" s="409"/>
      <c r="I86" s="409"/>
      <c r="J86" s="409"/>
      <c r="K86" s="409"/>
      <c r="L86" s="409"/>
      <c r="M86" s="409"/>
      <c r="N86" s="409"/>
      <c r="O86" s="409"/>
      <c r="P86" s="409"/>
      <c r="Q86" s="409"/>
      <c r="R86" s="409"/>
      <c r="S86" s="409"/>
      <c r="T86" s="410"/>
      <c r="U86" s="1143">
        <f>SUM(U83:V85)</f>
        <v>0</v>
      </c>
      <c r="V86" s="1144"/>
      <c r="W86" s="1136"/>
      <c r="X86" s="1137"/>
      <c r="Y86" s="1138"/>
    </row>
    <row r="87" spans="1:26" ht="13.5" customHeight="1" thickTop="1" thickBot="1" x14ac:dyDescent="0.25">
      <c r="B87" s="143" t="s">
        <v>486</v>
      </c>
      <c r="S87" s="1126" t="s">
        <v>149</v>
      </c>
      <c r="T87" s="1126"/>
      <c r="U87" s="1127">
        <f>+U82+U86</f>
        <v>0</v>
      </c>
      <c r="V87" s="1128"/>
      <c r="W87" s="405"/>
      <c r="X87" s="405"/>
      <c r="Y87" s="405"/>
      <c r="Z87" s="157"/>
    </row>
    <row r="88" spans="1:26" ht="13.5" customHeight="1" thickTop="1" x14ac:dyDescent="0.2">
      <c r="B88" s="668" t="s">
        <v>823</v>
      </c>
      <c r="L88" s="145"/>
      <c r="U88" s="143"/>
    </row>
    <row r="89" spans="1:26" ht="13.5" customHeight="1" x14ac:dyDescent="0.2">
      <c r="B89" s="143" t="s">
        <v>709</v>
      </c>
      <c r="S89" s="243"/>
    </row>
  </sheetData>
  <customSheetViews>
    <customSheetView guid="{A4F3C7AD-F0DA-4671-AF85-E5E755CFE342}" showPageBreaks="1" zeroValues="0" printArea="1" view="pageBreakPreview" topLeftCell="A70">
      <selection activeCell="B90" sqref="B90"/>
      <pageMargins left="0.74803149606299213" right="0.15748031496062992" top="0.51181102362204722" bottom="0.15748031496062992" header="0.51181102362204722" footer="0.19685039370078741"/>
      <pageSetup paperSize="8" scale="71" orientation="landscape" horizontalDpi="1200" verticalDpi="300" r:id="rId1"/>
      <headerFooter alignWithMargins="0"/>
    </customSheetView>
    <customSheetView guid="{CAEA2A42-8D92-46A4-ACB8-37570B67C27F}" showPageBreaks="1" zeroValues="0" printArea="1" view="pageBreakPreview" topLeftCell="A70">
      <selection activeCell="B90" sqref="B90"/>
      <pageMargins left="0.74803149606299213" right="0.15748031496062992" top="0.51181102362204722" bottom="0.15748031496062992" header="0.51181102362204722" footer="0.19685039370078741"/>
      <pageSetup paperSize="8" scale="71" orientation="landscape" horizontalDpi="1200" verticalDpi="300" r:id="rId2"/>
      <headerFooter alignWithMargins="0"/>
    </customSheetView>
  </customSheetViews>
  <mergeCells count="119">
    <mergeCell ref="I1:J1"/>
    <mergeCell ref="Q1:R1"/>
    <mergeCell ref="AR1:AT1"/>
    <mergeCell ref="B3:F3"/>
    <mergeCell ref="G3:N3"/>
    <mergeCell ref="O3:R3"/>
    <mergeCell ref="S3:S7"/>
    <mergeCell ref="B4:C6"/>
    <mergeCell ref="D4:D6"/>
    <mergeCell ref="E4:F4"/>
    <mergeCell ref="G4:J4"/>
    <mergeCell ref="K4:N4"/>
    <mergeCell ref="O4:R4"/>
    <mergeCell ref="E5:F6"/>
    <mergeCell ref="G5:H6"/>
    <mergeCell ref="I5:J6"/>
    <mergeCell ref="K5:L6"/>
    <mergeCell ref="M5:N6"/>
    <mergeCell ref="O5:P6"/>
    <mergeCell ref="Q5:R6"/>
    <mergeCell ref="D39:G39"/>
    <mergeCell ref="H39:K39"/>
    <mergeCell ref="L39:O39"/>
    <mergeCell ref="P39:Q40"/>
    <mergeCell ref="V40:X40"/>
    <mergeCell ref="A41:A42"/>
    <mergeCell ref="D41:G41"/>
    <mergeCell ref="R41:T41"/>
    <mergeCell ref="V41:V42"/>
    <mergeCell ref="D42:G42"/>
    <mergeCell ref="H42:K42"/>
    <mergeCell ref="R42:T42"/>
    <mergeCell ref="W42:W44"/>
    <mergeCell ref="A43:A47"/>
    <mergeCell ref="D44:G44"/>
    <mergeCell ref="H44:K44"/>
    <mergeCell ref="B45:B46"/>
    <mergeCell ref="Q45:Q46"/>
    <mergeCell ref="V45:W45"/>
    <mergeCell ref="V46:X46"/>
    <mergeCell ref="A52:A54"/>
    <mergeCell ref="B52:B53"/>
    <mergeCell ref="Q52:Q53"/>
    <mergeCell ref="V52:W52"/>
    <mergeCell ref="V53:W53"/>
    <mergeCell ref="V54:W54"/>
    <mergeCell ref="V47:V48"/>
    <mergeCell ref="A48:C48"/>
    <mergeCell ref="W48:W49"/>
    <mergeCell ref="A49:A51"/>
    <mergeCell ref="B49:B50"/>
    <mergeCell ref="Q49:Q50"/>
    <mergeCell ref="V50:W50"/>
    <mergeCell ref="V51:X51"/>
    <mergeCell ref="V61:W61"/>
    <mergeCell ref="A62:A64"/>
    <mergeCell ref="B62:B63"/>
    <mergeCell ref="Q62:Q63"/>
    <mergeCell ref="L63:L64"/>
    <mergeCell ref="M63:M64"/>
    <mergeCell ref="N63:N64"/>
    <mergeCell ref="O63:O64"/>
    <mergeCell ref="P56:P57"/>
    <mergeCell ref="A58:B58"/>
    <mergeCell ref="D58:G58"/>
    <mergeCell ref="H58:K58"/>
    <mergeCell ref="R58:T58"/>
    <mergeCell ref="A59:A61"/>
    <mergeCell ref="B59:B60"/>
    <mergeCell ref="Q59:Q60"/>
    <mergeCell ref="L60:L61"/>
    <mergeCell ref="M60:M61"/>
    <mergeCell ref="A55:A57"/>
    <mergeCell ref="B55:B56"/>
    <mergeCell ref="L56:L57"/>
    <mergeCell ref="M56:M57"/>
    <mergeCell ref="N56:N57"/>
    <mergeCell ref="O56:O57"/>
    <mergeCell ref="A65:A67"/>
    <mergeCell ref="B65:B66"/>
    <mergeCell ref="Q65:Q66"/>
    <mergeCell ref="R65:T65"/>
    <mergeCell ref="A68:B68"/>
    <mergeCell ref="D68:G68"/>
    <mergeCell ref="H68:K68"/>
    <mergeCell ref="R68:T68"/>
    <mergeCell ref="N60:N61"/>
    <mergeCell ref="O60:O61"/>
    <mergeCell ref="W75:Y75"/>
    <mergeCell ref="A76:A82"/>
    <mergeCell ref="U76:V76"/>
    <mergeCell ref="W76:Y82"/>
    <mergeCell ref="B77:B80"/>
    <mergeCell ref="C77:C78"/>
    <mergeCell ref="U77:V77"/>
    <mergeCell ref="A69:B70"/>
    <mergeCell ref="P69:Q69"/>
    <mergeCell ref="R69:T69"/>
    <mergeCell ref="P70:Q70"/>
    <mergeCell ref="A72:B72"/>
    <mergeCell ref="C72:F72"/>
    <mergeCell ref="U78:V78"/>
    <mergeCell ref="D79:D80"/>
    <mergeCell ref="U79:V79"/>
    <mergeCell ref="U80:V80"/>
    <mergeCell ref="U81:V81"/>
    <mergeCell ref="U82:V82"/>
    <mergeCell ref="A73:B73"/>
    <mergeCell ref="C73:F73"/>
    <mergeCell ref="U75:V75"/>
    <mergeCell ref="S87:T87"/>
    <mergeCell ref="U87:V87"/>
    <mergeCell ref="A83:A86"/>
    <mergeCell ref="U83:V83"/>
    <mergeCell ref="W83:Y86"/>
    <mergeCell ref="B84:C85"/>
    <mergeCell ref="U84:V84"/>
    <mergeCell ref="U85:V85"/>
    <mergeCell ref="U86:V86"/>
  </mergeCells>
  <phoneticPr fontId="6"/>
  <pageMargins left="0.74803149606299213" right="0.15748031496062992" top="0.51181102362204722" bottom="0.15748031496062992" header="0.51181102362204722" footer="0.19685039370078741"/>
  <pageSetup paperSize="8" scale="71" orientation="landscape" horizontalDpi="1200" verticalDpi="300" r:id="rId3"/>
  <headerFooter alignWithMargins="0"/>
  <legacy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57"/>
  <sheetViews>
    <sheetView showGridLines="0" view="pageBreakPreview" topLeftCell="A46" zoomScaleNormal="100" zoomScaleSheetLayoutView="100" workbookViewId="0">
      <selection activeCell="A3" sqref="A3"/>
    </sheetView>
  </sheetViews>
  <sheetFormatPr defaultColWidth="8.69921875" defaultRowHeight="13" customHeight="1" x14ac:dyDescent="0.2"/>
  <cols>
    <col min="1" max="1" width="10.69921875" style="144" customWidth="1"/>
    <col min="2" max="5" width="12.69921875" style="144" customWidth="1"/>
    <col min="6" max="7" width="16.69921875" style="144" customWidth="1"/>
    <col min="8" max="8" width="8.69921875" style="144" customWidth="1"/>
    <col min="9" max="9" width="16.69921875" style="144" customWidth="1"/>
    <col min="10" max="12" width="8.69921875" style="144" customWidth="1"/>
    <col min="13" max="13" width="56.296875" style="144" customWidth="1"/>
    <col min="14" max="252" width="8.69921875" style="144"/>
    <col min="253" max="253" width="10.69921875" style="144" customWidth="1"/>
    <col min="254" max="268" width="8.69921875" style="144" customWidth="1"/>
    <col min="269" max="269" width="49.296875" style="144" customWidth="1"/>
    <col min="270" max="508" width="8.69921875" style="144"/>
    <col min="509" max="509" width="10.69921875" style="144" customWidth="1"/>
    <col min="510" max="524" width="8.69921875" style="144" customWidth="1"/>
    <col min="525" max="525" width="49.296875" style="144" customWidth="1"/>
    <col min="526" max="764" width="8.69921875" style="144"/>
    <col min="765" max="765" width="10.69921875" style="144" customWidth="1"/>
    <col min="766" max="780" width="8.69921875" style="144" customWidth="1"/>
    <col min="781" max="781" width="49.296875" style="144" customWidth="1"/>
    <col min="782" max="1020" width="8.69921875" style="144"/>
    <col min="1021" max="1021" width="10.69921875" style="144" customWidth="1"/>
    <col min="1022" max="1036" width="8.69921875" style="144" customWidth="1"/>
    <col min="1037" max="1037" width="49.296875" style="144" customWidth="1"/>
    <col min="1038" max="1276" width="8.69921875" style="144"/>
    <col min="1277" max="1277" width="10.69921875" style="144" customWidth="1"/>
    <col min="1278" max="1292" width="8.69921875" style="144" customWidth="1"/>
    <col min="1293" max="1293" width="49.296875" style="144" customWidth="1"/>
    <col min="1294" max="1532" width="8.69921875" style="144"/>
    <col min="1533" max="1533" width="10.69921875" style="144" customWidth="1"/>
    <col min="1534" max="1548" width="8.69921875" style="144" customWidth="1"/>
    <col min="1549" max="1549" width="49.296875" style="144" customWidth="1"/>
    <col min="1550" max="1788" width="8.69921875" style="144"/>
    <col min="1789" max="1789" width="10.69921875" style="144" customWidth="1"/>
    <col min="1790" max="1804" width="8.69921875" style="144" customWidth="1"/>
    <col min="1805" max="1805" width="49.296875" style="144" customWidth="1"/>
    <col min="1806" max="2044" width="8.69921875" style="144"/>
    <col min="2045" max="2045" width="10.69921875" style="144" customWidth="1"/>
    <col min="2046" max="2060" width="8.69921875" style="144" customWidth="1"/>
    <col min="2061" max="2061" width="49.296875" style="144" customWidth="1"/>
    <col min="2062" max="2300" width="8.69921875" style="144"/>
    <col min="2301" max="2301" width="10.69921875" style="144" customWidth="1"/>
    <col min="2302" max="2316" width="8.69921875" style="144" customWidth="1"/>
    <col min="2317" max="2317" width="49.296875" style="144" customWidth="1"/>
    <col min="2318" max="2556" width="8.69921875" style="144"/>
    <col min="2557" max="2557" width="10.69921875" style="144" customWidth="1"/>
    <col min="2558" max="2572" width="8.69921875" style="144" customWidth="1"/>
    <col min="2573" max="2573" width="49.296875" style="144" customWidth="1"/>
    <col min="2574" max="2812" width="8.69921875" style="144"/>
    <col min="2813" max="2813" width="10.69921875" style="144" customWidth="1"/>
    <col min="2814" max="2828" width="8.69921875" style="144" customWidth="1"/>
    <col min="2829" max="2829" width="49.296875" style="144" customWidth="1"/>
    <col min="2830" max="3068" width="8.69921875" style="144"/>
    <col min="3069" max="3069" width="10.69921875" style="144" customWidth="1"/>
    <col min="3070" max="3084" width="8.69921875" style="144" customWidth="1"/>
    <col min="3085" max="3085" width="49.296875" style="144" customWidth="1"/>
    <col min="3086" max="3324" width="8.69921875" style="144"/>
    <col min="3325" max="3325" width="10.69921875" style="144" customWidth="1"/>
    <col min="3326" max="3340" width="8.69921875" style="144" customWidth="1"/>
    <col min="3341" max="3341" width="49.296875" style="144" customWidth="1"/>
    <col min="3342" max="3580" width="8.69921875" style="144"/>
    <col min="3581" max="3581" width="10.69921875" style="144" customWidth="1"/>
    <col min="3582" max="3596" width="8.69921875" style="144" customWidth="1"/>
    <col min="3597" max="3597" width="49.296875" style="144" customWidth="1"/>
    <col min="3598" max="3836" width="8.69921875" style="144"/>
    <col min="3837" max="3837" width="10.69921875" style="144" customWidth="1"/>
    <col min="3838" max="3852" width="8.69921875" style="144" customWidth="1"/>
    <col min="3853" max="3853" width="49.296875" style="144" customWidth="1"/>
    <col min="3854" max="4092" width="8.69921875" style="144"/>
    <col min="4093" max="4093" width="10.69921875" style="144" customWidth="1"/>
    <col min="4094" max="4108" width="8.69921875" style="144" customWidth="1"/>
    <col min="4109" max="4109" width="49.296875" style="144" customWidth="1"/>
    <col min="4110" max="4348" width="8.69921875" style="144"/>
    <col min="4349" max="4349" width="10.69921875" style="144" customWidth="1"/>
    <col min="4350" max="4364" width="8.69921875" style="144" customWidth="1"/>
    <col min="4365" max="4365" width="49.296875" style="144" customWidth="1"/>
    <col min="4366" max="4604" width="8.69921875" style="144"/>
    <col min="4605" max="4605" width="10.69921875" style="144" customWidth="1"/>
    <col min="4606" max="4620" width="8.69921875" style="144" customWidth="1"/>
    <col min="4621" max="4621" width="49.296875" style="144" customWidth="1"/>
    <col min="4622" max="4860" width="8.69921875" style="144"/>
    <col min="4861" max="4861" width="10.69921875" style="144" customWidth="1"/>
    <col min="4862" max="4876" width="8.69921875" style="144" customWidth="1"/>
    <col min="4877" max="4877" width="49.296875" style="144" customWidth="1"/>
    <col min="4878" max="5116" width="8.69921875" style="144"/>
    <col min="5117" max="5117" width="10.69921875" style="144" customWidth="1"/>
    <col min="5118" max="5132" width="8.69921875" style="144" customWidth="1"/>
    <col min="5133" max="5133" width="49.296875" style="144" customWidth="1"/>
    <col min="5134" max="5372" width="8.69921875" style="144"/>
    <col min="5373" max="5373" width="10.69921875" style="144" customWidth="1"/>
    <col min="5374" max="5388" width="8.69921875" style="144" customWidth="1"/>
    <col min="5389" max="5389" width="49.296875" style="144" customWidth="1"/>
    <col min="5390" max="5628" width="8.69921875" style="144"/>
    <col min="5629" max="5629" width="10.69921875" style="144" customWidth="1"/>
    <col min="5630" max="5644" width="8.69921875" style="144" customWidth="1"/>
    <col min="5645" max="5645" width="49.296875" style="144" customWidth="1"/>
    <col min="5646" max="5884" width="8.69921875" style="144"/>
    <col min="5885" max="5885" width="10.69921875" style="144" customWidth="1"/>
    <col min="5886" max="5900" width="8.69921875" style="144" customWidth="1"/>
    <col min="5901" max="5901" width="49.296875" style="144" customWidth="1"/>
    <col min="5902" max="6140" width="8.69921875" style="144"/>
    <col min="6141" max="6141" width="10.69921875" style="144" customWidth="1"/>
    <col min="6142" max="6156" width="8.69921875" style="144" customWidth="1"/>
    <col min="6157" max="6157" width="49.296875" style="144" customWidth="1"/>
    <col min="6158" max="6396" width="8.69921875" style="144"/>
    <col min="6397" max="6397" width="10.69921875" style="144" customWidth="1"/>
    <col min="6398" max="6412" width="8.69921875" style="144" customWidth="1"/>
    <col min="6413" max="6413" width="49.296875" style="144" customWidth="1"/>
    <col min="6414" max="6652" width="8.69921875" style="144"/>
    <col min="6653" max="6653" width="10.69921875" style="144" customWidth="1"/>
    <col min="6654" max="6668" width="8.69921875" style="144" customWidth="1"/>
    <col min="6669" max="6669" width="49.296875" style="144" customWidth="1"/>
    <col min="6670" max="6908" width="8.69921875" style="144"/>
    <col min="6909" max="6909" width="10.69921875" style="144" customWidth="1"/>
    <col min="6910" max="6924" width="8.69921875" style="144" customWidth="1"/>
    <col min="6925" max="6925" width="49.296875" style="144" customWidth="1"/>
    <col min="6926" max="7164" width="8.69921875" style="144"/>
    <col min="7165" max="7165" width="10.69921875" style="144" customWidth="1"/>
    <col min="7166" max="7180" width="8.69921875" style="144" customWidth="1"/>
    <col min="7181" max="7181" width="49.296875" style="144" customWidth="1"/>
    <col min="7182" max="7420" width="8.69921875" style="144"/>
    <col min="7421" max="7421" width="10.69921875" style="144" customWidth="1"/>
    <col min="7422" max="7436" width="8.69921875" style="144" customWidth="1"/>
    <col min="7437" max="7437" width="49.296875" style="144" customWidth="1"/>
    <col min="7438" max="7676" width="8.69921875" style="144"/>
    <col min="7677" max="7677" width="10.69921875" style="144" customWidth="1"/>
    <col min="7678" max="7692" width="8.69921875" style="144" customWidth="1"/>
    <col min="7693" max="7693" width="49.296875" style="144" customWidth="1"/>
    <col min="7694" max="7932" width="8.69921875" style="144"/>
    <col min="7933" max="7933" width="10.69921875" style="144" customWidth="1"/>
    <col min="7934" max="7948" width="8.69921875" style="144" customWidth="1"/>
    <col min="7949" max="7949" width="49.296875" style="144" customWidth="1"/>
    <col min="7950" max="8188" width="8.69921875" style="144"/>
    <col min="8189" max="8189" width="10.69921875" style="144" customWidth="1"/>
    <col min="8190" max="8204" width="8.69921875" style="144" customWidth="1"/>
    <col min="8205" max="8205" width="49.296875" style="144" customWidth="1"/>
    <col min="8206" max="8444" width="8.69921875" style="144"/>
    <col min="8445" max="8445" width="10.69921875" style="144" customWidth="1"/>
    <col min="8446" max="8460" width="8.69921875" style="144" customWidth="1"/>
    <col min="8461" max="8461" width="49.296875" style="144" customWidth="1"/>
    <col min="8462" max="8700" width="8.69921875" style="144"/>
    <col min="8701" max="8701" width="10.69921875" style="144" customWidth="1"/>
    <col min="8702" max="8716" width="8.69921875" style="144" customWidth="1"/>
    <col min="8717" max="8717" width="49.296875" style="144" customWidth="1"/>
    <col min="8718" max="8956" width="8.69921875" style="144"/>
    <col min="8957" max="8957" width="10.69921875" style="144" customWidth="1"/>
    <col min="8958" max="8972" width="8.69921875" style="144" customWidth="1"/>
    <col min="8973" max="8973" width="49.296875" style="144" customWidth="1"/>
    <col min="8974" max="9212" width="8.69921875" style="144"/>
    <col min="9213" max="9213" width="10.69921875" style="144" customWidth="1"/>
    <col min="9214" max="9228" width="8.69921875" style="144" customWidth="1"/>
    <col min="9229" max="9229" width="49.296875" style="144" customWidth="1"/>
    <col min="9230" max="9468" width="8.69921875" style="144"/>
    <col min="9469" max="9469" width="10.69921875" style="144" customWidth="1"/>
    <col min="9470" max="9484" width="8.69921875" style="144" customWidth="1"/>
    <col min="9485" max="9485" width="49.296875" style="144" customWidth="1"/>
    <col min="9486" max="9724" width="8.69921875" style="144"/>
    <col min="9725" max="9725" width="10.69921875" style="144" customWidth="1"/>
    <col min="9726" max="9740" width="8.69921875" style="144" customWidth="1"/>
    <col min="9741" max="9741" width="49.296875" style="144" customWidth="1"/>
    <col min="9742" max="9980" width="8.69921875" style="144"/>
    <col min="9981" max="9981" width="10.69921875" style="144" customWidth="1"/>
    <col min="9982" max="9996" width="8.69921875" style="144" customWidth="1"/>
    <col min="9997" max="9997" width="49.296875" style="144" customWidth="1"/>
    <col min="9998" max="10236" width="8.69921875" style="144"/>
    <col min="10237" max="10237" width="10.69921875" style="144" customWidth="1"/>
    <col min="10238" max="10252" width="8.69921875" style="144" customWidth="1"/>
    <col min="10253" max="10253" width="49.296875" style="144" customWidth="1"/>
    <col min="10254" max="10492" width="8.69921875" style="144"/>
    <col min="10493" max="10493" width="10.69921875" style="144" customWidth="1"/>
    <col min="10494" max="10508" width="8.69921875" style="144" customWidth="1"/>
    <col min="10509" max="10509" width="49.296875" style="144" customWidth="1"/>
    <col min="10510" max="10748" width="8.69921875" style="144"/>
    <col min="10749" max="10749" width="10.69921875" style="144" customWidth="1"/>
    <col min="10750" max="10764" width="8.69921875" style="144" customWidth="1"/>
    <col min="10765" max="10765" width="49.296875" style="144" customWidth="1"/>
    <col min="10766" max="11004" width="8.69921875" style="144"/>
    <col min="11005" max="11005" width="10.69921875" style="144" customWidth="1"/>
    <col min="11006" max="11020" width="8.69921875" style="144" customWidth="1"/>
    <col min="11021" max="11021" width="49.296875" style="144" customWidth="1"/>
    <col min="11022" max="11260" width="8.69921875" style="144"/>
    <col min="11261" max="11261" width="10.69921875" style="144" customWidth="1"/>
    <col min="11262" max="11276" width="8.69921875" style="144" customWidth="1"/>
    <col min="11277" max="11277" width="49.296875" style="144" customWidth="1"/>
    <col min="11278" max="11516" width="8.69921875" style="144"/>
    <col min="11517" max="11517" width="10.69921875" style="144" customWidth="1"/>
    <col min="11518" max="11532" width="8.69921875" style="144" customWidth="1"/>
    <col min="11533" max="11533" width="49.296875" style="144" customWidth="1"/>
    <col min="11534" max="11772" width="8.69921875" style="144"/>
    <col min="11773" max="11773" width="10.69921875" style="144" customWidth="1"/>
    <col min="11774" max="11788" width="8.69921875" style="144" customWidth="1"/>
    <col min="11789" max="11789" width="49.296875" style="144" customWidth="1"/>
    <col min="11790" max="12028" width="8.69921875" style="144"/>
    <col min="12029" max="12029" width="10.69921875" style="144" customWidth="1"/>
    <col min="12030" max="12044" width="8.69921875" style="144" customWidth="1"/>
    <col min="12045" max="12045" width="49.296875" style="144" customWidth="1"/>
    <col min="12046" max="12284" width="8.69921875" style="144"/>
    <col min="12285" max="12285" width="10.69921875" style="144" customWidth="1"/>
    <col min="12286" max="12300" width="8.69921875" style="144" customWidth="1"/>
    <col min="12301" max="12301" width="49.296875" style="144" customWidth="1"/>
    <col min="12302" max="12540" width="8.69921875" style="144"/>
    <col min="12541" max="12541" width="10.69921875" style="144" customWidth="1"/>
    <col min="12542" max="12556" width="8.69921875" style="144" customWidth="1"/>
    <col min="12557" max="12557" width="49.296875" style="144" customWidth="1"/>
    <col min="12558" max="12796" width="8.69921875" style="144"/>
    <col min="12797" max="12797" width="10.69921875" style="144" customWidth="1"/>
    <col min="12798" max="12812" width="8.69921875" style="144" customWidth="1"/>
    <col min="12813" max="12813" width="49.296875" style="144" customWidth="1"/>
    <col min="12814" max="13052" width="8.69921875" style="144"/>
    <col min="13053" max="13053" width="10.69921875" style="144" customWidth="1"/>
    <col min="13054" max="13068" width="8.69921875" style="144" customWidth="1"/>
    <col min="13069" max="13069" width="49.296875" style="144" customWidth="1"/>
    <col min="13070" max="13308" width="8.69921875" style="144"/>
    <col min="13309" max="13309" width="10.69921875" style="144" customWidth="1"/>
    <col min="13310" max="13324" width="8.69921875" style="144" customWidth="1"/>
    <col min="13325" max="13325" width="49.296875" style="144" customWidth="1"/>
    <col min="13326" max="13564" width="8.69921875" style="144"/>
    <col min="13565" max="13565" width="10.69921875" style="144" customWidth="1"/>
    <col min="13566" max="13580" width="8.69921875" style="144" customWidth="1"/>
    <col min="13581" max="13581" width="49.296875" style="144" customWidth="1"/>
    <col min="13582" max="13820" width="8.69921875" style="144"/>
    <col min="13821" max="13821" width="10.69921875" style="144" customWidth="1"/>
    <col min="13822" max="13836" width="8.69921875" style="144" customWidth="1"/>
    <col min="13837" max="13837" width="49.296875" style="144" customWidth="1"/>
    <col min="13838" max="14076" width="8.69921875" style="144"/>
    <col min="14077" max="14077" width="10.69921875" style="144" customWidth="1"/>
    <col min="14078" max="14092" width="8.69921875" style="144" customWidth="1"/>
    <col min="14093" max="14093" width="49.296875" style="144" customWidth="1"/>
    <col min="14094" max="14332" width="8.69921875" style="144"/>
    <col min="14333" max="14333" width="10.69921875" style="144" customWidth="1"/>
    <col min="14334" max="14348" width="8.69921875" style="144" customWidth="1"/>
    <col min="14349" max="14349" width="49.296875" style="144" customWidth="1"/>
    <col min="14350" max="14588" width="8.69921875" style="144"/>
    <col min="14589" max="14589" width="10.69921875" style="144" customWidth="1"/>
    <col min="14590" max="14604" width="8.69921875" style="144" customWidth="1"/>
    <col min="14605" max="14605" width="49.296875" style="144" customWidth="1"/>
    <col min="14606" max="14844" width="8.69921875" style="144"/>
    <col min="14845" max="14845" width="10.69921875" style="144" customWidth="1"/>
    <col min="14846" max="14860" width="8.69921875" style="144" customWidth="1"/>
    <col min="14861" max="14861" width="49.296875" style="144" customWidth="1"/>
    <col min="14862" max="15100" width="8.69921875" style="144"/>
    <col min="15101" max="15101" width="10.69921875" style="144" customWidth="1"/>
    <col min="15102" max="15116" width="8.69921875" style="144" customWidth="1"/>
    <col min="15117" max="15117" width="49.296875" style="144" customWidth="1"/>
    <col min="15118" max="15356" width="8.69921875" style="144"/>
    <col min="15357" max="15357" width="10.69921875" style="144" customWidth="1"/>
    <col min="15358" max="15372" width="8.69921875" style="144" customWidth="1"/>
    <col min="15373" max="15373" width="49.296875" style="144" customWidth="1"/>
    <col min="15374" max="15612" width="8.69921875" style="144"/>
    <col min="15613" max="15613" width="10.69921875" style="144" customWidth="1"/>
    <col min="15614" max="15628" width="8.69921875" style="144" customWidth="1"/>
    <col min="15629" max="15629" width="49.296875" style="144" customWidth="1"/>
    <col min="15630" max="15868" width="8.69921875" style="144"/>
    <col min="15869" max="15869" width="10.69921875" style="144" customWidth="1"/>
    <col min="15870" max="15884" width="8.69921875" style="144" customWidth="1"/>
    <col min="15885" max="15885" width="49.296875" style="144" customWidth="1"/>
    <col min="15886" max="16124" width="8.69921875" style="144"/>
    <col min="16125" max="16125" width="10.69921875" style="144" customWidth="1"/>
    <col min="16126" max="16140" width="8.69921875" style="144" customWidth="1"/>
    <col min="16141" max="16141" width="49.296875" style="144" customWidth="1"/>
    <col min="16142" max="16384" width="8.69921875" style="144"/>
  </cols>
  <sheetData>
    <row r="1" spans="1:13" ht="15" customHeight="1" x14ac:dyDescent="0.2">
      <c r="A1" s="156" t="s">
        <v>251</v>
      </c>
      <c r="M1" s="414" t="s">
        <v>379</v>
      </c>
    </row>
    <row r="2" spans="1:13" s="415" customFormat="1" ht="15" customHeight="1" x14ac:dyDescent="0.2">
      <c r="A2" s="1291" t="s">
        <v>1</v>
      </c>
      <c r="B2" s="1292"/>
      <c r="C2" s="701"/>
      <c r="E2" s="701" t="s">
        <v>156</v>
      </c>
      <c r="F2" s="701"/>
      <c r="H2" s="701" t="s">
        <v>157</v>
      </c>
      <c r="I2" s="710"/>
      <c r="K2" s="1291" t="s">
        <v>252</v>
      </c>
      <c r="L2" s="1292"/>
      <c r="M2" s="701"/>
    </row>
    <row r="4" spans="1:13" ht="13" customHeight="1" x14ac:dyDescent="0.2">
      <c r="A4" s="1293" t="s">
        <v>253</v>
      </c>
      <c r="B4" s="1154" t="s">
        <v>254</v>
      </c>
      <c r="C4" s="1296"/>
      <c r="D4" s="1296"/>
      <c r="E4" s="1296"/>
      <c r="F4" s="1296"/>
      <c r="G4" s="1297"/>
      <c r="H4" s="1154" t="s">
        <v>160</v>
      </c>
      <c r="I4" s="1296"/>
      <c r="J4" s="1296"/>
      <c r="K4" s="1296"/>
      <c r="L4" s="1296"/>
      <c r="M4" s="1155"/>
    </row>
    <row r="5" spans="1:13" ht="13" customHeight="1" x14ac:dyDescent="0.2">
      <c r="A5" s="1294"/>
      <c r="B5" s="1185"/>
      <c r="C5" s="1186"/>
      <c r="D5" s="1186"/>
      <c r="E5" s="1186"/>
      <c r="F5" s="1186"/>
      <c r="G5" s="1298"/>
      <c r="H5" s="1299"/>
      <c r="I5" s="1300"/>
      <c r="J5" s="1300"/>
      <c r="K5" s="1300"/>
      <c r="L5" s="1300"/>
      <c r="M5" s="1301"/>
    </row>
    <row r="6" spans="1:13" ht="13" customHeight="1" x14ac:dyDescent="0.2">
      <c r="A6" s="1294"/>
      <c r="B6" s="707" t="s">
        <v>255</v>
      </c>
      <c r="C6" s="416" t="s">
        <v>256</v>
      </c>
      <c r="D6" s="416" t="s">
        <v>257</v>
      </c>
      <c r="E6" s="417" t="s">
        <v>162</v>
      </c>
      <c r="F6" s="157" t="s">
        <v>258</v>
      </c>
      <c r="G6" s="418" t="s">
        <v>259</v>
      </c>
      <c r="H6" s="1299"/>
      <c r="I6" s="1300"/>
      <c r="J6" s="1300"/>
      <c r="K6" s="1300"/>
      <c r="L6" s="1300"/>
      <c r="M6" s="1301"/>
    </row>
    <row r="7" spans="1:13" ht="13" customHeight="1" thickBot="1" x14ac:dyDescent="0.25">
      <c r="A7" s="1295"/>
      <c r="B7" s="708"/>
      <c r="C7" s="168" t="s">
        <v>493</v>
      </c>
      <c r="D7" s="168" t="s">
        <v>493</v>
      </c>
      <c r="E7" s="365" t="s">
        <v>174</v>
      </c>
      <c r="F7" s="419"/>
      <c r="G7" s="709"/>
      <c r="H7" s="1156"/>
      <c r="I7" s="1302"/>
      <c r="J7" s="1302"/>
      <c r="K7" s="1302"/>
      <c r="L7" s="1302"/>
      <c r="M7" s="1157"/>
    </row>
    <row r="8" spans="1:13" ht="15.65" customHeight="1" thickTop="1" x14ac:dyDescent="0.2">
      <c r="A8" s="711" t="s">
        <v>260</v>
      </c>
      <c r="B8" s="172"/>
      <c r="C8" s="172"/>
      <c r="D8" s="172"/>
      <c r="E8" s="172"/>
      <c r="F8" s="172"/>
      <c r="G8" s="172"/>
      <c r="H8" s="172"/>
      <c r="I8" s="172"/>
      <c r="J8" s="172"/>
      <c r="K8" s="172"/>
      <c r="L8" s="172"/>
      <c r="M8" s="422" t="s">
        <v>291</v>
      </c>
    </row>
    <row r="9" spans="1:13" ht="15.65" customHeight="1" x14ac:dyDescent="0.2">
      <c r="A9" s="420" t="s">
        <v>494</v>
      </c>
      <c r="B9" s="703"/>
      <c r="C9" s="704"/>
      <c r="D9" s="704"/>
      <c r="E9" s="421"/>
      <c r="F9" s="706"/>
      <c r="G9" s="421"/>
      <c r="H9" s="705"/>
      <c r="I9" s="706"/>
      <c r="J9" s="706"/>
      <c r="K9" s="706"/>
      <c r="L9" s="706"/>
      <c r="M9" s="703"/>
    </row>
    <row r="10" spans="1:13" ht="15.65" customHeight="1" x14ac:dyDescent="0.2">
      <c r="A10" s="420" t="s">
        <v>261</v>
      </c>
      <c r="B10" s="703"/>
      <c r="C10" s="704"/>
      <c r="D10" s="704"/>
      <c r="E10" s="421"/>
      <c r="F10" s="706"/>
      <c r="G10" s="421"/>
      <c r="H10" s="705"/>
      <c r="I10" s="706"/>
      <c r="J10" s="706"/>
      <c r="K10" s="706"/>
      <c r="L10" s="706"/>
      <c r="M10" s="703"/>
    </row>
    <row r="11" spans="1:13" ht="15.65" customHeight="1" x14ac:dyDescent="0.2">
      <c r="A11" s="420" t="s">
        <v>262</v>
      </c>
      <c r="B11" s="703"/>
      <c r="C11" s="704"/>
      <c r="D11" s="704"/>
      <c r="E11" s="421"/>
      <c r="F11" s="706"/>
      <c r="G11" s="421"/>
      <c r="H11" s="705"/>
      <c r="I11" s="706"/>
      <c r="J11" s="706"/>
      <c r="K11" s="706"/>
      <c r="L11" s="706"/>
      <c r="M11" s="703"/>
    </row>
    <row r="12" spans="1:13" ht="15.65" customHeight="1" x14ac:dyDescent="0.2">
      <c r="A12" s="420" t="s">
        <v>263</v>
      </c>
      <c r="B12" s="703"/>
      <c r="C12" s="704"/>
      <c r="D12" s="704"/>
      <c r="E12" s="421"/>
      <c r="F12" s="706"/>
      <c r="G12" s="421"/>
      <c r="H12" s="705"/>
      <c r="I12" s="706"/>
      <c r="J12" s="706"/>
      <c r="K12" s="706"/>
      <c r="L12" s="706"/>
      <c r="M12" s="703"/>
    </row>
    <row r="13" spans="1:13" ht="15.65" customHeight="1" x14ac:dyDescent="0.2">
      <c r="A13" s="420" t="s">
        <v>264</v>
      </c>
      <c r="B13" s="703"/>
      <c r="C13" s="704"/>
      <c r="D13" s="704"/>
      <c r="E13" s="421"/>
      <c r="F13" s="706"/>
      <c r="G13" s="421"/>
      <c r="H13" s="705"/>
      <c r="I13" s="706"/>
      <c r="J13" s="706"/>
      <c r="K13" s="706"/>
      <c r="L13" s="706"/>
      <c r="M13" s="703"/>
    </row>
    <row r="14" spans="1:13" ht="15.65" customHeight="1" x14ac:dyDescent="0.2">
      <c r="A14" s="420" t="s">
        <v>265</v>
      </c>
      <c r="B14" s="703"/>
      <c r="C14" s="704"/>
      <c r="D14" s="704"/>
      <c r="E14" s="421"/>
      <c r="F14" s="706"/>
      <c r="G14" s="421"/>
      <c r="H14" s="705"/>
      <c r="I14" s="706"/>
      <c r="J14" s="706"/>
      <c r="K14" s="706"/>
      <c r="L14" s="706"/>
      <c r="M14" s="703"/>
    </row>
    <row r="15" spans="1:13" ht="15.65" customHeight="1" x14ac:dyDescent="0.2">
      <c r="A15" s="420" t="s">
        <v>266</v>
      </c>
      <c r="B15" s="703"/>
      <c r="C15" s="704"/>
      <c r="D15" s="704"/>
      <c r="E15" s="421"/>
      <c r="F15" s="706"/>
      <c r="G15" s="421"/>
      <c r="H15" s="705"/>
      <c r="I15" s="706"/>
      <c r="J15" s="706"/>
      <c r="K15" s="706"/>
      <c r="L15" s="706"/>
      <c r="M15" s="703"/>
    </row>
    <row r="16" spans="1:13" ht="15.65" customHeight="1" x14ac:dyDescent="0.2">
      <c r="A16" s="420" t="s">
        <v>267</v>
      </c>
      <c r="B16" s="703"/>
      <c r="C16" s="704"/>
      <c r="D16" s="704"/>
      <c r="E16" s="421"/>
      <c r="F16" s="706"/>
      <c r="G16" s="421"/>
      <c r="H16" s="705"/>
      <c r="I16" s="706"/>
      <c r="J16" s="706"/>
      <c r="K16" s="706"/>
      <c r="L16" s="706"/>
      <c r="M16" s="703"/>
    </row>
    <row r="17" spans="1:13" ht="15.65" customHeight="1" x14ac:dyDescent="0.2">
      <c r="A17" s="420" t="s">
        <v>268</v>
      </c>
      <c r="B17" s="703"/>
      <c r="C17" s="704"/>
      <c r="D17" s="704"/>
      <c r="E17" s="421"/>
      <c r="F17" s="706"/>
      <c r="G17" s="421"/>
      <c r="H17" s="705"/>
      <c r="I17" s="706"/>
      <c r="J17" s="706"/>
      <c r="K17" s="706"/>
      <c r="L17" s="706"/>
      <c r="M17" s="703"/>
    </row>
    <row r="18" spans="1:13" ht="15.65" customHeight="1" x14ac:dyDescent="0.2">
      <c r="A18" s="420" t="s">
        <v>269</v>
      </c>
      <c r="B18" s="703"/>
      <c r="C18" s="704"/>
      <c r="D18" s="704"/>
      <c r="E18" s="421"/>
      <c r="F18" s="706"/>
      <c r="G18" s="421"/>
      <c r="H18" s="705"/>
      <c r="I18" s="706"/>
      <c r="J18" s="706"/>
      <c r="K18" s="706"/>
      <c r="L18" s="706"/>
      <c r="M18" s="703"/>
    </row>
    <row r="19" spans="1:13" ht="15.65" customHeight="1" x14ac:dyDescent="0.2">
      <c r="A19" s="420" t="s">
        <v>270</v>
      </c>
      <c r="B19" s="703"/>
      <c r="C19" s="704"/>
      <c r="D19" s="704"/>
      <c r="E19" s="421"/>
      <c r="F19" s="706"/>
      <c r="G19" s="421"/>
      <c r="H19" s="705"/>
      <c r="I19" s="706"/>
      <c r="J19" s="706"/>
      <c r="K19" s="706"/>
      <c r="L19" s="706"/>
      <c r="M19" s="703"/>
    </row>
    <row r="20" spans="1:13" ht="15.65" customHeight="1" x14ac:dyDescent="0.2">
      <c r="A20" s="420" t="s">
        <v>271</v>
      </c>
      <c r="B20" s="703"/>
      <c r="C20" s="704"/>
      <c r="D20" s="704"/>
      <c r="E20" s="421"/>
      <c r="F20" s="706"/>
      <c r="G20" s="421"/>
      <c r="H20" s="705"/>
      <c r="I20" s="706"/>
      <c r="J20" s="706"/>
      <c r="K20" s="706"/>
      <c r="L20" s="706"/>
      <c r="M20" s="703"/>
    </row>
    <row r="21" spans="1:13" ht="15.65" customHeight="1" x14ac:dyDescent="0.2">
      <c r="A21" s="420" t="s">
        <v>272</v>
      </c>
      <c r="B21" s="703"/>
      <c r="C21" s="704"/>
      <c r="D21" s="704"/>
      <c r="E21" s="421"/>
      <c r="F21" s="706"/>
      <c r="G21" s="421"/>
      <c r="H21" s="705"/>
      <c r="I21" s="706"/>
      <c r="J21" s="706"/>
      <c r="K21" s="706"/>
      <c r="L21" s="706"/>
      <c r="M21" s="703"/>
    </row>
    <row r="22" spans="1:13" ht="15.65" customHeight="1" x14ac:dyDescent="0.2">
      <c r="A22" s="420" t="s">
        <v>273</v>
      </c>
      <c r="B22" s="703"/>
      <c r="C22" s="704"/>
      <c r="D22" s="704"/>
      <c r="E22" s="421"/>
      <c r="F22" s="706"/>
      <c r="G22" s="421"/>
      <c r="H22" s="705"/>
      <c r="I22" s="706"/>
      <c r="J22" s="706"/>
      <c r="K22" s="706"/>
      <c r="L22" s="706"/>
      <c r="M22" s="703"/>
    </row>
    <row r="23" spans="1:13" ht="15.65" customHeight="1" x14ac:dyDescent="0.2">
      <c r="A23" s="420" t="s">
        <v>274</v>
      </c>
      <c r="B23" s="703"/>
      <c r="C23" s="704"/>
      <c r="D23" s="704"/>
      <c r="E23" s="421"/>
      <c r="F23" s="706"/>
      <c r="G23" s="421"/>
      <c r="H23" s="705"/>
      <c r="I23" s="706"/>
      <c r="J23" s="706"/>
      <c r="K23" s="706"/>
      <c r="L23" s="706"/>
      <c r="M23" s="703"/>
    </row>
    <row r="24" spans="1:13" ht="15.65" customHeight="1" x14ac:dyDescent="0.2">
      <c r="A24" s="420" t="s">
        <v>275</v>
      </c>
      <c r="B24" s="703"/>
      <c r="C24" s="704"/>
      <c r="D24" s="704"/>
      <c r="E24" s="421"/>
      <c r="F24" s="706"/>
      <c r="G24" s="421"/>
      <c r="H24" s="705"/>
      <c r="I24" s="706"/>
      <c r="J24" s="706"/>
      <c r="K24" s="706"/>
      <c r="L24" s="706"/>
      <c r="M24" s="703"/>
    </row>
    <row r="25" spans="1:13" ht="15.65" customHeight="1" x14ac:dyDescent="0.2">
      <c r="A25" s="420" t="s">
        <v>276</v>
      </c>
      <c r="B25" s="703"/>
      <c r="C25" s="704"/>
      <c r="D25" s="704"/>
      <c r="E25" s="421"/>
      <c r="F25" s="706"/>
      <c r="G25" s="421"/>
      <c r="H25" s="705"/>
      <c r="I25" s="706"/>
      <c r="J25" s="706"/>
      <c r="K25" s="706"/>
      <c r="L25" s="706"/>
      <c r="M25" s="703"/>
    </row>
    <row r="26" spans="1:13" ht="15.65" customHeight="1" x14ac:dyDescent="0.2">
      <c r="A26" s="420" t="s">
        <v>277</v>
      </c>
      <c r="B26" s="703"/>
      <c r="C26" s="704"/>
      <c r="D26" s="704"/>
      <c r="E26" s="421"/>
      <c r="F26" s="706"/>
      <c r="G26" s="421"/>
      <c r="H26" s="705"/>
      <c r="I26" s="706"/>
      <c r="J26" s="706"/>
      <c r="K26" s="706"/>
      <c r="L26" s="706"/>
      <c r="M26" s="703"/>
    </row>
    <row r="27" spans="1:13" ht="15.65" customHeight="1" x14ac:dyDescent="0.2">
      <c r="A27" s="420" t="s">
        <v>278</v>
      </c>
      <c r="B27" s="703"/>
      <c r="C27" s="704"/>
      <c r="D27" s="704"/>
      <c r="E27" s="421"/>
      <c r="F27" s="706"/>
      <c r="G27" s="421"/>
      <c r="H27" s="705"/>
      <c r="I27" s="706"/>
      <c r="J27" s="706"/>
      <c r="K27" s="706"/>
      <c r="L27" s="706"/>
      <c r="M27" s="703"/>
    </row>
    <row r="28" spans="1:13" ht="15.65" customHeight="1" x14ac:dyDescent="0.2">
      <c r="A28" s="420" t="s">
        <v>279</v>
      </c>
      <c r="B28" s="703"/>
      <c r="C28" s="704"/>
      <c r="D28" s="704"/>
      <c r="E28" s="421"/>
      <c r="F28" s="706"/>
      <c r="G28" s="421"/>
      <c r="H28" s="705"/>
      <c r="I28" s="706"/>
      <c r="J28" s="706"/>
      <c r="K28" s="706"/>
      <c r="L28" s="706"/>
      <c r="M28" s="703"/>
    </row>
    <row r="29" spans="1:13" ht="15.65" customHeight="1" x14ac:dyDescent="0.2">
      <c r="A29" s="420" t="s">
        <v>280</v>
      </c>
      <c r="B29" s="703"/>
      <c r="C29" s="704"/>
      <c r="D29" s="704"/>
      <c r="E29" s="421"/>
      <c r="F29" s="706"/>
      <c r="G29" s="421"/>
      <c r="H29" s="705"/>
      <c r="I29" s="706"/>
      <c r="J29" s="706"/>
      <c r="K29" s="706"/>
      <c r="L29" s="706"/>
      <c r="M29" s="703"/>
    </row>
    <row r="30" spans="1:13" ht="15.65" customHeight="1" x14ac:dyDescent="0.2">
      <c r="A30" s="420" t="s">
        <v>281</v>
      </c>
      <c r="B30" s="703"/>
      <c r="C30" s="704"/>
      <c r="D30" s="704"/>
      <c r="E30" s="421"/>
      <c r="F30" s="706"/>
      <c r="G30" s="421"/>
      <c r="H30" s="705"/>
      <c r="I30" s="706"/>
      <c r="J30" s="706"/>
      <c r="K30" s="706"/>
      <c r="L30" s="706"/>
      <c r="M30" s="703"/>
    </row>
    <row r="31" spans="1:13" ht="15.65" customHeight="1" x14ac:dyDescent="0.2">
      <c r="A31" s="420" t="s">
        <v>282</v>
      </c>
      <c r="B31" s="703"/>
      <c r="C31" s="704"/>
      <c r="D31" s="704"/>
      <c r="E31" s="421"/>
      <c r="F31" s="706"/>
      <c r="G31" s="421"/>
      <c r="H31" s="705"/>
      <c r="I31" s="706"/>
      <c r="J31" s="706"/>
      <c r="K31" s="706"/>
      <c r="L31" s="706"/>
      <c r="M31" s="703"/>
    </row>
    <row r="32" spans="1:13" ht="15.65" customHeight="1" x14ac:dyDescent="0.2">
      <c r="A32" s="420" t="s">
        <v>283</v>
      </c>
      <c r="B32" s="703"/>
      <c r="C32" s="704"/>
      <c r="D32" s="704"/>
      <c r="E32" s="421"/>
      <c r="F32" s="706"/>
      <c r="G32" s="421"/>
      <c r="H32" s="705"/>
      <c r="I32" s="706"/>
      <c r="J32" s="706"/>
      <c r="K32" s="706"/>
      <c r="L32" s="706"/>
      <c r="M32" s="703"/>
    </row>
    <row r="33" spans="1:13" ht="15.65" customHeight="1" x14ac:dyDescent="0.2">
      <c r="A33" s="420" t="s">
        <v>284</v>
      </c>
      <c r="B33" s="703"/>
      <c r="C33" s="704"/>
      <c r="D33" s="704"/>
      <c r="E33" s="421"/>
      <c r="F33" s="706"/>
      <c r="G33" s="421"/>
      <c r="H33" s="705"/>
      <c r="I33" s="706"/>
      <c r="J33" s="706"/>
      <c r="K33" s="706"/>
      <c r="L33" s="706"/>
      <c r="M33" s="703"/>
    </row>
    <row r="34" spans="1:13" ht="15.65" customHeight="1" x14ac:dyDescent="0.2">
      <c r="A34" s="420" t="s">
        <v>285</v>
      </c>
      <c r="B34" s="703"/>
      <c r="C34" s="704"/>
      <c r="D34" s="704"/>
      <c r="E34" s="421"/>
      <c r="F34" s="706"/>
      <c r="G34" s="421"/>
      <c r="H34" s="705"/>
      <c r="I34" s="706"/>
      <c r="J34" s="706"/>
      <c r="K34" s="706"/>
      <c r="L34" s="706"/>
      <c r="M34" s="703"/>
    </row>
    <row r="35" spans="1:13" ht="15.65" customHeight="1" x14ac:dyDescent="0.2">
      <c r="A35" s="420" t="s">
        <v>286</v>
      </c>
      <c r="B35" s="703"/>
      <c r="C35" s="704"/>
      <c r="D35" s="704"/>
      <c r="E35" s="421"/>
      <c r="F35" s="706"/>
      <c r="G35" s="421"/>
      <c r="H35" s="705"/>
      <c r="I35" s="706"/>
      <c r="J35" s="706"/>
      <c r="K35" s="706"/>
      <c r="L35" s="706"/>
      <c r="M35" s="703"/>
    </row>
    <row r="36" spans="1:13" ht="15.65" customHeight="1" x14ac:dyDescent="0.2">
      <c r="A36" s="420" t="s">
        <v>287</v>
      </c>
      <c r="B36" s="703"/>
      <c r="C36" s="704"/>
      <c r="D36" s="704"/>
      <c r="E36" s="421"/>
      <c r="F36" s="706"/>
      <c r="G36" s="421"/>
      <c r="H36" s="705"/>
      <c r="I36" s="706"/>
      <c r="J36" s="706"/>
      <c r="K36" s="706"/>
      <c r="L36" s="706"/>
      <c r="M36" s="703"/>
    </row>
    <row r="37" spans="1:13" ht="15.65" customHeight="1" x14ac:dyDescent="0.2">
      <c r="A37" s="420" t="s">
        <v>288</v>
      </c>
      <c r="B37" s="703"/>
      <c r="C37" s="704"/>
      <c r="D37" s="704"/>
      <c r="E37" s="421"/>
      <c r="F37" s="706"/>
      <c r="G37" s="421"/>
      <c r="H37" s="705"/>
      <c r="I37" s="706"/>
      <c r="J37" s="706"/>
      <c r="K37" s="706"/>
      <c r="L37" s="706"/>
      <c r="M37" s="703"/>
    </row>
    <row r="38" spans="1:13" ht="15.65" customHeight="1" x14ac:dyDescent="0.2">
      <c r="A38" s="420" t="s">
        <v>289</v>
      </c>
      <c r="B38" s="703"/>
      <c r="C38" s="704"/>
      <c r="D38" s="704"/>
      <c r="E38" s="421"/>
      <c r="F38" s="706"/>
      <c r="G38" s="421"/>
      <c r="H38" s="705"/>
      <c r="I38" s="706"/>
      <c r="J38" s="706"/>
      <c r="K38" s="706"/>
      <c r="L38" s="706"/>
      <c r="M38" s="703"/>
    </row>
    <row r="39" spans="1:13" ht="15.65" customHeight="1" x14ac:dyDescent="0.2">
      <c r="A39" s="702" t="s">
        <v>290</v>
      </c>
      <c r="B39" s="706"/>
      <c r="C39" s="706"/>
      <c r="D39" s="706"/>
      <c r="E39" s="706"/>
      <c r="F39" s="706"/>
      <c r="G39" s="706"/>
      <c r="H39" s="706"/>
      <c r="I39" s="706"/>
      <c r="J39" s="706"/>
      <c r="K39" s="706"/>
      <c r="L39" s="706"/>
      <c r="M39" s="422" t="s">
        <v>291</v>
      </c>
    </row>
    <row r="40" spans="1:13" ht="15.65" customHeight="1" x14ac:dyDescent="0.2">
      <c r="A40" s="421" t="s">
        <v>495</v>
      </c>
      <c r="B40" s="703"/>
      <c r="C40" s="704"/>
      <c r="D40" s="704"/>
      <c r="E40" s="421"/>
      <c r="F40" s="706"/>
      <c r="G40" s="421"/>
      <c r="H40" s="705"/>
      <c r="I40" s="706"/>
      <c r="J40" s="706"/>
      <c r="K40" s="706"/>
      <c r="L40" s="706"/>
      <c r="M40" s="703"/>
    </row>
    <row r="41" spans="1:13" ht="15.65" customHeight="1" x14ac:dyDescent="0.2">
      <c r="A41" s="421" t="s">
        <v>496</v>
      </c>
      <c r="B41" s="703"/>
      <c r="C41" s="704"/>
      <c r="D41" s="704"/>
      <c r="E41" s="421"/>
      <c r="F41" s="706"/>
      <c r="G41" s="421"/>
      <c r="H41" s="705"/>
      <c r="I41" s="706"/>
      <c r="J41" s="706"/>
      <c r="K41" s="706"/>
      <c r="L41" s="706"/>
      <c r="M41" s="703"/>
    </row>
    <row r="42" spans="1:13" ht="15.65" customHeight="1" x14ac:dyDescent="0.2">
      <c r="A42" s="421" t="s">
        <v>497</v>
      </c>
      <c r="B42" s="703"/>
      <c r="C42" s="704"/>
      <c r="D42" s="704"/>
      <c r="E42" s="421"/>
      <c r="F42" s="706"/>
      <c r="G42" s="421"/>
      <c r="H42" s="705"/>
      <c r="I42" s="706"/>
      <c r="J42" s="706"/>
      <c r="K42" s="706"/>
      <c r="L42" s="706"/>
      <c r="M42" s="703"/>
    </row>
    <row r="43" spans="1:13" ht="15.65" customHeight="1" x14ac:dyDescent="0.2">
      <c r="A43" s="421" t="s">
        <v>498</v>
      </c>
      <c r="B43" s="703"/>
      <c r="C43" s="704"/>
      <c r="D43" s="704"/>
      <c r="E43" s="421"/>
      <c r="F43" s="706"/>
      <c r="G43" s="421"/>
      <c r="H43" s="705"/>
      <c r="I43" s="706"/>
      <c r="J43" s="706"/>
      <c r="K43" s="706"/>
      <c r="L43" s="706"/>
      <c r="M43" s="703"/>
    </row>
    <row r="44" spans="1:13" ht="15.65" customHeight="1" x14ac:dyDescent="0.2">
      <c r="A44" s="421" t="s">
        <v>499</v>
      </c>
      <c r="B44" s="703"/>
      <c r="C44" s="704"/>
      <c r="D44" s="704"/>
      <c r="E44" s="421"/>
      <c r="F44" s="706"/>
      <c r="G44" s="421"/>
      <c r="H44" s="705"/>
      <c r="I44" s="706"/>
      <c r="J44" s="706"/>
      <c r="K44" s="706"/>
      <c r="L44" s="706"/>
      <c r="M44" s="703"/>
    </row>
    <row r="45" spans="1:13" ht="15.65" customHeight="1" x14ac:dyDescent="0.2">
      <c r="A45" s="421" t="s">
        <v>500</v>
      </c>
      <c r="B45" s="703"/>
      <c r="C45" s="704"/>
      <c r="D45" s="704"/>
      <c r="E45" s="421"/>
      <c r="F45" s="706"/>
      <c r="G45" s="421"/>
      <c r="H45" s="705"/>
      <c r="I45" s="706"/>
      <c r="J45" s="706"/>
      <c r="K45" s="706"/>
      <c r="L45" s="706"/>
      <c r="M45" s="703"/>
    </row>
    <row r="46" spans="1:13" ht="15.65" customHeight="1" x14ac:dyDescent="0.2">
      <c r="A46" s="421" t="s">
        <v>501</v>
      </c>
      <c r="B46" s="703"/>
      <c r="C46" s="704"/>
      <c r="D46" s="704"/>
      <c r="E46" s="421"/>
      <c r="F46" s="706"/>
      <c r="G46" s="421"/>
      <c r="H46" s="705"/>
      <c r="I46" s="706"/>
      <c r="J46" s="706"/>
      <c r="K46" s="706"/>
      <c r="L46" s="706"/>
      <c r="M46" s="703"/>
    </row>
    <row r="47" spans="1:13" ht="15.65" customHeight="1" x14ac:dyDescent="0.2">
      <c r="A47" s="421" t="s">
        <v>502</v>
      </c>
      <c r="B47" s="703"/>
      <c r="C47" s="704"/>
      <c r="D47" s="704"/>
      <c r="E47" s="421"/>
      <c r="F47" s="706"/>
      <c r="G47" s="421"/>
      <c r="H47" s="705"/>
      <c r="I47" s="706"/>
      <c r="J47" s="706"/>
      <c r="K47" s="706"/>
      <c r="L47" s="706"/>
      <c r="M47" s="703"/>
    </row>
    <row r="48" spans="1:13" ht="15.65" customHeight="1" x14ac:dyDescent="0.2">
      <c r="A48" s="421" t="s">
        <v>503</v>
      </c>
      <c r="B48" s="703"/>
      <c r="C48" s="704"/>
      <c r="D48" s="704"/>
      <c r="E48" s="421"/>
      <c r="F48" s="706"/>
      <c r="G48" s="421"/>
      <c r="H48" s="705"/>
      <c r="I48" s="706"/>
      <c r="J48" s="706"/>
      <c r="K48" s="706"/>
      <c r="L48" s="706"/>
      <c r="M48" s="703"/>
    </row>
    <row r="49" spans="1:13" ht="15.65" customHeight="1" x14ac:dyDescent="0.2">
      <c r="A49" s="421" t="s">
        <v>504</v>
      </c>
      <c r="B49" s="703"/>
      <c r="C49" s="704"/>
      <c r="D49" s="704"/>
      <c r="E49" s="421"/>
      <c r="F49" s="706"/>
      <c r="G49" s="421"/>
      <c r="H49" s="705"/>
      <c r="I49" s="706"/>
      <c r="J49" s="706"/>
      <c r="K49" s="706"/>
      <c r="L49" s="706"/>
      <c r="M49" s="703"/>
    </row>
    <row r="50" spans="1:13" ht="15.65" customHeight="1" x14ac:dyDescent="0.2">
      <c r="A50" s="702" t="s">
        <v>292</v>
      </c>
      <c r="B50" s="706"/>
      <c r="C50" s="706"/>
      <c r="D50" s="706"/>
      <c r="E50" s="706"/>
      <c r="F50" s="706"/>
      <c r="G50" s="706"/>
      <c r="H50" s="706"/>
      <c r="I50" s="706"/>
      <c r="J50" s="706"/>
      <c r="K50" s="706"/>
      <c r="L50" s="706"/>
      <c r="M50" s="422" t="s">
        <v>291</v>
      </c>
    </row>
    <row r="51" spans="1:13" ht="15.65" customHeight="1" x14ac:dyDescent="0.2">
      <c r="A51" s="421" t="s">
        <v>505</v>
      </c>
      <c r="B51" s="703"/>
      <c r="C51" s="704"/>
      <c r="D51" s="704"/>
      <c r="E51" s="421"/>
      <c r="F51" s="706"/>
      <c r="G51" s="421"/>
      <c r="H51" s="705"/>
      <c r="I51" s="706"/>
      <c r="J51" s="706"/>
      <c r="K51" s="706"/>
      <c r="L51" s="706"/>
      <c r="M51" s="703"/>
    </row>
    <row r="52" spans="1:13" ht="15.65" customHeight="1" x14ac:dyDescent="0.2">
      <c r="A52" s="421" t="s">
        <v>506</v>
      </c>
      <c r="B52" s="703"/>
      <c r="C52" s="704"/>
      <c r="D52" s="704"/>
      <c r="E52" s="421"/>
      <c r="F52" s="706"/>
      <c r="G52" s="421"/>
      <c r="H52" s="705"/>
      <c r="I52" s="706"/>
      <c r="J52" s="706"/>
      <c r="K52" s="706"/>
      <c r="L52" s="706"/>
      <c r="M52" s="703"/>
    </row>
    <row r="53" spans="1:13" ht="15.65" customHeight="1" x14ac:dyDescent="0.2">
      <c r="A53" s="421" t="s">
        <v>507</v>
      </c>
      <c r="B53" s="703"/>
      <c r="C53" s="704"/>
      <c r="D53" s="704"/>
      <c r="E53" s="421"/>
      <c r="F53" s="706"/>
      <c r="G53" s="421"/>
      <c r="H53" s="705"/>
      <c r="I53" s="706"/>
      <c r="J53" s="706"/>
      <c r="K53" s="706"/>
      <c r="L53" s="706"/>
      <c r="M53" s="703"/>
    </row>
    <row r="54" spans="1:13" ht="15.65" customHeight="1" x14ac:dyDescent="0.2">
      <c r="A54" s="421" t="s">
        <v>508</v>
      </c>
      <c r="B54" s="703"/>
      <c r="C54" s="704"/>
      <c r="D54" s="704"/>
      <c r="E54" s="421"/>
      <c r="F54" s="706"/>
      <c r="G54" s="421"/>
      <c r="H54" s="705"/>
      <c r="I54" s="706"/>
      <c r="J54" s="706"/>
      <c r="K54" s="706"/>
      <c r="L54" s="706"/>
      <c r="M54" s="703"/>
    </row>
    <row r="55" spans="1:13" ht="15.65" customHeight="1" x14ac:dyDescent="0.2">
      <c r="A55" s="421" t="s">
        <v>509</v>
      </c>
      <c r="B55" s="703"/>
      <c r="C55" s="704"/>
      <c r="D55" s="704"/>
      <c r="E55" s="421"/>
      <c r="F55" s="706"/>
      <c r="G55" s="421"/>
      <c r="H55" s="705"/>
      <c r="I55" s="706"/>
      <c r="J55" s="706"/>
      <c r="K55" s="706"/>
      <c r="L55" s="706"/>
      <c r="M55" s="703"/>
    </row>
    <row r="56" spans="1:13" ht="15.65" customHeight="1" x14ac:dyDescent="0.2">
      <c r="A56" s="421" t="s">
        <v>510</v>
      </c>
      <c r="B56" s="703"/>
      <c r="C56" s="704"/>
      <c r="D56" s="704"/>
      <c r="E56" s="421"/>
      <c r="F56" s="706"/>
      <c r="G56" s="421"/>
      <c r="H56" s="705"/>
      <c r="I56" s="706"/>
      <c r="J56" s="706"/>
      <c r="K56" s="706"/>
      <c r="L56" s="706"/>
      <c r="M56" s="703"/>
    </row>
    <row r="57" spans="1:13" ht="13" customHeight="1" x14ac:dyDescent="0.2">
      <c r="A57" s="241" t="s">
        <v>824</v>
      </c>
    </row>
  </sheetData>
  <customSheetViews>
    <customSheetView guid="{A4F3C7AD-F0DA-4671-AF85-E5E755CFE342}" showPageBreaks="1" showGridLines="0" printArea="1" view="pageBreakPreview">
      <selection activeCell="A3" sqref="A3"/>
      <pageMargins left="0.78740157480314965" right="0.78740157480314965" top="0.78740157480314965" bottom="0.59055118110236227" header="0.51181102362204722" footer="0.51181102362204722"/>
      <pageSetup paperSize="9" scale="60" orientation="landscape" horizontalDpi="1200" verticalDpi="1200" r:id="rId1"/>
      <headerFooter alignWithMargins="0"/>
    </customSheetView>
    <customSheetView guid="{CAEA2A42-8D92-46A4-ACB8-37570B67C27F}" showPageBreaks="1" showGridLines="0" printArea="1" view="pageBreakPreview" topLeftCell="A34">
      <selection activeCell="H4" sqref="H4:M7"/>
      <pageMargins left="0.78740157480314965" right="0.78740157480314965" top="0.78740157480314965" bottom="0.59055118110236227" header="0.51181102362204722" footer="0.51181102362204722"/>
      <pageSetup paperSize="9" scale="60" orientation="landscape" horizontalDpi="1200" verticalDpi="1200" r:id="rId2"/>
      <headerFooter alignWithMargins="0"/>
    </customSheetView>
  </customSheetViews>
  <mergeCells count="5">
    <mergeCell ref="A2:B2"/>
    <mergeCell ref="A4:A7"/>
    <mergeCell ref="B4:G5"/>
    <mergeCell ref="K2:L2"/>
    <mergeCell ref="H4:M7"/>
  </mergeCells>
  <phoneticPr fontId="6"/>
  <pageMargins left="0.78740157480314965" right="0.78740157480314965" top="0.78740157480314965" bottom="0.59055118110236227" header="0.51181102362204722" footer="0.51181102362204722"/>
  <pageSetup paperSize="9" scale="60" orientation="landscape" horizontalDpi="1200" verticalDpi="1200"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6"/>
  <sheetViews>
    <sheetView view="pageBreakPreview" zoomScaleNormal="100" zoomScaleSheetLayoutView="100" workbookViewId="0">
      <selection activeCell="B15" sqref="B15:H16"/>
    </sheetView>
  </sheetViews>
  <sheetFormatPr defaultColWidth="12.69921875" defaultRowHeight="19.899999999999999" customHeight="1" x14ac:dyDescent="0.2"/>
  <cols>
    <col min="1" max="1" width="0.69921875" style="669" customWidth="1"/>
    <col min="2" max="7" width="12.69921875" style="669"/>
    <col min="8" max="8" width="23.09765625" style="669" customWidth="1"/>
    <col min="9" max="16384" width="12.69921875" style="669"/>
  </cols>
  <sheetData>
    <row r="1" spans="2:8" ht="19.899999999999999" customHeight="1" x14ac:dyDescent="0.2">
      <c r="H1" s="670" t="s">
        <v>478</v>
      </c>
    </row>
    <row r="3" spans="2:8" ht="19.899999999999999" customHeight="1" x14ac:dyDescent="0.2">
      <c r="B3" s="1303" t="s">
        <v>479</v>
      </c>
      <c r="C3" s="1303"/>
      <c r="D3" s="1303"/>
      <c r="E3" s="1303"/>
      <c r="F3" s="1303"/>
      <c r="G3" s="1303"/>
      <c r="H3" s="1303"/>
    </row>
    <row r="6" spans="2:8" s="671" customFormat="1" ht="31.9" customHeight="1" x14ac:dyDescent="0.2">
      <c r="B6" s="1304" t="s">
        <v>916</v>
      </c>
      <c r="C6" s="1304"/>
      <c r="D6" s="1304"/>
      <c r="E6" s="1304"/>
      <c r="F6" s="1304"/>
      <c r="G6" s="1304"/>
      <c r="H6" s="1304"/>
    </row>
    <row r="7" spans="2:8" ht="19.899999999999999" customHeight="1" x14ac:dyDescent="0.2">
      <c r="B7" s="1304"/>
      <c r="C7" s="1304"/>
      <c r="D7" s="1304"/>
      <c r="E7" s="1304"/>
      <c r="F7" s="1304"/>
      <c r="G7" s="1304"/>
      <c r="H7" s="1304"/>
    </row>
    <row r="8" spans="2:8" ht="19.899999999999999" customHeight="1" x14ac:dyDescent="0.2">
      <c r="B8" s="1304" t="s">
        <v>480</v>
      </c>
      <c r="C8" s="1304"/>
      <c r="D8" s="1304"/>
      <c r="E8" s="1304"/>
      <c r="F8" s="1304"/>
      <c r="G8" s="1304"/>
      <c r="H8" s="1304"/>
    </row>
    <row r="9" spans="2:8" ht="19.899999999999999" customHeight="1" x14ac:dyDescent="0.2">
      <c r="B9" s="1304"/>
      <c r="C9" s="1304"/>
      <c r="D9" s="1304"/>
      <c r="E9" s="1304"/>
      <c r="F9" s="1304"/>
      <c r="G9" s="1304"/>
      <c r="H9" s="1304"/>
    </row>
    <row r="10" spans="2:8" ht="19.899999999999999" customHeight="1" x14ac:dyDescent="0.2">
      <c r="B10" s="672"/>
      <c r="C10" s="672"/>
      <c r="D10" s="672"/>
      <c r="E10" s="672"/>
      <c r="F10" s="672"/>
      <c r="G10" s="672"/>
      <c r="H10" s="672"/>
    </row>
    <row r="11" spans="2:8" ht="19.899999999999999" customHeight="1" x14ac:dyDescent="0.2">
      <c r="B11" s="673" t="s">
        <v>481</v>
      </c>
      <c r="C11" s="674"/>
      <c r="D11" s="674"/>
      <c r="E11" s="674"/>
      <c r="F11" s="675"/>
      <c r="G11" s="676"/>
      <c r="H11" s="677"/>
    </row>
    <row r="12" spans="2:8" ht="19.899999999999999" customHeight="1" x14ac:dyDescent="0.2">
      <c r="B12" s="678" t="s">
        <v>482</v>
      </c>
      <c r="C12" s="679"/>
      <c r="D12" s="679"/>
      <c r="E12" s="679"/>
      <c r="F12" s="680"/>
      <c r="G12" s="681"/>
      <c r="H12" s="682"/>
    </row>
    <row r="13" spans="2:8" ht="19.899999999999999" customHeight="1" x14ac:dyDescent="0.2">
      <c r="B13" s="683"/>
      <c r="C13" s="684" t="s">
        <v>483</v>
      </c>
      <c r="D13" s="685"/>
      <c r="E13" s="685"/>
      <c r="F13" s="685"/>
      <c r="G13" s="685"/>
      <c r="H13" s="686"/>
    </row>
    <row r="15" spans="2:8" ht="31.9" customHeight="1" x14ac:dyDescent="0.2">
      <c r="B15" s="1304" t="s">
        <v>917</v>
      </c>
      <c r="C15" s="1304"/>
      <c r="D15" s="1304"/>
      <c r="E15" s="1304"/>
      <c r="F15" s="1304"/>
      <c r="G15" s="1304"/>
      <c r="H15" s="1304"/>
    </row>
    <row r="16" spans="2:8" ht="19.899999999999999" customHeight="1" x14ac:dyDescent="0.2">
      <c r="B16" s="1304"/>
      <c r="C16" s="1304"/>
      <c r="D16" s="1304"/>
      <c r="E16" s="1304"/>
      <c r="F16" s="1304"/>
      <c r="G16" s="1304"/>
      <c r="H16" s="1304"/>
    </row>
  </sheetData>
  <customSheetViews>
    <customSheetView guid="{A4F3C7AD-F0DA-4671-AF85-E5E755CFE342}" showPageBreaks="1" view="pageBreakPreview" topLeftCell="A6">
      <selection activeCell="B2" sqref="B2"/>
      <pageMargins left="0.7" right="0.7" top="0.75" bottom="0.75" header="0.3" footer="0.3"/>
      <pageSetup paperSize="9" orientation="portrait" horizontalDpi="1200" verticalDpi="1200" r:id="rId1"/>
    </customSheetView>
    <customSheetView guid="{CAEA2A42-8D92-46A4-ACB8-37570B67C27F}" showPageBreaks="1" view="pageBreakPreview">
      <selection activeCell="M35" sqref="M35"/>
      <pageMargins left="0.7" right="0.7" top="0.75" bottom="0.75" header="0.3" footer="0.3"/>
      <pageSetup paperSize="9" orientation="portrait" horizontalDpi="1200" verticalDpi="1200" r:id="rId2"/>
    </customSheetView>
  </customSheetViews>
  <mergeCells count="4">
    <mergeCell ref="B3:H3"/>
    <mergeCell ref="B6:H7"/>
    <mergeCell ref="B8:H9"/>
    <mergeCell ref="B15:H16"/>
  </mergeCells>
  <phoneticPr fontId="6"/>
  <pageMargins left="0.7" right="0.7" top="0.75" bottom="0.75" header="0.3" footer="0.3"/>
  <pageSetup paperSize="9" scale="96"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5"/>
  <sheetViews>
    <sheetView showGridLines="0" view="pageBreakPreview" topLeftCell="A16" zoomScaleNormal="100" zoomScaleSheetLayoutView="100" workbookViewId="0">
      <selection activeCell="B13" sqref="B13:D13"/>
    </sheetView>
  </sheetViews>
  <sheetFormatPr defaultColWidth="9.09765625" defaultRowHeight="18" customHeight="1" x14ac:dyDescent="0.2"/>
  <cols>
    <col min="1" max="1" width="1.69921875" style="69" customWidth="1"/>
    <col min="2" max="2" width="35.296875" style="69" customWidth="1"/>
    <col min="3" max="3" width="13.8984375" style="69" customWidth="1"/>
    <col min="4" max="4" width="44.3984375" style="69" customWidth="1"/>
    <col min="5" max="5" width="1.69921875" style="69" customWidth="1"/>
    <col min="6" max="16384" width="9.09765625" style="69"/>
  </cols>
  <sheetData>
    <row r="1" spans="1:4" ht="18" customHeight="1" x14ac:dyDescent="0.2">
      <c r="A1" s="832" t="s">
        <v>82</v>
      </c>
      <c r="B1" s="832"/>
      <c r="C1" s="832"/>
      <c r="D1" s="832"/>
    </row>
    <row r="3" spans="1:4" ht="18" customHeight="1" x14ac:dyDescent="0.2">
      <c r="B3" s="832" t="s">
        <v>512</v>
      </c>
      <c r="C3" s="832"/>
      <c r="D3" s="832"/>
    </row>
    <row r="5" spans="1:4" ht="18" customHeight="1" x14ac:dyDescent="0.2">
      <c r="B5" s="833" t="s">
        <v>524</v>
      </c>
      <c r="C5" s="833"/>
      <c r="D5" s="833"/>
    </row>
    <row r="7" spans="1:4" ht="18" customHeight="1" x14ac:dyDescent="0.2">
      <c r="B7" s="831" t="s">
        <v>514</v>
      </c>
      <c r="C7" s="831"/>
      <c r="D7" s="831"/>
    </row>
    <row r="8" spans="1:4" ht="18" customHeight="1" x14ac:dyDescent="0.2">
      <c r="C8" s="431" t="s">
        <v>381</v>
      </c>
    </row>
    <row r="9" spans="1:4" ht="18" customHeight="1" x14ac:dyDescent="0.2">
      <c r="C9" s="70" t="s">
        <v>37</v>
      </c>
      <c r="D9" s="70"/>
    </row>
    <row r="10" spans="1:4" ht="18" customHeight="1" x14ac:dyDescent="0.2">
      <c r="C10" s="70" t="s">
        <v>38</v>
      </c>
      <c r="D10" s="70"/>
    </row>
    <row r="11" spans="1:4" ht="18" customHeight="1" x14ac:dyDescent="0.2">
      <c r="C11" s="70" t="s">
        <v>39</v>
      </c>
      <c r="D11" s="71"/>
    </row>
    <row r="13" spans="1:4" ht="33.75" customHeight="1" x14ac:dyDescent="0.2">
      <c r="B13" s="834" t="s">
        <v>840</v>
      </c>
      <c r="C13" s="834"/>
      <c r="D13" s="834"/>
    </row>
    <row r="15" spans="1:4" ht="18" customHeight="1" x14ac:dyDescent="0.2">
      <c r="B15" s="4" t="s">
        <v>40</v>
      </c>
      <c r="C15" s="4" t="s">
        <v>41</v>
      </c>
      <c r="D15" s="4" t="s">
        <v>42</v>
      </c>
    </row>
    <row r="16" spans="1:4" ht="18" customHeight="1" x14ac:dyDescent="0.2">
      <c r="B16" s="72" t="s">
        <v>43</v>
      </c>
      <c r="C16" s="73"/>
      <c r="D16" s="72"/>
    </row>
    <row r="17" spans="2:4" ht="18" customHeight="1" x14ac:dyDescent="0.2">
      <c r="B17" s="74" t="s">
        <v>44</v>
      </c>
      <c r="C17" s="75"/>
      <c r="D17" s="74"/>
    </row>
    <row r="18" spans="2:4" ht="18" customHeight="1" x14ac:dyDescent="0.2">
      <c r="B18" s="74" t="s">
        <v>45</v>
      </c>
      <c r="C18" s="75"/>
      <c r="D18" s="74"/>
    </row>
    <row r="19" spans="2:4" ht="18" customHeight="1" x14ac:dyDescent="0.2">
      <c r="B19" s="74" t="s">
        <v>46</v>
      </c>
      <c r="C19" s="75"/>
      <c r="D19" s="74"/>
    </row>
    <row r="20" spans="2:4" ht="18" customHeight="1" x14ac:dyDescent="0.2">
      <c r="B20" s="74" t="s">
        <v>380</v>
      </c>
      <c r="C20" s="75"/>
      <c r="D20" s="74"/>
    </row>
    <row r="21" spans="2:4" ht="18" customHeight="1" x14ac:dyDescent="0.2">
      <c r="B21" s="74" t="s">
        <v>47</v>
      </c>
      <c r="C21" s="75"/>
      <c r="D21" s="74"/>
    </row>
    <row r="22" spans="2:4" ht="18" customHeight="1" x14ac:dyDescent="0.2">
      <c r="B22" s="76" t="s">
        <v>21</v>
      </c>
      <c r="C22" s="77"/>
      <c r="D22" s="76"/>
    </row>
    <row r="23" spans="2:4" ht="18" customHeight="1" x14ac:dyDescent="0.2">
      <c r="B23" s="4" t="s">
        <v>10</v>
      </c>
      <c r="C23" s="78"/>
      <c r="D23" s="5"/>
    </row>
    <row r="25" spans="2:4" ht="18" customHeight="1" x14ac:dyDescent="0.2">
      <c r="C25" s="79" t="s">
        <v>48</v>
      </c>
    </row>
    <row r="26" spans="2:4" ht="18" customHeight="1" x14ac:dyDescent="0.2">
      <c r="C26" s="70" t="s">
        <v>49</v>
      </c>
      <c r="D26" s="70"/>
    </row>
    <row r="27" spans="2:4" ht="18" customHeight="1" x14ac:dyDescent="0.2">
      <c r="C27" s="70" t="s">
        <v>50</v>
      </c>
      <c r="D27" s="70"/>
    </row>
    <row r="28" spans="2:4" ht="18" customHeight="1" x14ac:dyDescent="0.2">
      <c r="C28" s="70" t="s">
        <v>51</v>
      </c>
      <c r="D28" s="70"/>
    </row>
    <row r="29" spans="2:4" ht="18" customHeight="1" x14ac:dyDescent="0.2">
      <c r="C29" s="70" t="s">
        <v>52</v>
      </c>
      <c r="D29" s="70"/>
    </row>
    <row r="30" spans="2:4" ht="18" customHeight="1" x14ac:dyDescent="0.2">
      <c r="C30" s="70" t="s">
        <v>53</v>
      </c>
      <c r="D30" s="70"/>
    </row>
    <row r="31" spans="2:4" ht="18" customHeight="1" x14ac:dyDescent="0.2">
      <c r="C31" s="70" t="s">
        <v>54</v>
      </c>
      <c r="D31" s="70"/>
    </row>
    <row r="32" spans="2:4" ht="18" customHeight="1" x14ac:dyDescent="0.2">
      <c r="C32" s="70" t="s">
        <v>55</v>
      </c>
      <c r="D32" s="70"/>
    </row>
    <row r="34" spans="2:8" ht="18" customHeight="1" x14ac:dyDescent="0.2">
      <c r="B34" s="80" t="s">
        <v>383</v>
      </c>
      <c r="C34" s="81"/>
      <c r="D34" s="81"/>
      <c r="E34" s="81"/>
      <c r="F34" s="81"/>
      <c r="G34" s="81"/>
      <c r="H34" s="81"/>
    </row>
    <row r="35" spans="2:8" ht="18" customHeight="1" x14ac:dyDescent="0.2">
      <c r="B35" s="831" t="s">
        <v>386</v>
      </c>
      <c r="C35" s="831"/>
      <c r="D35" s="831"/>
    </row>
  </sheetData>
  <customSheetViews>
    <customSheetView guid="{A4F3C7AD-F0DA-4671-AF85-E5E755CFE342}" showPageBreaks="1" showGridLines="0" printArea="1" view="pageBreakPreview" topLeftCell="A10">
      <selection activeCell="H8" sqref="H8"/>
      <pageMargins left="0.7" right="0.7" top="0.75" bottom="0.75" header="0.3" footer="0.3"/>
      <pageSetup paperSize="9" orientation="portrait" horizontalDpi="1200" verticalDpi="1200" r:id="rId1"/>
    </customSheetView>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2"/>
    </customSheetView>
  </customSheetViews>
  <mergeCells count="6">
    <mergeCell ref="B35:D35"/>
    <mergeCell ref="A1:D1"/>
    <mergeCell ref="B3:D3"/>
    <mergeCell ref="B5:D5"/>
    <mergeCell ref="B7:D7"/>
    <mergeCell ref="B13:D13"/>
  </mergeCells>
  <phoneticPr fontId="6"/>
  <pageMargins left="0.7" right="0.7" top="0.75" bottom="0.75" header="0.3" footer="0.3"/>
  <pageSetup paperSize="9"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Y72"/>
  <sheetViews>
    <sheetView showGridLines="0" view="pageBreakPreview" topLeftCell="A22" zoomScaleNormal="100" zoomScaleSheetLayoutView="100" workbookViewId="0"/>
  </sheetViews>
  <sheetFormatPr defaultColWidth="9.09765625" defaultRowHeight="13" x14ac:dyDescent="0.2"/>
  <cols>
    <col min="1" max="1" width="1.69921875" style="82" customWidth="1"/>
    <col min="2" max="2" width="4.69921875" style="82" customWidth="1"/>
    <col min="3" max="3" width="16.09765625" style="82" customWidth="1"/>
    <col min="4" max="11" width="3.69921875" style="82" customWidth="1"/>
    <col min="12" max="12" width="43.69921875" style="82" customWidth="1"/>
    <col min="13" max="13" width="1.69921875" style="82" customWidth="1"/>
    <col min="14" max="16384" width="9.09765625" style="82"/>
  </cols>
  <sheetData>
    <row r="1" spans="2:12" x14ac:dyDescent="0.2">
      <c r="B1" s="835" t="s">
        <v>83</v>
      </c>
      <c r="C1" s="835"/>
      <c r="D1" s="835"/>
      <c r="E1" s="835"/>
      <c r="F1" s="835"/>
      <c r="G1" s="835"/>
      <c r="H1" s="835"/>
      <c r="I1" s="835"/>
      <c r="J1" s="835"/>
      <c r="K1" s="835"/>
      <c r="L1" s="835"/>
    </row>
    <row r="3" spans="2:12" ht="14" x14ac:dyDescent="0.2">
      <c r="B3" s="836" t="s">
        <v>525</v>
      </c>
      <c r="C3" s="836"/>
      <c r="D3" s="836"/>
      <c r="E3" s="836"/>
      <c r="F3" s="836"/>
      <c r="G3" s="836"/>
      <c r="H3" s="836"/>
      <c r="I3" s="836"/>
      <c r="J3" s="836"/>
      <c r="K3" s="836"/>
      <c r="L3" s="836"/>
    </row>
    <row r="4" spans="2:12" ht="15.75" customHeight="1" thickBot="1" x14ac:dyDescent="0.25">
      <c r="B4" s="109"/>
      <c r="C4" s="109"/>
      <c r="D4" s="109"/>
      <c r="E4" s="109"/>
      <c r="F4" s="109"/>
      <c r="G4" s="109"/>
      <c r="H4" s="109"/>
      <c r="I4" s="109"/>
      <c r="J4" s="109"/>
      <c r="K4" s="109"/>
      <c r="L4" s="109"/>
    </row>
    <row r="5" spans="2:12" ht="25.5" customHeight="1" x14ac:dyDescent="0.2">
      <c r="B5" s="844" t="s">
        <v>84</v>
      </c>
      <c r="C5" s="845"/>
      <c r="D5" s="845"/>
      <c r="E5" s="845"/>
      <c r="F5" s="845"/>
      <c r="G5" s="845"/>
      <c r="H5" s="845"/>
      <c r="I5" s="845"/>
      <c r="J5" s="845"/>
      <c r="K5" s="845"/>
      <c r="L5" s="845"/>
    </row>
    <row r="6" spans="2:12" ht="38.25" customHeight="1" thickBot="1" x14ac:dyDescent="0.25">
      <c r="B6" s="846" t="s">
        <v>85</v>
      </c>
      <c r="C6" s="847"/>
      <c r="D6" s="847"/>
      <c r="E6" s="847"/>
      <c r="F6" s="847"/>
      <c r="G6" s="847"/>
      <c r="H6" s="847"/>
      <c r="I6" s="847"/>
      <c r="J6" s="847"/>
      <c r="K6" s="847"/>
      <c r="L6" s="847"/>
    </row>
    <row r="7" spans="2:12" ht="9.75" customHeight="1" thickBot="1" x14ac:dyDescent="0.25"/>
    <row r="8" spans="2:12" ht="25.5" customHeight="1" thickBot="1" x14ac:dyDescent="0.25">
      <c r="B8" s="837" t="s">
        <v>40</v>
      </c>
      <c r="C8" s="837"/>
      <c r="D8" s="838" t="s">
        <v>57</v>
      </c>
      <c r="E8" s="838"/>
      <c r="F8" s="838"/>
      <c r="G8" s="838"/>
      <c r="H8" s="838"/>
      <c r="I8" s="838"/>
      <c r="J8" s="838"/>
      <c r="K8" s="838"/>
      <c r="L8" s="838"/>
    </row>
    <row r="9" spans="2:12" ht="13.5" thickBot="1" x14ac:dyDescent="0.25"/>
    <row r="10" spans="2:12" ht="13.5" thickBot="1" x14ac:dyDescent="0.25">
      <c r="B10" s="840" t="s">
        <v>58</v>
      </c>
      <c r="C10" s="841" t="s">
        <v>59</v>
      </c>
      <c r="D10" s="842" t="s">
        <v>60</v>
      </c>
      <c r="E10" s="842"/>
      <c r="F10" s="842"/>
      <c r="G10" s="842"/>
      <c r="H10" s="842"/>
      <c r="I10" s="842"/>
      <c r="J10" s="842"/>
      <c r="K10" s="842"/>
      <c r="L10" s="843" t="s">
        <v>61</v>
      </c>
    </row>
    <row r="11" spans="2:12" ht="13.5" thickBot="1" x14ac:dyDescent="0.25">
      <c r="B11" s="840"/>
      <c r="C11" s="841"/>
      <c r="D11" s="83" t="s">
        <v>62</v>
      </c>
      <c r="E11" s="84" t="s">
        <v>63</v>
      </c>
      <c r="F11" s="85" t="s">
        <v>64</v>
      </c>
      <c r="G11" s="85" t="s">
        <v>65</v>
      </c>
      <c r="H11" s="85" t="s">
        <v>66</v>
      </c>
      <c r="I11" s="85" t="s">
        <v>67</v>
      </c>
      <c r="J11" s="85" t="s">
        <v>68</v>
      </c>
      <c r="K11" s="86" t="s">
        <v>69</v>
      </c>
      <c r="L11" s="843"/>
    </row>
    <row r="12" spans="2:12" ht="28.5" customHeight="1" x14ac:dyDescent="0.2">
      <c r="B12" s="87" t="s">
        <v>70</v>
      </c>
      <c r="C12" s="88" t="s">
        <v>71</v>
      </c>
      <c r="D12" s="87">
        <v>1</v>
      </c>
      <c r="E12" s="89" t="s">
        <v>72</v>
      </c>
      <c r="F12" s="90">
        <v>1</v>
      </c>
      <c r="G12" s="91">
        <v>1</v>
      </c>
      <c r="H12" s="90">
        <v>1</v>
      </c>
      <c r="I12" s="90" t="s">
        <v>73</v>
      </c>
      <c r="J12" s="90" t="s">
        <v>74</v>
      </c>
      <c r="K12" s="92" t="s">
        <v>75</v>
      </c>
      <c r="L12" s="93" t="s">
        <v>86</v>
      </c>
    </row>
    <row r="13" spans="2:12" ht="28.5" customHeight="1" x14ac:dyDescent="0.2">
      <c r="B13" s="94">
        <v>1</v>
      </c>
      <c r="C13" s="95"/>
      <c r="D13" s="94"/>
      <c r="E13" s="96"/>
      <c r="F13" s="97"/>
      <c r="G13" s="98"/>
      <c r="H13" s="97"/>
      <c r="I13" s="97"/>
      <c r="J13" s="97"/>
      <c r="K13" s="99"/>
      <c r="L13" s="100"/>
    </row>
    <row r="14" spans="2:12" ht="28.5" customHeight="1" x14ac:dyDescent="0.2">
      <c r="B14" s="94">
        <v>2</v>
      </c>
      <c r="C14" s="95"/>
      <c r="D14" s="94"/>
      <c r="E14" s="96"/>
      <c r="F14" s="97"/>
      <c r="G14" s="98"/>
      <c r="H14" s="97"/>
      <c r="I14" s="97"/>
      <c r="J14" s="97"/>
      <c r="K14" s="99"/>
      <c r="L14" s="100"/>
    </row>
    <row r="15" spans="2:12" ht="28.5" customHeight="1" x14ac:dyDescent="0.2">
      <c r="B15" s="94">
        <v>3</v>
      </c>
      <c r="C15" s="95"/>
      <c r="D15" s="94"/>
      <c r="E15" s="96"/>
      <c r="F15" s="97"/>
      <c r="G15" s="98"/>
      <c r="H15" s="97"/>
      <c r="I15" s="97"/>
      <c r="J15" s="97"/>
      <c r="K15" s="99"/>
      <c r="L15" s="100"/>
    </row>
    <row r="16" spans="2:12" ht="28.5" customHeight="1" x14ac:dyDescent="0.2">
      <c r="B16" s="94">
        <v>4</v>
      </c>
      <c r="C16" s="95"/>
      <c r="D16" s="94"/>
      <c r="E16" s="96"/>
      <c r="F16" s="97"/>
      <c r="G16" s="98"/>
      <c r="H16" s="97"/>
      <c r="I16" s="97"/>
      <c r="J16" s="97"/>
      <c r="K16" s="99"/>
      <c r="L16" s="100"/>
    </row>
    <row r="17" spans="2:25" ht="28.5" customHeight="1" x14ac:dyDescent="0.2">
      <c r="B17" s="94">
        <v>5</v>
      </c>
      <c r="C17" s="95"/>
      <c r="D17" s="94"/>
      <c r="E17" s="96"/>
      <c r="F17" s="97"/>
      <c r="G17" s="98"/>
      <c r="H17" s="97"/>
      <c r="I17" s="97"/>
      <c r="J17" s="97"/>
      <c r="K17" s="99"/>
      <c r="L17" s="100"/>
    </row>
    <row r="18" spans="2:25" ht="28.5" customHeight="1" x14ac:dyDescent="0.2">
      <c r="B18" s="94">
        <v>6</v>
      </c>
      <c r="C18" s="95"/>
      <c r="D18" s="94"/>
      <c r="E18" s="96"/>
      <c r="F18" s="97"/>
      <c r="G18" s="98"/>
      <c r="H18" s="97"/>
      <c r="I18" s="97"/>
      <c r="J18" s="97"/>
      <c r="K18" s="99"/>
      <c r="L18" s="100"/>
    </row>
    <row r="19" spans="2:25" ht="28.5" customHeight="1" x14ac:dyDescent="0.2">
      <c r="B19" s="94">
        <v>7</v>
      </c>
      <c r="C19" s="95"/>
      <c r="D19" s="94"/>
      <c r="E19" s="96"/>
      <c r="F19" s="97"/>
      <c r="G19" s="98"/>
      <c r="H19" s="97"/>
      <c r="I19" s="97"/>
      <c r="J19" s="97"/>
      <c r="K19" s="99"/>
      <c r="L19" s="100"/>
    </row>
    <row r="20" spans="2:25" ht="28.5" customHeight="1" x14ac:dyDescent="0.2">
      <c r="B20" s="94">
        <v>8</v>
      </c>
      <c r="C20" s="95"/>
      <c r="D20" s="94"/>
      <c r="E20" s="96"/>
      <c r="F20" s="97"/>
      <c r="G20" s="98"/>
      <c r="H20" s="97"/>
      <c r="I20" s="97"/>
      <c r="J20" s="97"/>
      <c r="K20" s="99"/>
      <c r="L20" s="100"/>
    </row>
    <row r="21" spans="2:25" ht="28.5" customHeight="1" x14ac:dyDescent="0.2">
      <c r="B21" s="94">
        <v>9</v>
      </c>
      <c r="C21" s="95"/>
      <c r="D21" s="94"/>
      <c r="E21" s="96"/>
      <c r="F21" s="97"/>
      <c r="G21" s="98"/>
      <c r="H21" s="97"/>
      <c r="I21" s="97"/>
      <c r="J21" s="97"/>
      <c r="K21" s="99"/>
      <c r="L21" s="100"/>
    </row>
    <row r="22" spans="2:25" ht="28.5" customHeight="1" x14ac:dyDescent="0.2">
      <c r="B22" s="94">
        <v>10</v>
      </c>
      <c r="C22" s="95"/>
      <c r="D22" s="94"/>
      <c r="E22" s="96"/>
      <c r="F22" s="97"/>
      <c r="G22" s="98"/>
      <c r="H22" s="97"/>
      <c r="I22" s="97"/>
      <c r="J22" s="97"/>
      <c r="K22" s="99"/>
      <c r="L22" s="100"/>
    </row>
    <row r="23" spans="2:25" ht="28.5" customHeight="1" x14ac:dyDescent="0.2">
      <c r="B23" s="94">
        <v>11</v>
      </c>
      <c r="C23" s="95"/>
      <c r="D23" s="94"/>
      <c r="E23" s="96"/>
      <c r="F23" s="97"/>
      <c r="G23" s="98"/>
      <c r="H23" s="97"/>
      <c r="I23" s="97"/>
      <c r="J23" s="97"/>
      <c r="K23" s="99"/>
      <c r="L23" s="100"/>
    </row>
    <row r="24" spans="2:25" ht="28.5" customHeight="1" x14ac:dyDescent="0.2">
      <c r="B24" s="94">
        <v>12</v>
      </c>
      <c r="C24" s="95"/>
      <c r="D24" s="94"/>
      <c r="E24" s="96"/>
      <c r="F24" s="97"/>
      <c r="G24" s="98"/>
      <c r="H24" s="97"/>
      <c r="I24" s="97"/>
      <c r="J24" s="97"/>
      <c r="K24" s="99"/>
      <c r="L24" s="100"/>
    </row>
    <row r="25" spans="2:25" ht="28.5" customHeight="1" x14ac:dyDescent="0.2">
      <c r="B25" s="94">
        <v>13</v>
      </c>
      <c r="C25" s="95"/>
      <c r="D25" s="94"/>
      <c r="E25" s="96"/>
      <c r="F25" s="97"/>
      <c r="G25" s="98"/>
      <c r="H25" s="97"/>
      <c r="I25" s="97"/>
      <c r="J25" s="97"/>
      <c r="K25" s="99"/>
      <c r="L25" s="100"/>
    </row>
    <row r="26" spans="2:25" ht="28.5" customHeight="1" x14ac:dyDescent="0.2">
      <c r="B26" s="94">
        <v>14</v>
      </c>
      <c r="C26" s="95"/>
      <c r="D26" s="94"/>
      <c r="E26" s="96"/>
      <c r="F26" s="97"/>
      <c r="G26" s="98"/>
      <c r="H26" s="97"/>
      <c r="I26" s="97"/>
      <c r="J26" s="97"/>
      <c r="K26" s="99"/>
      <c r="L26" s="100"/>
    </row>
    <row r="27" spans="2:25" ht="28.5" customHeight="1" thickBot="1" x14ac:dyDescent="0.25">
      <c r="B27" s="101">
        <v>15</v>
      </c>
      <c r="C27" s="102"/>
      <c r="D27" s="101"/>
      <c r="E27" s="103"/>
      <c r="F27" s="104"/>
      <c r="G27" s="105"/>
      <c r="H27" s="104"/>
      <c r="I27" s="104"/>
      <c r="J27" s="104"/>
      <c r="K27" s="106"/>
      <c r="L27" s="107"/>
    </row>
    <row r="28" spans="2:25" ht="16.5" customHeight="1" x14ac:dyDescent="0.2">
      <c r="B28" s="839" t="s">
        <v>87</v>
      </c>
      <c r="C28" s="839"/>
      <c r="D28" s="839"/>
      <c r="E28" s="839"/>
      <c r="F28" s="839"/>
      <c r="G28" s="839"/>
      <c r="H28" s="839"/>
      <c r="I28" s="839"/>
      <c r="J28" s="839"/>
      <c r="K28" s="839"/>
      <c r="L28" s="839"/>
      <c r="M28" s="81"/>
      <c r="N28" s="81"/>
      <c r="O28" s="81"/>
      <c r="P28" s="81"/>
      <c r="Q28" s="81"/>
      <c r="R28" s="81"/>
      <c r="S28" s="81"/>
      <c r="T28" s="81"/>
      <c r="U28" s="81"/>
      <c r="V28" s="81"/>
      <c r="W28" s="81"/>
      <c r="X28" s="81"/>
      <c r="Y28" s="81"/>
    </row>
    <row r="29" spans="2:25" ht="16.5" customHeight="1" x14ac:dyDescent="0.2">
      <c r="B29" s="839" t="s">
        <v>88</v>
      </c>
      <c r="C29" s="839"/>
      <c r="D29" s="839"/>
      <c r="E29" s="839"/>
      <c r="F29" s="839"/>
      <c r="G29" s="839"/>
      <c r="H29" s="839"/>
      <c r="I29" s="839"/>
      <c r="J29" s="839"/>
      <c r="K29" s="839"/>
      <c r="L29" s="839"/>
      <c r="M29" s="81"/>
      <c r="N29" s="81"/>
      <c r="O29" s="81"/>
      <c r="P29" s="81"/>
      <c r="Q29" s="81"/>
      <c r="R29" s="81"/>
      <c r="S29" s="81"/>
      <c r="T29" s="81"/>
      <c r="U29" s="81"/>
      <c r="V29" s="81"/>
      <c r="W29" s="81"/>
      <c r="X29" s="81"/>
      <c r="Y29" s="81"/>
    </row>
    <row r="30" spans="2:25" ht="16.5" customHeight="1" x14ac:dyDescent="0.2">
      <c r="B30" s="839" t="s">
        <v>89</v>
      </c>
      <c r="C30" s="839"/>
      <c r="D30" s="839"/>
      <c r="E30" s="839"/>
      <c r="F30" s="839"/>
      <c r="G30" s="839"/>
      <c r="H30" s="839"/>
      <c r="I30" s="839"/>
      <c r="J30" s="839"/>
      <c r="K30" s="839"/>
      <c r="L30" s="839"/>
      <c r="M30" s="81"/>
      <c r="N30" s="81"/>
      <c r="O30" s="81"/>
      <c r="P30" s="81"/>
      <c r="Q30" s="81"/>
      <c r="R30" s="81"/>
      <c r="S30" s="81"/>
      <c r="T30" s="81"/>
      <c r="U30" s="81"/>
      <c r="V30" s="81"/>
      <c r="W30" s="81"/>
      <c r="X30" s="81"/>
      <c r="Y30" s="81"/>
    </row>
    <row r="31" spans="2:25" ht="16.5" customHeight="1" x14ac:dyDescent="0.2">
      <c r="B31" s="839" t="s">
        <v>90</v>
      </c>
      <c r="C31" s="839"/>
      <c r="D31" s="839"/>
      <c r="E31" s="839"/>
      <c r="F31" s="839"/>
      <c r="G31" s="839"/>
      <c r="H31" s="839"/>
      <c r="I31" s="839"/>
      <c r="J31" s="839"/>
      <c r="K31" s="839"/>
      <c r="L31" s="839"/>
      <c r="M31" s="81"/>
      <c r="N31" s="81"/>
      <c r="O31" s="81"/>
      <c r="P31" s="81"/>
      <c r="Q31" s="81"/>
      <c r="R31" s="81"/>
      <c r="S31" s="81"/>
      <c r="T31" s="81"/>
      <c r="U31" s="81"/>
      <c r="V31" s="81"/>
      <c r="W31" s="81"/>
      <c r="X31" s="81"/>
      <c r="Y31" s="81"/>
    </row>
    <row r="32" spans="2:25" ht="16.5" customHeight="1" x14ac:dyDescent="0.2">
      <c r="B32" s="839" t="s">
        <v>385</v>
      </c>
      <c r="C32" s="839"/>
      <c r="D32" s="839"/>
      <c r="E32" s="839"/>
      <c r="F32" s="839"/>
      <c r="G32" s="839"/>
      <c r="H32" s="839"/>
      <c r="I32" s="839"/>
      <c r="J32" s="839"/>
      <c r="K32" s="839"/>
      <c r="L32" s="839"/>
      <c r="M32" s="81"/>
      <c r="N32" s="81"/>
      <c r="O32" s="81"/>
      <c r="P32" s="81"/>
      <c r="Q32" s="81"/>
      <c r="R32" s="81"/>
      <c r="S32" s="81"/>
      <c r="T32" s="81"/>
      <c r="U32" s="81"/>
      <c r="V32" s="81"/>
      <c r="W32" s="81"/>
      <c r="X32" s="81"/>
      <c r="Y32" s="81"/>
    </row>
    <row r="33" spans="2:25" ht="16.5" customHeight="1" x14ac:dyDescent="0.2">
      <c r="B33" s="839" t="s">
        <v>81</v>
      </c>
      <c r="C33" s="839"/>
      <c r="D33" s="839"/>
      <c r="E33" s="839"/>
      <c r="F33" s="839"/>
      <c r="G33" s="839"/>
      <c r="H33" s="839"/>
      <c r="I33" s="839"/>
      <c r="J33" s="839"/>
      <c r="K33" s="839"/>
      <c r="L33" s="839"/>
      <c r="M33" s="81"/>
      <c r="N33" s="81"/>
      <c r="O33" s="81"/>
      <c r="P33" s="81"/>
      <c r="Q33" s="81"/>
      <c r="R33" s="81"/>
      <c r="S33" s="81"/>
      <c r="T33" s="81"/>
      <c r="U33" s="81"/>
      <c r="V33" s="81"/>
      <c r="W33" s="81"/>
      <c r="X33" s="81"/>
      <c r="Y33" s="81"/>
    </row>
    <row r="34" spans="2:25" x14ac:dyDescent="0.2">
      <c r="B34" s="108"/>
      <c r="C34" s="108"/>
      <c r="D34" s="108"/>
      <c r="E34" s="108"/>
      <c r="F34" s="108"/>
      <c r="G34" s="108"/>
      <c r="H34" s="108"/>
      <c r="I34" s="108"/>
      <c r="J34" s="108"/>
      <c r="K34" s="108"/>
      <c r="L34" s="108"/>
    </row>
    <row r="35" spans="2:25" x14ac:dyDescent="0.2">
      <c r="B35" s="108"/>
      <c r="C35" s="108"/>
      <c r="D35" s="108"/>
      <c r="E35" s="108"/>
      <c r="F35" s="108"/>
      <c r="G35" s="108"/>
      <c r="H35" s="108"/>
      <c r="I35" s="108"/>
      <c r="J35" s="108"/>
      <c r="K35" s="108"/>
      <c r="L35" s="108"/>
    </row>
    <row r="36" spans="2:25" x14ac:dyDescent="0.2">
      <c r="B36" s="108"/>
      <c r="C36" s="108"/>
      <c r="D36" s="108"/>
      <c r="E36" s="108"/>
      <c r="F36" s="108"/>
      <c r="G36" s="108"/>
      <c r="H36" s="108"/>
      <c r="I36" s="108"/>
      <c r="J36" s="108"/>
      <c r="K36" s="108"/>
      <c r="L36" s="108"/>
    </row>
    <row r="37" spans="2:25" x14ac:dyDescent="0.2">
      <c r="B37" s="108"/>
      <c r="C37" s="108"/>
      <c r="D37" s="108"/>
      <c r="E37" s="108"/>
      <c r="F37" s="108"/>
      <c r="G37" s="108"/>
      <c r="H37" s="108"/>
      <c r="I37" s="108"/>
      <c r="J37" s="108"/>
      <c r="K37" s="108"/>
      <c r="L37" s="108"/>
    </row>
    <row r="38" spans="2:25" x14ac:dyDescent="0.2">
      <c r="B38" s="108"/>
      <c r="C38" s="108"/>
      <c r="D38" s="108"/>
      <c r="E38" s="108"/>
      <c r="F38" s="108"/>
      <c r="G38" s="108"/>
      <c r="H38" s="108"/>
      <c r="I38" s="108"/>
      <c r="J38" s="108"/>
      <c r="K38" s="108"/>
      <c r="L38" s="108"/>
    </row>
    <row r="39" spans="2:25" x14ac:dyDescent="0.2">
      <c r="B39" s="108"/>
      <c r="C39" s="108"/>
      <c r="D39" s="108"/>
      <c r="E39" s="108"/>
      <c r="F39" s="108"/>
      <c r="G39" s="108"/>
      <c r="H39" s="108"/>
      <c r="I39" s="108"/>
      <c r="J39" s="108"/>
      <c r="K39" s="108"/>
      <c r="L39" s="108"/>
    </row>
    <row r="40" spans="2:25" x14ac:dyDescent="0.2">
      <c r="B40" s="108"/>
      <c r="C40" s="108"/>
      <c r="D40" s="108"/>
      <c r="E40" s="108"/>
      <c r="F40" s="108"/>
      <c r="G40" s="108"/>
      <c r="H40" s="108"/>
      <c r="I40" s="108"/>
      <c r="J40" s="108"/>
      <c r="K40" s="108"/>
      <c r="L40" s="108"/>
    </row>
    <row r="41" spans="2:25" x14ac:dyDescent="0.2">
      <c r="B41" s="108"/>
      <c r="C41" s="108"/>
      <c r="D41" s="108"/>
      <c r="E41" s="108"/>
      <c r="F41" s="108"/>
      <c r="G41" s="108"/>
      <c r="H41" s="108"/>
      <c r="I41" s="108"/>
      <c r="J41" s="108"/>
      <c r="K41" s="108"/>
      <c r="L41" s="108"/>
    </row>
    <row r="42" spans="2:25" x14ac:dyDescent="0.2">
      <c r="B42" s="108"/>
      <c r="C42" s="108"/>
      <c r="D42" s="108"/>
      <c r="E42" s="108"/>
      <c r="F42" s="108"/>
      <c r="G42" s="108"/>
      <c r="H42" s="108"/>
      <c r="I42" s="108"/>
      <c r="J42" s="108"/>
      <c r="K42" s="108"/>
      <c r="L42" s="108"/>
    </row>
    <row r="43" spans="2:25" x14ac:dyDescent="0.2">
      <c r="B43" s="108"/>
      <c r="C43" s="108"/>
      <c r="D43" s="108"/>
      <c r="E43" s="108"/>
      <c r="F43" s="108"/>
      <c r="G43" s="108"/>
      <c r="H43" s="108"/>
      <c r="I43" s="108"/>
      <c r="J43" s="108"/>
      <c r="K43" s="108"/>
      <c r="L43" s="108"/>
    </row>
    <row r="44" spans="2:25" x14ac:dyDescent="0.2">
      <c r="B44" s="108"/>
      <c r="C44" s="108"/>
      <c r="D44" s="108"/>
      <c r="E44" s="108"/>
      <c r="F44" s="108"/>
      <c r="G44" s="108"/>
      <c r="H44" s="108"/>
      <c r="I44" s="108"/>
      <c r="J44" s="108"/>
      <c r="K44" s="108"/>
      <c r="L44" s="108"/>
    </row>
    <row r="45" spans="2:25" x14ac:dyDescent="0.2">
      <c r="B45" s="108"/>
      <c r="C45" s="108"/>
      <c r="D45" s="108"/>
      <c r="E45" s="108"/>
      <c r="F45" s="108"/>
      <c r="G45" s="108"/>
      <c r="H45" s="108"/>
      <c r="I45" s="108"/>
      <c r="J45" s="108"/>
      <c r="K45" s="108"/>
      <c r="L45" s="108"/>
    </row>
    <row r="46" spans="2:25" x14ac:dyDescent="0.2">
      <c r="B46" s="108"/>
      <c r="C46" s="108"/>
      <c r="D46" s="108"/>
      <c r="E46" s="108"/>
      <c r="F46" s="108"/>
      <c r="G46" s="108"/>
      <c r="H46" s="108"/>
      <c r="I46" s="108"/>
      <c r="J46" s="108"/>
      <c r="K46" s="108"/>
      <c r="L46" s="108"/>
    </row>
    <row r="47" spans="2:25" x14ac:dyDescent="0.2">
      <c r="B47" s="108"/>
      <c r="C47" s="108"/>
      <c r="D47" s="108"/>
      <c r="E47" s="108"/>
      <c r="F47" s="108"/>
      <c r="G47" s="108"/>
      <c r="H47" s="108"/>
      <c r="I47" s="108"/>
      <c r="J47" s="108"/>
      <c r="K47" s="108"/>
      <c r="L47" s="108"/>
    </row>
    <row r="48" spans="2:25" x14ac:dyDescent="0.2">
      <c r="B48" s="108"/>
      <c r="C48" s="108"/>
      <c r="D48" s="108"/>
      <c r="E48" s="108"/>
      <c r="F48" s="108"/>
      <c r="G48" s="108"/>
      <c r="H48" s="108"/>
      <c r="I48" s="108"/>
      <c r="J48" s="108"/>
      <c r="K48" s="108"/>
      <c r="L48" s="108"/>
    </row>
    <row r="49" spans="2:12" x14ac:dyDescent="0.2">
      <c r="B49" s="108"/>
      <c r="C49" s="108"/>
      <c r="D49" s="108"/>
      <c r="E49" s="108"/>
      <c r="F49" s="108"/>
      <c r="G49" s="108"/>
      <c r="H49" s="108"/>
      <c r="I49" s="108"/>
      <c r="J49" s="108"/>
      <c r="K49" s="108"/>
      <c r="L49" s="108"/>
    </row>
    <row r="50" spans="2:12" x14ac:dyDescent="0.2">
      <c r="B50" s="108"/>
      <c r="C50" s="108"/>
      <c r="D50" s="108"/>
      <c r="E50" s="108"/>
      <c r="F50" s="108"/>
      <c r="G50" s="108"/>
      <c r="H50" s="108"/>
      <c r="I50" s="108"/>
      <c r="J50" s="108"/>
      <c r="K50" s="108"/>
      <c r="L50" s="108"/>
    </row>
    <row r="51" spans="2:12" x14ac:dyDescent="0.2">
      <c r="B51" s="108"/>
      <c r="C51" s="108"/>
      <c r="D51" s="108"/>
      <c r="E51" s="108"/>
      <c r="F51" s="108"/>
      <c r="G51" s="108"/>
      <c r="H51" s="108"/>
      <c r="I51" s="108"/>
      <c r="J51" s="108"/>
      <c r="K51" s="108"/>
      <c r="L51" s="108"/>
    </row>
    <row r="52" spans="2:12" x14ac:dyDescent="0.2">
      <c r="B52" s="108"/>
      <c r="C52" s="108"/>
      <c r="D52" s="108"/>
      <c r="E52" s="108"/>
      <c r="F52" s="108"/>
      <c r="G52" s="108"/>
      <c r="H52" s="108"/>
      <c r="I52" s="108"/>
      <c r="J52" s="108"/>
      <c r="K52" s="108"/>
      <c r="L52" s="108"/>
    </row>
    <row r="53" spans="2:12" x14ac:dyDescent="0.2">
      <c r="B53" s="108"/>
      <c r="C53" s="108"/>
      <c r="D53" s="108"/>
      <c r="E53" s="108"/>
      <c r="F53" s="108"/>
      <c r="G53" s="108"/>
      <c r="H53" s="108"/>
      <c r="I53" s="108"/>
      <c r="J53" s="108"/>
      <c r="K53" s="108"/>
      <c r="L53" s="108"/>
    </row>
    <row r="54" spans="2:12" x14ac:dyDescent="0.2">
      <c r="B54" s="108"/>
      <c r="C54" s="108"/>
      <c r="D54" s="108"/>
      <c r="E54" s="108"/>
      <c r="F54" s="108"/>
      <c r="G54" s="108"/>
      <c r="H54" s="108"/>
      <c r="I54" s="108"/>
      <c r="J54" s="108"/>
      <c r="K54" s="108"/>
      <c r="L54" s="108"/>
    </row>
    <row r="55" spans="2:12" x14ac:dyDescent="0.2">
      <c r="B55" s="108"/>
      <c r="C55" s="108"/>
      <c r="D55" s="108"/>
      <c r="E55" s="108"/>
      <c r="F55" s="108"/>
      <c r="G55" s="108"/>
      <c r="H55" s="108"/>
      <c r="I55" s="108"/>
      <c r="J55" s="108"/>
      <c r="K55" s="108"/>
      <c r="L55" s="108"/>
    </row>
    <row r="56" spans="2:12" x14ac:dyDescent="0.2">
      <c r="B56" s="108"/>
      <c r="C56" s="108"/>
      <c r="D56" s="108"/>
      <c r="E56" s="108"/>
      <c r="F56" s="108"/>
      <c r="G56" s="108"/>
      <c r="H56" s="108"/>
      <c r="I56" s="108"/>
      <c r="J56" s="108"/>
      <c r="K56" s="108"/>
      <c r="L56" s="108"/>
    </row>
    <row r="57" spans="2:12" x14ac:dyDescent="0.2">
      <c r="B57" s="108"/>
      <c r="C57" s="108"/>
      <c r="D57" s="108"/>
      <c r="E57" s="108"/>
      <c r="F57" s="108"/>
      <c r="G57" s="108"/>
      <c r="H57" s="108"/>
      <c r="I57" s="108"/>
      <c r="J57" s="108"/>
      <c r="K57" s="108"/>
      <c r="L57" s="108"/>
    </row>
    <row r="58" spans="2:12" x14ac:dyDescent="0.2">
      <c r="B58" s="108"/>
      <c r="C58" s="108"/>
      <c r="D58" s="108"/>
      <c r="E58" s="108"/>
      <c r="F58" s="108"/>
      <c r="G58" s="108"/>
      <c r="H58" s="108"/>
      <c r="I58" s="108"/>
      <c r="J58" s="108"/>
      <c r="K58" s="108"/>
      <c r="L58" s="108"/>
    </row>
    <row r="59" spans="2:12" x14ac:dyDescent="0.2">
      <c r="B59" s="108"/>
      <c r="C59" s="108"/>
      <c r="D59" s="108"/>
      <c r="E59" s="108"/>
      <c r="F59" s="108"/>
      <c r="G59" s="108"/>
      <c r="H59" s="108"/>
      <c r="I59" s="108"/>
      <c r="J59" s="108"/>
      <c r="K59" s="108"/>
      <c r="L59" s="108"/>
    </row>
    <row r="60" spans="2:12" x14ac:dyDescent="0.2">
      <c r="B60" s="108"/>
      <c r="C60" s="108"/>
      <c r="D60" s="108"/>
      <c r="E60" s="108"/>
      <c r="F60" s="108"/>
      <c r="G60" s="108"/>
      <c r="H60" s="108"/>
      <c r="I60" s="108"/>
      <c r="J60" s="108"/>
      <c r="K60" s="108"/>
      <c r="L60" s="108"/>
    </row>
    <row r="61" spans="2:12" x14ac:dyDescent="0.2">
      <c r="B61" s="108"/>
      <c r="C61" s="108"/>
      <c r="D61" s="108"/>
      <c r="E61" s="108"/>
      <c r="F61" s="108"/>
      <c r="G61" s="108"/>
      <c r="H61" s="108"/>
      <c r="I61" s="108"/>
      <c r="J61" s="108"/>
      <c r="K61" s="108"/>
      <c r="L61" s="108"/>
    </row>
    <row r="62" spans="2:12" x14ac:dyDescent="0.2">
      <c r="B62" s="108"/>
      <c r="C62" s="108"/>
      <c r="D62" s="108"/>
      <c r="E62" s="108"/>
      <c r="F62" s="108"/>
      <c r="G62" s="108"/>
      <c r="H62" s="108"/>
      <c r="I62" s="108"/>
      <c r="J62" s="108"/>
      <c r="K62" s="108"/>
      <c r="L62" s="108"/>
    </row>
    <row r="63" spans="2:12" x14ac:dyDescent="0.2">
      <c r="B63" s="108"/>
      <c r="C63" s="108"/>
      <c r="D63" s="108"/>
      <c r="E63" s="108"/>
      <c r="F63" s="108"/>
      <c r="G63" s="108"/>
      <c r="H63" s="108"/>
      <c r="I63" s="108"/>
      <c r="J63" s="108"/>
      <c r="K63" s="108"/>
      <c r="L63" s="108"/>
    </row>
    <row r="64" spans="2:12" x14ac:dyDescent="0.2">
      <c r="B64" s="108"/>
      <c r="C64" s="108"/>
      <c r="D64" s="108"/>
      <c r="E64" s="108"/>
      <c r="F64" s="108"/>
      <c r="G64" s="108"/>
      <c r="H64" s="108"/>
      <c r="I64" s="108"/>
      <c r="J64" s="108"/>
      <c r="K64" s="108"/>
      <c r="L64" s="108"/>
    </row>
    <row r="65" spans="2:12" x14ac:dyDescent="0.2">
      <c r="B65" s="108"/>
      <c r="C65" s="108"/>
      <c r="D65" s="108"/>
      <c r="E65" s="108"/>
      <c r="F65" s="108"/>
      <c r="G65" s="108"/>
      <c r="H65" s="108"/>
      <c r="I65" s="108"/>
      <c r="J65" s="108"/>
      <c r="K65" s="108"/>
      <c r="L65" s="108"/>
    </row>
    <row r="66" spans="2:12" x14ac:dyDescent="0.2">
      <c r="B66" s="108"/>
      <c r="C66" s="108"/>
      <c r="D66" s="108"/>
      <c r="E66" s="108"/>
      <c r="F66" s="108"/>
      <c r="G66" s="108"/>
      <c r="H66" s="108"/>
      <c r="I66" s="108"/>
      <c r="J66" s="108"/>
      <c r="K66" s="108"/>
      <c r="L66" s="108"/>
    </row>
    <row r="67" spans="2:12" x14ac:dyDescent="0.2">
      <c r="B67" s="108"/>
      <c r="C67" s="108"/>
      <c r="D67" s="108"/>
      <c r="E67" s="108"/>
      <c r="F67" s="108"/>
      <c r="G67" s="108"/>
      <c r="H67" s="108"/>
      <c r="I67" s="108"/>
      <c r="J67" s="108"/>
      <c r="K67" s="108"/>
      <c r="L67" s="108"/>
    </row>
    <row r="68" spans="2:12" x14ac:dyDescent="0.2">
      <c r="B68" s="108"/>
      <c r="C68" s="108"/>
      <c r="D68" s="108"/>
      <c r="E68" s="108"/>
      <c r="F68" s="108"/>
      <c r="G68" s="108"/>
      <c r="H68" s="108"/>
      <c r="I68" s="108"/>
      <c r="J68" s="108"/>
      <c r="K68" s="108"/>
      <c r="L68" s="108"/>
    </row>
    <row r="69" spans="2:12" x14ac:dyDescent="0.2">
      <c r="B69" s="108"/>
      <c r="C69" s="108"/>
      <c r="D69" s="108"/>
      <c r="E69" s="108"/>
      <c r="F69" s="108"/>
      <c r="G69" s="108"/>
      <c r="H69" s="108"/>
      <c r="I69" s="108"/>
      <c r="J69" s="108"/>
      <c r="K69" s="108"/>
      <c r="L69" s="108"/>
    </row>
    <row r="70" spans="2:12" x14ac:dyDescent="0.2">
      <c r="B70" s="108"/>
      <c r="C70" s="108"/>
      <c r="D70" s="108"/>
      <c r="E70" s="108"/>
      <c r="F70" s="108"/>
      <c r="G70" s="108"/>
      <c r="H70" s="108"/>
      <c r="I70" s="108"/>
      <c r="J70" s="108"/>
      <c r="K70" s="108"/>
      <c r="L70" s="108"/>
    </row>
    <row r="71" spans="2:12" x14ac:dyDescent="0.2">
      <c r="B71" s="108"/>
      <c r="C71" s="108"/>
      <c r="D71" s="108"/>
      <c r="E71" s="108"/>
      <c r="F71" s="108"/>
      <c r="G71" s="108"/>
      <c r="H71" s="108"/>
      <c r="I71" s="108"/>
      <c r="J71" s="108"/>
      <c r="K71" s="108"/>
      <c r="L71" s="108"/>
    </row>
    <row r="72" spans="2:12" x14ac:dyDescent="0.2">
      <c r="B72" s="108"/>
      <c r="C72" s="108"/>
      <c r="D72" s="108"/>
      <c r="E72" s="108"/>
      <c r="F72" s="108"/>
      <c r="G72" s="108"/>
      <c r="H72" s="108"/>
      <c r="I72" s="108"/>
      <c r="J72" s="108"/>
      <c r="K72" s="108"/>
      <c r="L72" s="108"/>
    </row>
  </sheetData>
  <customSheetViews>
    <customSheetView guid="{A4F3C7AD-F0DA-4671-AF85-E5E755CFE342}" showPageBreaks="1" showGridLines="0" printArea="1" view="pageBreakPreview" topLeftCell="A16">
      <selection activeCell="L22" sqref="L22"/>
      <pageMargins left="0.7" right="0.7" top="0.75" bottom="0.75" header="0.3" footer="0.3"/>
      <pageSetup paperSize="9" orientation="portrait" horizontalDpi="1200" verticalDpi="1200" r:id="rId1"/>
    </customSheetView>
    <customSheetView guid="{CAEA2A42-8D92-46A4-ACB8-37570B67C27F}" showPageBreaks="1" showGridLines="0" printArea="1" view="pageBreakPreview">
      <selection activeCell="M35" sqref="M35"/>
      <pageMargins left="0.7" right="0.7" top="0.75" bottom="0.75" header="0.3" footer="0.3"/>
      <pageSetup paperSize="9" orientation="portrait" horizontalDpi="1200" verticalDpi="1200" r:id="rId2"/>
    </customSheetView>
  </customSheetViews>
  <mergeCells count="18">
    <mergeCell ref="B33:L33"/>
    <mergeCell ref="B8:C8"/>
    <mergeCell ref="D8:L8"/>
    <mergeCell ref="B10:B11"/>
    <mergeCell ref="C10:C11"/>
    <mergeCell ref="D10:K10"/>
    <mergeCell ref="L10:L11"/>
    <mergeCell ref="B28:L28"/>
    <mergeCell ref="B29:L29"/>
    <mergeCell ref="B30:L30"/>
    <mergeCell ref="B31:L31"/>
    <mergeCell ref="B32:L32"/>
    <mergeCell ref="B1:L1"/>
    <mergeCell ref="B3:L3"/>
    <mergeCell ref="B5:C5"/>
    <mergeCell ref="D5:L5"/>
    <mergeCell ref="B6:C6"/>
    <mergeCell ref="D6:L6"/>
  </mergeCells>
  <phoneticPr fontId="6"/>
  <pageMargins left="0.7" right="0.7" top="0.75" bottom="0.75" header="0.3" footer="0.3"/>
  <pageSetup paperSize="9"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B36"/>
  <sheetViews>
    <sheetView view="pageBreakPreview" zoomScaleNormal="100" zoomScaleSheetLayoutView="100" workbookViewId="0"/>
  </sheetViews>
  <sheetFormatPr defaultColWidth="3" defaultRowHeight="13" x14ac:dyDescent="0.2"/>
  <cols>
    <col min="1" max="31" width="3" style="119" customWidth="1"/>
    <col min="32" max="32" width="0.296875" style="119" customWidth="1"/>
    <col min="33" max="33" width="3" style="119" customWidth="1"/>
    <col min="34" max="41" width="12.09765625" style="119" customWidth="1"/>
    <col min="42" max="16384" width="3" style="119"/>
  </cols>
  <sheetData>
    <row r="1" spans="1:80" s="110" customFormat="1" ht="21" customHeight="1" x14ac:dyDescent="0.2">
      <c r="Z1" s="848" t="s">
        <v>91</v>
      </c>
      <c r="AA1" s="848"/>
      <c r="AB1" s="848"/>
      <c r="AC1" s="848"/>
      <c r="AD1" s="848"/>
      <c r="AE1" s="650"/>
      <c r="AF1" s="443"/>
      <c r="AG1" s="849" t="s">
        <v>92</v>
      </c>
      <c r="AH1" s="112"/>
      <c r="AI1" s="112"/>
      <c r="AJ1" s="112"/>
      <c r="AK1" s="112"/>
      <c r="AL1" s="112"/>
      <c r="AM1" s="112"/>
      <c r="AN1" s="112"/>
      <c r="AO1" s="112"/>
      <c r="AP1" s="112"/>
      <c r="AQ1" s="112"/>
    </row>
    <row r="2" spans="1:80" s="110" customFormat="1" ht="21" customHeight="1" x14ac:dyDescent="0.2">
      <c r="W2" s="850" t="s">
        <v>713</v>
      </c>
      <c r="X2" s="850"/>
      <c r="Y2" s="850"/>
      <c r="Z2" s="850"/>
      <c r="AA2" s="850"/>
      <c r="AB2" s="850"/>
      <c r="AC2" s="850"/>
      <c r="AD2" s="850"/>
      <c r="AE2" s="850"/>
      <c r="AF2" s="443"/>
      <c r="AG2" s="849"/>
      <c r="AH2" s="112"/>
      <c r="AI2" s="112"/>
      <c r="AJ2" s="112"/>
      <c r="AK2" s="112"/>
      <c r="AL2" s="112"/>
      <c r="AM2" s="112"/>
      <c r="AN2" s="112"/>
      <c r="AO2" s="112"/>
      <c r="AP2" s="112"/>
      <c r="AQ2" s="112"/>
    </row>
    <row r="3" spans="1:80" s="110" customFormat="1" ht="21" customHeight="1" x14ac:dyDescent="0.2">
      <c r="Y3" s="113"/>
      <c r="Z3" s="113"/>
      <c r="AA3" s="113"/>
      <c r="AB3" s="113"/>
      <c r="AC3" s="113"/>
      <c r="AD3" s="113"/>
      <c r="AE3" s="113"/>
      <c r="AF3" s="443"/>
      <c r="AG3" s="849"/>
      <c r="AH3" s="112"/>
      <c r="AI3" s="112"/>
      <c r="AJ3" s="112"/>
      <c r="AK3" s="112"/>
      <c r="AL3" s="112"/>
      <c r="AM3" s="112"/>
      <c r="AN3" s="112"/>
      <c r="AO3" s="112"/>
      <c r="AP3" s="112"/>
      <c r="AQ3" s="112"/>
    </row>
    <row r="4" spans="1:80" s="110" customFormat="1" ht="21" customHeight="1" x14ac:dyDescent="0.2">
      <c r="A4" s="851" t="s">
        <v>803</v>
      </c>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443"/>
      <c r="AG4" s="849"/>
      <c r="AH4" s="112"/>
      <c r="AI4" s="112"/>
      <c r="AJ4" s="112"/>
      <c r="AK4" s="112"/>
      <c r="AL4" s="112"/>
      <c r="AM4" s="112"/>
      <c r="AN4" s="112"/>
      <c r="AO4" s="112"/>
      <c r="AP4" s="112"/>
      <c r="AQ4" s="112"/>
    </row>
    <row r="5" spans="1:80" s="110" customFormat="1" ht="21" customHeight="1" x14ac:dyDescent="0.2">
      <c r="Q5" s="114"/>
      <c r="S5" s="114"/>
      <c r="T5" s="114"/>
      <c r="U5" s="114"/>
      <c r="V5" s="114"/>
      <c r="W5" s="114"/>
      <c r="X5" s="114"/>
      <c r="Y5" s="115"/>
      <c r="Z5" s="115"/>
      <c r="AA5" s="115"/>
      <c r="AB5" s="115"/>
      <c r="AC5" s="115"/>
      <c r="AD5" s="115"/>
      <c r="AE5" s="113"/>
      <c r="AF5" s="443"/>
      <c r="AG5" s="849"/>
      <c r="AH5" s="112"/>
      <c r="AI5" s="112"/>
      <c r="AJ5" s="112"/>
      <c r="AK5" s="112"/>
      <c r="AL5" s="112"/>
      <c r="AM5" s="112"/>
      <c r="AN5" s="112"/>
      <c r="AO5" s="112"/>
      <c r="AP5" s="112"/>
      <c r="AQ5" s="112"/>
    </row>
    <row r="6" spans="1:80" s="110" customFormat="1" ht="30" customHeight="1" x14ac:dyDescent="0.2">
      <c r="B6" s="852" t="s">
        <v>804</v>
      </c>
      <c r="C6" s="852"/>
      <c r="D6" s="852"/>
      <c r="E6" s="852"/>
      <c r="F6" s="852"/>
      <c r="G6" s="852"/>
      <c r="H6" s="852"/>
      <c r="I6" s="852"/>
      <c r="J6" s="852"/>
      <c r="K6" s="852"/>
      <c r="L6" s="852"/>
      <c r="M6" s="852"/>
      <c r="N6" s="852"/>
      <c r="O6" s="852"/>
      <c r="P6" s="852"/>
      <c r="Q6" s="852"/>
      <c r="R6" s="852"/>
      <c r="S6" s="852"/>
      <c r="T6" s="852"/>
      <c r="U6" s="852"/>
      <c r="V6" s="852"/>
      <c r="W6" s="852"/>
      <c r="X6" s="852"/>
      <c r="Y6" s="852"/>
      <c r="Z6" s="852"/>
      <c r="AA6" s="852"/>
      <c r="AB6" s="852"/>
      <c r="AC6" s="852"/>
      <c r="AD6" s="852"/>
      <c r="AE6" s="113"/>
      <c r="AF6" s="443"/>
      <c r="AG6" s="849"/>
      <c r="AH6" s="112"/>
      <c r="AI6" s="112"/>
      <c r="AJ6" s="112" t="s">
        <v>93</v>
      </c>
      <c r="AK6" s="112"/>
      <c r="AL6" s="112"/>
      <c r="AM6" s="112"/>
      <c r="AN6" s="112"/>
      <c r="AO6" s="112"/>
      <c r="AP6" s="112"/>
      <c r="AQ6" s="112"/>
    </row>
    <row r="7" spans="1:80" s="110" customFormat="1" ht="23.25" customHeight="1" x14ac:dyDescent="0.2">
      <c r="B7" s="852"/>
      <c r="C7" s="852"/>
      <c r="D7" s="852"/>
      <c r="E7" s="852"/>
      <c r="F7" s="852"/>
      <c r="G7" s="852"/>
      <c r="H7" s="852"/>
      <c r="I7" s="852"/>
      <c r="J7" s="852"/>
      <c r="K7" s="852"/>
      <c r="L7" s="852"/>
      <c r="M7" s="852"/>
      <c r="N7" s="852"/>
      <c r="O7" s="852"/>
      <c r="P7" s="852"/>
      <c r="Q7" s="852"/>
      <c r="R7" s="852"/>
      <c r="S7" s="852"/>
      <c r="T7" s="852"/>
      <c r="U7" s="852"/>
      <c r="V7" s="852"/>
      <c r="W7" s="852"/>
      <c r="X7" s="852"/>
      <c r="Y7" s="852"/>
      <c r="Z7" s="852"/>
      <c r="AA7" s="852"/>
      <c r="AB7" s="852"/>
      <c r="AC7" s="852"/>
      <c r="AD7" s="852"/>
      <c r="AE7" s="113"/>
      <c r="AF7" s="443"/>
      <c r="AG7" s="849"/>
      <c r="AH7" s="112"/>
      <c r="AI7" s="112"/>
      <c r="AJ7" s="112" t="s">
        <v>94</v>
      </c>
      <c r="AK7" s="112"/>
      <c r="AL7" s="112"/>
      <c r="AM7" s="112"/>
      <c r="AN7" s="112"/>
      <c r="AO7" s="112"/>
      <c r="AP7" s="112"/>
      <c r="AQ7" s="112"/>
    </row>
    <row r="8" spans="1:80" s="110" customFormat="1" ht="21" customHeight="1" x14ac:dyDescent="0.2">
      <c r="Y8" s="113"/>
      <c r="Z8" s="113"/>
      <c r="AA8" s="113"/>
      <c r="AB8" s="113"/>
      <c r="AC8" s="113"/>
      <c r="AD8" s="113"/>
      <c r="AE8" s="113"/>
      <c r="AF8" s="443"/>
      <c r="AG8" s="849"/>
      <c r="AH8" s="112"/>
      <c r="AI8" s="112"/>
      <c r="AJ8" s="112"/>
      <c r="AK8" s="112"/>
      <c r="AL8" s="112"/>
      <c r="AM8" s="112"/>
      <c r="AN8" s="112"/>
      <c r="AO8" s="112"/>
      <c r="AP8" s="112"/>
      <c r="AQ8" s="112"/>
    </row>
    <row r="9" spans="1:80" s="110" customFormat="1" ht="30" customHeight="1" x14ac:dyDescent="0.2">
      <c r="B9" s="853" t="s">
        <v>95</v>
      </c>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113"/>
      <c r="AF9" s="443"/>
      <c r="AG9" s="849"/>
      <c r="AH9" s="112"/>
      <c r="AI9" s="112"/>
      <c r="AJ9" s="112"/>
      <c r="AK9" s="112"/>
      <c r="AL9" s="112"/>
      <c r="AM9" s="112"/>
      <c r="AN9" s="112"/>
      <c r="AO9" s="112"/>
      <c r="AP9" s="112"/>
      <c r="AQ9" s="112"/>
    </row>
    <row r="10" spans="1:80" s="110" customFormat="1" ht="30" customHeight="1" x14ac:dyDescent="0.2">
      <c r="B10" s="853" t="s">
        <v>96</v>
      </c>
      <c r="C10" s="853"/>
      <c r="D10" s="853"/>
      <c r="E10" s="853"/>
      <c r="F10" s="853"/>
      <c r="G10" s="853"/>
      <c r="H10" s="853" t="s">
        <v>97</v>
      </c>
      <c r="I10" s="853"/>
      <c r="J10" s="853"/>
      <c r="K10" s="853"/>
      <c r="L10" s="853"/>
      <c r="M10" s="853"/>
      <c r="N10" s="853"/>
      <c r="O10" s="853"/>
      <c r="P10" s="853"/>
      <c r="Q10" s="853"/>
      <c r="R10" s="853"/>
      <c r="S10" s="853"/>
      <c r="T10" s="853"/>
      <c r="U10" s="853"/>
      <c r="V10" s="853"/>
      <c r="W10" s="853"/>
      <c r="X10" s="853"/>
      <c r="Y10" s="853"/>
      <c r="Z10" s="853"/>
      <c r="AA10" s="853"/>
      <c r="AB10" s="853"/>
      <c r="AC10" s="853"/>
      <c r="AD10" s="853"/>
      <c r="AE10" s="113"/>
      <c r="AF10" s="443"/>
      <c r="AG10" s="849"/>
      <c r="AH10" s="112"/>
      <c r="AI10" s="112"/>
      <c r="AJ10" s="112"/>
      <c r="AK10" s="112"/>
      <c r="AL10" s="112"/>
      <c r="AM10" s="112"/>
      <c r="AN10" s="112"/>
      <c r="AO10" s="112"/>
      <c r="AP10" s="112"/>
      <c r="AQ10" s="112"/>
    </row>
    <row r="11" spans="1:80" s="110" customFormat="1" ht="21.75" customHeight="1" x14ac:dyDescent="0.2">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443"/>
      <c r="AG11" s="849"/>
      <c r="AH11" s="112"/>
      <c r="AI11" s="112"/>
      <c r="AJ11" s="112"/>
      <c r="AK11" s="112"/>
      <c r="AL11" s="112"/>
      <c r="AM11" s="112"/>
      <c r="AN11" s="112"/>
      <c r="AO11" s="112"/>
      <c r="AP11" s="112"/>
      <c r="AQ11" s="112"/>
      <c r="CB11" s="117"/>
    </row>
    <row r="12" spans="1:80" s="110" customFormat="1" ht="30" customHeight="1" x14ac:dyDescent="0.2">
      <c r="A12" s="116"/>
      <c r="B12" s="854" t="s">
        <v>309</v>
      </c>
      <c r="C12" s="854"/>
      <c r="D12" s="854"/>
      <c r="E12" s="854"/>
      <c r="F12" s="854"/>
      <c r="G12" s="854"/>
      <c r="H12" s="854"/>
      <c r="I12" s="854"/>
      <c r="J12" s="854"/>
      <c r="K12" s="855"/>
      <c r="L12" s="855"/>
      <c r="M12" s="855"/>
      <c r="N12" s="855"/>
      <c r="O12" s="116"/>
      <c r="P12" s="116"/>
      <c r="Q12" s="116"/>
      <c r="R12" s="116"/>
      <c r="S12" s="116"/>
      <c r="T12" s="116"/>
      <c r="U12" s="116"/>
      <c r="V12" s="116"/>
      <c r="W12" s="116"/>
      <c r="X12" s="116"/>
      <c r="Y12" s="116"/>
      <c r="Z12" s="116"/>
      <c r="AA12" s="116"/>
      <c r="AB12" s="116"/>
      <c r="AC12" s="116"/>
      <c r="AD12" s="116"/>
      <c r="AE12" s="116"/>
      <c r="AF12" s="443"/>
      <c r="AG12" s="849"/>
      <c r="AH12" s="112"/>
      <c r="AI12" s="112"/>
      <c r="AJ12" s="112"/>
      <c r="AK12" s="112"/>
      <c r="AL12" s="112"/>
      <c r="AM12" s="112"/>
      <c r="AN12" s="112"/>
      <c r="AO12" s="112"/>
      <c r="AP12" s="112"/>
      <c r="AQ12" s="112"/>
      <c r="CB12" s="117"/>
    </row>
    <row r="13" spans="1:80" s="110" customFormat="1" ht="15" customHeight="1" x14ac:dyDescent="0.2">
      <c r="A13" s="118"/>
      <c r="B13" s="856" t="s">
        <v>308</v>
      </c>
      <c r="C13" s="857"/>
      <c r="D13" s="857"/>
      <c r="E13" s="857"/>
      <c r="F13" s="857"/>
      <c r="G13" s="857"/>
      <c r="H13" s="857"/>
      <c r="I13" s="857"/>
      <c r="J13" s="858"/>
      <c r="K13" s="856" t="s">
        <v>98</v>
      </c>
      <c r="L13" s="857"/>
      <c r="M13" s="857"/>
      <c r="N13" s="857"/>
      <c r="O13" s="857"/>
      <c r="P13" s="857"/>
      <c r="Q13" s="857"/>
      <c r="R13" s="857"/>
      <c r="S13" s="862"/>
      <c r="T13" s="863"/>
      <c r="U13" s="863"/>
      <c r="V13" s="863"/>
      <c r="W13" s="863"/>
      <c r="X13" s="863"/>
      <c r="Y13" s="863"/>
      <c r="Z13" s="863"/>
      <c r="AA13" s="863"/>
      <c r="AB13" s="863"/>
      <c r="AC13" s="863"/>
      <c r="AD13" s="863"/>
      <c r="AF13" s="443"/>
      <c r="AG13" s="849"/>
      <c r="AH13" s="112"/>
      <c r="AI13" s="112"/>
      <c r="AJ13" s="112"/>
      <c r="AK13" s="112"/>
      <c r="AL13" s="112"/>
      <c r="AM13" s="112"/>
      <c r="AN13" s="112"/>
      <c r="AO13" s="112"/>
      <c r="AP13" s="112"/>
      <c r="AQ13" s="112"/>
      <c r="CB13" s="117"/>
    </row>
    <row r="14" spans="1:80" s="110" customFormat="1" ht="15" customHeight="1" x14ac:dyDescent="0.2">
      <c r="A14" s="118"/>
      <c r="B14" s="859"/>
      <c r="C14" s="860"/>
      <c r="D14" s="860"/>
      <c r="E14" s="860"/>
      <c r="F14" s="860"/>
      <c r="G14" s="860"/>
      <c r="H14" s="860"/>
      <c r="I14" s="860"/>
      <c r="J14" s="861"/>
      <c r="K14" s="859"/>
      <c r="L14" s="860"/>
      <c r="M14" s="860"/>
      <c r="N14" s="860"/>
      <c r="O14" s="860"/>
      <c r="P14" s="860"/>
      <c r="Q14" s="860"/>
      <c r="R14" s="860"/>
      <c r="S14" s="862"/>
      <c r="T14" s="863"/>
      <c r="U14" s="863"/>
      <c r="V14" s="863"/>
      <c r="W14" s="863"/>
      <c r="X14" s="863"/>
      <c r="Y14" s="863"/>
      <c r="Z14" s="863"/>
      <c r="AA14" s="863"/>
      <c r="AB14" s="863"/>
      <c r="AC14" s="863"/>
      <c r="AD14" s="863"/>
      <c r="AF14" s="443"/>
      <c r="AG14" s="849"/>
      <c r="AH14" s="112"/>
      <c r="AI14" s="112"/>
      <c r="AJ14" s="112"/>
      <c r="AK14" s="112"/>
      <c r="AL14" s="112"/>
      <c r="AM14" s="112"/>
      <c r="AN14" s="112"/>
      <c r="AO14" s="112"/>
      <c r="AP14" s="112"/>
      <c r="AQ14" s="112"/>
      <c r="CB14" s="117"/>
    </row>
    <row r="15" spans="1:80" s="110" customFormat="1" ht="30" customHeight="1" x14ac:dyDescent="0.2">
      <c r="A15" s="118"/>
      <c r="B15" s="649">
        <v>1</v>
      </c>
      <c r="C15" s="865"/>
      <c r="D15" s="866"/>
      <c r="E15" s="866"/>
      <c r="F15" s="866"/>
      <c r="G15" s="866"/>
      <c r="H15" s="866"/>
      <c r="I15" s="866"/>
      <c r="J15" s="867"/>
      <c r="K15" s="865"/>
      <c r="L15" s="866"/>
      <c r="M15" s="866"/>
      <c r="N15" s="866"/>
      <c r="O15" s="866"/>
      <c r="P15" s="866"/>
      <c r="Q15" s="866"/>
      <c r="R15" s="866"/>
      <c r="S15" s="862"/>
      <c r="T15" s="863"/>
      <c r="U15" s="863"/>
      <c r="V15" s="863"/>
      <c r="W15" s="863"/>
      <c r="X15" s="863"/>
      <c r="Y15" s="863"/>
      <c r="Z15" s="863"/>
      <c r="AA15" s="863"/>
      <c r="AB15" s="863"/>
      <c r="AC15" s="863"/>
      <c r="AD15" s="863"/>
      <c r="AF15" s="443"/>
      <c r="AG15" s="849"/>
      <c r="AH15" s="112"/>
      <c r="AI15" s="112"/>
      <c r="AJ15" s="112"/>
      <c r="AK15" s="112"/>
      <c r="AL15" s="112"/>
      <c r="AM15" s="112"/>
      <c r="AN15" s="112"/>
      <c r="AO15" s="112"/>
      <c r="AP15" s="112"/>
      <c r="AQ15" s="112"/>
      <c r="CB15" s="117"/>
    </row>
    <row r="16" spans="1:80" s="110" customFormat="1" ht="30" customHeight="1" x14ac:dyDescent="0.2">
      <c r="A16" s="118"/>
      <c r="B16" s="649">
        <v>2</v>
      </c>
      <c r="C16" s="865"/>
      <c r="D16" s="866"/>
      <c r="E16" s="866"/>
      <c r="F16" s="866"/>
      <c r="G16" s="866"/>
      <c r="H16" s="866"/>
      <c r="I16" s="866"/>
      <c r="J16" s="867"/>
      <c r="K16" s="865"/>
      <c r="L16" s="866"/>
      <c r="M16" s="866"/>
      <c r="N16" s="866"/>
      <c r="O16" s="866"/>
      <c r="P16" s="866"/>
      <c r="Q16" s="866"/>
      <c r="R16" s="866"/>
      <c r="S16" s="862"/>
      <c r="T16" s="863"/>
      <c r="U16" s="863"/>
      <c r="V16" s="863"/>
      <c r="W16" s="863"/>
      <c r="X16" s="863"/>
      <c r="Y16" s="863"/>
      <c r="Z16" s="863"/>
      <c r="AA16" s="863"/>
      <c r="AB16" s="863"/>
      <c r="AC16" s="863"/>
      <c r="AD16" s="863"/>
      <c r="AF16" s="443"/>
      <c r="AG16" s="849"/>
      <c r="AH16" s="112"/>
      <c r="AI16" s="112"/>
      <c r="AJ16" s="112"/>
      <c r="AK16" s="112"/>
      <c r="AL16" s="112"/>
      <c r="AM16" s="112"/>
      <c r="AN16" s="112"/>
      <c r="AO16" s="112"/>
      <c r="AP16" s="112"/>
      <c r="AQ16" s="112"/>
      <c r="CB16" s="117"/>
    </row>
    <row r="17" spans="1:80" ht="15.75" customHeight="1" x14ac:dyDescent="0.2">
      <c r="B17" s="110"/>
      <c r="C17" s="110" t="s">
        <v>382</v>
      </c>
      <c r="D17" s="110"/>
      <c r="E17" s="110"/>
      <c r="F17" s="110"/>
      <c r="G17" s="11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F17" s="444"/>
      <c r="AG17" s="849"/>
      <c r="AH17" s="122"/>
      <c r="AI17" s="122"/>
      <c r="AJ17" s="122"/>
      <c r="AK17" s="122"/>
      <c r="AL17" s="122"/>
      <c r="AM17" s="122"/>
      <c r="AN17" s="122"/>
      <c r="AO17" s="122"/>
      <c r="AP17" s="122"/>
      <c r="AQ17" s="122"/>
      <c r="CB17" s="123"/>
    </row>
    <row r="18" spans="1:80" ht="21.75" customHeight="1" x14ac:dyDescent="0.2">
      <c r="A18" s="120"/>
      <c r="B18" s="110"/>
      <c r="C18" s="110"/>
      <c r="D18" s="110"/>
      <c r="E18" s="110"/>
      <c r="F18" s="110"/>
      <c r="G18" s="11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444"/>
      <c r="AG18" s="849"/>
      <c r="AH18" s="122"/>
      <c r="AI18" s="122"/>
      <c r="AJ18" s="122"/>
      <c r="AK18" s="122"/>
      <c r="AL18" s="122"/>
      <c r="AM18" s="122"/>
      <c r="AN18" s="122"/>
      <c r="AO18" s="122"/>
      <c r="AP18" s="122"/>
      <c r="AQ18" s="122"/>
      <c r="CB18" s="123"/>
    </row>
    <row r="19" spans="1:80" ht="19.5" customHeight="1" x14ac:dyDescent="0.2">
      <c r="A19" s="124"/>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4"/>
      <c r="AF19" s="444"/>
      <c r="AG19" s="849"/>
      <c r="AH19" s="122"/>
      <c r="AI19" s="122"/>
      <c r="AJ19" s="122"/>
      <c r="AK19" s="122"/>
      <c r="AL19" s="122"/>
      <c r="AM19" s="122"/>
      <c r="AN19" s="122"/>
      <c r="AO19" s="122"/>
      <c r="AP19" s="122"/>
      <c r="AQ19" s="122"/>
      <c r="CB19" s="123"/>
    </row>
    <row r="20" spans="1:80" s="128" customFormat="1" ht="15" customHeight="1" x14ac:dyDescent="0.2">
      <c r="A20" s="864" t="s">
        <v>307</v>
      </c>
      <c r="B20" s="864"/>
      <c r="C20" s="864"/>
      <c r="D20" s="864"/>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445"/>
      <c r="AG20" s="849"/>
      <c r="AH20" s="127"/>
      <c r="AI20" s="127"/>
      <c r="AJ20" s="127"/>
      <c r="AK20" s="127"/>
      <c r="AL20" s="127"/>
      <c r="AM20" s="127"/>
      <c r="AN20" s="127"/>
      <c r="AO20" s="127"/>
      <c r="AP20" s="127"/>
      <c r="AQ20" s="127"/>
      <c r="CB20" s="129"/>
    </row>
    <row r="21" spans="1:80" s="128" customFormat="1" ht="8.25" hidden="1" customHeight="1" x14ac:dyDescent="0.2">
      <c r="A21" s="864"/>
      <c r="B21" s="864"/>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c r="AD21" s="864"/>
      <c r="AE21" s="864"/>
      <c r="AF21" s="445"/>
      <c r="AG21" s="849"/>
      <c r="AH21" s="127"/>
      <c r="AI21" s="127"/>
      <c r="AJ21" s="127"/>
      <c r="AK21" s="127"/>
      <c r="AL21" s="127"/>
      <c r="AM21" s="127"/>
      <c r="AN21" s="127"/>
      <c r="AO21" s="127"/>
      <c r="AP21" s="127"/>
      <c r="AQ21" s="127"/>
      <c r="CB21" s="129"/>
    </row>
    <row r="22" spans="1:80" s="128" customFormat="1" ht="16.5" hidden="1" customHeight="1" x14ac:dyDescent="0.2">
      <c r="A22" s="864"/>
      <c r="B22" s="864"/>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445"/>
      <c r="AG22" s="849"/>
      <c r="AH22" s="127"/>
      <c r="AI22" s="127"/>
      <c r="AJ22" s="127"/>
      <c r="AK22" s="127"/>
      <c r="AL22" s="127"/>
      <c r="AM22" s="127"/>
      <c r="AN22" s="127"/>
      <c r="AO22" s="127"/>
      <c r="AP22" s="127"/>
      <c r="AQ22" s="127"/>
      <c r="CB22" s="129"/>
    </row>
    <row r="23" spans="1:80" x14ac:dyDescent="0.2">
      <c r="A23" s="130" t="s">
        <v>387</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444"/>
      <c r="AG23" s="849"/>
      <c r="AH23" s="122"/>
      <c r="AI23" s="122"/>
      <c r="AJ23" s="122"/>
      <c r="AK23" s="122"/>
      <c r="AL23" s="122"/>
      <c r="AM23" s="122"/>
      <c r="AN23" s="122"/>
      <c r="AO23" s="122"/>
      <c r="AP23" s="122"/>
      <c r="AQ23" s="122"/>
      <c r="CB23" s="123"/>
    </row>
    <row r="24" spans="1:80" ht="1.5" customHeight="1" x14ac:dyDescent="0.2">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849"/>
      <c r="AH24" s="122"/>
      <c r="AI24" s="122"/>
      <c r="AJ24" s="122"/>
      <c r="AK24" s="122"/>
      <c r="AL24" s="122"/>
      <c r="AM24" s="122"/>
      <c r="AN24" s="122"/>
      <c r="AO24" s="122"/>
      <c r="AP24" s="122"/>
      <c r="AQ24" s="122"/>
    </row>
    <row r="25" spans="1:80" x14ac:dyDescent="0.2">
      <c r="A25" s="122" t="s">
        <v>107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row>
    <row r="26" spans="1:80" x14ac:dyDescent="0.2">
      <c r="A26" s="12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row>
    <row r="27" spans="1:80" x14ac:dyDescent="0.2">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row>
    <row r="28" spans="1:80" x14ac:dyDescent="0.2">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row>
    <row r="29" spans="1:80" x14ac:dyDescent="0.2">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row>
    <row r="30" spans="1:80" x14ac:dyDescent="0.2">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row>
    <row r="31" spans="1:80" x14ac:dyDescent="0.2">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row>
    <row r="32" spans="1:80"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row>
    <row r="33" spans="1:43" x14ac:dyDescent="0.2">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row>
    <row r="34" spans="1:43" x14ac:dyDescent="0.2">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row>
    <row r="35" spans="1:43" x14ac:dyDescent="0.2">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row>
    <row r="36" spans="1:43"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row>
  </sheetData>
  <customSheetViews>
    <customSheetView guid="{A4F3C7AD-F0DA-4671-AF85-E5E755CFE342}" showPageBreaks="1" printArea="1" hiddenRows="1" view="pageBreakPreview" topLeftCell="A13">
      <selection activeCell="B8" sqref="B8"/>
      <colBreaks count="1" manualBreakCount="1">
        <brk id="31" max="1048575" man="1"/>
      </colBreaks>
      <pageMargins left="0.78700000000000003" right="0.78700000000000003" top="0.98399999999999999" bottom="0.98399999999999999" header="0.51200000000000001" footer="0.51200000000000001"/>
      <pageSetup paperSize="9" scale="95" orientation="portrait" horizontalDpi="1200" verticalDpi="1200" r:id="rId1"/>
      <headerFooter alignWithMargins="0"/>
    </customSheetView>
    <customSheetView guid="{CAEA2A42-8D92-46A4-ACB8-37570B67C27F}" showPageBreaks="1" printArea="1" hiddenRows="1" view="pageBreakPreview">
      <selection activeCell="AI8" sqref="AI8"/>
      <colBreaks count="1" manualBreakCount="1">
        <brk id="31" max="1048575" man="1"/>
      </colBreaks>
      <pageMargins left="0.78700000000000003" right="0.78700000000000003" top="0.98399999999999999" bottom="0.98399999999999999" header="0.51200000000000001" footer="0.51200000000000001"/>
      <pageSetup paperSize="9" scale="98" orientation="portrait" horizontalDpi="1200" verticalDpi="1200" r:id="rId2"/>
      <headerFooter alignWithMargins="0"/>
    </customSheetView>
  </customSheetViews>
  <mergeCells count="31">
    <mergeCell ref="A20:AE22"/>
    <mergeCell ref="Y14:AA14"/>
    <mergeCell ref="AB14:AD14"/>
    <mergeCell ref="AB16:AD16"/>
    <mergeCell ref="C15:J15"/>
    <mergeCell ref="K15:R15"/>
    <mergeCell ref="S15:U15"/>
    <mergeCell ref="V15:X15"/>
    <mergeCell ref="Y15:AA15"/>
    <mergeCell ref="AB15:AD15"/>
    <mergeCell ref="C16:J16"/>
    <mergeCell ref="K16:R16"/>
    <mergeCell ref="S16:U16"/>
    <mergeCell ref="V16:X16"/>
    <mergeCell ref="Y16:AA16"/>
    <mergeCell ref="Z1:AD1"/>
    <mergeCell ref="AG1:AG24"/>
    <mergeCell ref="W2:AE2"/>
    <mergeCell ref="A4:AE4"/>
    <mergeCell ref="B6:AD7"/>
    <mergeCell ref="B9:G9"/>
    <mergeCell ref="H9:AD9"/>
    <mergeCell ref="B10:G10"/>
    <mergeCell ref="H10:AD10"/>
    <mergeCell ref="B12:J12"/>
    <mergeCell ref="K12:N12"/>
    <mergeCell ref="B13:J14"/>
    <mergeCell ref="K13:R14"/>
    <mergeCell ref="S13:U14"/>
    <mergeCell ref="V13:AD13"/>
    <mergeCell ref="V14:X14"/>
  </mergeCells>
  <phoneticPr fontId="6"/>
  <dataValidations count="1">
    <dataValidation type="list" allowBlank="1" showInputMessage="1" showErrorMessage="1" sqref="S15:AD16 K12:N12" xr:uid="{00000000-0002-0000-0400-000000000000}">
      <formula1>$AJ$6:$AJ$7</formula1>
    </dataValidation>
  </dataValidations>
  <pageMargins left="0.78700000000000003" right="0.78700000000000003" top="0.98399999999999999" bottom="0.98399999999999999" header="0.51200000000000001" footer="0.51200000000000001"/>
  <pageSetup paperSize="9" scale="95" orientation="portrait" horizontalDpi="1200" verticalDpi="1200" r:id="rId3"/>
  <headerFooter alignWithMargins="0"/>
  <colBreaks count="1" manualBreakCount="1">
    <brk id="3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66"/>
  <sheetViews>
    <sheetView view="pageBreakPreview" topLeftCell="A28" zoomScaleNormal="100" zoomScaleSheetLayoutView="100" workbookViewId="0"/>
  </sheetViews>
  <sheetFormatPr defaultColWidth="3" defaultRowHeight="13" x14ac:dyDescent="0.2"/>
  <cols>
    <col min="1" max="1" width="3" style="119"/>
    <col min="2" max="8" width="3" style="119" customWidth="1"/>
    <col min="9" max="26" width="4.69921875" style="119" customWidth="1"/>
    <col min="27" max="27" width="0.69921875" style="119" customWidth="1"/>
    <col min="28" max="28" width="8.09765625" style="119" customWidth="1"/>
    <col min="29" max="65" width="12.09765625" style="119" customWidth="1"/>
    <col min="66" max="16384" width="3" style="119"/>
  </cols>
  <sheetData>
    <row r="1" spans="1:38" s="110" customFormat="1" ht="21.75" customHeight="1" x14ac:dyDescent="0.2">
      <c r="X1" s="438" t="s">
        <v>115</v>
      </c>
      <c r="Y1" s="438"/>
      <c r="Z1" s="438"/>
      <c r="AA1" s="111"/>
      <c r="AB1" s="875" t="s">
        <v>92</v>
      </c>
      <c r="AC1" s="112"/>
      <c r="AD1" s="112"/>
      <c r="AE1" s="112"/>
      <c r="AF1" s="112"/>
      <c r="AG1" s="112"/>
      <c r="AH1" s="112"/>
      <c r="AI1" s="112"/>
      <c r="AJ1" s="112"/>
      <c r="AK1" s="112"/>
      <c r="AL1" s="112"/>
    </row>
    <row r="2" spans="1:38" s="110" customFormat="1" ht="21.75" customHeight="1" x14ac:dyDescent="0.2">
      <c r="A2" s="876" t="s">
        <v>800</v>
      </c>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111"/>
      <c r="AB2" s="875"/>
      <c r="AC2" s="112"/>
      <c r="AD2" s="112"/>
      <c r="AE2" s="112"/>
      <c r="AF2" s="112"/>
      <c r="AG2" s="112"/>
      <c r="AH2" s="112"/>
      <c r="AI2" s="112"/>
      <c r="AJ2" s="112"/>
      <c r="AK2" s="112"/>
      <c r="AL2" s="112"/>
    </row>
    <row r="3" spans="1:38" s="110" customFormat="1" ht="21.75" customHeight="1" x14ac:dyDescent="0.2">
      <c r="B3" s="436"/>
      <c r="C3" s="436"/>
      <c r="D3" s="436"/>
      <c r="E3" s="436"/>
      <c r="F3" s="436"/>
      <c r="G3" s="436"/>
      <c r="H3" s="436"/>
      <c r="I3" s="436"/>
      <c r="J3" s="436"/>
      <c r="K3" s="436"/>
      <c r="L3" s="436"/>
      <c r="M3" s="436"/>
      <c r="N3" s="436"/>
      <c r="O3" s="436"/>
      <c r="P3" s="436"/>
      <c r="Q3" s="436"/>
      <c r="R3" s="436"/>
      <c r="S3" s="436"/>
      <c r="T3" s="114"/>
      <c r="U3" s="114"/>
      <c r="V3" s="114"/>
      <c r="W3" s="114"/>
      <c r="X3" s="114"/>
      <c r="Y3" s="114"/>
      <c r="Z3" s="115"/>
      <c r="AA3" s="111"/>
      <c r="AB3" s="875"/>
      <c r="AC3" s="112"/>
      <c r="AD3" s="112"/>
      <c r="AE3" s="112"/>
      <c r="AF3" s="112"/>
      <c r="AG3" s="112"/>
      <c r="AH3" s="112"/>
      <c r="AI3" s="112"/>
      <c r="AJ3" s="112"/>
      <c r="AK3" s="112"/>
      <c r="AL3" s="112"/>
    </row>
    <row r="4" spans="1:38" s="110" customFormat="1" ht="32.15" customHeight="1" x14ac:dyDescent="0.2">
      <c r="B4" s="870" t="s">
        <v>805</v>
      </c>
      <c r="C4" s="870"/>
      <c r="D4" s="870"/>
      <c r="E4" s="870"/>
      <c r="F4" s="870"/>
      <c r="G4" s="870"/>
      <c r="H4" s="870"/>
      <c r="I4" s="870"/>
      <c r="J4" s="870"/>
      <c r="K4" s="870"/>
      <c r="L4" s="870"/>
      <c r="M4" s="870"/>
      <c r="N4" s="870"/>
      <c r="O4" s="870"/>
      <c r="P4" s="870"/>
      <c r="Q4" s="870"/>
      <c r="R4" s="870"/>
      <c r="S4" s="870"/>
      <c r="T4" s="870"/>
      <c r="U4" s="870"/>
      <c r="V4" s="870"/>
      <c r="W4" s="870"/>
      <c r="X4" s="870"/>
      <c r="Y4" s="870"/>
      <c r="Z4" s="763"/>
      <c r="AA4" s="111"/>
      <c r="AB4" s="875"/>
      <c r="AC4" s="112"/>
      <c r="AD4" s="112"/>
      <c r="AE4" s="112"/>
      <c r="AF4" s="112"/>
      <c r="AG4" s="112"/>
      <c r="AH4" s="112"/>
      <c r="AI4" s="112"/>
      <c r="AJ4" s="112"/>
      <c r="AK4" s="112"/>
    </row>
    <row r="5" spans="1:38" s="110" customFormat="1" x14ac:dyDescent="0.2">
      <c r="B5" s="870" t="s">
        <v>799</v>
      </c>
      <c r="C5" s="870"/>
      <c r="D5" s="870"/>
      <c r="E5" s="870"/>
      <c r="F5" s="870"/>
      <c r="G5" s="870"/>
      <c r="H5" s="870"/>
      <c r="I5" s="870"/>
      <c r="J5" s="870"/>
      <c r="K5" s="870"/>
      <c r="L5" s="870"/>
      <c r="M5" s="870"/>
      <c r="N5" s="870"/>
      <c r="O5" s="870"/>
      <c r="P5" s="870"/>
      <c r="Q5" s="870"/>
      <c r="R5" s="870"/>
      <c r="S5" s="870"/>
      <c r="T5" s="870"/>
      <c r="U5" s="870"/>
      <c r="V5" s="870"/>
      <c r="W5" s="870"/>
      <c r="X5" s="870"/>
      <c r="Y5" s="870"/>
      <c r="Z5" s="763"/>
      <c r="AA5" s="111"/>
      <c r="AB5" s="875"/>
      <c r="AC5" s="112"/>
      <c r="AD5" s="112"/>
      <c r="AE5" s="112"/>
      <c r="AF5" s="112"/>
      <c r="AG5" s="112"/>
      <c r="AH5" s="112"/>
      <c r="AI5" s="112"/>
      <c r="AJ5" s="112"/>
      <c r="AK5" s="112"/>
    </row>
    <row r="6" spans="1:38" s="110" customFormat="1" ht="12" customHeight="1" x14ac:dyDescent="0.2">
      <c r="B6" s="763"/>
      <c r="C6" s="763"/>
      <c r="D6" s="763"/>
      <c r="E6" s="763"/>
      <c r="F6" s="763"/>
      <c r="G6" s="763"/>
      <c r="H6" s="763"/>
      <c r="I6" s="763"/>
      <c r="J6" s="763"/>
      <c r="K6" s="763"/>
      <c r="L6" s="763"/>
      <c r="M6" s="763"/>
      <c r="N6" s="763"/>
      <c r="O6" s="763"/>
      <c r="P6" s="763"/>
      <c r="Q6" s="763"/>
      <c r="R6" s="763"/>
      <c r="S6" s="763"/>
      <c r="T6" s="763"/>
      <c r="U6" s="763"/>
      <c r="V6" s="763"/>
      <c r="W6" s="763"/>
      <c r="X6" s="763"/>
      <c r="Y6" s="763"/>
      <c r="Z6" s="763"/>
      <c r="AA6" s="111"/>
      <c r="AB6" s="875"/>
      <c r="AC6" s="112"/>
      <c r="AD6" s="112"/>
      <c r="AE6" s="112"/>
      <c r="AF6" s="112"/>
      <c r="AG6" s="112"/>
      <c r="AH6" s="112"/>
      <c r="AI6" s="112"/>
      <c r="AJ6" s="112"/>
      <c r="AK6" s="112"/>
    </row>
    <row r="7" spans="1:38" s="110" customFormat="1" x14ac:dyDescent="0.2">
      <c r="B7" s="125" t="s">
        <v>99</v>
      </c>
      <c r="C7" s="763"/>
      <c r="D7" s="763"/>
      <c r="E7" s="763"/>
      <c r="F7" s="763"/>
      <c r="G7" s="763"/>
      <c r="H7" s="763"/>
      <c r="I7" s="763"/>
      <c r="J7" s="763"/>
      <c r="K7" s="763"/>
      <c r="L7" s="763"/>
      <c r="M7" s="763"/>
      <c r="N7" s="763"/>
      <c r="O7" s="763"/>
      <c r="P7" s="763"/>
      <c r="Q7" s="763"/>
      <c r="R7" s="763"/>
      <c r="S7" s="763"/>
      <c r="T7" s="763"/>
      <c r="U7" s="763"/>
      <c r="V7" s="763"/>
      <c r="W7" s="763"/>
      <c r="X7" s="763"/>
      <c r="Y7" s="763"/>
      <c r="Z7" s="763"/>
      <c r="AA7" s="111"/>
      <c r="AB7" s="875"/>
      <c r="AC7" s="112"/>
      <c r="AD7" s="112"/>
      <c r="AE7" s="112"/>
      <c r="AF7" s="112"/>
      <c r="AG7" s="112"/>
      <c r="AH7" s="112"/>
      <c r="AI7" s="112"/>
      <c r="AJ7" s="112"/>
      <c r="AK7" s="112"/>
    </row>
    <row r="8" spans="1:38" s="110" customFormat="1" ht="18" customHeight="1" x14ac:dyDescent="0.2">
      <c r="B8" s="868" t="s">
        <v>95</v>
      </c>
      <c r="C8" s="868"/>
      <c r="D8" s="868"/>
      <c r="E8" s="868"/>
      <c r="F8" s="868"/>
      <c r="G8" s="868"/>
      <c r="H8" s="869"/>
      <c r="I8" s="869"/>
      <c r="J8" s="869"/>
      <c r="K8" s="869"/>
      <c r="L8" s="869"/>
      <c r="M8" s="869"/>
      <c r="N8" s="869"/>
      <c r="O8" s="869"/>
      <c r="P8" s="869"/>
      <c r="Q8" s="869"/>
      <c r="R8" s="869"/>
      <c r="S8" s="869"/>
      <c r="T8" s="869"/>
      <c r="U8" s="869"/>
      <c r="V8" s="869"/>
      <c r="W8" s="869"/>
      <c r="X8" s="869"/>
      <c r="Y8" s="869"/>
      <c r="Z8" s="763"/>
      <c r="AA8" s="111"/>
      <c r="AB8" s="875"/>
      <c r="AC8" s="112"/>
      <c r="AD8" s="112"/>
      <c r="AE8" s="112"/>
      <c r="AF8" s="112"/>
      <c r="AG8" s="112"/>
      <c r="AH8" s="112"/>
      <c r="AI8" s="112"/>
      <c r="AJ8" s="112"/>
      <c r="AK8" s="112"/>
    </row>
    <row r="9" spans="1:38" s="110" customFormat="1" ht="18" customHeight="1" x14ac:dyDescent="0.2">
      <c r="B9" s="868" t="s">
        <v>101</v>
      </c>
      <c r="C9" s="868"/>
      <c r="D9" s="868"/>
      <c r="E9" s="868"/>
      <c r="F9" s="868"/>
      <c r="G9" s="868"/>
      <c r="H9" s="869"/>
      <c r="I9" s="869"/>
      <c r="J9" s="869"/>
      <c r="K9" s="869"/>
      <c r="L9" s="869"/>
      <c r="M9" s="869"/>
      <c r="N9" s="869"/>
      <c r="O9" s="869"/>
      <c r="P9" s="869"/>
      <c r="Q9" s="869"/>
      <c r="R9" s="869"/>
      <c r="S9" s="869"/>
      <c r="T9" s="869"/>
      <c r="U9" s="869"/>
      <c r="V9" s="869"/>
      <c r="W9" s="869"/>
      <c r="X9" s="869"/>
      <c r="Y9" s="869"/>
      <c r="Z9" s="763"/>
      <c r="AA9" s="111"/>
      <c r="AB9" s="875"/>
      <c r="AC9" s="112"/>
      <c r="AD9" s="112"/>
      <c r="AE9" s="112"/>
      <c r="AF9" s="112"/>
      <c r="AG9" s="112"/>
      <c r="AH9" s="112"/>
      <c r="AI9" s="112"/>
      <c r="AJ9" s="112"/>
      <c r="AK9" s="112"/>
    </row>
    <row r="10" spans="1:38" s="110" customFormat="1" ht="18" customHeight="1" x14ac:dyDescent="0.2">
      <c r="B10" s="868" t="s">
        <v>102</v>
      </c>
      <c r="C10" s="868"/>
      <c r="D10" s="868"/>
      <c r="E10" s="868"/>
      <c r="F10" s="868"/>
      <c r="G10" s="868"/>
      <c r="H10" s="869"/>
      <c r="I10" s="869"/>
      <c r="J10" s="869"/>
      <c r="K10" s="869"/>
      <c r="L10" s="869"/>
      <c r="M10" s="869"/>
      <c r="N10" s="869"/>
      <c r="O10" s="869"/>
      <c r="P10" s="869"/>
      <c r="Q10" s="869"/>
      <c r="R10" s="869"/>
      <c r="S10" s="869"/>
      <c r="T10" s="869"/>
      <c r="U10" s="869"/>
      <c r="V10" s="869"/>
      <c r="W10" s="869"/>
      <c r="X10" s="869"/>
      <c r="Y10" s="869"/>
      <c r="Z10" s="763"/>
      <c r="AA10" s="111"/>
      <c r="AB10" s="875"/>
      <c r="AC10" s="112"/>
      <c r="AD10" s="112"/>
      <c r="AE10" s="112"/>
      <c r="AF10" s="112"/>
      <c r="AG10" s="112"/>
      <c r="AH10" s="112"/>
      <c r="AI10" s="112"/>
      <c r="AJ10" s="112"/>
      <c r="AK10" s="112"/>
    </row>
    <row r="11" spans="1:38" s="110" customFormat="1" ht="18" customHeight="1" x14ac:dyDescent="0.2">
      <c r="B11" s="868" t="s">
        <v>103</v>
      </c>
      <c r="C11" s="868"/>
      <c r="D11" s="868"/>
      <c r="E11" s="868"/>
      <c r="F11" s="868"/>
      <c r="G11" s="868"/>
      <c r="H11" s="869"/>
      <c r="I11" s="869"/>
      <c r="J11" s="869"/>
      <c r="K11" s="869"/>
      <c r="L11" s="869"/>
      <c r="M11" s="869"/>
      <c r="N11" s="869"/>
      <c r="O11" s="869"/>
      <c r="P11" s="869"/>
      <c r="Q11" s="869"/>
      <c r="R11" s="869"/>
      <c r="S11" s="869"/>
      <c r="T11" s="869"/>
      <c r="U11" s="869"/>
      <c r="V11" s="869"/>
      <c r="W11" s="869"/>
      <c r="X11" s="869"/>
      <c r="Y11" s="869"/>
      <c r="Z11" s="763"/>
      <c r="AA11" s="111"/>
      <c r="AB11" s="875"/>
      <c r="AC11" s="112"/>
      <c r="AD11" s="112"/>
      <c r="AE11" s="112"/>
      <c r="AF11" s="112"/>
      <c r="AG11" s="112"/>
      <c r="AH11" s="112"/>
      <c r="AI11" s="112"/>
      <c r="AJ11" s="112"/>
      <c r="AK11" s="112"/>
    </row>
    <row r="12" spans="1:38" s="110" customFormat="1" ht="18" customHeight="1" x14ac:dyDescent="0.2">
      <c r="B12" s="868" t="s">
        <v>104</v>
      </c>
      <c r="C12" s="868"/>
      <c r="D12" s="868"/>
      <c r="E12" s="868"/>
      <c r="F12" s="868"/>
      <c r="G12" s="868"/>
      <c r="H12" s="869"/>
      <c r="I12" s="869"/>
      <c r="J12" s="869"/>
      <c r="K12" s="869"/>
      <c r="L12" s="869"/>
      <c r="M12" s="869"/>
      <c r="N12" s="869"/>
      <c r="O12" s="869"/>
      <c r="P12" s="869"/>
      <c r="Q12" s="869"/>
      <c r="R12" s="869"/>
      <c r="S12" s="869"/>
      <c r="T12" s="869"/>
      <c r="U12" s="869"/>
      <c r="V12" s="869"/>
      <c r="W12" s="869"/>
      <c r="X12" s="869"/>
      <c r="Y12" s="869"/>
      <c r="Z12" s="763"/>
      <c r="AA12" s="111"/>
      <c r="AB12" s="875"/>
      <c r="AC12" s="112"/>
      <c r="AD12" s="112"/>
      <c r="AE12" s="112"/>
      <c r="AF12" s="112"/>
      <c r="AG12" s="112"/>
      <c r="AH12" s="112"/>
      <c r="AI12" s="112"/>
      <c r="AJ12" s="112"/>
      <c r="AK12" s="112"/>
    </row>
    <row r="13" spans="1:38" s="110" customFormat="1" ht="18" customHeight="1" x14ac:dyDescent="0.2">
      <c r="B13" s="868" t="s">
        <v>105</v>
      </c>
      <c r="C13" s="868"/>
      <c r="D13" s="868"/>
      <c r="E13" s="868"/>
      <c r="F13" s="868"/>
      <c r="G13" s="868"/>
      <c r="H13" s="869"/>
      <c r="I13" s="869"/>
      <c r="J13" s="869"/>
      <c r="K13" s="869"/>
      <c r="L13" s="869"/>
      <c r="M13" s="869"/>
      <c r="N13" s="869"/>
      <c r="O13" s="869"/>
      <c r="P13" s="869"/>
      <c r="Q13" s="869"/>
      <c r="R13" s="869"/>
      <c r="S13" s="869"/>
      <c r="T13" s="869"/>
      <c r="U13" s="869"/>
      <c r="V13" s="869"/>
      <c r="W13" s="869"/>
      <c r="X13" s="869"/>
      <c r="Y13" s="869"/>
      <c r="Z13" s="763"/>
      <c r="AA13" s="111"/>
      <c r="AB13" s="875"/>
      <c r="AC13" s="112"/>
      <c r="AD13" s="112"/>
      <c r="AE13" s="112"/>
      <c r="AF13" s="112"/>
      <c r="AG13" s="112"/>
      <c r="AH13" s="112"/>
      <c r="AI13" s="112"/>
      <c r="AJ13" s="112"/>
      <c r="AK13" s="112"/>
    </row>
    <row r="14" spans="1:38" s="110" customFormat="1" ht="18" customHeight="1" x14ac:dyDescent="0.2">
      <c r="B14" s="868" t="s">
        <v>106</v>
      </c>
      <c r="C14" s="868"/>
      <c r="D14" s="868"/>
      <c r="E14" s="868"/>
      <c r="F14" s="868"/>
      <c r="G14" s="868"/>
      <c r="H14" s="869"/>
      <c r="I14" s="869"/>
      <c r="J14" s="869"/>
      <c r="K14" s="869"/>
      <c r="L14" s="869"/>
      <c r="M14" s="869"/>
      <c r="N14" s="869"/>
      <c r="O14" s="869"/>
      <c r="P14" s="869"/>
      <c r="Q14" s="869"/>
      <c r="R14" s="869"/>
      <c r="S14" s="869"/>
      <c r="T14" s="869"/>
      <c r="U14" s="869"/>
      <c r="V14" s="869"/>
      <c r="W14" s="869"/>
      <c r="X14" s="869"/>
      <c r="Y14" s="869"/>
      <c r="Z14" s="648"/>
      <c r="AA14" s="111"/>
      <c r="AB14" s="875"/>
      <c r="AC14" s="112"/>
      <c r="AD14" s="112"/>
      <c r="AE14" s="112"/>
      <c r="AF14" s="112"/>
      <c r="AG14" s="112"/>
      <c r="AH14" s="112"/>
      <c r="AI14" s="112"/>
      <c r="AJ14" s="112"/>
      <c r="AK14" s="112"/>
    </row>
    <row r="15" spans="1:38" s="110" customFormat="1" ht="21.75" customHeight="1" x14ac:dyDescent="0.2">
      <c r="B15" s="437" t="s">
        <v>316</v>
      </c>
      <c r="C15" s="436"/>
      <c r="D15" s="436"/>
      <c r="E15" s="436"/>
      <c r="F15" s="436"/>
      <c r="G15" s="436"/>
      <c r="H15" s="436"/>
      <c r="I15" s="436"/>
      <c r="J15" s="436"/>
      <c r="K15" s="436"/>
      <c r="L15" s="436"/>
      <c r="M15" s="436"/>
      <c r="N15" s="436"/>
      <c r="O15" s="436"/>
      <c r="P15" s="436"/>
      <c r="Q15" s="436"/>
      <c r="R15" s="436"/>
      <c r="S15" s="436"/>
      <c r="T15" s="114"/>
      <c r="U15" s="114"/>
      <c r="V15" s="114"/>
      <c r="W15" s="114"/>
      <c r="X15" s="114"/>
      <c r="Y15" s="114"/>
      <c r="Z15" s="115"/>
      <c r="AA15" s="111"/>
      <c r="AB15" s="875"/>
      <c r="AC15" s="112"/>
      <c r="AD15" s="112"/>
      <c r="AE15" s="112"/>
      <c r="AF15" s="112"/>
      <c r="AG15" s="112"/>
      <c r="AH15" s="112"/>
      <c r="AI15" s="112"/>
      <c r="AJ15" s="112"/>
      <c r="AK15" s="112"/>
      <c r="AL15" s="112"/>
    </row>
    <row r="16" spans="1:38" s="110" customFormat="1" ht="21.75" customHeight="1" x14ac:dyDescent="0.2">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1"/>
      <c r="AB16" s="875"/>
      <c r="AC16" s="112"/>
      <c r="AD16" s="112"/>
      <c r="AE16" s="112"/>
      <c r="AF16" s="112"/>
      <c r="AG16" s="112"/>
      <c r="AH16" s="112"/>
      <c r="AI16" s="112"/>
      <c r="AJ16" s="112"/>
      <c r="AK16" s="112"/>
      <c r="AL16" s="112"/>
    </row>
    <row r="17" spans="2:38" s="110" customFormat="1" ht="21.75" customHeight="1" x14ac:dyDescent="0.2">
      <c r="B17" s="877" t="s">
        <v>315</v>
      </c>
      <c r="C17" s="878"/>
      <c r="D17" s="878"/>
      <c r="E17" s="878"/>
      <c r="F17" s="878"/>
      <c r="G17" s="878"/>
      <c r="H17" s="879"/>
      <c r="I17" s="854">
        <v>1</v>
      </c>
      <c r="J17" s="854"/>
      <c r="K17" s="854"/>
      <c r="L17" s="854"/>
      <c r="M17" s="854"/>
      <c r="N17" s="883"/>
      <c r="O17" s="854">
        <v>2</v>
      </c>
      <c r="P17" s="854"/>
      <c r="Q17" s="854"/>
      <c r="R17" s="854"/>
      <c r="S17" s="854"/>
      <c r="T17" s="883"/>
      <c r="U17" s="854">
        <v>3</v>
      </c>
      <c r="V17" s="854"/>
      <c r="W17" s="854"/>
      <c r="X17" s="854"/>
      <c r="Y17" s="854"/>
      <c r="Z17" s="854"/>
      <c r="AA17" s="111"/>
      <c r="AB17" s="875"/>
      <c r="AC17" s="112"/>
      <c r="AD17" s="112"/>
      <c r="AE17" s="112"/>
      <c r="AF17" s="112"/>
      <c r="AG17" s="112"/>
      <c r="AH17" s="112"/>
      <c r="AI17" s="112"/>
      <c r="AJ17" s="112"/>
      <c r="AK17" s="112"/>
      <c r="AL17" s="112"/>
    </row>
    <row r="18" spans="2:38" s="110" customFormat="1" ht="27.75" customHeight="1" x14ac:dyDescent="0.2">
      <c r="B18" s="880"/>
      <c r="C18" s="881"/>
      <c r="D18" s="881"/>
      <c r="E18" s="881"/>
      <c r="F18" s="881"/>
      <c r="G18" s="881"/>
      <c r="H18" s="882"/>
      <c r="I18" s="884" t="s">
        <v>710</v>
      </c>
      <c r="J18" s="884"/>
      <c r="K18" s="884"/>
      <c r="L18" s="884"/>
      <c r="M18" s="885" t="s">
        <v>314</v>
      </c>
      <c r="N18" s="886"/>
      <c r="O18" s="887" t="s">
        <v>711</v>
      </c>
      <c r="P18" s="884"/>
      <c r="Q18" s="884"/>
      <c r="R18" s="888"/>
      <c r="S18" s="885" t="s">
        <v>314</v>
      </c>
      <c r="T18" s="889"/>
      <c r="U18" s="887" t="s">
        <v>712</v>
      </c>
      <c r="V18" s="884"/>
      <c r="W18" s="884"/>
      <c r="X18" s="888"/>
      <c r="Y18" s="885" t="s">
        <v>314</v>
      </c>
      <c r="Z18" s="930"/>
      <c r="AA18" s="435"/>
      <c r="AB18" s="875"/>
      <c r="AC18" s="112"/>
      <c r="AD18" s="112"/>
      <c r="AE18" s="112"/>
      <c r="AF18" s="112"/>
      <c r="AG18" s="112"/>
      <c r="AH18" s="112"/>
      <c r="AI18" s="112"/>
      <c r="AJ18" s="112"/>
      <c r="AK18" s="112"/>
      <c r="AL18" s="112"/>
    </row>
    <row r="19" spans="2:38" s="110" customFormat="1" ht="18" customHeight="1" x14ac:dyDescent="0.2">
      <c r="B19" s="931">
        <v>43564</v>
      </c>
      <c r="C19" s="932"/>
      <c r="D19" s="932"/>
      <c r="E19" s="933"/>
      <c r="F19" s="931" t="s">
        <v>310</v>
      </c>
      <c r="G19" s="933"/>
      <c r="H19" s="713" t="s">
        <v>515</v>
      </c>
      <c r="I19" s="853" t="s">
        <v>714</v>
      </c>
      <c r="J19" s="853"/>
      <c r="K19" s="853"/>
      <c r="L19" s="853"/>
      <c r="M19" s="873"/>
      <c r="N19" s="874"/>
      <c r="O19" s="890" t="s">
        <v>717</v>
      </c>
      <c r="P19" s="853"/>
      <c r="Q19" s="853"/>
      <c r="R19" s="853"/>
      <c r="S19" s="873"/>
      <c r="T19" s="891"/>
      <c r="U19" s="867" t="s">
        <v>720</v>
      </c>
      <c r="V19" s="853"/>
      <c r="W19" s="853"/>
      <c r="X19" s="853"/>
      <c r="Y19" s="873"/>
      <c r="Z19" s="873"/>
      <c r="AA19" s="111"/>
      <c r="AB19" s="875"/>
      <c r="AC19" s="112"/>
      <c r="AD19" s="112"/>
      <c r="AE19" s="112"/>
      <c r="AF19" s="112"/>
      <c r="AG19" s="112"/>
      <c r="AH19" s="112"/>
      <c r="AI19" s="112"/>
      <c r="AJ19" s="112"/>
      <c r="AK19" s="112"/>
      <c r="AL19" s="112"/>
    </row>
    <row r="20" spans="2:38" s="110" customFormat="1" ht="18" customHeight="1" x14ac:dyDescent="0.2">
      <c r="B20" s="893"/>
      <c r="C20" s="871"/>
      <c r="D20" s="871"/>
      <c r="E20" s="894"/>
      <c r="F20" s="893"/>
      <c r="G20" s="894"/>
      <c r="H20" s="764" t="s">
        <v>516</v>
      </c>
      <c r="I20" s="868" t="s">
        <v>715</v>
      </c>
      <c r="J20" s="868"/>
      <c r="K20" s="868"/>
      <c r="L20" s="868"/>
      <c r="M20" s="873"/>
      <c r="N20" s="874"/>
      <c r="O20" s="921" t="s">
        <v>718</v>
      </c>
      <c r="P20" s="868"/>
      <c r="Q20" s="868"/>
      <c r="R20" s="868"/>
      <c r="S20" s="873"/>
      <c r="T20" s="891"/>
      <c r="U20" s="922" t="s">
        <v>721</v>
      </c>
      <c r="V20" s="868"/>
      <c r="W20" s="868"/>
      <c r="X20" s="868"/>
      <c r="Y20" s="873"/>
      <c r="Z20" s="873"/>
      <c r="AA20" s="111"/>
      <c r="AB20" s="875"/>
      <c r="AC20" s="112"/>
      <c r="AD20" s="112"/>
      <c r="AE20" s="112" t="s">
        <v>93</v>
      </c>
      <c r="AF20" s="112"/>
      <c r="AG20" s="112"/>
      <c r="AH20" s="112"/>
      <c r="AI20" s="112"/>
      <c r="AJ20" s="112"/>
      <c r="AK20" s="112"/>
      <c r="AL20" s="112"/>
    </row>
    <row r="21" spans="2:38" s="110" customFormat="1" ht="18" customHeight="1" thickBot="1" x14ac:dyDescent="0.25">
      <c r="B21" s="915"/>
      <c r="C21" s="916"/>
      <c r="D21" s="916"/>
      <c r="E21" s="917"/>
      <c r="F21" s="915"/>
      <c r="G21" s="917"/>
      <c r="H21" s="758" t="s">
        <v>517</v>
      </c>
      <c r="I21" s="923" t="s">
        <v>716</v>
      </c>
      <c r="J21" s="924"/>
      <c r="K21" s="924"/>
      <c r="L21" s="925"/>
      <c r="M21" s="926"/>
      <c r="N21" s="927"/>
      <c r="O21" s="928" t="s">
        <v>719</v>
      </c>
      <c r="P21" s="924"/>
      <c r="Q21" s="924"/>
      <c r="R21" s="925"/>
      <c r="S21" s="926"/>
      <c r="T21" s="927"/>
      <c r="U21" s="928" t="s">
        <v>722</v>
      </c>
      <c r="V21" s="924"/>
      <c r="W21" s="924"/>
      <c r="X21" s="925"/>
      <c r="Y21" s="926"/>
      <c r="Z21" s="929"/>
      <c r="AA21" s="111"/>
      <c r="AB21" s="875"/>
      <c r="AC21" s="112"/>
      <c r="AD21" s="112"/>
      <c r="AE21" s="112"/>
      <c r="AF21" s="112"/>
      <c r="AG21" s="112"/>
      <c r="AH21" s="112"/>
      <c r="AI21" s="112"/>
      <c r="AJ21" s="112"/>
      <c r="AK21" s="112"/>
      <c r="AL21" s="112"/>
    </row>
    <row r="22" spans="2:38" s="110" customFormat="1" ht="18" customHeight="1" x14ac:dyDescent="0.2">
      <c r="B22" s="893">
        <v>43565</v>
      </c>
      <c r="C22" s="871"/>
      <c r="D22" s="871"/>
      <c r="E22" s="894"/>
      <c r="F22" s="893" t="s">
        <v>313</v>
      </c>
      <c r="G22" s="894"/>
      <c r="H22" s="757" t="s">
        <v>515</v>
      </c>
      <c r="I22" s="918" t="s">
        <v>723</v>
      </c>
      <c r="J22" s="918"/>
      <c r="K22" s="918"/>
      <c r="L22" s="918"/>
      <c r="M22" s="898"/>
      <c r="N22" s="899"/>
      <c r="O22" s="919" t="s">
        <v>726</v>
      </c>
      <c r="P22" s="918"/>
      <c r="Q22" s="918"/>
      <c r="R22" s="918"/>
      <c r="S22" s="898"/>
      <c r="T22" s="900"/>
      <c r="U22" s="920" t="s">
        <v>729</v>
      </c>
      <c r="V22" s="918"/>
      <c r="W22" s="918"/>
      <c r="X22" s="918"/>
      <c r="Y22" s="898"/>
      <c r="Z22" s="898"/>
      <c r="AA22" s="111"/>
      <c r="AB22" s="875"/>
      <c r="AC22" s="112"/>
      <c r="AD22" s="112"/>
      <c r="AE22" s="112"/>
      <c r="AF22" s="112"/>
      <c r="AG22" s="112"/>
      <c r="AH22" s="112"/>
      <c r="AI22" s="112"/>
      <c r="AJ22" s="112"/>
      <c r="AK22" s="112"/>
      <c r="AL22" s="112"/>
    </row>
    <row r="23" spans="2:38" s="110" customFormat="1" ht="18" customHeight="1" x14ac:dyDescent="0.2">
      <c r="B23" s="893"/>
      <c r="C23" s="871"/>
      <c r="D23" s="871"/>
      <c r="E23" s="894"/>
      <c r="F23" s="893"/>
      <c r="G23" s="894"/>
      <c r="H23" s="764" t="s">
        <v>516</v>
      </c>
      <c r="I23" s="868" t="s">
        <v>724</v>
      </c>
      <c r="J23" s="868"/>
      <c r="K23" s="868"/>
      <c r="L23" s="868"/>
      <c r="M23" s="873"/>
      <c r="N23" s="874"/>
      <c r="O23" s="921" t="s">
        <v>727</v>
      </c>
      <c r="P23" s="868"/>
      <c r="Q23" s="868"/>
      <c r="R23" s="868"/>
      <c r="S23" s="873"/>
      <c r="T23" s="891"/>
      <c r="U23" s="922" t="s">
        <v>730</v>
      </c>
      <c r="V23" s="868"/>
      <c r="W23" s="868"/>
      <c r="X23" s="868"/>
      <c r="Y23" s="873"/>
      <c r="Z23" s="873"/>
      <c r="AA23" s="111"/>
      <c r="AB23" s="875"/>
      <c r="AC23" s="112"/>
      <c r="AD23" s="112"/>
      <c r="AE23" s="112"/>
      <c r="AF23" s="112"/>
      <c r="AG23" s="112"/>
      <c r="AH23" s="112"/>
      <c r="AI23" s="112"/>
      <c r="AJ23" s="112"/>
      <c r="AK23" s="112"/>
      <c r="AL23" s="112"/>
    </row>
    <row r="24" spans="2:38" s="110" customFormat="1" ht="18" customHeight="1" thickBot="1" x14ac:dyDescent="0.25">
      <c r="B24" s="915"/>
      <c r="C24" s="916"/>
      <c r="D24" s="916"/>
      <c r="E24" s="917"/>
      <c r="F24" s="915"/>
      <c r="G24" s="917"/>
      <c r="H24" s="758" t="s">
        <v>517</v>
      </c>
      <c r="I24" s="923" t="s">
        <v>725</v>
      </c>
      <c r="J24" s="924"/>
      <c r="K24" s="924"/>
      <c r="L24" s="925"/>
      <c r="M24" s="926"/>
      <c r="N24" s="927"/>
      <c r="O24" s="928" t="s">
        <v>728</v>
      </c>
      <c r="P24" s="924"/>
      <c r="Q24" s="924"/>
      <c r="R24" s="925"/>
      <c r="S24" s="926"/>
      <c r="T24" s="927"/>
      <c r="U24" s="928" t="s">
        <v>731</v>
      </c>
      <c r="V24" s="924"/>
      <c r="W24" s="924"/>
      <c r="X24" s="925"/>
      <c r="Y24" s="926"/>
      <c r="Z24" s="929"/>
      <c r="AA24" s="111"/>
      <c r="AB24" s="875"/>
      <c r="AC24" s="112"/>
      <c r="AD24" s="112"/>
      <c r="AE24" s="112"/>
      <c r="AF24" s="112"/>
      <c r="AG24" s="112"/>
      <c r="AH24" s="112"/>
      <c r="AI24" s="112"/>
      <c r="AJ24" s="112"/>
      <c r="AK24" s="112"/>
      <c r="AL24" s="112"/>
    </row>
    <row r="25" spans="2:38" s="110" customFormat="1" ht="18" customHeight="1" x14ac:dyDescent="0.2">
      <c r="B25" s="893">
        <v>43566</v>
      </c>
      <c r="C25" s="871"/>
      <c r="D25" s="871"/>
      <c r="E25" s="894"/>
      <c r="F25" s="893" t="s">
        <v>312</v>
      </c>
      <c r="G25" s="894"/>
      <c r="H25" s="757" t="s">
        <v>515</v>
      </c>
      <c r="I25" s="918" t="s">
        <v>732</v>
      </c>
      <c r="J25" s="918"/>
      <c r="K25" s="918"/>
      <c r="L25" s="918"/>
      <c r="M25" s="898"/>
      <c r="N25" s="899"/>
      <c r="O25" s="919" t="s">
        <v>735</v>
      </c>
      <c r="P25" s="918"/>
      <c r="Q25" s="918"/>
      <c r="R25" s="918"/>
      <c r="S25" s="898"/>
      <c r="T25" s="900"/>
      <c r="U25" s="920" t="s">
        <v>738</v>
      </c>
      <c r="V25" s="918"/>
      <c r="W25" s="918"/>
      <c r="X25" s="918"/>
      <c r="Y25" s="898"/>
      <c r="Z25" s="898"/>
      <c r="AA25" s="111"/>
      <c r="AB25" s="875"/>
      <c r="AC25" s="112"/>
      <c r="AD25" s="112"/>
      <c r="AE25" s="112"/>
      <c r="AF25" s="112"/>
      <c r="AG25" s="112"/>
      <c r="AH25" s="112"/>
      <c r="AI25" s="112"/>
      <c r="AJ25" s="112"/>
      <c r="AK25" s="112"/>
      <c r="AL25" s="112"/>
    </row>
    <row r="26" spans="2:38" s="110" customFormat="1" ht="18" customHeight="1" x14ac:dyDescent="0.2">
      <c r="B26" s="893"/>
      <c r="C26" s="871"/>
      <c r="D26" s="871"/>
      <c r="E26" s="894"/>
      <c r="F26" s="893"/>
      <c r="G26" s="894"/>
      <c r="H26" s="764" t="s">
        <v>516</v>
      </c>
      <c r="I26" s="868" t="s">
        <v>733</v>
      </c>
      <c r="J26" s="868"/>
      <c r="K26" s="868"/>
      <c r="L26" s="868"/>
      <c r="M26" s="873"/>
      <c r="N26" s="874"/>
      <c r="O26" s="921" t="s">
        <v>736</v>
      </c>
      <c r="P26" s="868"/>
      <c r="Q26" s="868"/>
      <c r="R26" s="868"/>
      <c r="S26" s="873"/>
      <c r="T26" s="891"/>
      <c r="U26" s="922" t="s">
        <v>739</v>
      </c>
      <c r="V26" s="868"/>
      <c r="W26" s="868"/>
      <c r="X26" s="868"/>
      <c r="Y26" s="873"/>
      <c r="Z26" s="873"/>
      <c r="AA26" s="111"/>
      <c r="AB26" s="875"/>
      <c r="AC26" s="112"/>
      <c r="AD26" s="112"/>
      <c r="AE26" s="112"/>
      <c r="AF26" s="112"/>
      <c r="AG26" s="112"/>
      <c r="AH26" s="112"/>
      <c r="AI26" s="112"/>
      <c r="AJ26" s="112"/>
      <c r="AK26" s="112"/>
      <c r="AL26" s="112"/>
    </row>
    <row r="27" spans="2:38" s="110" customFormat="1" ht="18" customHeight="1" thickBot="1" x14ac:dyDescent="0.25">
      <c r="B27" s="915"/>
      <c r="C27" s="916"/>
      <c r="D27" s="916"/>
      <c r="E27" s="917"/>
      <c r="F27" s="915"/>
      <c r="G27" s="917"/>
      <c r="H27" s="758" t="s">
        <v>517</v>
      </c>
      <c r="I27" s="923" t="s">
        <v>734</v>
      </c>
      <c r="J27" s="924"/>
      <c r="K27" s="924"/>
      <c r="L27" s="925"/>
      <c r="M27" s="926"/>
      <c r="N27" s="927"/>
      <c r="O27" s="928" t="s">
        <v>737</v>
      </c>
      <c r="P27" s="924"/>
      <c r="Q27" s="924"/>
      <c r="R27" s="925"/>
      <c r="S27" s="926"/>
      <c r="T27" s="927"/>
      <c r="U27" s="928" t="s">
        <v>740</v>
      </c>
      <c r="V27" s="924"/>
      <c r="W27" s="924"/>
      <c r="X27" s="925"/>
      <c r="Y27" s="926"/>
      <c r="Z27" s="929"/>
      <c r="AA27" s="111"/>
      <c r="AB27" s="875"/>
      <c r="AC27" s="112"/>
      <c r="AD27" s="112"/>
      <c r="AE27" s="112"/>
      <c r="AF27" s="112"/>
      <c r="AG27" s="112"/>
      <c r="AH27" s="112"/>
      <c r="AI27" s="112"/>
      <c r="AJ27" s="112"/>
      <c r="AK27" s="112"/>
      <c r="AL27" s="112"/>
    </row>
    <row r="28" spans="2:38" s="110" customFormat="1" ht="18" customHeight="1" x14ac:dyDescent="0.2">
      <c r="B28" s="893">
        <v>43567</v>
      </c>
      <c r="C28" s="871"/>
      <c r="D28" s="871"/>
      <c r="E28" s="894"/>
      <c r="F28" s="893" t="s">
        <v>311</v>
      </c>
      <c r="G28" s="894"/>
      <c r="H28" s="757" t="s">
        <v>515</v>
      </c>
      <c r="I28" s="918" t="s">
        <v>741</v>
      </c>
      <c r="J28" s="918"/>
      <c r="K28" s="918"/>
      <c r="L28" s="918"/>
      <c r="M28" s="898"/>
      <c r="N28" s="899"/>
      <c r="O28" s="919" t="s">
        <v>744</v>
      </c>
      <c r="P28" s="918"/>
      <c r="Q28" s="918"/>
      <c r="R28" s="918"/>
      <c r="S28" s="898"/>
      <c r="T28" s="900"/>
      <c r="U28" s="920" t="s">
        <v>747</v>
      </c>
      <c r="V28" s="918"/>
      <c r="W28" s="918"/>
      <c r="X28" s="918"/>
      <c r="Y28" s="898"/>
      <c r="Z28" s="898"/>
      <c r="AA28" s="111"/>
      <c r="AB28" s="875"/>
      <c r="AC28" s="112"/>
      <c r="AD28" s="112"/>
      <c r="AE28" s="112"/>
      <c r="AF28" s="112"/>
      <c r="AG28" s="112"/>
      <c r="AH28" s="112"/>
      <c r="AI28" s="112"/>
      <c r="AJ28" s="112"/>
      <c r="AK28" s="112"/>
      <c r="AL28" s="112"/>
    </row>
    <row r="29" spans="2:38" s="110" customFormat="1" ht="18" customHeight="1" x14ac:dyDescent="0.2">
      <c r="B29" s="893"/>
      <c r="C29" s="871"/>
      <c r="D29" s="871"/>
      <c r="E29" s="894"/>
      <c r="F29" s="893"/>
      <c r="G29" s="894"/>
      <c r="H29" s="764" t="s">
        <v>516</v>
      </c>
      <c r="I29" s="868" t="s">
        <v>742</v>
      </c>
      <c r="J29" s="868"/>
      <c r="K29" s="868"/>
      <c r="L29" s="868"/>
      <c r="M29" s="873"/>
      <c r="N29" s="874"/>
      <c r="O29" s="921" t="s">
        <v>745</v>
      </c>
      <c r="P29" s="868"/>
      <c r="Q29" s="868"/>
      <c r="R29" s="868"/>
      <c r="S29" s="873"/>
      <c r="T29" s="891"/>
      <c r="U29" s="922" t="s">
        <v>748</v>
      </c>
      <c r="V29" s="868"/>
      <c r="W29" s="868"/>
      <c r="X29" s="868"/>
      <c r="Y29" s="873"/>
      <c r="Z29" s="873"/>
      <c r="AA29" s="111"/>
      <c r="AB29" s="875"/>
      <c r="AC29" s="112"/>
      <c r="AD29" s="112"/>
      <c r="AE29" s="112"/>
      <c r="AF29" s="112"/>
      <c r="AG29" s="112"/>
      <c r="AH29" s="112"/>
      <c r="AI29" s="112"/>
      <c r="AJ29" s="112"/>
      <c r="AK29" s="112"/>
      <c r="AL29" s="112"/>
    </row>
    <row r="30" spans="2:38" s="110" customFormat="1" ht="18" customHeight="1" thickBot="1" x14ac:dyDescent="0.25">
      <c r="B30" s="915"/>
      <c r="C30" s="916"/>
      <c r="D30" s="916"/>
      <c r="E30" s="917"/>
      <c r="F30" s="915"/>
      <c r="G30" s="917"/>
      <c r="H30" s="758" t="s">
        <v>517</v>
      </c>
      <c r="I30" s="923" t="s">
        <v>743</v>
      </c>
      <c r="J30" s="924"/>
      <c r="K30" s="924"/>
      <c r="L30" s="925"/>
      <c r="M30" s="926"/>
      <c r="N30" s="927"/>
      <c r="O30" s="928" t="s">
        <v>746</v>
      </c>
      <c r="P30" s="924"/>
      <c r="Q30" s="924"/>
      <c r="R30" s="925"/>
      <c r="S30" s="926"/>
      <c r="T30" s="927"/>
      <c r="U30" s="928" t="s">
        <v>749</v>
      </c>
      <c r="V30" s="924"/>
      <c r="W30" s="924"/>
      <c r="X30" s="925"/>
      <c r="Y30" s="926"/>
      <c r="Z30" s="929"/>
      <c r="AA30" s="111"/>
      <c r="AB30" s="875"/>
      <c r="AC30" s="112"/>
      <c r="AD30" s="112"/>
      <c r="AE30" s="112"/>
      <c r="AF30" s="112"/>
      <c r="AG30" s="112"/>
      <c r="AH30" s="112"/>
      <c r="AI30" s="112"/>
      <c r="AJ30" s="112"/>
      <c r="AK30" s="112"/>
      <c r="AL30" s="112"/>
    </row>
    <row r="31" spans="2:38" s="110" customFormat="1" ht="18" customHeight="1" x14ac:dyDescent="0.2">
      <c r="B31" s="893">
        <v>43571</v>
      </c>
      <c r="C31" s="871"/>
      <c r="D31" s="871"/>
      <c r="E31" s="894"/>
      <c r="F31" s="893" t="s">
        <v>310</v>
      </c>
      <c r="G31" s="894"/>
      <c r="H31" s="757" t="s">
        <v>515</v>
      </c>
      <c r="I31" s="918" t="s">
        <v>750</v>
      </c>
      <c r="J31" s="918"/>
      <c r="K31" s="918"/>
      <c r="L31" s="918"/>
      <c r="M31" s="898"/>
      <c r="N31" s="899"/>
      <c r="O31" s="919" t="s">
        <v>753</v>
      </c>
      <c r="P31" s="918"/>
      <c r="Q31" s="918"/>
      <c r="R31" s="918"/>
      <c r="S31" s="898"/>
      <c r="T31" s="900"/>
      <c r="U31" s="920" t="s">
        <v>756</v>
      </c>
      <c r="V31" s="918"/>
      <c r="W31" s="918"/>
      <c r="X31" s="918"/>
      <c r="Y31" s="898"/>
      <c r="Z31" s="898"/>
      <c r="AA31" s="111"/>
      <c r="AB31" s="875"/>
      <c r="AC31" s="112"/>
      <c r="AD31" s="112"/>
      <c r="AE31" s="112"/>
      <c r="AF31" s="112"/>
      <c r="AG31" s="112"/>
      <c r="AH31" s="112"/>
      <c r="AI31" s="112"/>
      <c r="AJ31" s="112"/>
      <c r="AK31" s="112"/>
      <c r="AL31" s="112"/>
    </row>
    <row r="32" spans="2:38" s="110" customFormat="1" ht="18" customHeight="1" x14ac:dyDescent="0.2">
      <c r="B32" s="893"/>
      <c r="C32" s="871"/>
      <c r="D32" s="871"/>
      <c r="E32" s="894"/>
      <c r="F32" s="893"/>
      <c r="G32" s="894"/>
      <c r="H32" s="764" t="s">
        <v>516</v>
      </c>
      <c r="I32" s="868" t="s">
        <v>751</v>
      </c>
      <c r="J32" s="868"/>
      <c r="K32" s="868"/>
      <c r="L32" s="868"/>
      <c r="M32" s="873"/>
      <c r="N32" s="874"/>
      <c r="O32" s="921" t="s">
        <v>754</v>
      </c>
      <c r="P32" s="868"/>
      <c r="Q32" s="868"/>
      <c r="R32" s="868"/>
      <c r="S32" s="873"/>
      <c r="T32" s="891"/>
      <c r="U32" s="922" t="s">
        <v>757</v>
      </c>
      <c r="V32" s="868"/>
      <c r="W32" s="868"/>
      <c r="X32" s="868"/>
      <c r="Y32" s="873"/>
      <c r="Z32" s="873"/>
      <c r="AA32" s="111"/>
      <c r="AB32" s="875"/>
      <c r="AC32" s="112"/>
      <c r="AD32" s="112"/>
      <c r="AE32" s="112"/>
      <c r="AF32" s="112"/>
      <c r="AG32" s="112"/>
      <c r="AH32" s="112"/>
      <c r="AI32" s="112"/>
      <c r="AJ32" s="112"/>
      <c r="AK32" s="112"/>
      <c r="AL32" s="112"/>
    </row>
    <row r="33" spans="1:53" s="110" customFormat="1" ht="18" customHeight="1" thickBot="1" x14ac:dyDescent="0.25">
      <c r="B33" s="915"/>
      <c r="C33" s="916"/>
      <c r="D33" s="916"/>
      <c r="E33" s="917"/>
      <c r="F33" s="915"/>
      <c r="G33" s="917"/>
      <c r="H33" s="758" t="s">
        <v>517</v>
      </c>
      <c r="I33" s="923" t="s">
        <v>752</v>
      </c>
      <c r="J33" s="924"/>
      <c r="K33" s="924"/>
      <c r="L33" s="925"/>
      <c r="M33" s="926"/>
      <c r="N33" s="927"/>
      <c r="O33" s="928" t="s">
        <v>755</v>
      </c>
      <c r="P33" s="924"/>
      <c r="Q33" s="924"/>
      <c r="R33" s="925"/>
      <c r="S33" s="926"/>
      <c r="T33" s="927"/>
      <c r="U33" s="928" t="s">
        <v>758</v>
      </c>
      <c r="V33" s="924"/>
      <c r="W33" s="924"/>
      <c r="X33" s="925"/>
      <c r="Y33" s="926"/>
      <c r="Z33" s="929"/>
      <c r="AA33" s="111"/>
      <c r="AB33" s="875"/>
      <c r="AC33" s="112"/>
      <c r="AD33" s="112"/>
      <c r="AE33" s="112"/>
      <c r="AF33" s="112"/>
      <c r="AG33" s="112"/>
      <c r="AH33" s="112"/>
      <c r="AI33" s="112"/>
      <c r="AJ33" s="112"/>
      <c r="AK33" s="112"/>
      <c r="AL33" s="112"/>
    </row>
    <row r="34" spans="1:53" s="110" customFormat="1" ht="18" customHeight="1" x14ac:dyDescent="0.2">
      <c r="B34" s="893">
        <v>43572</v>
      </c>
      <c r="C34" s="871"/>
      <c r="D34" s="871"/>
      <c r="E34" s="894"/>
      <c r="F34" s="893" t="s">
        <v>313</v>
      </c>
      <c r="G34" s="894"/>
      <c r="H34" s="757" t="s">
        <v>515</v>
      </c>
      <c r="I34" s="918" t="s">
        <v>759</v>
      </c>
      <c r="J34" s="918"/>
      <c r="K34" s="918"/>
      <c r="L34" s="918"/>
      <c r="M34" s="898"/>
      <c r="N34" s="899"/>
      <c r="O34" s="919" t="s">
        <v>762</v>
      </c>
      <c r="P34" s="918"/>
      <c r="Q34" s="918"/>
      <c r="R34" s="918"/>
      <c r="S34" s="898"/>
      <c r="T34" s="900"/>
      <c r="U34" s="920" t="s">
        <v>765</v>
      </c>
      <c r="V34" s="918"/>
      <c r="W34" s="918"/>
      <c r="X34" s="918"/>
      <c r="Y34" s="898"/>
      <c r="Z34" s="898"/>
      <c r="AA34" s="111"/>
      <c r="AB34" s="875"/>
      <c r="AC34" s="112"/>
      <c r="AD34" s="112"/>
      <c r="AE34" s="112"/>
      <c r="AF34" s="112"/>
      <c r="AG34" s="112"/>
      <c r="AH34" s="112"/>
      <c r="AI34" s="112"/>
      <c r="AJ34" s="112"/>
      <c r="AK34" s="112"/>
      <c r="AL34" s="112"/>
    </row>
    <row r="35" spans="1:53" s="110" customFormat="1" ht="18" customHeight="1" x14ac:dyDescent="0.2">
      <c r="B35" s="893"/>
      <c r="C35" s="871"/>
      <c r="D35" s="871"/>
      <c r="E35" s="894"/>
      <c r="F35" s="893"/>
      <c r="G35" s="894"/>
      <c r="H35" s="764" t="s">
        <v>516</v>
      </c>
      <c r="I35" s="868" t="s">
        <v>760</v>
      </c>
      <c r="J35" s="868"/>
      <c r="K35" s="868"/>
      <c r="L35" s="868"/>
      <c r="M35" s="873"/>
      <c r="N35" s="874"/>
      <c r="O35" s="921" t="s">
        <v>763</v>
      </c>
      <c r="P35" s="868"/>
      <c r="Q35" s="868"/>
      <c r="R35" s="868"/>
      <c r="S35" s="873"/>
      <c r="T35" s="891"/>
      <c r="U35" s="922" t="s">
        <v>766</v>
      </c>
      <c r="V35" s="868"/>
      <c r="W35" s="868"/>
      <c r="X35" s="868"/>
      <c r="Y35" s="873"/>
      <c r="Z35" s="873"/>
      <c r="AA35" s="111"/>
      <c r="AB35" s="875"/>
      <c r="AC35" s="112"/>
      <c r="AD35" s="112"/>
      <c r="AE35" s="112"/>
      <c r="AF35" s="112"/>
      <c r="AG35" s="112"/>
      <c r="AH35" s="112"/>
      <c r="AI35" s="112"/>
      <c r="AJ35" s="112"/>
      <c r="AK35" s="112"/>
      <c r="AL35" s="112"/>
    </row>
    <row r="36" spans="1:53" s="110" customFormat="1" ht="18" customHeight="1" thickBot="1" x14ac:dyDescent="0.25">
      <c r="B36" s="915"/>
      <c r="C36" s="916"/>
      <c r="D36" s="916"/>
      <c r="E36" s="917"/>
      <c r="F36" s="915"/>
      <c r="G36" s="917"/>
      <c r="H36" s="758" t="s">
        <v>517</v>
      </c>
      <c r="I36" s="923" t="s">
        <v>761</v>
      </c>
      <c r="J36" s="924"/>
      <c r="K36" s="924"/>
      <c r="L36" s="925"/>
      <c r="M36" s="926"/>
      <c r="N36" s="927"/>
      <c r="O36" s="928" t="s">
        <v>764</v>
      </c>
      <c r="P36" s="924"/>
      <c r="Q36" s="924"/>
      <c r="R36" s="925"/>
      <c r="S36" s="926"/>
      <c r="T36" s="927"/>
      <c r="U36" s="928" t="s">
        <v>767</v>
      </c>
      <c r="V36" s="924"/>
      <c r="W36" s="924"/>
      <c r="X36" s="925"/>
      <c r="Y36" s="926"/>
      <c r="Z36" s="929"/>
      <c r="AA36" s="111"/>
      <c r="AB36" s="875"/>
      <c r="AC36" s="112"/>
      <c r="AD36" s="112"/>
      <c r="AE36" s="112"/>
      <c r="AF36" s="112"/>
      <c r="AG36" s="112"/>
      <c r="AH36" s="112"/>
      <c r="AI36" s="112"/>
      <c r="AJ36" s="112"/>
      <c r="AK36" s="112"/>
      <c r="AL36" s="112"/>
    </row>
    <row r="37" spans="1:53" s="114" customFormat="1" ht="18" customHeight="1" x14ac:dyDescent="0.2">
      <c r="A37" s="110"/>
      <c r="B37" s="893">
        <v>43574</v>
      </c>
      <c r="C37" s="871"/>
      <c r="D37" s="871"/>
      <c r="E37" s="894"/>
      <c r="F37" s="893" t="s">
        <v>311</v>
      </c>
      <c r="G37" s="894"/>
      <c r="H37" s="757" t="s">
        <v>515</v>
      </c>
      <c r="I37" s="934" t="s">
        <v>777</v>
      </c>
      <c r="J37" s="935"/>
      <c r="K37" s="935"/>
      <c r="L37" s="936"/>
      <c r="M37" s="898"/>
      <c r="N37" s="899"/>
      <c r="O37" s="919" t="s">
        <v>780</v>
      </c>
      <c r="P37" s="918"/>
      <c r="Q37" s="918"/>
      <c r="R37" s="918"/>
      <c r="S37" s="898"/>
      <c r="T37" s="900"/>
      <c r="U37" s="920" t="s">
        <v>783</v>
      </c>
      <c r="V37" s="918"/>
      <c r="W37" s="918"/>
      <c r="X37" s="918"/>
      <c r="Y37" s="898"/>
      <c r="Z37" s="898"/>
      <c r="AA37" s="111"/>
      <c r="AB37" s="875"/>
      <c r="AC37" s="871"/>
      <c r="AD37" s="871"/>
      <c r="AE37" s="871"/>
      <c r="AF37" s="871"/>
      <c r="AG37" s="871"/>
      <c r="AH37" s="871"/>
      <c r="AI37" s="765"/>
      <c r="AJ37" s="863"/>
      <c r="AK37" s="863"/>
      <c r="AL37" s="863"/>
      <c r="AM37" s="863"/>
      <c r="AN37" s="872"/>
      <c r="AO37" s="872"/>
      <c r="AP37" s="863"/>
      <c r="AQ37" s="863"/>
      <c r="AR37" s="863"/>
      <c r="AS37" s="863"/>
      <c r="AT37" s="872"/>
      <c r="AU37" s="872"/>
      <c r="AV37" s="863"/>
      <c r="AW37" s="863"/>
      <c r="AX37" s="863"/>
      <c r="AY37" s="863"/>
      <c r="AZ37" s="872"/>
      <c r="BA37" s="872"/>
    </row>
    <row r="38" spans="1:53" s="114" customFormat="1" ht="18" customHeight="1" x14ac:dyDescent="0.2">
      <c r="A38" s="110"/>
      <c r="B38" s="893"/>
      <c r="C38" s="871"/>
      <c r="D38" s="871"/>
      <c r="E38" s="894"/>
      <c r="F38" s="893"/>
      <c r="G38" s="894"/>
      <c r="H38" s="764" t="s">
        <v>516</v>
      </c>
      <c r="I38" s="937" t="s">
        <v>778</v>
      </c>
      <c r="J38" s="938"/>
      <c r="K38" s="938"/>
      <c r="L38" s="922"/>
      <c r="M38" s="873"/>
      <c r="N38" s="874"/>
      <c r="O38" s="921" t="s">
        <v>781</v>
      </c>
      <c r="P38" s="868"/>
      <c r="Q38" s="868"/>
      <c r="R38" s="868"/>
      <c r="S38" s="873"/>
      <c r="T38" s="891"/>
      <c r="U38" s="922" t="s">
        <v>784</v>
      </c>
      <c r="V38" s="868"/>
      <c r="W38" s="868"/>
      <c r="X38" s="868"/>
      <c r="Y38" s="873"/>
      <c r="Z38" s="873"/>
      <c r="AA38" s="111"/>
      <c r="AB38" s="875"/>
      <c r="AC38" s="871"/>
      <c r="AD38" s="871"/>
      <c r="AE38" s="871"/>
      <c r="AF38" s="871"/>
      <c r="AG38" s="871"/>
      <c r="AH38" s="871"/>
      <c r="AI38" s="766"/>
      <c r="AJ38" s="892"/>
      <c r="AK38" s="892"/>
      <c r="AL38" s="892"/>
      <c r="AM38" s="892"/>
      <c r="AN38" s="872"/>
      <c r="AO38" s="872"/>
      <c r="AP38" s="892"/>
      <c r="AQ38" s="892"/>
      <c r="AR38" s="892"/>
      <c r="AS38" s="892"/>
      <c r="AT38" s="872"/>
      <c r="AU38" s="872"/>
      <c r="AV38" s="892"/>
      <c r="AW38" s="892"/>
      <c r="AX38" s="892"/>
      <c r="AY38" s="892"/>
      <c r="AZ38" s="872"/>
      <c r="BA38" s="872"/>
    </row>
    <row r="39" spans="1:53" s="114" customFormat="1" ht="18" customHeight="1" thickBot="1" x14ac:dyDescent="0.25">
      <c r="A39" s="110"/>
      <c r="B39" s="915"/>
      <c r="C39" s="916"/>
      <c r="D39" s="916"/>
      <c r="E39" s="917"/>
      <c r="F39" s="915"/>
      <c r="G39" s="917"/>
      <c r="H39" s="758" t="s">
        <v>517</v>
      </c>
      <c r="I39" s="923" t="s">
        <v>779</v>
      </c>
      <c r="J39" s="924"/>
      <c r="K39" s="924"/>
      <c r="L39" s="925"/>
      <c r="M39" s="926"/>
      <c r="N39" s="927"/>
      <c r="O39" s="928" t="s">
        <v>782</v>
      </c>
      <c r="P39" s="924"/>
      <c r="Q39" s="924"/>
      <c r="R39" s="925"/>
      <c r="S39" s="926"/>
      <c r="T39" s="927"/>
      <c r="U39" s="928" t="s">
        <v>785</v>
      </c>
      <c r="V39" s="924"/>
      <c r="W39" s="924"/>
      <c r="X39" s="925"/>
      <c r="Y39" s="926"/>
      <c r="Z39" s="929"/>
      <c r="AA39" s="111"/>
      <c r="AB39" s="875"/>
      <c r="AC39" s="871"/>
      <c r="AD39" s="871"/>
      <c r="AE39" s="871"/>
      <c r="AF39" s="871"/>
      <c r="AG39" s="871"/>
      <c r="AH39" s="871"/>
      <c r="AI39" s="766"/>
      <c r="AJ39" s="892"/>
      <c r="AK39" s="892"/>
      <c r="AL39" s="892"/>
      <c r="AM39" s="892"/>
      <c r="AN39" s="872"/>
      <c r="AO39" s="872"/>
      <c r="AP39" s="892"/>
      <c r="AQ39" s="892"/>
      <c r="AR39" s="892"/>
      <c r="AS39" s="892"/>
      <c r="AT39" s="872"/>
      <c r="AU39" s="872"/>
      <c r="AV39" s="892"/>
      <c r="AW39" s="892"/>
      <c r="AX39" s="892"/>
      <c r="AY39" s="892"/>
      <c r="AZ39" s="872"/>
      <c r="BA39" s="872"/>
    </row>
    <row r="40" spans="1:53" s="110" customFormat="1" ht="18" customHeight="1" x14ac:dyDescent="0.2">
      <c r="B40" s="893">
        <v>43577</v>
      </c>
      <c r="C40" s="871"/>
      <c r="D40" s="871"/>
      <c r="E40" s="894"/>
      <c r="F40" s="893" t="s">
        <v>786</v>
      </c>
      <c r="G40" s="894"/>
      <c r="H40" s="757" t="s">
        <v>515</v>
      </c>
      <c r="I40" s="918" t="s">
        <v>788</v>
      </c>
      <c r="J40" s="918"/>
      <c r="K40" s="918"/>
      <c r="L40" s="918"/>
      <c r="M40" s="898"/>
      <c r="N40" s="899"/>
      <c r="O40" s="919" t="s">
        <v>791</v>
      </c>
      <c r="P40" s="918"/>
      <c r="Q40" s="918"/>
      <c r="R40" s="918"/>
      <c r="S40" s="898"/>
      <c r="T40" s="900"/>
      <c r="U40" s="920" t="s">
        <v>794</v>
      </c>
      <c r="V40" s="918"/>
      <c r="W40" s="918"/>
      <c r="X40" s="918"/>
      <c r="Y40" s="898"/>
      <c r="Z40" s="898"/>
      <c r="AA40" s="111"/>
      <c r="AB40" s="875"/>
      <c r="AC40" s="112"/>
      <c r="AD40" s="112"/>
      <c r="AE40" s="112"/>
      <c r="AF40" s="112"/>
      <c r="AG40" s="112"/>
      <c r="AH40" s="112"/>
      <c r="AI40" s="112"/>
      <c r="AJ40" s="112"/>
      <c r="AK40" s="112"/>
      <c r="AL40" s="112"/>
    </row>
    <row r="41" spans="1:53" s="110" customFormat="1" ht="18" customHeight="1" x14ac:dyDescent="0.2">
      <c r="B41" s="893"/>
      <c r="C41" s="871"/>
      <c r="D41" s="871"/>
      <c r="E41" s="894"/>
      <c r="F41" s="893"/>
      <c r="G41" s="894"/>
      <c r="H41" s="764" t="s">
        <v>516</v>
      </c>
      <c r="I41" s="868" t="s">
        <v>789</v>
      </c>
      <c r="J41" s="868"/>
      <c r="K41" s="868"/>
      <c r="L41" s="868"/>
      <c r="M41" s="873"/>
      <c r="N41" s="874"/>
      <c r="O41" s="921" t="s">
        <v>792</v>
      </c>
      <c r="P41" s="868"/>
      <c r="Q41" s="868"/>
      <c r="R41" s="868"/>
      <c r="S41" s="873"/>
      <c r="T41" s="891"/>
      <c r="U41" s="922" t="s">
        <v>795</v>
      </c>
      <c r="V41" s="868"/>
      <c r="W41" s="868"/>
      <c r="X41" s="868"/>
      <c r="Y41" s="873"/>
      <c r="Z41" s="873"/>
      <c r="AA41" s="111"/>
      <c r="AB41" s="875"/>
      <c r="AC41" s="112"/>
      <c r="AD41" s="112"/>
      <c r="AE41" s="112"/>
      <c r="AF41" s="112"/>
      <c r="AG41" s="112"/>
      <c r="AH41" s="112"/>
      <c r="AI41" s="112"/>
      <c r="AJ41" s="112"/>
      <c r="AK41" s="112"/>
      <c r="AL41" s="112"/>
    </row>
    <row r="42" spans="1:53" s="110" customFormat="1" ht="18" customHeight="1" thickBot="1" x14ac:dyDescent="0.25">
      <c r="B42" s="915"/>
      <c r="C42" s="916"/>
      <c r="D42" s="916"/>
      <c r="E42" s="917"/>
      <c r="F42" s="915"/>
      <c r="G42" s="917"/>
      <c r="H42" s="758" t="s">
        <v>517</v>
      </c>
      <c r="I42" s="923" t="s">
        <v>790</v>
      </c>
      <c r="J42" s="924"/>
      <c r="K42" s="924"/>
      <c r="L42" s="925"/>
      <c r="M42" s="926"/>
      <c r="N42" s="927"/>
      <c r="O42" s="928" t="s">
        <v>793</v>
      </c>
      <c r="P42" s="924"/>
      <c r="Q42" s="924"/>
      <c r="R42" s="925"/>
      <c r="S42" s="926"/>
      <c r="T42" s="927"/>
      <c r="U42" s="928" t="s">
        <v>796</v>
      </c>
      <c r="V42" s="924"/>
      <c r="W42" s="924"/>
      <c r="X42" s="925"/>
      <c r="Y42" s="926"/>
      <c r="Z42" s="929"/>
      <c r="AA42" s="111"/>
      <c r="AB42" s="875"/>
      <c r="AC42" s="112"/>
      <c r="AD42" s="112"/>
      <c r="AE42" s="112"/>
      <c r="AF42" s="112"/>
      <c r="AG42" s="112"/>
      <c r="AH42" s="112"/>
      <c r="AI42" s="112"/>
      <c r="AJ42" s="112"/>
      <c r="AK42" s="112"/>
      <c r="AL42" s="112"/>
    </row>
    <row r="43" spans="1:53" s="110" customFormat="1" ht="18" customHeight="1" x14ac:dyDescent="0.2">
      <c r="B43" s="893">
        <v>43578</v>
      </c>
      <c r="C43" s="871"/>
      <c r="D43" s="871"/>
      <c r="E43" s="894"/>
      <c r="F43" s="893" t="s">
        <v>787</v>
      </c>
      <c r="G43" s="894"/>
      <c r="H43" s="757" t="s">
        <v>515</v>
      </c>
      <c r="I43" s="918" t="s">
        <v>768</v>
      </c>
      <c r="J43" s="918"/>
      <c r="K43" s="918"/>
      <c r="L43" s="918"/>
      <c r="M43" s="898"/>
      <c r="N43" s="899"/>
      <c r="O43" s="919" t="s">
        <v>771</v>
      </c>
      <c r="P43" s="918"/>
      <c r="Q43" s="918"/>
      <c r="R43" s="918"/>
      <c r="S43" s="898"/>
      <c r="T43" s="900"/>
      <c r="U43" s="920" t="s">
        <v>774</v>
      </c>
      <c r="V43" s="918"/>
      <c r="W43" s="918"/>
      <c r="X43" s="918"/>
      <c r="Y43" s="898"/>
      <c r="Z43" s="898"/>
      <c r="AA43" s="111"/>
      <c r="AB43" s="875"/>
      <c r="AC43" s="112"/>
      <c r="AD43" s="112"/>
      <c r="AE43" s="112"/>
      <c r="AF43" s="112"/>
      <c r="AG43" s="112"/>
      <c r="AH43" s="112"/>
      <c r="AI43" s="112"/>
      <c r="AJ43" s="112"/>
      <c r="AK43" s="112"/>
      <c r="AL43" s="112"/>
    </row>
    <row r="44" spans="1:53" s="110" customFormat="1" ht="18" customHeight="1" x14ac:dyDescent="0.2">
      <c r="B44" s="893"/>
      <c r="C44" s="871"/>
      <c r="D44" s="871"/>
      <c r="E44" s="894"/>
      <c r="F44" s="893"/>
      <c r="G44" s="894"/>
      <c r="H44" s="764" t="s">
        <v>516</v>
      </c>
      <c r="I44" s="868" t="s">
        <v>770</v>
      </c>
      <c r="J44" s="868"/>
      <c r="K44" s="868"/>
      <c r="L44" s="868"/>
      <c r="M44" s="873"/>
      <c r="N44" s="874"/>
      <c r="O44" s="921" t="s">
        <v>772</v>
      </c>
      <c r="P44" s="868"/>
      <c r="Q44" s="868"/>
      <c r="R44" s="868"/>
      <c r="S44" s="873"/>
      <c r="T44" s="891"/>
      <c r="U44" s="922" t="s">
        <v>775</v>
      </c>
      <c r="V44" s="868"/>
      <c r="W44" s="868"/>
      <c r="X44" s="868"/>
      <c r="Y44" s="873"/>
      <c r="Z44" s="873"/>
      <c r="AA44" s="111"/>
      <c r="AB44" s="875"/>
      <c r="AC44" s="112"/>
      <c r="AD44" s="112"/>
      <c r="AE44" s="112"/>
      <c r="AF44" s="112"/>
      <c r="AG44" s="112"/>
      <c r="AH44" s="112"/>
      <c r="AI44" s="112"/>
      <c r="AJ44" s="112"/>
      <c r="AK44" s="112"/>
      <c r="AL44" s="112"/>
    </row>
    <row r="45" spans="1:53" s="110" customFormat="1" ht="18" customHeight="1" thickBot="1" x14ac:dyDescent="0.25">
      <c r="B45" s="915"/>
      <c r="C45" s="916"/>
      <c r="D45" s="916"/>
      <c r="E45" s="917"/>
      <c r="F45" s="915"/>
      <c r="G45" s="917"/>
      <c r="H45" s="758" t="s">
        <v>517</v>
      </c>
      <c r="I45" s="923" t="s">
        <v>769</v>
      </c>
      <c r="J45" s="924"/>
      <c r="K45" s="924"/>
      <c r="L45" s="925"/>
      <c r="M45" s="926"/>
      <c r="N45" s="927"/>
      <c r="O45" s="928" t="s">
        <v>773</v>
      </c>
      <c r="P45" s="924"/>
      <c r="Q45" s="924"/>
      <c r="R45" s="925"/>
      <c r="S45" s="926"/>
      <c r="T45" s="927"/>
      <c r="U45" s="928" t="s">
        <v>776</v>
      </c>
      <c r="V45" s="924"/>
      <c r="W45" s="924"/>
      <c r="X45" s="925"/>
      <c r="Y45" s="926"/>
      <c r="Z45" s="929"/>
      <c r="AA45" s="111"/>
      <c r="AB45" s="875"/>
      <c r="AC45" s="112"/>
      <c r="AD45" s="112"/>
      <c r="AE45" s="112"/>
      <c r="AF45" s="112"/>
      <c r="AG45" s="112"/>
      <c r="AH45" s="112"/>
      <c r="AI45" s="112"/>
      <c r="AJ45" s="112"/>
      <c r="AK45" s="112"/>
      <c r="AL45" s="112"/>
    </row>
    <row r="46" spans="1:53" s="110" customFormat="1" ht="18" customHeight="1" x14ac:dyDescent="0.2">
      <c r="B46" s="893">
        <v>43580</v>
      </c>
      <c r="C46" s="871"/>
      <c r="D46" s="871"/>
      <c r="E46" s="894"/>
      <c r="F46" s="893" t="s">
        <v>312</v>
      </c>
      <c r="G46" s="894"/>
      <c r="H46" s="757" t="s">
        <v>515</v>
      </c>
      <c r="I46" s="904" t="s">
        <v>797</v>
      </c>
      <c r="J46" s="905"/>
      <c r="K46" s="905"/>
      <c r="L46" s="906"/>
      <c r="M46" s="898"/>
      <c r="N46" s="899"/>
      <c r="O46" s="912" t="s">
        <v>797</v>
      </c>
      <c r="P46" s="905"/>
      <c r="Q46" s="905"/>
      <c r="R46" s="906"/>
      <c r="S46" s="898"/>
      <c r="T46" s="900"/>
      <c r="U46" s="904" t="s">
        <v>797</v>
      </c>
      <c r="V46" s="905"/>
      <c r="W46" s="905"/>
      <c r="X46" s="906"/>
      <c r="Y46" s="898"/>
      <c r="Z46" s="898"/>
      <c r="AA46" s="111"/>
      <c r="AB46" s="875"/>
      <c r="AC46" s="112"/>
      <c r="AD46" s="112"/>
      <c r="AE46" s="112"/>
      <c r="AF46" s="112"/>
      <c r="AG46" s="112"/>
      <c r="AH46" s="112"/>
      <c r="AI46" s="112"/>
      <c r="AJ46" s="112"/>
      <c r="AK46" s="112"/>
      <c r="AL46" s="112"/>
    </row>
    <row r="47" spans="1:53" s="110" customFormat="1" ht="18" customHeight="1" x14ac:dyDescent="0.2">
      <c r="B47" s="893"/>
      <c r="C47" s="871"/>
      <c r="D47" s="871"/>
      <c r="E47" s="894"/>
      <c r="F47" s="893"/>
      <c r="G47" s="894"/>
      <c r="H47" s="764" t="s">
        <v>516</v>
      </c>
      <c r="I47" s="907"/>
      <c r="J47" s="892"/>
      <c r="K47" s="892"/>
      <c r="L47" s="908"/>
      <c r="M47" s="873"/>
      <c r="N47" s="874"/>
      <c r="O47" s="913"/>
      <c r="P47" s="892"/>
      <c r="Q47" s="892"/>
      <c r="R47" s="908"/>
      <c r="S47" s="873"/>
      <c r="T47" s="891"/>
      <c r="U47" s="907"/>
      <c r="V47" s="892"/>
      <c r="W47" s="892"/>
      <c r="X47" s="908"/>
      <c r="Y47" s="873"/>
      <c r="Z47" s="873"/>
      <c r="AA47" s="111"/>
      <c r="AB47" s="875"/>
      <c r="AC47" s="112"/>
      <c r="AD47" s="112"/>
      <c r="AE47" s="112"/>
      <c r="AF47" s="112"/>
      <c r="AG47" s="112"/>
      <c r="AH47" s="112"/>
      <c r="AI47" s="112"/>
      <c r="AJ47" s="112"/>
      <c r="AK47" s="112"/>
      <c r="AL47" s="112"/>
    </row>
    <row r="48" spans="1:53" s="110" customFormat="1" ht="18" customHeight="1" x14ac:dyDescent="0.2">
      <c r="B48" s="895"/>
      <c r="C48" s="896"/>
      <c r="D48" s="896"/>
      <c r="E48" s="897"/>
      <c r="F48" s="895"/>
      <c r="G48" s="897"/>
      <c r="H48" s="764" t="s">
        <v>517</v>
      </c>
      <c r="I48" s="909"/>
      <c r="J48" s="910"/>
      <c r="K48" s="910"/>
      <c r="L48" s="911"/>
      <c r="M48" s="874"/>
      <c r="N48" s="901"/>
      <c r="O48" s="914"/>
      <c r="P48" s="910"/>
      <c r="Q48" s="910"/>
      <c r="R48" s="911"/>
      <c r="S48" s="874"/>
      <c r="T48" s="902"/>
      <c r="U48" s="909"/>
      <c r="V48" s="910"/>
      <c r="W48" s="910"/>
      <c r="X48" s="911"/>
      <c r="Y48" s="874"/>
      <c r="Z48" s="903"/>
      <c r="AA48" s="111"/>
      <c r="AB48" s="875"/>
      <c r="AC48" s="112"/>
      <c r="AD48" s="112"/>
      <c r="AE48" s="112"/>
      <c r="AF48" s="112"/>
      <c r="AG48" s="112"/>
      <c r="AH48" s="112"/>
      <c r="AI48" s="112"/>
      <c r="AJ48" s="112"/>
      <c r="AK48" s="112"/>
      <c r="AL48" s="112"/>
    </row>
    <row r="49" spans="2:75" s="110" customFormat="1" ht="6.65" customHeight="1" x14ac:dyDescent="0.2">
      <c r="B49" s="765"/>
      <c r="C49" s="765"/>
      <c r="D49" s="765"/>
      <c r="E49" s="765"/>
      <c r="F49" s="765"/>
      <c r="G49" s="765"/>
      <c r="H49" s="766"/>
      <c r="I49" s="766"/>
      <c r="J49" s="766"/>
      <c r="K49" s="766"/>
      <c r="L49" s="766"/>
      <c r="M49" s="774"/>
      <c r="N49" s="774"/>
      <c r="O49" s="766"/>
      <c r="P49" s="766"/>
      <c r="Q49" s="766"/>
      <c r="R49" s="766"/>
      <c r="S49" s="774"/>
      <c r="T49" s="774"/>
      <c r="U49" s="766"/>
      <c r="V49" s="766"/>
      <c r="W49" s="766"/>
      <c r="X49" s="766"/>
      <c r="Y49" s="774"/>
      <c r="Z49" s="774"/>
      <c r="AA49" s="111"/>
      <c r="AB49" s="875"/>
      <c r="AC49" s="112"/>
      <c r="AD49" s="112"/>
      <c r="AE49" s="112"/>
      <c r="AF49" s="112"/>
      <c r="AG49" s="112"/>
      <c r="AH49" s="112"/>
      <c r="AI49" s="112"/>
      <c r="AJ49" s="112"/>
      <c r="AK49" s="112"/>
      <c r="AL49" s="112"/>
    </row>
    <row r="50" spans="2:75" s="110" customFormat="1" ht="11.15" customHeight="1" x14ac:dyDescent="0.2">
      <c r="B50" s="773" t="s">
        <v>801</v>
      </c>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111"/>
      <c r="AB50" s="875"/>
      <c r="AC50" s="112"/>
      <c r="AD50" s="112"/>
      <c r="AE50" s="112"/>
      <c r="AF50" s="112"/>
      <c r="AG50" s="112"/>
      <c r="AH50" s="112"/>
      <c r="AI50" s="112"/>
      <c r="AJ50" s="112"/>
      <c r="AK50" s="112"/>
      <c r="AL50" s="112"/>
      <c r="BW50" s="117"/>
    </row>
    <row r="51" spans="2:75" x14ac:dyDescent="0.2">
      <c r="B51" s="773" t="s">
        <v>802</v>
      </c>
      <c r="C51" s="767"/>
      <c r="D51" s="767"/>
      <c r="E51" s="767"/>
      <c r="F51" s="767"/>
      <c r="G51" s="767"/>
      <c r="H51" s="767"/>
      <c r="I51" s="767"/>
      <c r="J51" s="767"/>
      <c r="K51" s="767"/>
      <c r="L51" s="767"/>
      <c r="M51" s="767"/>
      <c r="N51" s="767"/>
      <c r="O51" s="767"/>
      <c r="P51" s="767"/>
      <c r="Q51" s="767"/>
      <c r="R51" s="767"/>
      <c r="S51" s="767"/>
      <c r="T51" s="767"/>
      <c r="U51" s="767"/>
      <c r="V51" s="767"/>
      <c r="W51" s="767"/>
      <c r="X51" s="767"/>
      <c r="Y51" s="767"/>
      <c r="Z51" s="767"/>
      <c r="AA51" s="121"/>
      <c r="AB51" s="875"/>
      <c r="AC51" s="122"/>
      <c r="AD51" s="122"/>
      <c r="AE51" s="122"/>
      <c r="AF51" s="122"/>
      <c r="AG51" s="122"/>
      <c r="AH51" s="122"/>
      <c r="AI51" s="122"/>
      <c r="AJ51" s="122"/>
      <c r="AK51" s="122"/>
      <c r="AL51" s="122"/>
      <c r="BW51" s="123"/>
    </row>
    <row r="52" spans="2:75" ht="1.5" customHeight="1" x14ac:dyDescent="0.2">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2"/>
      <c r="AB52" s="875"/>
      <c r="AC52" s="122"/>
      <c r="AD52" s="122"/>
      <c r="AE52" s="122"/>
      <c r="AF52" s="122"/>
      <c r="AG52" s="122"/>
      <c r="AH52" s="122"/>
      <c r="AI52" s="122"/>
      <c r="AJ52" s="122"/>
      <c r="AK52" s="122"/>
      <c r="AL52" s="122"/>
    </row>
    <row r="53" spans="2:75" x14ac:dyDescent="0.2">
      <c r="B53" s="122" t="s">
        <v>107</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row>
    <row r="54" spans="2:75" s="120" customFormat="1" ht="13.5" customHeight="1" x14ac:dyDescent="0.2">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687"/>
      <c r="AD54" s="434"/>
      <c r="AE54" s="434"/>
      <c r="AF54" s="434"/>
      <c r="AG54" s="434"/>
      <c r="AH54" s="434"/>
      <c r="AI54" s="434"/>
      <c r="AJ54" s="434"/>
      <c r="AK54" s="133"/>
      <c r="AL54" s="133"/>
    </row>
    <row r="55" spans="2:75" s="120" customFormat="1" ht="14.25" customHeight="1" x14ac:dyDescent="0.2">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687"/>
      <c r="AD55" s="434"/>
      <c r="AE55" s="434"/>
      <c r="AF55" s="434"/>
      <c r="AG55" s="434"/>
      <c r="AH55" s="434"/>
      <c r="AI55" s="434"/>
      <c r="AJ55" s="434"/>
      <c r="AK55" s="133"/>
      <c r="AL55" s="133"/>
    </row>
    <row r="56" spans="2:75" s="120" customFormat="1" ht="30" customHeight="1" x14ac:dyDescent="0.2">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C56" s="134" t="s">
        <v>108</v>
      </c>
      <c r="AD56" s="134" t="s">
        <v>109</v>
      </c>
      <c r="AE56" s="134" t="s">
        <v>110</v>
      </c>
      <c r="AF56" s="134" t="s">
        <v>111</v>
      </c>
      <c r="AG56" s="134" t="s">
        <v>112</v>
      </c>
      <c r="AH56" s="134" t="s">
        <v>113</v>
      </c>
      <c r="AI56" s="134" t="s">
        <v>114</v>
      </c>
      <c r="AJ56" s="133"/>
      <c r="AK56" s="133"/>
      <c r="AL56" s="133"/>
    </row>
    <row r="57" spans="2:75" s="120" customFormat="1" ht="52" customHeight="1" x14ac:dyDescent="0.2">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C57" s="775">
        <f>H8</f>
        <v>0</v>
      </c>
      <c r="AD57" s="775">
        <f>H9</f>
        <v>0</v>
      </c>
      <c r="AE57" s="775">
        <f>H10</f>
        <v>0</v>
      </c>
      <c r="AF57" s="775">
        <f>H11</f>
        <v>0</v>
      </c>
      <c r="AG57" s="775">
        <f>H12</f>
        <v>0</v>
      </c>
      <c r="AH57" s="775">
        <f>H13</f>
        <v>0</v>
      </c>
      <c r="AI57" s="775">
        <f>H14</f>
        <v>0</v>
      </c>
      <c r="AJ57" s="133"/>
      <c r="AK57" s="133"/>
      <c r="AL57" s="133"/>
    </row>
    <row r="58" spans="2:75" x14ac:dyDescent="0.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row>
    <row r="59" spans="2:75" x14ac:dyDescent="0.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row>
    <row r="60" spans="2:75" x14ac:dyDescent="0.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row>
    <row r="61" spans="2:75" x14ac:dyDescent="0.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row>
    <row r="62" spans="2:75" x14ac:dyDescent="0.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row>
    <row r="63" spans="2:75" x14ac:dyDescent="0.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row>
    <row r="64" spans="2:75" x14ac:dyDescent="0.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row>
    <row r="65" spans="2:38" x14ac:dyDescent="0.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row>
    <row r="66" spans="2:38" x14ac:dyDescent="0.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row>
  </sheetData>
  <customSheetViews>
    <customSheetView guid="{A4F3C7AD-F0DA-4671-AF85-E5E755CFE342}" showPageBreaks="1" printArea="1" view="pageBreakPreview">
      <selection activeCell="M13" sqref="M13:N13"/>
      <rowBreaks count="1" manualBreakCount="1">
        <brk id="33" max="16383" man="1"/>
      </rowBreaks>
      <pageMargins left="0.78700000000000003" right="0.78700000000000003" top="0.98399999999999999" bottom="0.98399999999999999" header="0.51200000000000001" footer="0.51200000000000001"/>
      <pageSetup paperSize="9" scale="94" orientation="portrait" horizontalDpi="1200" verticalDpi="1200" r:id="rId1"/>
      <headerFooter alignWithMargins="0"/>
    </customSheetView>
    <customSheetView guid="{CAEA2A42-8D92-46A4-ACB8-37570B67C27F}" showPageBreaks="1" printArea="1" view="pageBreakPreview">
      <selection activeCell="M35" sqref="M35"/>
      <rowBreaks count="1" manualBreakCount="1">
        <brk id="36" max="16383" man="1"/>
      </rowBreaks>
      <pageMargins left="0.78700000000000003" right="0.78700000000000003" top="0.98399999999999999" bottom="0.98399999999999999" header="0.51200000000000001" footer="0.51200000000000001"/>
      <pageSetup paperSize="9" scale="94" orientation="portrait" horizontalDpi="1200" verticalDpi="1200" r:id="rId2"/>
      <headerFooter alignWithMargins="0"/>
    </customSheetView>
  </customSheetViews>
  <mergeCells count="242">
    <mergeCell ref="B40:E42"/>
    <mergeCell ref="F40:G42"/>
    <mergeCell ref="I40:L40"/>
    <mergeCell ref="M40:N40"/>
    <mergeCell ref="O40:R40"/>
    <mergeCell ref="S40:T40"/>
    <mergeCell ref="U40:X40"/>
    <mergeCell ref="Y40:Z40"/>
    <mergeCell ref="I41:L41"/>
    <mergeCell ref="M41:N41"/>
    <mergeCell ref="O41:R41"/>
    <mergeCell ref="S41:T41"/>
    <mergeCell ref="U41:X41"/>
    <mergeCell ref="Y41:Z41"/>
    <mergeCell ref="I42:L42"/>
    <mergeCell ref="M42:N42"/>
    <mergeCell ref="O42:R42"/>
    <mergeCell ref="S42:T42"/>
    <mergeCell ref="U42:X42"/>
    <mergeCell ref="Y42:Z42"/>
    <mergeCell ref="Y36:Z36"/>
    <mergeCell ref="B37:E39"/>
    <mergeCell ref="F37:G39"/>
    <mergeCell ref="I37:L37"/>
    <mergeCell ref="M37:N37"/>
    <mergeCell ref="O37:R37"/>
    <mergeCell ref="S37:T37"/>
    <mergeCell ref="U37:X37"/>
    <mergeCell ref="Y37:Z37"/>
    <mergeCell ref="I38:L38"/>
    <mergeCell ref="M38:N38"/>
    <mergeCell ref="O38:R38"/>
    <mergeCell ref="S38:T38"/>
    <mergeCell ref="U38:X38"/>
    <mergeCell ref="Y38:Z38"/>
    <mergeCell ref="I39:L39"/>
    <mergeCell ref="M39:N39"/>
    <mergeCell ref="O39:R39"/>
    <mergeCell ref="S39:T39"/>
    <mergeCell ref="U39:X39"/>
    <mergeCell ref="Y39:Z39"/>
    <mergeCell ref="O27:R27"/>
    <mergeCell ref="S27:T27"/>
    <mergeCell ref="U27:X27"/>
    <mergeCell ref="Y27:Z27"/>
    <mergeCell ref="I21:L21"/>
    <mergeCell ref="M21:N21"/>
    <mergeCell ref="O21:R21"/>
    <mergeCell ref="S21:T21"/>
    <mergeCell ref="U21:X21"/>
    <mergeCell ref="Y21:Z21"/>
    <mergeCell ref="U25:X25"/>
    <mergeCell ref="Y25:Z25"/>
    <mergeCell ref="I26:L26"/>
    <mergeCell ref="M26:N26"/>
    <mergeCell ref="O26:R26"/>
    <mergeCell ref="S26:T26"/>
    <mergeCell ref="M23:N23"/>
    <mergeCell ref="O23:R23"/>
    <mergeCell ref="S23:T23"/>
    <mergeCell ref="U23:X23"/>
    <mergeCell ref="Y23:Z23"/>
    <mergeCell ref="M24:N24"/>
    <mergeCell ref="O24:R24"/>
    <mergeCell ref="B25:E27"/>
    <mergeCell ref="B22:E24"/>
    <mergeCell ref="B19:E21"/>
    <mergeCell ref="F31:G33"/>
    <mergeCell ref="F28:G30"/>
    <mergeCell ref="B31:E33"/>
    <mergeCell ref="B28:E30"/>
    <mergeCell ref="F25:G27"/>
    <mergeCell ref="I27:L27"/>
    <mergeCell ref="I30:L30"/>
    <mergeCell ref="I23:L23"/>
    <mergeCell ref="F22:G24"/>
    <mergeCell ref="F19:G21"/>
    <mergeCell ref="I24:L24"/>
    <mergeCell ref="I19:L19"/>
    <mergeCell ref="I33:L33"/>
    <mergeCell ref="I32:L32"/>
    <mergeCell ref="M33:N33"/>
    <mergeCell ref="O33:R33"/>
    <mergeCell ref="S33:T33"/>
    <mergeCell ref="U33:X33"/>
    <mergeCell ref="Y33:Z33"/>
    <mergeCell ref="B34:E36"/>
    <mergeCell ref="F34:G36"/>
    <mergeCell ref="I34:L34"/>
    <mergeCell ref="M34:N34"/>
    <mergeCell ref="O34:R34"/>
    <mergeCell ref="S34:T34"/>
    <mergeCell ref="U34:X34"/>
    <mergeCell ref="Y34:Z34"/>
    <mergeCell ref="I35:L35"/>
    <mergeCell ref="M35:N35"/>
    <mergeCell ref="O35:R35"/>
    <mergeCell ref="S35:T35"/>
    <mergeCell ref="U35:X35"/>
    <mergeCell ref="Y35:Z35"/>
    <mergeCell ref="I36:L36"/>
    <mergeCell ref="M36:N36"/>
    <mergeCell ref="O36:R36"/>
    <mergeCell ref="S36:T36"/>
    <mergeCell ref="U36:X36"/>
    <mergeCell ref="M32:N32"/>
    <mergeCell ref="O32:R32"/>
    <mergeCell ref="S32:T32"/>
    <mergeCell ref="U32:X32"/>
    <mergeCell ref="Y32:Z32"/>
    <mergeCell ref="I31:L31"/>
    <mergeCell ref="M31:N31"/>
    <mergeCell ref="O31:R31"/>
    <mergeCell ref="S31:T31"/>
    <mergeCell ref="U31:X31"/>
    <mergeCell ref="Y31:Z31"/>
    <mergeCell ref="M30:N30"/>
    <mergeCell ref="O30:R30"/>
    <mergeCell ref="S30:T30"/>
    <mergeCell ref="U30:X30"/>
    <mergeCell ref="Y30:Z30"/>
    <mergeCell ref="U26:X26"/>
    <mergeCell ref="Y26:Z26"/>
    <mergeCell ref="I25:L25"/>
    <mergeCell ref="M25:N25"/>
    <mergeCell ref="O25:R25"/>
    <mergeCell ref="S25:T25"/>
    <mergeCell ref="I29:L29"/>
    <mergeCell ref="M29:N29"/>
    <mergeCell ref="O29:R29"/>
    <mergeCell ref="S29:T29"/>
    <mergeCell ref="U29:X29"/>
    <mergeCell ref="Y29:Z29"/>
    <mergeCell ref="I28:L28"/>
    <mergeCell ref="M28:N28"/>
    <mergeCell ref="O28:R28"/>
    <mergeCell ref="S28:T28"/>
    <mergeCell ref="U28:X28"/>
    <mergeCell ref="Y28:Z28"/>
    <mergeCell ref="M27:N27"/>
    <mergeCell ref="Y18:Z18"/>
    <mergeCell ref="I22:L22"/>
    <mergeCell ref="M22:N22"/>
    <mergeCell ref="O22:R22"/>
    <mergeCell ref="S22:T22"/>
    <mergeCell ref="U22:X22"/>
    <mergeCell ref="Y22:Z22"/>
    <mergeCell ref="U19:X19"/>
    <mergeCell ref="S24:T24"/>
    <mergeCell ref="U24:X24"/>
    <mergeCell ref="Y24:Z24"/>
    <mergeCell ref="I20:L20"/>
    <mergeCell ref="M20:N20"/>
    <mergeCell ref="O20:R20"/>
    <mergeCell ref="S20:T20"/>
    <mergeCell ref="U20:X20"/>
    <mergeCell ref="Y20:Z20"/>
    <mergeCell ref="B43:E45"/>
    <mergeCell ref="F43:G45"/>
    <mergeCell ref="I43:L43"/>
    <mergeCell ref="M43:N43"/>
    <mergeCell ref="O43:R43"/>
    <mergeCell ref="S43:T43"/>
    <mergeCell ref="U43:X43"/>
    <mergeCell ref="Y43:Z43"/>
    <mergeCell ref="I44:L44"/>
    <mergeCell ref="M44:N44"/>
    <mergeCell ref="O44:R44"/>
    <mergeCell ref="S44:T44"/>
    <mergeCell ref="U44:X44"/>
    <mergeCell ref="Y44:Z44"/>
    <mergeCell ref="I45:L45"/>
    <mergeCell ref="M45:N45"/>
    <mergeCell ref="O45:R45"/>
    <mergeCell ref="S45:T45"/>
    <mergeCell ref="U45:X45"/>
    <mergeCell ref="Y45:Z45"/>
    <mergeCell ref="B46:E48"/>
    <mergeCell ref="F46:G48"/>
    <mergeCell ref="M46:N46"/>
    <mergeCell ref="S46:T46"/>
    <mergeCell ref="Y46:Z46"/>
    <mergeCell ref="M47:N47"/>
    <mergeCell ref="S47:T47"/>
    <mergeCell ref="Y47:Z47"/>
    <mergeCell ref="M48:N48"/>
    <mergeCell ref="S48:T48"/>
    <mergeCell ref="Y48:Z48"/>
    <mergeCell ref="U46:X48"/>
    <mergeCell ref="O46:R48"/>
    <mergeCell ref="I46:L48"/>
    <mergeCell ref="AZ37:BA37"/>
    <mergeCell ref="AJ38:AM38"/>
    <mergeCell ref="AN38:AO38"/>
    <mergeCell ref="AP38:AS38"/>
    <mergeCell ref="AT38:AU38"/>
    <mergeCell ref="AV38:AY38"/>
    <mergeCell ref="AZ38:BA38"/>
    <mergeCell ref="AJ39:AM39"/>
    <mergeCell ref="AN39:AO39"/>
    <mergeCell ref="AP39:AS39"/>
    <mergeCell ref="AT39:AU39"/>
    <mergeCell ref="AV39:AY39"/>
    <mergeCell ref="AZ39:BA39"/>
    <mergeCell ref="B5:Y5"/>
    <mergeCell ref="B4:Y4"/>
    <mergeCell ref="AC37:AF39"/>
    <mergeCell ref="AG37:AH39"/>
    <mergeCell ref="AJ37:AM37"/>
    <mergeCell ref="AN37:AO37"/>
    <mergeCell ref="AP37:AS37"/>
    <mergeCell ref="AT37:AU37"/>
    <mergeCell ref="AV37:AY37"/>
    <mergeCell ref="Y19:Z19"/>
    <mergeCell ref="M19:N19"/>
    <mergeCell ref="AB1:AB52"/>
    <mergeCell ref="A2:Z2"/>
    <mergeCell ref="B17:H18"/>
    <mergeCell ref="I17:N17"/>
    <mergeCell ref="O17:T17"/>
    <mergeCell ref="U17:Z17"/>
    <mergeCell ref="I18:L18"/>
    <mergeCell ref="M18:N18"/>
    <mergeCell ref="O18:R18"/>
    <mergeCell ref="S18:T18"/>
    <mergeCell ref="O19:R19"/>
    <mergeCell ref="S19:T19"/>
    <mergeCell ref="U18:X18"/>
    <mergeCell ref="B8:G8"/>
    <mergeCell ref="B9:G9"/>
    <mergeCell ref="B10:G10"/>
    <mergeCell ref="B11:G11"/>
    <mergeCell ref="B12:G12"/>
    <mergeCell ref="B13:G13"/>
    <mergeCell ref="B14:G14"/>
    <mergeCell ref="H9:Y9"/>
    <mergeCell ref="H8:Y8"/>
    <mergeCell ref="H10:Y10"/>
    <mergeCell ref="H11:Y11"/>
    <mergeCell ref="H12:Y12"/>
    <mergeCell ref="H13:Y13"/>
    <mergeCell ref="H14:Y14"/>
  </mergeCells>
  <phoneticPr fontId="6"/>
  <conditionalFormatting sqref="AD55:AJ55">
    <cfRule type="cellIs" dxfId="3" priority="2" stopIfTrue="1" operator="equal">
      <formula>0</formula>
    </cfRule>
  </conditionalFormatting>
  <conditionalFormatting sqref="AC57:AI57">
    <cfRule type="cellIs" dxfId="2" priority="1" stopIfTrue="1" operator="equal">
      <formula>0</formula>
    </cfRule>
  </conditionalFormatting>
  <dataValidations count="1">
    <dataValidation type="list" allowBlank="1" showInputMessage="1" showErrorMessage="1" sqref="Z19:Z20 N43:N44 Z43:Z44 T43:T44 M19:M49 Y19:Y49 Z40:Z41 AZ37:AZ39 AN37:AN39 AO37:AO38 BA37:BA38 AU37:AU38 Z46:Z47 T46:T47 N46:N47 AT37:AT39 S19:S49 T40:T41 N40:N41 T19:T20 N19:N20 Z31:Z32 T31:T32 N34:N35 Z34:Z35 T34:T35 N37:N38 Z37:Z38 T37:T38 N22:N23 Z22:Z23 T22:T23 N25:N26 Z25:Z26 T25:T26 N28:N29 Z28:Z29 T28:T29 N31:N32" xr:uid="{00000000-0002-0000-0500-000000000000}">
      <formula1>$AE$20</formula1>
    </dataValidation>
  </dataValidations>
  <pageMargins left="0.78700000000000003" right="0.78700000000000003" top="0.98399999999999999" bottom="0.98399999999999999" header="0.51200000000000001" footer="0.51200000000000001"/>
  <pageSetup paperSize="9" scale="76" fitToWidth="2" fitToHeight="0" orientation="portrait" horizontalDpi="1200" verticalDpi="12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B46"/>
  <sheetViews>
    <sheetView view="pageBreakPreview" topLeftCell="A19" zoomScaleNormal="100" zoomScaleSheetLayoutView="100" workbookViewId="0">
      <selection activeCell="W2" sqref="W2:AE2"/>
    </sheetView>
  </sheetViews>
  <sheetFormatPr defaultColWidth="3" defaultRowHeight="13" x14ac:dyDescent="0.2"/>
  <cols>
    <col min="1" max="31" width="3" style="119" customWidth="1"/>
    <col min="32" max="32" width="0.296875" style="119" customWidth="1"/>
    <col min="33" max="33" width="3" style="119" customWidth="1"/>
    <col min="34" max="41" width="12.09765625" style="119" customWidth="1"/>
    <col min="42" max="16384" width="3" style="119"/>
  </cols>
  <sheetData>
    <row r="1" spans="1:80" s="110" customFormat="1" ht="21" customHeight="1" x14ac:dyDescent="0.2">
      <c r="Z1" s="941" t="s">
        <v>321</v>
      </c>
      <c r="AA1" s="941"/>
      <c r="AB1" s="941"/>
      <c r="AC1" s="941"/>
      <c r="AD1" s="941"/>
      <c r="AE1" s="433"/>
      <c r="AF1" s="111"/>
      <c r="AG1" s="875" t="s">
        <v>92</v>
      </c>
      <c r="AH1" s="112"/>
      <c r="AI1" s="112"/>
      <c r="AJ1" s="112"/>
      <c r="AK1" s="112"/>
      <c r="AL1" s="112"/>
      <c r="AM1" s="112"/>
      <c r="AN1" s="112"/>
      <c r="AO1" s="112"/>
      <c r="AP1" s="112"/>
      <c r="AQ1" s="112"/>
    </row>
    <row r="2" spans="1:80" s="110" customFormat="1" ht="21" customHeight="1" x14ac:dyDescent="0.2">
      <c r="W2" s="850" t="s">
        <v>919</v>
      </c>
      <c r="X2" s="850"/>
      <c r="Y2" s="850"/>
      <c r="Z2" s="850"/>
      <c r="AA2" s="850"/>
      <c r="AB2" s="850"/>
      <c r="AC2" s="850"/>
      <c r="AD2" s="850"/>
      <c r="AE2" s="850"/>
      <c r="AF2" s="111"/>
      <c r="AG2" s="875"/>
      <c r="AH2" s="112"/>
      <c r="AI2" s="112"/>
      <c r="AJ2" s="112"/>
      <c r="AK2" s="112"/>
      <c r="AL2" s="112"/>
      <c r="AM2" s="112"/>
      <c r="AN2" s="112"/>
      <c r="AO2" s="112"/>
      <c r="AP2" s="112"/>
      <c r="AQ2" s="112"/>
    </row>
    <row r="3" spans="1:80" s="110" customFormat="1" ht="21" customHeight="1" x14ac:dyDescent="0.2">
      <c r="Y3" s="113"/>
      <c r="Z3" s="113"/>
      <c r="AA3" s="113"/>
      <c r="AB3" s="113"/>
      <c r="AC3" s="113"/>
      <c r="AD3" s="113"/>
      <c r="AE3" s="113"/>
      <c r="AF3" s="111"/>
      <c r="AG3" s="875"/>
      <c r="AH3" s="112"/>
      <c r="AI3" s="112"/>
      <c r="AJ3" s="112"/>
      <c r="AK3" s="112"/>
      <c r="AL3" s="112"/>
      <c r="AM3" s="112"/>
      <c r="AN3" s="112"/>
      <c r="AO3" s="112"/>
      <c r="AP3" s="112"/>
      <c r="AQ3" s="112"/>
    </row>
    <row r="4" spans="1:80" s="110" customFormat="1" ht="21" customHeight="1" x14ac:dyDescent="0.2">
      <c r="B4" s="939" t="s">
        <v>519</v>
      </c>
      <c r="C4" s="939"/>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113"/>
      <c r="AF4" s="111"/>
      <c r="AG4" s="875"/>
      <c r="AH4" s="112"/>
      <c r="AI4" s="112"/>
      <c r="AJ4" s="112"/>
      <c r="AK4" s="112"/>
      <c r="AL4" s="112"/>
      <c r="AM4" s="112"/>
      <c r="AN4" s="112"/>
      <c r="AO4" s="112"/>
      <c r="AP4" s="112"/>
      <c r="AQ4" s="112"/>
    </row>
    <row r="5" spans="1:80" s="110" customFormat="1" ht="21" customHeight="1" x14ac:dyDescent="0.2">
      <c r="Y5" s="113"/>
      <c r="Z5" s="113"/>
      <c r="AA5" s="113"/>
      <c r="AB5" s="113"/>
      <c r="AC5" s="113"/>
      <c r="AD5" s="113"/>
      <c r="AE5" s="113"/>
      <c r="AF5" s="111"/>
      <c r="AG5" s="875"/>
      <c r="AH5" s="112"/>
      <c r="AI5" s="112"/>
      <c r="AJ5" s="112"/>
      <c r="AK5" s="112"/>
      <c r="AL5" s="112"/>
      <c r="AM5" s="112"/>
      <c r="AN5" s="112"/>
      <c r="AO5" s="112"/>
      <c r="AP5" s="112"/>
      <c r="AQ5" s="112"/>
    </row>
    <row r="6" spans="1:80" s="110" customFormat="1" ht="21" customHeight="1" x14ac:dyDescent="0.2">
      <c r="A6" s="116" t="s">
        <v>518</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1"/>
      <c r="AG6" s="875"/>
      <c r="AH6" s="112"/>
      <c r="AI6" s="112"/>
      <c r="AJ6" s="112"/>
      <c r="AK6" s="112"/>
      <c r="AL6" s="112"/>
      <c r="AM6" s="112"/>
      <c r="AN6" s="112"/>
      <c r="AO6" s="112"/>
      <c r="AP6" s="112"/>
      <c r="AQ6" s="112"/>
    </row>
    <row r="7" spans="1:80" s="110" customFormat="1" ht="21" customHeight="1" x14ac:dyDescent="0.2">
      <c r="P7" s="110" t="s">
        <v>116</v>
      </c>
      <c r="Q7" s="114"/>
      <c r="S7" s="114"/>
      <c r="T7" s="114"/>
      <c r="U7" s="114"/>
      <c r="V7" s="114"/>
      <c r="W7" s="114"/>
      <c r="X7" s="114"/>
      <c r="Y7" s="115"/>
      <c r="Z7" s="115"/>
      <c r="AA7" s="115"/>
      <c r="AB7" s="115"/>
      <c r="AC7" s="115"/>
      <c r="AD7" s="115"/>
      <c r="AE7" s="113"/>
      <c r="AF7" s="111"/>
      <c r="AG7" s="875"/>
      <c r="AH7" s="112"/>
      <c r="AI7" s="112"/>
      <c r="AJ7" s="112"/>
      <c r="AK7" s="112"/>
      <c r="AL7" s="112"/>
      <c r="AM7" s="112"/>
      <c r="AN7" s="112"/>
      <c r="AO7" s="112"/>
      <c r="AP7" s="112"/>
      <c r="AQ7" s="112"/>
    </row>
    <row r="8" spans="1:80" s="110" customFormat="1" ht="21" customHeight="1" x14ac:dyDescent="0.2">
      <c r="B8" s="423"/>
      <c r="C8" s="423"/>
      <c r="D8" s="423"/>
      <c r="E8" s="423"/>
      <c r="F8" s="423"/>
      <c r="G8" s="423"/>
      <c r="H8" s="423"/>
      <c r="I8" s="423"/>
      <c r="J8" s="423"/>
      <c r="K8" s="423"/>
      <c r="L8" s="423"/>
      <c r="M8" s="423"/>
      <c r="N8" s="423"/>
      <c r="O8" s="423"/>
      <c r="P8" s="110" t="s">
        <v>101</v>
      </c>
      <c r="Q8" s="423"/>
      <c r="R8" s="423"/>
      <c r="S8" s="423"/>
      <c r="T8" s="423"/>
      <c r="U8" s="940"/>
      <c r="V8" s="940"/>
      <c r="W8" s="940"/>
      <c r="X8" s="940"/>
      <c r="Y8" s="940"/>
      <c r="Z8" s="940"/>
      <c r="AA8" s="940"/>
      <c r="AB8" s="940"/>
      <c r="AC8" s="940"/>
      <c r="AD8" s="940"/>
      <c r="AE8" s="940"/>
      <c r="AF8" s="111"/>
      <c r="AG8" s="875"/>
      <c r="AH8" s="112"/>
      <c r="AI8" s="112"/>
      <c r="AJ8" s="112"/>
      <c r="AK8" s="112"/>
      <c r="AL8" s="112"/>
      <c r="AM8" s="112"/>
      <c r="AN8" s="112"/>
      <c r="AO8" s="112"/>
      <c r="AP8" s="112"/>
      <c r="AQ8" s="112"/>
    </row>
    <row r="9" spans="1:80" s="110" customFormat="1" ht="21" customHeight="1" x14ac:dyDescent="0.2">
      <c r="B9" s="423"/>
      <c r="C9" s="423"/>
      <c r="D9" s="423"/>
      <c r="E9" s="423"/>
      <c r="F9" s="423"/>
      <c r="G9" s="423"/>
      <c r="H9" s="423"/>
      <c r="I9" s="423"/>
      <c r="J9" s="423"/>
      <c r="K9" s="423"/>
      <c r="L9" s="423"/>
      <c r="M9" s="423"/>
      <c r="N9" s="423"/>
      <c r="O9" s="423"/>
      <c r="P9" s="110" t="s">
        <v>117</v>
      </c>
      <c r="Q9" s="423"/>
      <c r="R9" s="423"/>
      <c r="S9" s="423"/>
      <c r="T9" s="423"/>
      <c r="U9" s="940"/>
      <c r="V9" s="940"/>
      <c r="W9" s="940"/>
      <c r="X9" s="940"/>
      <c r="Y9" s="940"/>
      <c r="Z9" s="940"/>
      <c r="AA9" s="940"/>
      <c r="AB9" s="940"/>
      <c r="AC9" s="940"/>
      <c r="AD9" s="940"/>
      <c r="AE9" s="940"/>
      <c r="AF9" s="111"/>
      <c r="AG9" s="875"/>
      <c r="AH9" s="112"/>
      <c r="AI9" s="112"/>
      <c r="AJ9" s="112"/>
      <c r="AK9" s="112"/>
      <c r="AL9" s="112"/>
      <c r="AM9" s="112"/>
      <c r="AN9" s="112"/>
      <c r="AO9" s="112"/>
      <c r="AP9" s="112"/>
      <c r="AQ9" s="112"/>
    </row>
    <row r="10" spans="1:80" s="110" customFormat="1" ht="21" customHeight="1" x14ac:dyDescent="0.2">
      <c r="P10" s="110" t="s">
        <v>118</v>
      </c>
      <c r="U10" s="942"/>
      <c r="V10" s="942"/>
      <c r="W10" s="942"/>
      <c r="X10" s="942"/>
      <c r="Y10" s="942"/>
      <c r="Z10" s="942"/>
      <c r="AA10" s="942"/>
      <c r="AB10" s="942"/>
      <c r="AC10" s="942"/>
      <c r="AD10" s="942"/>
      <c r="AE10" s="942"/>
      <c r="AF10" s="111"/>
      <c r="AG10" s="875"/>
      <c r="AH10" s="112"/>
      <c r="AI10" s="112"/>
      <c r="AJ10" s="112"/>
      <c r="AK10" s="112"/>
      <c r="AL10" s="112"/>
      <c r="AM10" s="112"/>
      <c r="AN10" s="112"/>
      <c r="AO10" s="112"/>
      <c r="AP10" s="112"/>
      <c r="AQ10" s="112"/>
    </row>
    <row r="11" spans="1:80" s="110" customFormat="1" ht="21" customHeight="1" x14ac:dyDescent="0.2">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13"/>
      <c r="AF11" s="111"/>
      <c r="AG11" s="875"/>
      <c r="AH11" s="112"/>
      <c r="AI11" s="112"/>
      <c r="AJ11" s="112"/>
      <c r="AK11" s="112"/>
      <c r="AL11" s="112"/>
      <c r="AM11" s="112"/>
      <c r="AN11" s="112"/>
      <c r="AO11" s="112"/>
      <c r="AP11" s="112"/>
      <c r="AQ11" s="112"/>
    </row>
    <row r="12" spans="1:80" s="110" customFormat="1" ht="21" customHeight="1" x14ac:dyDescent="0.2">
      <c r="B12" s="943" t="s">
        <v>845</v>
      </c>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c r="AC12" s="943"/>
      <c r="AD12" s="943"/>
      <c r="AE12" s="113"/>
      <c r="AF12" s="111"/>
      <c r="AG12" s="875"/>
      <c r="AH12" s="112"/>
      <c r="AI12" s="112"/>
      <c r="AJ12" s="112"/>
      <c r="AK12" s="112"/>
      <c r="AL12" s="112"/>
      <c r="AM12" s="112"/>
      <c r="AN12" s="112"/>
      <c r="AO12" s="112"/>
      <c r="AP12" s="112"/>
      <c r="AQ12" s="112"/>
    </row>
    <row r="13" spans="1:80" s="110" customFormat="1" ht="21" customHeight="1" x14ac:dyDescent="0.2">
      <c r="A13" s="116"/>
      <c r="B13" s="943"/>
      <c r="C13" s="943"/>
      <c r="D13" s="943"/>
      <c r="E13" s="943"/>
      <c r="F13" s="943"/>
      <c r="G13" s="943"/>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116"/>
      <c r="AF13" s="111"/>
      <c r="AG13" s="875"/>
      <c r="AH13" s="112"/>
      <c r="AI13" s="112"/>
      <c r="AJ13" s="112"/>
      <c r="AK13" s="112"/>
      <c r="AL13" s="112"/>
      <c r="AM13" s="112"/>
      <c r="AN13" s="112"/>
      <c r="AO13" s="112"/>
      <c r="AP13" s="112"/>
      <c r="AQ13" s="112"/>
      <c r="CB13" s="117"/>
    </row>
    <row r="14" spans="1:80" s="110" customFormat="1" ht="21" customHeight="1" x14ac:dyDescent="0.2">
      <c r="A14" s="114"/>
      <c r="B14" s="943"/>
      <c r="C14" s="943"/>
      <c r="D14" s="943"/>
      <c r="E14" s="943"/>
      <c r="F14" s="943"/>
      <c r="G14" s="943"/>
      <c r="H14" s="943"/>
      <c r="I14" s="943"/>
      <c r="J14" s="943"/>
      <c r="K14" s="943"/>
      <c r="L14" s="943"/>
      <c r="M14" s="943"/>
      <c r="N14" s="943"/>
      <c r="O14" s="943"/>
      <c r="P14" s="943"/>
      <c r="Q14" s="943"/>
      <c r="R14" s="943"/>
      <c r="S14" s="943"/>
      <c r="T14" s="943"/>
      <c r="U14" s="943"/>
      <c r="V14" s="943"/>
      <c r="W14" s="943"/>
      <c r="X14" s="943"/>
      <c r="Y14" s="943"/>
      <c r="Z14" s="943"/>
      <c r="AA14" s="943"/>
      <c r="AB14" s="943"/>
      <c r="AC14" s="943"/>
      <c r="AD14" s="943"/>
      <c r="AF14" s="111"/>
      <c r="AG14" s="875"/>
      <c r="AH14" s="112"/>
      <c r="AI14" s="112"/>
      <c r="AJ14" s="112"/>
      <c r="AK14" s="112"/>
      <c r="AL14" s="112"/>
      <c r="AM14" s="112"/>
      <c r="AN14" s="112"/>
      <c r="AO14" s="112"/>
      <c r="AP14" s="112"/>
      <c r="AQ14" s="112"/>
      <c r="CB14" s="117"/>
    </row>
    <row r="15" spans="1:80" s="110" customFormat="1" ht="21" customHeight="1" x14ac:dyDescent="0.2">
      <c r="A15" s="11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F15" s="111"/>
      <c r="AG15" s="875"/>
      <c r="AH15" s="112"/>
      <c r="AI15" s="112"/>
      <c r="AJ15" s="112"/>
      <c r="AK15" s="112"/>
      <c r="AL15" s="112"/>
      <c r="AM15" s="112"/>
      <c r="AN15" s="112"/>
      <c r="AO15" s="112"/>
      <c r="AP15" s="112"/>
      <c r="AQ15" s="112"/>
      <c r="CB15" s="117"/>
    </row>
    <row r="16" spans="1:80" s="110" customFormat="1" ht="21" customHeight="1" x14ac:dyDescent="0.2">
      <c r="A16" s="114"/>
      <c r="B16" s="863" t="s">
        <v>119</v>
      </c>
      <c r="C16" s="863"/>
      <c r="D16" s="863"/>
      <c r="E16" s="863"/>
      <c r="F16" s="863"/>
      <c r="G16" s="863"/>
      <c r="H16" s="863"/>
      <c r="I16" s="863"/>
      <c r="J16" s="863"/>
      <c r="K16" s="863"/>
      <c r="L16" s="863"/>
      <c r="M16" s="863"/>
      <c r="N16" s="863"/>
      <c r="O16" s="863"/>
      <c r="P16" s="863"/>
      <c r="Q16" s="863"/>
      <c r="R16" s="863"/>
      <c r="S16" s="863"/>
      <c r="T16" s="863"/>
      <c r="U16" s="863"/>
      <c r="V16" s="863"/>
      <c r="W16" s="863"/>
      <c r="X16" s="863"/>
      <c r="Y16" s="863"/>
      <c r="Z16" s="863"/>
      <c r="AA16" s="863"/>
      <c r="AB16" s="863"/>
      <c r="AC16" s="863"/>
      <c r="AD16" s="863"/>
      <c r="AF16" s="111"/>
      <c r="AG16" s="875"/>
      <c r="AH16" s="112"/>
      <c r="AI16" s="112"/>
      <c r="AJ16" s="112"/>
      <c r="AK16" s="112"/>
      <c r="AL16" s="112"/>
      <c r="AM16" s="112"/>
      <c r="AN16" s="112"/>
      <c r="AO16" s="112"/>
      <c r="AP16" s="112"/>
      <c r="AQ16" s="112"/>
      <c r="CB16" s="117"/>
    </row>
    <row r="17" spans="1:80" ht="21" customHeight="1" x14ac:dyDescent="0.2">
      <c r="B17" s="110"/>
      <c r="C17" s="110"/>
      <c r="D17" s="110"/>
      <c r="E17" s="110"/>
      <c r="F17" s="110"/>
      <c r="G17" s="11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F17" s="121"/>
      <c r="AG17" s="875"/>
      <c r="AH17" s="122"/>
      <c r="AI17" s="122"/>
      <c r="AJ17" s="122"/>
      <c r="AK17" s="122"/>
      <c r="AL17" s="122"/>
      <c r="AM17" s="122"/>
      <c r="AN17" s="122"/>
      <c r="AO17" s="122"/>
      <c r="AP17" s="122"/>
      <c r="AQ17" s="122"/>
      <c r="CB17" s="123"/>
    </row>
    <row r="18" spans="1:80" ht="21.75" customHeight="1" x14ac:dyDescent="0.2">
      <c r="A18" s="124"/>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4"/>
      <c r="AF18" s="121"/>
      <c r="AG18" s="875"/>
      <c r="AH18" s="122"/>
      <c r="AI18" s="122"/>
      <c r="AJ18" s="122"/>
      <c r="AK18" s="122"/>
      <c r="AL18" s="122"/>
      <c r="AM18" s="122"/>
      <c r="AN18" s="122"/>
      <c r="AO18" s="122"/>
      <c r="AP18" s="122"/>
      <c r="AQ18" s="122"/>
      <c r="CB18" s="123"/>
    </row>
    <row r="19" spans="1:80" ht="21.75" customHeight="1" x14ac:dyDescent="0.2">
      <c r="A19" s="124"/>
      <c r="B19" s="120"/>
      <c r="C19" s="125" t="s">
        <v>99</v>
      </c>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4"/>
      <c r="AF19" s="121"/>
      <c r="AG19" s="875"/>
      <c r="AH19" s="122"/>
      <c r="AI19" s="122"/>
      <c r="AJ19" s="122"/>
      <c r="AK19" s="122"/>
      <c r="AL19" s="122"/>
      <c r="AM19" s="122"/>
      <c r="AN19" s="122"/>
      <c r="AO19" s="122"/>
      <c r="AP19" s="122"/>
      <c r="AQ19" s="122"/>
      <c r="CB19" s="123"/>
    </row>
    <row r="20" spans="1:80" ht="24.75" customHeight="1" x14ac:dyDescent="0.2">
      <c r="A20" s="124"/>
      <c r="B20" s="120"/>
      <c r="C20" s="868" t="s">
        <v>100</v>
      </c>
      <c r="D20" s="868"/>
      <c r="E20" s="868"/>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120"/>
      <c r="AE20" s="124"/>
      <c r="AF20" s="121"/>
      <c r="AG20" s="875"/>
      <c r="AH20" s="122"/>
      <c r="AI20" s="122"/>
      <c r="AJ20" s="122"/>
      <c r="AK20" s="122"/>
      <c r="AL20" s="122"/>
      <c r="AM20" s="122"/>
      <c r="AN20" s="122"/>
      <c r="AO20" s="122"/>
      <c r="AP20" s="122"/>
      <c r="AQ20" s="122"/>
      <c r="CB20" s="123"/>
    </row>
    <row r="21" spans="1:80" ht="24.75" customHeight="1" x14ac:dyDescent="0.2">
      <c r="A21" s="124"/>
      <c r="B21" s="120"/>
      <c r="C21" s="868" t="s">
        <v>101</v>
      </c>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868"/>
      <c r="AD21" s="120"/>
      <c r="AE21" s="124"/>
      <c r="AF21" s="121"/>
      <c r="AG21" s="875"/>
      <c r="AH21" s="122"/>
      <c r="AI21" s="122"/>
      <c r="AJ21" s="122"/>
      <c r="AK21" s="122"/>
      <c r="AL21" s="122"/>
      <c r="AM21" s="122"/>
      <c r="AN21" s="122"/>
      <c r="AO21" s="122"/>
      <c r="AP21" s="122"/>
      <c r="AQ21" s="122"/>
      <c r="CB21" s="123"/>
    </row>
    <row r="22" spans="1:80" ht="24.75" customHeight="1" x14ac:dyDescent="0.2">
      <c r="A22" s="124"/>
      <c r="B22" s="120"/>
      <c r="C22" s="868" t="s">
        <v>102</v>
      </c>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868"/>
      <c r="AD22" s="120"/>
      <c r="AE22" s="124"/>
      <c r="AF22" s="121"/>
      <c r="AG22" s="875"/>
      <c r="AH22" s="122"/>
      <c r="AI22" s="122"/>
      <c r="AJ22" s="122"/>
      <c r="AK22" s="122"/>
      <c r="AL22" s="122"/>
      <c r="AM22" s="122"/>
      <c r="AN22" s="122"/>
      <c r="AO22" s="122"/>
      <c r="AP22" s="122"/>
      <c r="AQ22" s="122"/>
      <c r="CB22" s="123"/>
    </row>
    <row r="23" spans="1:80" ht="24.75" customHeight="1" x14ac:dyDescent="0.2">
      <c r="A23" s="124"/>
      <c r="B23" s="120"/>
      <c r="C23" s="868" t="s">
        <v>103</v>
      </c>
      <c r="D23" s="868"/>
      <c r="E23" s="868"/>
      <c r="F23" s="868"/>
      <c r="G23" s="868"/>
      <c r="H23" s="868"/>
      <c r="I23" s="868"/>
      <c r="J23" s="868"/>
      <c r="K23" s="868"/>
      <c r="L23" s="868"/>
      <c r="M23" s="868"/>
      <c r="N23" s="868"/>
      <c r="O23" s="868"/>
      <c r="P23" s="868"/>
      <c r="Q23" s="868"/>
      <c r="R23" s="868"/>
      <c r="S23" s="868"/>
      <c r="T23" s="868"/>
      <c r="U23" s="868"/>
      <c r="V23" s="868"/>
      <c r="W23" s="868"/>
      <c r="X23" s="868"/>
      <c r="Y23" s="868"/>
      <c r="Z23" s="868"/>
      <c r="AA23" s="868"/>
      <c r="AB23" s="868"/>
      <c r="AC23" s="868"/>
      <c r="AD23" s="120"/>
      <c r="AE23" s="124"/>
      <c r="AF23" s="121"/>
      <c r="AG23" s="875"/>
      <c r="AH23" s="122"/>
      <c r="AI23" s="122"/>
      <c r="AJ23" s="122"/>
      <c r="AK23" s="122"/>
      <c r="AL23" s="122"/>
      <c r="AM23" s="122"/>
      <c r="AN23" s="122"/>
      <c r="AO23" s="122"/>
      <c r="AP23" s="122"/>
      <c r="AQ23" s="122"/>
      <c r="CB23" s="123"/>
    </row>
    <row r="24" spans="1:80" ht="24.75" customHeight="1" x14ac:dyDescent="0.2">
      <c r="A24" s="124"/>
      <c r="B24" s="120"/>
      <c r="C24" s="868" t="s">
        <v>104</v>
      </c>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120"/>
      <c r="AE24" s="124"/>
      <c r="AF24" s="121"/>
      <c r="AG24" s="875"/>
      <c r="AH24" s="122"/>
      <c r="AI24" s="122"/>
      <c r="AJ24" s="122"/>
      <c r="AK24" s="122"/>
      <c r="AL24" s="122"/>
      <c r="AM24" s="122"/>
      <c r="AN24" s="122"/>
      <c r="AO24" s="122"/>
      <c r="AP24" s="122"/>
      <c r="AQ24" s="122"/>
      <c r="CB24" s="123"/>
    </row>
    <row r="25" spans="1:80" ht="24.75" customHeight="1" x14ac:dyDescent="0.2">
      <c r="A25" s="124"/>
      <c r="B25" s="120"/>
      <c r="C25" s="868" t="s">
        <v>105</v>
      </c>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c r="AD25" s="120"/>
      <c r="AE25" s="124"/>
      <c r="AF25" s="121"/>
      <c r="AG25" s="875"/>
      <c r="AH25" s="122"/>
      <c r="AI25" s="122"/>
      <c r="AJ25" s="122"/>
      <c r="AK25" s="122"/>
      <c r="AL25" s="122"/>
      <c r="AM25" s="122"/>
      <c r="AN25" s="122"/>
      <c r="AO25" s="122"/>
      <c r="AP25" s="122"/>
      <c r="AQ25" s="122"/>
      <c r="CB25" s="123"/>
    </row>
    <row r="26" spans="1:80" ht="24.75" customHeight="1" x14ac:dyDescent="0.2">
      <c r="A26" s="124"/>
      <c r="B26" s="120"/>
      <c r="C26" s="868" t="s">
        <v>320</v>
      </c>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c r="AB26" s="868"/>
      <c r="AC26" s="868"/>
      <c r="AD26" s="120"/>
      <c r="AE26" s="124"/>
      <c r="AF26" s="121"/>
      <c r="AG26" s="875"/>
      <c r="AH26" s="122"/>
      <c r="AI26" s="122"/>
      <c r="AJ26" s="122"/>
      <c r="AK26" s="122"/>
      <c r="AL26" s="122"/>
      <c r="AM26" s="122"/>
      <c r="AN26" s="122"/>
      <c r="AO26" s="122"/>
      <c r="AP26" s="122"/>
      <c r="AQ26" s="122"/>
      <c r="CB26" s="123"/>
    </row>
    <row r="27" spans="1:80" ht="24.75" customHeight="1" x14ac:dyDescent="0.2">
      <c r="A27" s="124"/>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4"/>
      <c r="AF27" s="121"/>
      <c r="AG27" s="875"/>
      <c r="AH27" s="122"/>
      <c r="AI27" s="122"/>
      <c r="AJ27" s="122"/>
      <c r="AK27" s="122"/>
      <c r="AL27" s="122"/>
      <c r="AM27" s="122"/>
      <c r="AN27" s="122"/>
      <c r="AO27" s="122"/>
      <c r="AP27" s="122"/>
      <c r="AQ27" s="122"/>
      <c r="CB27" s="123"/>
    </row>
    <row r="28" spans="1:80" ht="24.75" customHeight="1" x14ac:dyDescent="0.2">
      <c r="A28" s="124"/>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4"/>
      <c r="AF28" s="121"/>
      <c r="AG28" s="875"/>
      <c r="AH28" s="122"/>
      <c r="AI28" s="122"/>
      <c r="AJ28" s="122"/>
      <c r="AK28" s="122"/>
      <c r="AL28" s="122"/>
      <c r="AM28" s="122"/>
      <c r="AN28" s="122"/>
      <c r="AO28" s="122"/>
      <c r="AP28" s="122"/>
      <c r="AQ28" s="122"/>
      <c r="CB28" s="123"/>
    </row>
    <row r="29" spans="1:80" s="128" customFormat="1" ht="15" customHeight="1" x14ac:dyDescent="0.2">
      <c r="A29" s="130" t="s">
        <v>319</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26"/>
      <c r="AG29" s="875"/>
      <c r="AH29" s="127"/>
      <c r="AI29" s="127"/>
      <c r="AJ29" s="127"/>
      <c r="AK29" s="127"/>
      <c r="AL29" s="127"/>
      <c r="AM29" s="127"/>
      <c r="AN29" s="127"/>
      <c r="AO29" s="127"/>
      <c r="AP29" s="127"/>
      <c r="AQ29" s="127"/>
      <c r="CB29" s="129"/>
    </row>
    <row r="30" spans="1:80" x14ac:dyDescent="0.2">
      <c r="A30" s="130" t="s">
        <v>388</v>
      </c>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21"/>
      <c r="AG30" s="875"/>
      <c r="AH30" s="122"/>
      <c r="AI30" s="122"/>
      <c r="AJ30" s="122"/>
      <c r="AK30" s="122"/>
      <c r="AL30" s="122"/>
      <c r="AM30" s="122"/>
      <c r="AN30" s="122"/>
      <c r="AO30" s="122"/>
      <c r="AP30" s="122"/>
      <c r="AQ30" s="122"/>
      <c r="CB30" s="123"/>
    </row>
    <row r="31" spans="1:80" x14ac:dyDescent="0.2">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21"/>
      <c r="AG31" s="875"/>
      <c r="AH31" s="122"/>
      <c r="AI31" s="122"/>
      <c r="AJ31" s="122"/>
      <c r="AK31" s="122"/>
      <c r="AL31" s="122"/>
      <c r="AM31" s="122"/>
      <c r="AN31" s="122"/>
      <c r="AO31" s="122"/>
      <c r="AP31" s="122"/>
      <c r="AQ31" s="122"/>
      <c r="CB31" s="123"/>
    </row>
    <row r="32" spans="1:80" ht="1.5" customHeight="1" x14ac:dyDescent="0.2">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2"/>
      <c r="AG32" s="875"/>
      <c r="AH32" s="122"/>
      <c r="AI32" s="122"/>
      <c r="AJ32" s="122"/>
      <c r="AK32" s="122"/>
      <c r="AL32" s="122"/>
      <c r="AM32" s="122"/>
      <c r="AN32" s="122"/>
      <c r="AO32" s="122"/>
      <c r="AP32" s="122"/>
      <c r="AQ32" s="122"/>
    </row>
    <row r="33" spans="1:43" x14ac:dyDescent="0.2">
      <c r="A33" s="122" t="s">
        <v>107</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row>
    <row r="34" spans="1:43" s="120" customFormat="1" ht="13.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4" t="s">
        <v>108</v>
      </c>
      <c r="AI34" s="134" t="s">
        <v>318</v>
      </c>
      <c r="AJ34" s="134" t="s">
        <v>110</v>
      </c>
      <c r="AK34" s="134" t="s">
        <v>111</v>
      </c>
      <c r="AL34" s="134" t="s">
        <v>112</v>
      </c>
      <c r="AM34" s="134" t="s">
        <v>317</v>
      </c>
      <c r="AN34" s="134" t="s">
        <v>114</v>
      </c>
      <c r="AO34" s="134"/>
      <c r="AP34" s="133"/>
      <c r="AQ34" s="133"/>
    </row>
    <row r="35" spans="1:43" s="120" customFormat="1" ht="74.2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4">
        <f>I20</f>
        <v>0</v>
      </c>
      <c r="AI35" s="134">
        <f>I21</f>
        <v>0</v>
      </c>
      <c r="AJ35" s="134">
        <f>I22</f>
        <v>0</v>
      </c>
      <c r="AK35" s="134">
        <f>I23</f>
        <v>0</v>
      </c>
      <c r="AL35" s="134">
        <f>I24</f>
        <v>0</v>
      </c>
      <c r="AM35" s="134">
        <f>I25</f>
        <v>0</v>
      </c>
      <c r="AN35" s="134">
        <f>I26</f>
        <v>0</v>
      </c>
      <c r="AO35" s="134"/>
      <c r="AP35" s="133"/>
      <c r="AQ35" s="133"/>
    </row>
    <row r="36" spans="1:43"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row>
    <row r="37" spans="1:43" x14ac:dyDescent="0.2">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row>
    <row r="38" spans="1:43" x14ac:dyDescent="0.2">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row>
    <row r="39" spans="1:43" x14ac:dyDescent="0.2">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row>
    <row r="40" spans="1:43"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row>
    <row r="41" spans="1:43" x14ac:dyDescent="0.2">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row>
    <row r="42" spans="1:43" x14ac:dyDescent="0.2">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row>
    <row r="43" spans="1:43" x14ac:dyDescent="0.2">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row>
    <row r="44" spans="1:43" x14ac:dyDescent="0.2">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row>
    <row r="45" spans="1:43" x14ac:dyDescent="0.2">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row>
    <row r="46" spans="1:43"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row>
  </sheetData>
  <customSheetViews>
    <customSheetView guid="{A4F3C7AD-F0DA-4671-AF85-E5E755CFE342}" showPageBreaks="1" printArea="1" view="pageBreakPreview" topLeftCell="A6">
      <selection activeCell="A6" sqref="A6"/>
      <colBreaks count="1" manualBreakCount="1">
        <brk id="31" max="1048575" man="1"/>
      </colBreaks>
      <pageMargins left="0.78700000000000003" right="0.78700000000000003" top="0.98399999999999999" bottom="0.98399999999999999" header="0.51200000000000001" footer="0.51200000000000001"/>
      <pageSetup paperSize="9" scale="99" orientation="portrait" horizontalDpi="1200" verticalDpi="1200" r:id="rId1"/>
      <headerFooter alignWithMargins="0"/>
    </customSheetView>
    <customSheetView guid="{CAEA2A42-8D92-46A4-ACB8-37570B67C27F}" showPageBreaks="1" printArea="1" view="pageBreakPreview">
      <selection activeCell="M35" sqref="M35"/>
      <colBreaks count="1" manualBreakCount="1">
        <brk id="31" max="1048575" man="1"/>
      </colBreaks>
      <pageMargins left="0.78700000000000003" right="0.78700000000000003" top="0.98399999999999999" bottom="0.98399999999999999" header="0.51200000000000001" footer="0.51200000000000001"/>
      <pageSetup paperSize="9" scale="99" orientation="portrait" horizontalDpi="1200" verticalDpi="1200" r:id="rId2"/>
      <headerFooter alignWithMargins="0"/>
    </customSheetView>
  </customSheetViews>
  <mergeCells count="23">
    <mergeCell ref="Z1:AD1"/>
    <mergeCell ref="C25:H25"/>
    <mergeCell ref="AG1:AG32"/>
    <mergeCell ref="W2:AE2"/>
    <mergeCell ref="C24:H24"/>
    <mergeCell ref="I26:AC26"/>
    <mergeCell ref="C22:H22"/>
    <mergeCell ref="I22:AC22"/>
    <mergeCell ref="C26:H26"/>
    <mergeCell ref="I20:AC20"/>
    <mergeCell ref="U9:AE9"/>
    <mergeCell ref="C23:H23"/>
    <mergeCell ref="C20:H20"/>
    <mergeCell ref="I21:AC21"/>
    <mergeCell ref="U10:AE10"/>
    <mergeCell ref="B12:AD14"/>
    <mergeCell ref="I24:AC24"/>
    <mergeCell ref="I25:AC25"/>
    <mergeCell ref="C21:H21"/>
    <mergeCell ref="B4:AD4"/>
    <mergeCell ref="I23:AC23"/>
    <mergeCell ref="U8:AE8"/>
    <mergeCell ref="B16:AD16"/>
  </mergeCells>
  <phoneticPr fontId="6"/>
  <conditionalFormatting sqref="AH35:AO35">
    <cfRule type="cellIs" dxfId="1"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horizontalDpi="1200" verticalDpi="1200" r:id="rId3"/>
  <headerFooter alignWithMargins="0"/>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F55"/>
  <sheetViews>
    <sheetView view="pageBreakPreview" topLeftCell="A4" zoomScaleNormal="100" zoomScaleSheetLayoutView="100" workbookViewId="0">
      <selection activeCell="B17" sqref="B17:AD26"/>
    </sheetView>
  </sheetViews>
  <sheetFormatPr defaultColWidth="3" defaultRowHeight="13" x14ac:dyDescent="0.2"/>
  <cols>
    <col min="1" max="31" width="3" style="119" customWidth="1"/>
    <col min="32" max="32" width="0.296875" style="119" customWidth="1"/>
    <col min="33" max="33" width="3" style="119" customWidth="1"/>
    <col min="34" max="42" width="12.09765625" style="119" customWidth="1"/>
    <col min="43" max="16384" width="3" style="119"/>
  </cols>
  <sheetData>
    <row r="1" spans="1:81" s="110" customFormat="1" ht="21" customHeight="1" x14ac:dyDescent="0.2">
      <c r="Z1" s="941" t="s">
        <v>322</v>
      </c>
      <c r="AA1" s="941"/>
      <c r="AB1" s="941"/>
      <c r="AC1" s="941"/>
      <c r="AD1" s="941"/>
      <c r="AE1" s="433"/>
      <c r="AF1" s="111"/>
      <c r="AG1" s="875" t="s">
        <v>92</v>
      </c>
      <c r="AH1" s="112"/>
      <c r="AI1" s="112"/>
      <c r="AJ1" s="112"/>
      <c r="AK1" s="112"/>
      <c r="AL1" s="112"/>
      <c r="AM1" s="112"/>
      <c r="AN1" s="112"/>
      <c r="AO1" s="112"/>
      <c r="AP1" s="112"/>
      <c r="AQ1" s="112"/>
      <c r="AR1" s="112"/>
    </row>
    <row r="2" spans="1:81" s="110" customFormat="1" ht="21" customHeight="1" x14ac:dyDescent="0.2">
      <c r="W2" s="850" t="s">
        <v>919</v>
      </c>
      <c r="X2" s="850"/>
      <c r="Y2" s="850"/>
      <c r="Z2" s="850"/>
      <c r="AA2" s="850"/>
      <c r="AB2" s="850"/>
      <c r="AC2" s="850"/>
      <c r="AD2" s="850"/>
      <c r="AE2" s="850"/>
      <c r="AF2" s="111"/>
      <c r="AG2" s="875"/>
      <c r="AH2" s="112"/>
      <c r="AI2" s="112"/>
      <c r="AJ2" s="112"/>
      <c r="AK2" s="112"/>
      <c r="AL2" s="112"/>
      <c r="AM2" s="112"/>
      <c r="AN2" s="112"/>
      <c r="AO2" s="112"/>
      <c r="AP2" s="112"/>
      <c r="AQ2" s="112"/>
      <c r="AR2" s="112"/>
    </row>
    <row r="3" spans="1:81" s="110" customFormat="1" ht="18" customHeight="1" x14ac:dyDescent="0.2">
      <c r="A3" s="119"/>
      <c r="B3" s="110" t="s">
        <v>520</v>
      </c>
      <c r="Y3" s="113"/>
      <c r="Z3" s="113"/>
      <c r="AA3" s="113"/>
      <c r="AB3" s="113"/>
      <c r="AC3" s="113"/>
      <c r="AD3" s="113"/>
      <c r="AE3" s="113"/>
      <c r="AF3" s="111"/>
      <c r="AG3" s="875"/>
      <c r="AH3" s="112"/>
      <c r="AI3" s="112"/>
      <c r="AJ3" s="112"/>
      <c r="AK3" s="112"/>
      <c r="AL3" s="112"/>
      <c r="AM3" s="112"/>
      <c r="AN3" s="112"/>
      <c r="AO3" s="112"/>
      <c r="AP3" s="112"/>
      <c r="AQ3" s="112"/>
      <c r="AR3" s="112"/>
    </row>
    <row r="4" spans="1:81" s="110" customFormat="1" ht="18" customHeight="1" x14ac:dyDescent="0.2">
      <c r="Q4" s="110" t="s">
        <v>116</v>
      </c>
      <c r="Y4" s="113"/>
      <c r="Z4" s="113"/>
      <c r="AA4" s="113"/>
      <c r="AB4" s="113"/>
      <c r="AC4" s="113"/>
      <c r="AD4" s="113"/>
      <c r="AE4" s="113"/>
      <c r="AF4" s="111"/>
      <c r="AG4" s="875"/>
      <c r="AH4" s="112"/>
      <c r="AI4" s="112"/>
      <c r="AJ4" s="112"/>
      <c r="AK4" s="112"/>
      <c r="AL4" s="112"/>
      <c r="AM4" s="112"/>
      <c r="AN4" s="112"/>
      <c r="AO4" s="112"/>
      <c r="AP4" s="112"/>
      <c r="AQ4" s="112"/>
      <c r="AR4" s="112"/>
    </row>
    <row r="5" spans="1:81" s="110" customFormat="1" ht="18" customHeight="1" x14ac:dyDescent="0.2">
      <c r="Q5" s="110" t="s">
        <v>101</v>
      </c>
      <c r="S5" s="114"/>
      <c r="T5" s="114"/>
      <c r="U5" s="114"/>
      <c r="V5" s="972"/>
      <c r="W5" s="972"/>
      <c r="X5" s="972"/>
      <c r="Y5" s="972"/>
      <c r="Z5" s="972"/>
      <c r="AA5" s="972"/>
      <c r="AB5" s="972"/>
      <c r="AC5" s="972"/>
      <c r="AD5" s="972"/>
      <c r="AE5" s="113"/>
      <c r="AF5" s="111"/>
      <c r="AG5" s="875"/>
      <c r="AH5" s="112"/>
      <c r="AI5" s="112"/>
      <c r="AJ5" s="112"/>
      <c r="AK5" s="112"/>
      <c r="AL5" s="112"/>
      <c r="AM5" s="112"/>
      <c r="AN5" s="112"/>
      <c r="AO5" s="112"/>
      <c r="AP5" s="112"/>
      <c r="AQ5" s="112"/>
      <c r="AR5" s="112"/>
    </row>
    <row r="6" spans="1:81" s="110" customFormat="1" ht="18" customHeight="1" x14ac:dyDescent="0.2">
      <c r="Q6" s="110" t="s">
        <v>117</v>
      </c>
      <c r="S6" s="114"/>
      <c r="T6" s="114"/>
      <c r="U6" s="114"/>
      <c r="V6" s="972"/>
      <c r="W6" s="972"/>
      <c r="X6" s="972"/>
      <c r="Y6" s="972"/>
      <c r="Z6" s="972"/>
      <c r="AA6" s="972"/>
      <c r="AB6" s="972"/>
      <c r="AC6" s="972"/>
      <c r="AD6" s="972"/>
      <c r="AE6" s="113"/>
      <c r="AF6" s="111"/>
      <c r="AG6" s="875"/>
      <c r="AH6" s="112"/>
      <c r="AI6" s="112"/>
      <c r="AJ6" s="112"/>
      <c r="AK6" s="112"/>
      <c r="AL6" s="112"/>
      <c r="AM6" s="112"/>
      <c r="AN6" s="112"/>
      <c r="AO6" s="112"/>
      <c r="AP6" s="112"/>
      <c r="AQ6" s="112"/>
      <c r="AR6" s="112"/>
    </row>
    <row r="7" spans="1:81" s="110" customFormat="1" ht="18" customHeight="1" x14ac:dyDescent="0.2">
      <c r="Q7" s="110" t="s">
        <v>118</v>
      </c>
      <c r="S7" s="114"/>
      <c r="T7" s="114"/>
      <c r="U7" s="114"/>
      <c r="V7" s="972"/>
      <c r="W7" s="972"/>
      <c r="X7" s="972"/>
      <c r="Y7" s="972"/>
      <c r="Z7" s="972"/>
      <c r="AA7" s="972"/>
      <c r="AB7" s="972"/>
      <c r="AC7" s="972"/>
      <c r="AD7" s="972"/>
      <c r="AE7" s="113" t="s">
        <v>323</v>
      </c>
      <c r="AF7" s="111"/>
      <c r="AG7" s="875"/>
      <c r="AH7" s="112"/>
      <c r="AI7" s="112"/>
      <c r="AJ7" s="112"/>
      <c r="AK7" s="112"/>
      <c r="AL7" s="112"/>
      <c r="AM7" s="112"/>
      <c r="AN7" s="112"/>
      <c r="AO7" s="112"/>
      <c r="AP7" s="112"/>
      <c r="AQ7" s="112"/>
      <c r="AR7" s="112"/>
    </row>
    <row r="8" spans="1:81" s="110" customFormat="1" ht="18" customHeight="1" x14ac:dyDescent="0.2">
      <c r="Y8" s="113"/>
      <c r="Z8" s="113"/>
      <c r="AA8" s="113"/>
      <c r="AB8" s="113"/>
      <c r="AC8" s="113"/>
      <c r="AD8" s="113"/>
      <c r="AE8" s="113"/>
      <c r="AF8" s="111"/>
      <c r="AG8" s="875"/>
      <c r="AH8" s="112"/>
      <c r="AI8" s="112"/>
      <c r="AJ8" s="112"/>
      <c r="AK8" s="112"/>
      <c r="AL8" s="112"/>
      <c r="AM8" s="112"/>
      <c r="AN8" s="112"/>
      <c r="AO8" s="112"/>
      <c r="AP8" s="112"/>
      <c r="AQ8" s="112"/>
      <c r="AR8" s="112"/>
    </row>
    <row r="9" spans="1:81" s="110" customFormat="1" ht="12" customHeight="1" x14ac:dyDescent="0.2">
      <c r="A9" s="961" t="s">
        <v>521</v>
      </c>
      <c r="B9" s="961"/>
      <c r="C9" s="961"/>
      <c r="D9" s="961"/>
      <c r="E9" s="961"/>
      <c r="F9" s="961"/>
      <c r="G9" s="961"/>
      <c r="H9" s="961"/>
      <c r="I9" s="961"/>
      <c r="J9" s="961"/>
      <c r="K9" s="961"/>
      <c r="L9" s="961"/>
      <c r="M9" s="961"/>
      <c r="N9" s="961"/>
      <c r="O9" s="961"/>
      <c r="P9" s="961"/>
      <c r="Q9" s="961"/>
      <c r="R9" s="961"/>
      <c r="S9" s="961"/>
      <c r="T9" s="961"/>
      <c r="U9" s="961"/>
      <c r="V9" s="961"/>
      <c r="W9" s="961"/>
      <c r="X9" s="961"/>
      <c r="Y9" s="961"/>
      <c r="Z9" s="961"/>
      <c r="AA9" s="961"/>
      <c r="AB9" s="961"/>
      <c r="AC9" s="961"/>
      <c r="AD9" s="961"/>
      <c r="AE9" s="961"/>
      <c r="AF9" s="111"/>
      <c r="AG9" s="875"/>
      <c r="AH9" s="112"/>
      <c r="AI9" s="112"/>
      <c r="AJ9" s="112"/>
      <c r="AK9" s="112"/>
      <c r="AL9" s="112"/>
      <c r="AM9" s="112"/>
      <c r="AN9" s="112"/>
      <c r="AO9" s="112"/>
      <c r="AP9" s="112"/>
      <c r="AQ9" s="112"/>
      <c r="AR9" s="112"/>
      <c r="CC9" s="117"/>
    </row>
    <row r="10" spans="1:81" s="110" customFormat="1" ht="12" customHeight="1" x14ac:dyDescent="0.2">
      <c r="A10" s="961"/>
      <c r="B10" s="961"/>
      <c r="C10" s="961"/>
      <c r="D10" s="961"/>
      <c r="E10" s="961"/>
      <c r="F10" s="961"/>
      <c r="G10" s="961"/>
      <c r="H10" s="961"/>
      <c r="I10" s="961"/>
      <c r="J10" s="961"/>
      <c r="K10" s="961"/>
      <c r="L10" s="961"/>
      <c r="M10" s="961"/>
      <c r="N10" s="961"/>
      <c r="O10" s="961"/>
      <c r="P10" s="961"/>
      <c r="Q10" s="961"/>
      <c r="R10" s="961"/>
      <c r="S10" s="961"/>
      <c r="T10" s="961"/>
      <c r="U10" s="961"/>
      <c r="V10" s="961"/>
      <c r="W10" s="961"/>
      <c r="X10" s="961"/>
      <c r="Y10" s="961"/>
      <c r="Z10" s="961"/>
      <c r="AA10" s="961"/>
      <c r="AB10" s="961"/>
      <c r="AC10" s="961"/>
      <c r="AD10" s="961"/>
      <c r="AE10" s="961"/>
      <c r="AF10" s="111"/>
      <c r="AG10" s="875"/>
      <c r="AH10" s="112"/>
      <c r="AI10" s="112"/>
      <c r="AJ10" s="112"/>
      <c r="AK10" s="112"/>
      <c r="AL10" s="112"/>
      <c r="AM10" s="112"/>
      <c r="AN10" s="112"/>
      <c r="AO10" s="112"/>
      <c r="AP10" s="112"/>
      <c r="AQ10" s="112"/>
      <c r="AR10" s="112"/>
      <c r="CC10" s="117"/>
    </row>
    <row r="11" spans="1:81" s="110" customFormat="1" ht="18" customHeight="1" x14ac:dyDescent="0.2">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111"/>
      <c r="AG11" s="875"/>
      <c r="AH11" s="112"/>
      <c r="AI11" s="112"/>
      <c r="AJ11" s="112"/>
      <c r="AK11" s="112"/>
      <c r="AL11" s="112"/>
      <c r="AM11" s="112"/>
      <c r="AN11" s="112"/>
      <c r="AO11" s="112"/>
      <c r="AP11" s="112"/>
      <c r="AQ11" s="112"/>
      <c r="AR11" s="112"/>
      <c r="CC11" s="117"/>
    </row>
    <row r="12" spans="1:81" s="110" customFormat="1" ht="14.25" customHeight="1" x14ac:dyDescent="0.2">
      <c r="A12" s="424"/>
      <c r="B12" s="943" t="s">
        <v>839</v>
      </c>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c r="AC12" s="943"/>
      <c r="AD12" s="943"/>
      <c r="AE12" s="424"/>
      <c r="AF12" s="111"/>
      <c r="AG12" s="875"/>
      <c r="AH12" s="112"/>
      <c r="AI12" s="112"/>
      <c r="AJ12" s="112"/>
      <c r="AK12" s="112"/>
      <c r="AL12" s="112"/>
      <c r="AM12" s="112"/>
      <c r="AN12" s="112"/>
      <c r="AO12" s="112"/>
      <c r="AP12" s="112"/>
      <c r="AQ12" s="112"/>
      <c r="AR12" s="112"/>
      <c r="CC12" s="117"/>
    </row>
    <row r="13" spans="1:81" s="110" customFormat="1" ht="14.25" customHeight="1" x14ac:dyDescent="0.2">
      <c r="A13" s="424"/>
      <c r="B13" s="943"/>
      <c r="C13" s="943"/>
      <c r="D13" s="943"/>
      <c r="E13" s="943"/>
      <c r="F13" s="943"/>
      <c r="G13" s="943"/>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424"/>
      <c r="AF13" s="111"/>
      <c r="AG13" s="875"/>
      <c r="AH13" s="112"/>
      <c r="AI13" s="112"/>
      <c r="AJ13" s="112"/>
      <c r="AK13" s="112"/>
      <c r="AL13" s="112"/>
      <c r="AM13" s="112"/>
      <c r="AN13" s="112"/>
      <c r="AO13" s="112"/>
      <c r="AP13" s="112"/>
      <c r="AQ13" s="112"/>
      <c r="AR13" s="112"/>
      <c r="CC13" s="117"/>
    </row>
    <row r="14" spans="1:81" s="110" customFormat="1" ht="14.25" customHeight="1" x14ac:dyDescent="0.2">
      <c r="A14" s="424"/>
      <c r="B14" s="943"/>
      <c r="C14" s="943"/>
      <c r="D14" s="943"/>
      <c r="E14" s="943"/>
      <c r="F14" s="943"/>
      <c r="G14" s="943"/>
      <c r="H14" s="943"/>
      <c r="I14" s="943"/>
      <c r="J14" s="943"/>
      <c r="K14" s="943"/>
      <c r="L14" s="943"/>
      <c r="M14" s="943"/>
      <c r="N14" s="943"/>
      <c r="O14" s="943"/>
      <c r="P14" s="943"/>
      <c r="Q14" s="943"/>
      <c r="R14" s="943"/>
      <c r="S14" s="943"/>
      <c r="T14" s="943"/>
      <c r="U14" s="943"/>
      <c r="V14" s="943"/>
      <c r="W14" s="943"/>
      <c r="X14" s="943"/>
      <c r="Y14" s="943"/>
      <c r="Z14" s="943"/>
      <c r="AA14" s="943"/>
      <c r="AB14" s="943"/>
      <c r="AC14" s="943"/>
      <c r="AD14" s="943"/>
      <c r="AE14" s="424"/>
      <c r="AF14" s="111"/>
      <c r="AG14" s="875"/>
      <c r="AH14" s="112"/>
      <c r="AI14" s="112"/>
      <c r="AJ14" s="112"/>
      <c r="AK14" s="112"/>
      <c r="AL14" s="112"/>
      <c r="AM14" s="112"/>
      <c r="AN14" s="112"/>
      <c r="AO14" s="112"/>
      <c r="AP14" s="112"/>
      <c r="AQ14" s="112"/>
      <c r="AR14" s="112"/>
      <c r="CC14" s="117"/>
    </row>
    <row r="15" spans="1:81" s="110" customFormat="1" ht="17.25" customHeight="1" x14ac:dyDescent="0.2">
      <c r="AF15" s="111"/>
      <c r="AG15" s="875"/>
      <c r="AH15" s="112"/>
      <c r="AI15" s="112"/>
      <c r="AJ15" s="112"/>
      <c r="AK15" s="112"/>
      <c r="AL15" s="112"/>
      <c r="AM15" s="112"/>
      <c r="AN15" s="112"/>
      <c r="AO15" s="112"/>
      <c r="AP15" s="112"/>
      <c r="AQ15" s="112"/>
      <c r="AR15" s="112"/>
      <c r="CC15" s="117"/>
    </row>
    <row r="16" spans="1:81" ht="17.25" customHeight="1" x14ac:dyDescent="0.2">
      <c r="A16" s="124"/>
      <c r="B16" s="970" t="s">
        <v>119</v>
      </c>
      <c r="C16" s="970"/>
      <c r="D16" s="970"/>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124"/>
      <c r="AF16" s="121"/>
      <c r="AG16" s="875"/>
      <c r="AH16" s="122"/>
      <c r="AI16" s="122"/>
      <c r="AJ16" s="122"/>
      <c r="AK16" s="122"/>
      <c r="AL16" s="122"/>
      <c r="AM16" s="122"/>
      <c r="AN16" s="122"/>
      <c r="AO16" s="122"/>
      <c r="AP16" s="122"/>
      <c r="AQ16" s="122"/>
      <c r="AR16" s="122"/>
      <c r="CC16" s="123"/>
    </row>
    <row r="17" spans="1:84" ht="21.75" customHeight="1" x14ac:dyDescent="0.2">
      <c r="A17" s="124"/>
      <c r="B17" s="969" t="s">
        <v>920</v>
      </c>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124"/>
      <c r="AF17" s="121"/>
      <c r="AG17" s="875"/>
      <c r="AH17" s="122"/>
      <c r="AI17" s="122"/>
      <c r="AJ17" s="122"/>
      <c r="AK17" s="122"/>
      <c r="AL17" s="122"/>
      <c r="AM17" s="122"/>
      <c r="AN17" s="122"/>
      <c r="AO17" s="122"/>
      <c r="AP17" s="122"/>
      <c r="AQ17" s="122"/>
      <c r="AR17" s="122"/>
      <c r="CC17" s="123"/>
    </row>
    <row r="18" spans="1:84" ht="21.75" customHeight="1" x14ac:dyDescent="0.2">
      <c r="A18" s="124"/>
      <c r="B18" s="969"/>
      <c r="C18" s="969"/>
      <c r="D18" s="969"/>
      <c r="E18" s="969"/>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124"/>
      <c r="AF18" s="121"/>
      <c r="AG18" s="875"/>
      <c r="AH18" s="122"/>
      <c r="AI18" s="122"/>
      <c r="AJ18" s="122"/>
      <c r="AK18" s="122"/>
      <c r="AL18" s="122"/>
      <c r="AM18" s="122"/>
      <c r="AN18" s="122"/>
      <c r="AO18" s="122"/>
      <c r="AP18" s="122"/>
      <c r="AQ18" s="122"/>
      <c r="AR18" s="122"/>
      <c r="CC18" s="123"/>
    </row>
    <row r="19" spans="1:84" ht="24.75" customHeight="1" x14ac:dyDescent="0.2">
      <c r="A19" s="124"/>
      <c r="B19" s="969"/>
      <c r="C19" s="969"/>
      <c r="D19" s="969"/>
      <c r="E19" s="969"/>
      <c r="F19" s="969"/>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124"/>
      <c r="AF19" s="121"/>
      <c r="AG19" s="875"/>
      <c r="AH19" s="122"/>
      <c r="AI19" s="122"/>
      <c r="AJ19" s="122"/>
      <c r="AK19" s="122"/>
      <c r="AL19" s="122"/>
      <c r="AM19" s="122"/>
      <c r="AN19" s="122"/>
      <c r="AO19" s="122"/>
      <c r="AP19" s="122"/>
      <c r="AQ19" s="122"/>
      <c r="AR19" s="122"/>
      <c r="CC19" s="123"/>
    </row>
    <row r="20" spans="1:84" ht="24.75" customHeight="1" x14ac:dyDescent="0.2">
      <c r="A20" s="124"/>
      <c r="B20" s="969"/>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124"/>
      <c r="AF20" s="121"/>
      <c r="AG20" s="875"/>
      <c r="AH20" s="122"/>
      <c r="AI20" s="122"/>
      <c r="AJ20" s="122"/>
      <c r="AK20" s="122"/>
      <c r="AL20" s="122"/>
      <c r="AM20" s="122"/>
      <c r="AN20" s="122"/>
      <c r="AO20" s="122"/>
      <c r="AP20" s="122"/>
      <c r="AQ20" s="122"/>
      <c r="AR20" s="122"/>
      <c r="CC20" s="123"/>
    </row>
    <row r="21" spans="1:84" ht="24.75" customHeight="1" x14ac:dyDescent="0.2">
      <c r="A21" s="124"/>
      <c r="B21" s="969"/>
      <c r="C21" s="969"/>
      <c r="D21" s="969"/>
      <c r="E21" s="969"/>
      <c r="F21" s="969"/>
      <c r="G21" s="969"/>
      <c r="H21" s="969"/>
      <c r="I21" s="969"/>
      <c r="J21" s="969"/>
      <c r="K21" s="969"/>
      <c r="L21" s="969"/>
      <c r="M21" s="969"/>
      <c r="N21" s="969"/>
      <c r="O21" s="969"/>
      <c r="P21" s="969"/>
      <c r="Q21" s="969"/>
      <c r="R21" s="969"/>
      <c r="S21" s="969"/>
      <c r="T21" s="969"/>
      <c r="U21" s="969"/>
      <c r="V21" s="969"/>
      <c r="W21" s="969"/>
      <c r="X21" s="969"/>
      <c r="Y21" s="969"/>
      <c r="Z21" s="969"/>
      <c r="AA21" s="969"/>
      <c r="AB21" s="969"/>
      <c r="AC21" s="969"/>
      <c r="AD21" s="969"/>
      <c r="AE21" s="124"/>
      <c r="AF21" s="121"/>
      <c r="AG21" s="875"/>
      <c r="AH21" s="122"/>
      <c r="AI21" s="122"/>
      <c r="AJ21" s="122"/>
      <c r="AK21" s="122"/>
      <c r="AL21" s="122"/>
      <c r="AM21" s="122"/>
      <c r="AN21" s="122"/>
      <c r="AO21" s="122"/>
      <c r="AP21" s="122"/>
      <c r="AQ21" s="122"/>
      <c r="AR21" s="122"/>
      <c r="CC21" s="123"/>
    </row>
    <row r="22" spans="1:84" ht="24.75" customHeight="1" x14ac:dyDescent="0.2">
      <c r="A22" s="124"/>
      <c r="B22" s="969"/>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124"/>
      <c r="AF22" s="121"/>
      <c r="AG22" s="875"/>
      <c r="AH22" s="122"/>
      <c r="AI22" s="122"/>
      <c r="AJ22" s="122"/>
      <c r="AK22" s="122"/>
      <c r="AL22" s="122"/>
      <c r="AM22" s="122"/>
      <c r="AN22" s="122"/>
      <c r="AO22" s="122"/>
      <c r="AP22" s="122"/>
      <c r="AQ22" s="122"/>
      <c r="AR22" s="122"/>
      <c r="CC22" s="123"/>
    </row>
    <row r="23" spans="1:84" ht="24.75" customHeight="1" x14ac:dyDescent="0.2">
      <c r="A23" s="124"/>
      <c r="B23" s="969"/>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124"/>
      <c r="AF23" s="121"/>
      <c r="AG23" s="875"/>
      <c r="AH23" s="122"/>
      <c r="AI23" s="122"/>
      <c r="AJ23" s="122"/>
      <c r="AK23" s="122"/>
      <c r="AL23" s="122"/>
      <c r="AM23" s="122"/>
      <c r="AN23" s="122"/>
      <c r="AO23" s="122"/>
      <c r="AP23" s="122"/>
      <c r="AQ23" s="122"/>
      <c r="AR23" s="122"/>
      <c r="CC23" s="123"/>
    </row>
    <row r="24" spans="1:84" ht="24.75" customHeight="1" x14ac:dyDescent="0.2">
      <c r="A24" s="124"/>
      <c r="B24" s="969"/>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124"/>
      <c r="AF24" s="121"/>
      <c r="AG24" s="875"/>
      <c r="AH24" s="122"/>
      <c r="AI24" s="122"/>
      <c r="AJ24" s="122"/>
      <c r="AK24" s="122"/>
      <c r="AL24" s="122"/>
      <c r="AM24" s="122"/>
      <c r="AN24" s="122"/>
      <c r="AO24" s="122"/>
      <c r="AP24" s="122"/>
      <c r="AQ24" s="122"/>
      <c r="AR24" s="122"/>
      <c r="CC24" s="123"/>
    </row>
    <row r="25" spans="1:84" ht="24.75" customHeight="1" x14ac:dyDescent="0.2">
      <c r="A25" s="124"/>
      <c r="B25" s="969"/>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124"/>
      <c r="AF25" s="121"/>
      <c r="AG25" s="875"/>
      <c r="AH25" s="122"/>
      <c r="AI25" s="122"/>
      <c r="AJ25" s="122"/>
      <c r="AK25" s="122"/>
      <c r="AL25" s="122"/>
      <c r="AM25" s="122"/>
      <c r="AN25" s="122"/>
      <c r="AO25" s="122"/>
      <c r="AP25" s="122"/>
      <c r="AQ25" s="122"/>
      <c r="AR25" s="122"/>
      <c r="CC25" s="123"/>
    </row>
    <row r="26" spans="1:84" ht="74.25" customHeight="1" x14ac:dyDescent="0.2">
      <c r="A26" s="124"/>
      <c r="B26" s="969"/>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124"/>
      <c r="AF26" s="121"/>
      <c r="AG26" s="875"/>
      <c r="AH26" s="122"/>
      <c r="AI26" s="122"/>
      <c r="AJ26" s="122"/>
      <c r="AK26" s="122"/>
      <c r="AL26" s="122"/>
      <c r="AM26" s="122"/>
      <c r="AN26" s="122"/>
      <c r="AO26" s="122"/>
      <c r="AP26" s="122"/>
      <c r="AQ26" s="122"/>
      <c r="AR26" s="122"/>
      <c r="CC26" s="123"/>
    </row>
    <row r="27" spans="1:84" ht="16" customHeight="1" x14ac:dyDescent="0.2">
      <c r="A27" s="124"/>
      <c r="B27" s="137" t="s">
        <v>120</v>
      </c>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124"/>
      <c r="AF27" s="121"/>
      <c r="AG27" s="875"/>
      <c r="AH27" s="122"/>
      <c r="AI27" s="122"/>
      <c r="AJ27" s="122"/>
      <c r="AK27" s="122"/>
      <c r="AL27" s="122"/>
      <c r="AM27" s="122"/>
      <c r="AN27" s="122"/>
      <c r="AO27" s="122"/>
      <c r="AP27" s="122"/>
      <c r="AQ27" s="122"/>
      <c r="AR27" s="122"/>
      <c r="CC27" s="123"/>
    </row>
    <row r="28" spans="1:84" ht="16" customHeight="1" x14ac:dyDescent="0.2">
      <c r="B28" s="962" t="s">
        <v>121</v>
      </c>
      <c r="C28" s="963"/>
      <c r="D28" s="963"/>
      <c r="E28" s="963"/>
      <c r="F28" s="963"/>
      <c r="G28" s="963"/>
      <c r="H28" s="964"/>
      <c r="I28" s="965"/>
      <c r="J28" s="966"/>
      <c r="K28" s="966"/>
      <c r="L28" s="966"/>
      <c r="M28" s="966"/>
      <c r="N28" s="966"/>
      <c r="O28" s="966"/>
      <c r="P28" s="966"/>
      <c r="Q28" s="966"/>
      <c r="R28" s="966"/>
      <c r="S28" s="966"/>
      <c r="T28" s="966"/>
      <c r="U28" s="966"/>
      <c r="V28" s="966"/>
      <c r="W28" s="966"/>
      <c r="X28" s="966"/>
      <c r="Y28" s="966"/>
      <c r="Z28" s="966"/>
      <c r="AA28" s="966"/>
      <c r="AB28" s="966"/>
      <c r="AC28" s="966"/>
      <c r="AD28" s="967"/>
      <c r="AE28" s="124"/>
      <c r="AF28" s="121"/>
      <c r="AG28" s="875"/>
      <c r="AH28" s="122"/>
      <c r="AI28" s="122"/>
      <c r="AJ28" s="122"/>
      <c r="AK28" s="122"/>
      <c r="AL28" s="122"/>
      <c r="AM28" s="122"/>
      <c r="AN28" s="122"/>
      <c r="AO28" s="122"/>
      <c r="AP28" s="122"/>
      <c r="AQ28" s="122"/>
      <c r="AR28" s="122"/>
      <c r="AS28" s="122"/>
      <c r="AT28" s="122"/>
      <c r="AU28" s="122"/>
      <c r="CF28" s="123"/>
    </row>
    <row r="29" spans="1:84" ht="16" customHeight="1" x14ac:dyDescent="0.2">
      <c r="B29" s="962" t="s">
        <v>122</v>
      </c>
      <c r="C29" s="963"/>
      <c r="D29" s="963"/>
      <c r="E29" s="963"/>
      <c r="F29" s="963"/>
      <c r="G29" s="963"/>
      <c r="H29" s="964"/>
      <c r="I29" s="965"/>
      <c r="J29" s="966"/>
      <c r="K29" s="966"/>
      <c r="L29" s="966"/>
      <c r="M29" s="966"/>
      <c r="N29" s="966"/>
      <c r="O29" s="966"/>
      <c r="P29" s="966"/>
      <c r="Q29" s="966"/>
      <c r="R29" s="966"/>
      <c r="S29" s="966"/>
      <c r="T29" s="966"/>
      <c r="U29" s="966"/>
      <c r="V29" s="966"/>
      <c r="W29" s="966"/>
      <c r="X29" s="966"/>
      <c r="Y29" s="966"/>
      <c r="Z29" s="966"/>
      <c r="AA29" s="966"/>
      <c r="AB29" s="966"/>
      <c r="AC29" s="966"/>
      <c r="AD29" s="967"/>
      <c r="AE29" s="124"/>
      <c r="AF29" s="121"/>
      <c r="AG29" s="875"/>
      <c r="AH29" s="122"/>
      <c r="AI29" s="122"/>
      <c r="AJ29" s="122"/>
      <c r="AK29" s="122"/>
      <c r="AL29" s="122"/>
      <c r="AM29" s="122"/>
      <c r="AN29" s="122"/>
      <c r="AO29" s="122"/>
      <c r="AP29" s="122"/>
      <c r="AQ29" s="122"/>
      <c r="AR29" s="122"/>
      <c r="AS29" s="122"/>
      <c r="AT29" s="122"/>
      <c r="AU29" s="122"/>
      <c r="CF29" s="123"/>
    </row>
    <row r="30" spans="1:84" ht="16" customHeight="1" x14ac:dyDescent="0.2">
      <c r="B30" s="962" t="s">
        <v>123</v>
      </c>
      <c r="C30" s="963"/>
      <c r="D30" s="963"/>
      <c r="E30" s="963"/>
      <c r="F30" s="963"/>
      <c r="G30" s="963"/>
      <c r="H30" s="964"/>
      <c r="I30" s="965"/>
      <c r="J30" s="966"/>
      <c r="K30" s="966"/>
      <c r="L30" s="966"/>
      <c r="M30" s="966"/>
      <c r="N30" s="966"/>
      <c r="O30" s="966"/>
      <c r="P30" s="966"/>
      <c r="Q30" s="966"/>
      <c r="R30" s="966"/>
      <c r="S30" s="966"/>
      <c r="T30" s="966"/>
      <c r="U30" s="966"/>
      <c r="V30" s="966"/>
      <c r="W30" s="966"/>
      <c r="X30" s="966"/>
      <c r="Y30" s="966"/>
      <c r="Z30" s="966"/>
      <c r="AA30" s="966"/>
      <c r="AB30" s="966"/>
      <c r="AC30" s="966"/>
      <c r="AD30" s="967"/>
      <c r="AE30" s="124"/>
      <c r="AF30" s="121"/>
      <c r="AG30" s="875"/>
      <c r="AH30" s="122"/>
      <c r="AI30" s="122"/>
      <c r="AJ30" s="122"/>
      <c r="AK30" s="122"/>
      <c r="AL30" s="122"/>
      <c r="AM30" s="122"/>
      <c r="AN30" s="122"/>
      <c r="AO30" s="122"/>
      <c r="AP30" s="122"/>
      <c r="AQ30" s="122"/>
      <c r="AR30" s="122"/>
      <c r="AS30" s="122"/>
      <c r="AT30" s="122"/>
      <c r="AU30" s="122"/>
      <c r="CF30" s="123"/>
    </row>
    <row r="31" spans="1:84" ht="16" customHeight="1" x14ac:dyDescent="0.2">
      <c r="B31" s="962" t="s">
        <v>124</v>
      </c>
      <c r="C31" s="963"/>
      <c r="D31" s="963"/>
      <c r="E31" s="963"/>
      <c r="F31" s="963"/>
      <c r="G31" s="963"/>
      <c r="H31" s="964"/>
      <c r="I31" s="965"/>
      <c r="J31" s="966"/>
      <c r="K31" s="966"/>
      <c r="L31" s="966"/>
      <c r="M31" s="966"/>
      <c r="N31" s="966"/>
      <c r="O31" s="966"/>
      <c r="P31" s="966"/>
      <c r="Q31" s="966"/>
      <c r="R31" s="966"/>
      <c r="S31" s="966"/>
      <c r="T31" s="966"/>
      <c r="U31" s="966"/>
      <c r="V31" s="966"/>
      <c r="W31" s="966"/>
      <c r="X31" s="966"/>
      <c r="Y31" s="966"/>
      <c r="Z31" s="966"/>
      <c r="AA31" s="966"/>
      <c r="AB31" s="966"/>
      <c r="AC31" s="966"/>
      <c r="AD31" s="967"/>
      <c r="AE31" s="124"/>
      <c r="AF31" s="121"/>
      <c r="AG31" s="875"/>
      <c r="AH31" s="122"/>
      <c r="AI31" s="122"/>
      <c r="AJ31" s="122"/>
      <c r="AK31" s="122"/>
      <c r="AL31" s="122"/>
      <c r="AM31" s="122"/>
      <c r="AN31" s="122"/>
      <c r="AO31" s="122"/>
      <c r="AP31" s="122"/>
      <c r="AQ31" s="122"/>
      <c r="AR31" s="122"/>
      <c r="AS31" s="122"/>
      <c r="AT31" s="122"/>
      <c r="AU31" s="122"/>
      <c r="CF31" s="123"/>
    </row>
    <row r="32" spans="1:84" ht="16" customHeight="1" x14ac:dyDescent="0.2">
      <c r="B32" s="962" t="s">
        <v>104</v>
      </c>
      <c r="C32" s="963"/>
      <c r="D32" s="963"/>
      <c r="E32" s="963"/>
      <c r="F32" s="963"/>
      <c r="G32" s="963"/>
      <c r="H32" s="964"/>
      <c r="I32" s="965"/>
      <c r="J32" s="966"/>
      <c r="K32" s="966"/>
      <c r="L32" s="966"/>
      <c r="M32" s="966"/>
      <c r="N32" s="966"/>
      <c r="O32" s="966"/>
      <c r="P32" s="966"/>
      <c r="Q32" s="966"/>
      <c r="R32" s="966"/>
      <c r="S32" s="966"/>
      <c r="T32" s="966"/>
      <c r="U32" s="966"/>
      <c r="V32" s="966"/>
      <c r="W32" s="966"/>
      <c r="X32" s="966"/>
      <c r="Y32" s="966"/>
      <c r="Z32" s="966"/>
      <c r="AA32" s="966"/>
      <c r="AB32" s="966"/>
      <c r="AC32" s="966"/>
      <c r="AD32" s="967"/>
      <c r="AE32" s="124"/>
      <c r="AF32" s="121"/>
      <c r="AG32" s="875"/>
      <c r="AH32" s="122"/>
      <c r="AI32" s="122"/>
      <c r="AJ32" s="122"/>
      <c r="AK32" s="122"/>
      <c r="AL32" s="122"/>
      <c r="AM32" s="122"/>
      <c r="AN32" s="122"/>
      <c r="AO32" s="122"/>
      <c r="AP32" s="122"/>
      <c r="AQ32" s="122"/>
      <c r="AR32" s="122"/>
      <c r="AS32" s="122"/>
      <c r="AT32" s="122"/>
      <c r="AU32" s="122"/>
      <c r="CF32" s="123"/>
    </row>
    <row r="33" spans="1:84" ht="16" customHeight="1" x14ac:dyDescent="0.2">
      <c r="B33" s="962" t="s">
        <v>125</v>
      </c>
      <c r="C33" s="963"/>
      <c r="D33" s="963"/>
      <c r="E33" s="963"/>
      <c r="F33" s="963"/>
      <c r="G33" s="963"/>
      <c r="H33" s="964"/>
      <c r="I33" s="965"/>
      <c r="J33" s="966"/>
      <c r="K33" s="966"/>
      <c r="L33" s="966"/>
      <c r="M33" s="966"/>
      <c r="N33" s="966"/>
      <c r="O33" s="966"/>
      <c r="P33" s="966"/>
      <c r="Q33" s="966"/>
      <c r="R33" s="966"/>
      <c r="S33" s="966"/>
      <c r="T33" s="966"/>
      <c r="U33" s="966"/>
      <c r="V33" s="966"/>
      <c r="W33" s="966"/>
      <c r="X33" s="966"/>
      <c r="Y33" s="966"/>
      <c r="Z33" s="966"/>
      <c r="AA33" s="966"/>
      <c r="AB33" s="966"/>
      <c r="AC33" s="966"/>
      <c r="AD33" s="967"/>
      <c r="AE33" s="124"/>
      <c r="AF33" s="121"/>
      <c r="AG33" s="875"/>
      <c r="AH33" s="122"/>
      <c r="AI33" s="122"/>
      <c r="AJ33" s="122"/>
      <c r="AK33" s="122"/>
      <c r="AL33" s="122"/>
      <c r="AM33" s="122"/>
      <c r="AN33" s="122"/>
      <c r="AO33" s="122"/>
      <c r="AP33" s="122"/>
      <c r="AQ33" s="122"/>
      <c r="AR33" s="122"/>
      <c r="AS33" s="122"/>
      <c r="AT33" s="122"/>
      <c r="AU33" s="122"/>
      <c r="CF33" s="123"/>
    </row>
    <row r="34" spans="1:84" ht="16" customHeight="1" x14ac:dyDescent="0.2">
      <c r="B34" s="962" t="s">
        <v>106</v>
      </c>
      <c r="C34" s="963"/>
      <c r="D34" s="963"/>
      <c r="E34" s="963"/>
      <c r="F34" s="963"/>
      <c r="G34" s="963"/>
      <c r="H34" s="964"/>
      <c r="I34" s="965"/>
      <c r="J34" s="966"/>
      <c r="K34" s="966"/>
      <c r="L34" s="966"/>
      <c r="M34" s="966"/>
      <c r="N34" s="966"/>
      <c r="O34" s="966"/>
      <c r="P34" s="966"/>
      <c r="Q34" s="966"/>
      <c r="R34" s="966"/>
      <c r="S34" s="966"/>
      <c r="T34" s="966"/>
      <c r="U34" s="966"/>
      <c r="V34" s="966"/>
      <c r="W34" s="966"/>
      <c r="X34" s="966"/>
      <c r="Y34" s="966"/>
      <c r="Z34" s="966"/>
      <c r="AA34" s="966"/>
      <c r="AB34" s="966"/>
      <c r="AC34" s="966"/>
      <c r="AD34" s="967"/>
      <c r="AE34" s="124"/>
      <c r="AF34" s="121"/>
      <c r="AG34" s="875"/>
      <c r="AH34" s="122"/>
      <c r="AI34" s="122"/>
      <c r="AJ34" s="122"/>
      <c r="AK34" s="122"/>
      <c r="AL34" s="122"/>
      <c r="AM34" s="122"/>
      <c r="AN34" s="122"/>
      <c r="AO34" s="122"/>
      <c r="AP34" s="122"/>
      <c r="AQ34" s="122"/>
      <c r="AR34" s="122"/>
      <c r="AS34" s="122"/>
      <c r="AT34" s="122"/>
      <c r="AU34" s="122"/>
      <c r="CF34" s="123"/>
    </row>
    <row r="35" spans="1:84" x14ac:dyDescent="0.2">
      <c r="B35" s="138"/>
      <c r="C35" s="138"/>
      <c r="D35" s="138"/>
      <c r="E35" s="138"/>
      <c r="F35" s="138"/>
      <c r="G35" s="138"/>
      <c r="H35" s="138"/>
      <c r="I35" s="139"/>
      <c r="J35" s="139"/>
      <c r="K35" s="139"/>
      <c r="L35" s="139"/>
      <c r="M35" s="139"/>
      <c r="N35" s="139"/>
      <c r="O35" s="139"/>
      <c r="P35" s="139"/>
      <c r="Q35" s="139"/>
      <c r="R35" s="139"/>
      <c r="S35" s="139"/>
      <c r="T35" s="139"/>
      <c r="U35" s="139"/>
      <c r="V35" s="139"/>
      <c r="W35" s="139"/>
      <c r="X35" s="139"/>
      <c r="Y35" s="139"/>
      <c r="Z35" s="139"/>
      <c r="AA35" s="139"/>
      <c r="AB35" s="139"/>
      <c r="AC35" s="139"/>
      <c r="AD35" s="139"/>
      <c r="AE35" s="124"/>
      <c r="AF35" s="121"/>
      <c r="AG35" s="875"/>
      <c r="AH35" s="122"/>
      <c r="AI35" s="122"/>
      <c r="AJ35" s="122"/>
      <c r="AK35" s="122"/>
      <c r="AL35" s="122"/>
      <c r="AM35" s="122"/>
      <c r="AN35" s="122"/>
      <c r="AO35" s="122"/>
      <c r="AP35" s="122"/>
      <c r="AQ35" s="122"/>
      <c r="AR35" s="122"/>
      <c r="AS35" s="122"/>
      <c r="AT35" s="122"/>
      <c r="AU35" s="122"/>
      <c r="CF35" s="123"/>
    </row>
    <row r="36" spans="1:84" ht="13.5" customHeight="1" x14ac:dyDescent="0.2">
      <c r="B36" s="138"/>
      <c r="C36" s="138"/>
      <c r="D36" s="138"/>
      <c r="E36" s="138"/>
      <c r="F36" s="138"/>
      <c r="G36" s="138"/>
      <c r="H36" s="138"/>
      <c r="I36" s="139"/>
      <c r="J36" s="139"/>
      <c r="K36" s="139"/>
      <c r="L36" s="139"/>
      <c r="M36" s="139"/>
      <c r="N36" s="139"/>
      <c r="O36" s="139"/>
      <c r="P36" s="139"/>
      <c r="Q36" s="139"/>
      <c r="R36" s="953" t="s">
        <v>126</v>
      </c>
      <c r="S36" s="954"/>
      <c r="T36" s="959" t="s">
        <v>806</v>
      </c>
      <c r="U36" s="960"/>
      <c r="V36" s="960"/>
      <c r="W36" s="960"/>
      <c r="X36" s="960"/>
      <c r="Y36" s="960"/>
      <c r="Z36" s="959" t="s">
        <v>127</v>
      </c>
      <c r="AA36" s="960"/>
      <c r="AB36" s="968"/>
      <c r="AC36" s="139"/>
      <c r="AD36" s="139"/>
      <c r="AE36" s="124"/>
      <c r="AF36" s="121"/>
      <c r="AG36" s="875"/>
      <c r="AH36" s="122"/>
      <c r="AI36" s="122"/>
      <c r="AJ36" s="122"/>
      <c r="AK36" s="122"/>
      <c r="AL36" s="122"/>
      <c r="AM36" s="122"/>
      <c r="AN36" s="122"/>
      <c r="AO36" s="122"/>
      <c r="AP36" s="122"/>
      <c r="AQ36" s="122"/>
      <c r="AR36" s="122"/>
      <c r="AS36" s="122"/>
      <c r="AT36" s="122"/>
      <c r="AU36" s="122"/>
      <c r="CF36" s="123"/>
    </row>
    <row r="37" spans="1:84" x14ac:dyDescent="0.2">
      <c r="B37" s="138"/>
      <c r="C37" s="138"/>
      <c r="D37" s="138"/>
      <c r="E37" s="138"/>
      <c r="F37" s="138"/>
      <c r="G37" s="138"/>
      <c r="H37" s="138"/>
      <c r="I37" s="139"/>
      <c r="J37" s="139"/>
      <c r="K37" s="139"/>
      <c r="L37" s="139"/>
      <c r="M37" s="139"/>
      <c r="N37" s="139"/>
      <c r="O37" s="139"/>
      <c r="P37" s="139"/>
      <c r="Q37" s="139"/>
      <c r="R37" s="955"/>
      <c r="S37" s="956"/>
      <c r="T37" s="944"/>
      <c r="U37" s="945"/>
      <c r="V37" s="945"/>
      <c r="W37" s="945"/>
      <c r="X37" s="945"/>
      <c r="Y37" s="946"/>
      <c r="Z37" s="944"/>
      <c r="AA37" s="945"/>
      <c r="AB37" s="946"/>
      <c r="AC37" s="139"/>
      <c r="AD37" s="139"/>
      <c r="AE37" s="124"/>
      <c r="AF37" s="121"/>
      <c r="AG37" s="875"/>
      <c r="AH37" s="122"/>
      <c r="AI37" s="122"/>
      <c r="AJ37" s="122"/>
      <c r="AK37" s="122"/>
      <c r="AL37" s="122"/>
      <c r="AM37" s="122"/>
      <c r="AN37" s="122"/>
      <c r="AO37" s="122"/>
      <c r="AP37" s="122"/>
      <c r="AQ37" s="122"/>
      <c r="AR37" s="122"/>
      <c r="AS37" s="122"/>
      <c r="AT37" s="122"/>
      <c r="AU37" s="122"/>
      <c r="CF37" s="123"/>
    </row>
    <row r="38" spans="1:84" x14ac:dyDescent="0.2">
      <c r="B38" s="138"/>
      <c r="C38" s="138"/>
      <c r="D38" s="138"/>
      <c r="E38" s="138"/>
      <c r="F38" s="138"/>
      <c r="G38" s="138"/>
      <c r="H38" s="138"/>
      <c r="I38" s="139"/>
      <c r="J38" s="139"/>
      <c r="K38" s="139"/>
      <c r="L38" s="139"/>
      <c r="M38" s="139"/>
      <c r="N38" s="139"/>
      <c r="O38" s="139"/>
      <c r="P38" s="139"/>
      <c r="Q38" s="139"/>
      <c r="R38" s="955"/>
      <c r="S38" s="956"/>
      <c r="T38" s="947"/>
      <c r="U38" s="948"/>
      <c r="V38" s="948"/>
      <c r="W38" s="948"/>
      <c r="X38" s="948"/>
      <c r="Y38" s="949"/>
      <c r="Z38" s="947"/>
      <c r="AA38" s="948"/>
      <c r="AB38" s="949"/>
      <c r="AC38" s="139"/>
      <c r="AD38" s="139"/>
      <c r="AE38" s="124"/>
      <c r="AF38" s="121"/>
      <c r="AG38" s="875"/>
      <c r="AH38" s="122"/>
      <c r="AI38" s="122"/>
      <c r="AJ38" s="122"/>
      <c r="AK38" s="122"/>
      <c r="AL38" s="122"/>
      <c r="AM38" s="122"/>
      <c r="AN38" s="122"/>
      <c r="AO38" s="122"/>
      <c r="AP38" s="122"/>
      <c r="AQ38" s="122"/>
      <c r="AR38" s="122"/>
      <c r="AS38" s="122"/>
      <c r="AT38" s="122"/>
      <c r="AU38" s="122"/>
      <c r="CF38" s="123"/>
    </row>
    <row r="39" spans="1:84" x14ac:dyDescent="0.2">
      <c r="B39" s="138"/>
      <c r="C39" s="138"/>
      <c r="D39" s="138"/>
      <c r="E39" s="138"/>
      <c r="F39" s="138"/>
      <c r="G39" s="138"/>
      <c r="H39" s="138"/>
      <c r="I39" s="139"/>
      <c r="J39" s="139"/>
      <c r="K39" s="139"/>
      <c r="L39" s="139"/>
      <c r="M39" s="139"/>
      <c r="N39" s="139"/>
      <c r="O39" s="139"/>
      <c r="P39" s="139"/>
      <c r="Q39" s="139"/>
      <c r="R39" s="957"/>
      <c r="S39" s="958"/>
      <c r="T39" s="950"/>
      <c r="U39" s="951"/>
      <c r="V39" s="951"/>
      <c r="W39" s="951"/>
      <c r="X39" s="951"/>
      <c r="Y39" s="952"/>
      <c r="Z39" s="950"/>
      <c r="AA39" s="951"/>
      <c r="AB39" s="952"/>
      <c r="AC39" s="139"/>
      <c r="AD39" s="139"/>
      <c r="AE39" s="124"/>
      <c r="AF39" s="121"/>
      <c r="AG39" s="875"/>
      <c r="AH39" s="122"/>
      <c r="AI39" s="122"/>
      <c r="AJ39" s="122"/>
      <c r="AK39" s="122"/>
      <c r="AL39" s="122"/>
      <c r="AM39" s="122"/>
      <c r="AN39" s="122"/>
      <c r="AO39" s="122"/>
      <c r="AP39" s="122"/>
      <c r="AQ39" s="122"/>
      <c r="AR39" s="122"/>
      <c r="AS39" s="122"/>
      <c r="AT39" s="122"/>
      <c r="AU39" s="122"/>
      <c r="CF39" s="123"/>
    </row>
    <row r="40" spans="1:84" s="128" customFormat="1" ht="27.75" customHeight="1" x14ac:dyDescent="0.2">
      <c r="A40" s="971" t="s">
        <v>128</v>
      </c>
      <c r="B40" s="971"/>
      <c r="C40" s="971"/>
      <c r="D40" s="971"/>
      <c r="E40" s="971"/>
      <c r="F40" s="971"/>
      <c r="G40" s="971"/>
      <c r="H40" s="971"/>
      <c r="I40" s="971"/>
      <c r="J40" s="971"/>
      <c r="K40" s="971"/>
      <c r="L40" s="971"/>
      <c r="M40" s="971"/>
      <c r="N40" s="971"/>
      <c r="O40" s="971"/>
      <c r="P40" s="971"/>
      <c r="Q40" s="971"/>
      <c r="R40" s="971"/>
      <c r="S40" s="971"/>
      <c r="T40" s="971"/>
      <c r="U40" s="971"/>
      <c r="V40" s="971"/>
      <c r="W40" s="971"/>
      <c r="X40" s="971"/>
      <c r="Y40" s="971"/>
      <c r="Z40" s="971"/>
      <c r="AA40" s="971"/>
      <c r="AB40" s="971"/>
      <c r="AC40" s="971"/>
      <c r="AD40" s="971"/>
      <c r="AE40" s="971"/>
      <c r="AF40" s="126"/>
      <c r="AG40" s="875"/>
      <c r="AH40" s="127"/>
      <c r="AI40" s="127"/>
      <c r="AJ40" s="127"/>
      <c r="AK40" s="127"/>
      <c r="AL40" s="127"/>
      <c r="AM40" s="127"/>
      <c r="AN40" s="127"/>
      <c r="AO40" s="127"/>
      <c r="AP40" s="127"/>
      <c r="AQ40" s="127"/>
      <c r="AR40" s="127"/>
      <c r="CC40" s="129"/>
    </row>
    <row r="41" spans="1:84" ht="1.5" customHeight="1" x14ac:dyDescent="0.2">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2"/>
      <c r="AG41" s="875"/>
      <c r="AH41" s="122"/>
      <c r="AI41" s="122"/>
      <c r="AJ41" s="122"/>
      <c r="AK41" s="122"/>
      <c r="AL41" s="122"/>
      <c r="AM41" s="122"/>
      <c r="AN41" s="122"/>
      <c r="AO41" s="122"/>
      <c r="AP41" s="122"/>
      <c r="AQ41" s="122"/>
      <c r="AR41" s="122"/>
    </row>
    <row r="42" spans="1:84" x14ac:dyDescent="0.2">
      <c r="A42" s="122" t="s">
        <v>107</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row>
    <row r="43" spans="1:84" s="120" customFormat="1" ht="13.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4" t="s">
        <v>108</v>
      </c>
      <c r="AI43" s="134" t="s">
        <v>109</v>
      </c>
      <c r="AJ43" s="134" t="s">
        <v>110</v>
      </c>
      <c r="AK43" s="134" t="s">
        <v>111</v>
      </c>
      <c r="AL43" s="134" t="s">
        <v>112</v>
      </c>
      <c r="AM43" s="134" t="s">
        <v>113</v>
      </c>
      <c r="AN43" s="134" t="s">
        <v>114</v>
      </c>
      <c r="AO43" s="134"/>
      <c r="AP43" s="134"/>
      <c r="AQ43" s="133"/>
      <c r="AR43" s="133"/>
    </row>
    <row r="44" spans="1:84" s="120" customFormat="1" ht="74.2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4">
        <f>I28</f>
        <v>0</v>
      </c>
      <c r="AI44" s="134">
        <f>I29</f>
        <v>0</v>
      </c>
      <c r="AJ44" s="134">
        <f>I30</f>
        <v>0</v>
      </c>
      <c r="AK44" s="134">
        <f>I31</f>
        <v>0</v>
      </c>
      <c r="AL44" s="134">
        <f>I32</f>
        <v>0</v>
      </c>
      <c r="AM44" s="134">
        <f>I33</f>
        <v>0</v>
      </c>
      <c r="AN44" s="134">
        <f>I34</f>
        <v>0</v>
      </c>
      <c r="AO44" s="134"/>
      <c r="AP44" s="134"/>
      <c r="AQ44" s="133"/>
      <c r="AR44" s="133"/>
    </row>
    <row r="45" spans="1:84" x14ac:dyDescent="0.2">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row>
    <row r="46" spans="1:84"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row>
    <row r="47" spans="1:84"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row>
    <row r="48" spans="1:84" x14ac:dyDescent="0.2">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row>
    <row r="49" spans="1:44"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row>
    <row r="50" spans="1:44"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row>
    <row r="51" spans="1:44"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row>
    <row r="52" spans="1:44" x14ac:dyDescent="0.2">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row>
    <row r="53" spans="1:44"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row>
    <row r="54" spans="1:44" x14ac:dyDescent="0.2">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row>
    <row r="55" spans="1:44"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row>
  </sheetData>
  <customSheetViews>
    <customSheetView guid="{A4F3C7AD-F0DA-4671-AF85-E5E755CFE342}" showPageBreaks="1" fitToPage="1" printArea="1" view="pageBreakPreview">
      <selection activeCell="C2" sqref="C2"/>
      <rowBreaks count="1" manualBreakCount="1">
        <brk id="40" max="16383" man="1"/>
      </rowBreaks>
      <colBreaks count="1" manualBreakCount="1">
        <brk id="31" max="1048575" man="1"/>
      </colBreaks>
      <pageMargins left="0.98425196850393704" right="0.78740157480314965" top="0.98425196850393704" bottom="0.78740157480314965" header="0.51181102362204722" footer="0.51181102362204722"/>
      <pageSetup paperSize="9" scale="95" orientation="portrait" horizontalDpi="1200" verticalDpi="1200" r:id="rId1"/>
      <headerFooter alignWithMargins="0"/>
    </customSheetView>
    <customSheetView guid="{CAEA2A42-8D92-46A4-ACB8-37570B67C27F}" showPageBreaks="1" fitToPage="1" printArea="1" view="pageBreakPreview">
      <selection activeCell="M35" sqref="M35"/>
      <rowBreaks count="1" manualBreakCount="1">
        <brk id="40" max="16383" man="1"/>
      </rowBreaks>
      <colBreaks count="1" manualBreakCount="1">
        <brk id="31" max="1048575" man="1"/>
      </colBreaks>
      <pageMargins left="0.98425196850393704" right="0.78740157480314965" top="0.98425196850393704" bottom="0.78740157480314965" header="0.51181102362204722" footer="0.51181102362204722"/>
      <pageSetup paperSize="9" scale="98" orientation="portrait" horizontalDpi="1200" verticalDpi="1200" r:id="rId2"/>
      <headerFooter alignWithMargins="0"/>
    </customSheetView>
  </customSheetViews>
  <mergeCells count="30">
    <mergeCell ref="AG1:AG41"/>
    <mergeCell ref="W2:AE2"/>
    <mergeCell ref="B17:AD26"/>
    <mergeCell ref="B16:AD16"/>
    <mergeCell ref="I34:AD34"/>
    <mergeCell ref="A40:AE40"/>
    <mergeCell ref="I33:AD33"/>
    <mergeCell ref="B28:H28"/>
    <mergeCell ref="Z37:AB39"/>
    <mergeCell ref="B33:H33"/>
    <mergeCell ref="B34:H34"/>
    <mergeCell ref="I28:AD28"/>
    <mergeCell ref="V5:AD5"/>
    <mergeCell ref="V6:AD6"/>
    <mergeCell ref="V7:AD7"/>
    <mergeCell ref="B12:AD14"/>
    <mergeCell ref="T37:Y39"/>
    <mergeCell ref="R36:S39"/>
    <mergeCell ref="Z1:AD1"/>
    <mergeCell ref="T36:Y36"/>
    <mergeCell ref="A9:AE10"/>
    <mergeCell ref="B30:H30"/>
    <mergeCell ref="B31:H31"/>
    <mergeCell ref="I32:AD32"/>
    <mergeCell ref="B29:H29"/>
    <mergeCell ref="Z36:AB36"/>
    <mergeCell ref="B32:H32"/>
    <mergeCell ref="I30:AD30"/>
    <mergeCell ref="I31:AD31"/>
    <mergeCell ref="I29:AD29"/>
  </mergeCells>
  <phoneticPr fontId="6"/>
  <conditionalFormatting sqref="AH44:AP44">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scale="95" orientation="portrait" horizontalDpi="1200" verticalDpi="1200" r:id="rId3"/>
  <headerFooter alignWithMargins="0"/>
  <rowBreaks count="1" manualBreakCount="1">
    <brk id="40"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E46"/>
  <sheetViews>
    <sheetView view="pageBreakPreview" zoomScaleNormal="85" zoomScaleSheetLayoutView="100" workbookViewId="0">
      <selection activeCell="B43" sqref="B43:E43"/>
    </sheetView>
  </sheetViews>
  <sheetFormatPr defaultColWidth="9.09765625" defaultRowHeight="12" x14ac:dyDescent="0.2"/>
  <cols>
    <col min="1" max="1" width="1.69921875" style="1" customWidth="1"/>
    <col min="2" max="2" width="31.69921875" style="1" customWidth="1"/>
    <col min="3" max="4" width="14.69921875" style="1" customWidth="1"/>
    <col min="5" max="5" width="31.69921875" style="1" customWidth="1"/>
    <col min="6" max="6" width="1.69921875" style="1" customWidth="1"/>
    <col min="7" max="16384" width="9.09765625" style="1"/>
  </cols>
  <sheetData>
    <row r="1" spans="2:5" x14ac:dyDescent="0.2">
      <c r="B1" s="975" t="s">
        <v>30</v>
      </c>
      <c r="C1" s="975"/>
      <c r="D1" s="975"/>
      <c r="E1" s="975"/>
    </row>
    <row r="13" spans="2:5" ht="19" x14ac:dyDescent="0.2">
      <c r="B13" s="974" t="s">
        <v>513</v>
      </c>
      <c r="C13" s="974"/>
      <c r="D13" s="974"/>
      <c r="E13" s="974"/>
    </row>
    <row r="14" spans="2:5" ht="19" x14ac:dyDescent="0.2">
      <c r="B14" s="3"/>
      <c r="C14" s="3"/>
      <c r="D14" s="3"/>
      <c r="E14" s="3"/>
    </row>
    <row r="15" spans="2:5" ht="19" x14ac:dyDescent="0.2">
      <c r="B15" s="974" t="s">
        <v>25</v>
      </c>
      <c r="C15" s="974"/>
      <c r="D15" s="974"/>
      <c r="E15" s="974"/>
    </row>
    <row r="16" spans="2:5" ht="19" x14ac:dyDescent="0.2">
      <c r="B16" s="974" t="s">
        <v>0</v>
      </c>
      <c r="C16" s="974"/>
      <c r="D16" s="974"/>
      <c r="E16" s="974"/>
    </row>
    <row r="43" spans="2:5" ht="16.5" x14ac:dyDescent="0.2">
      <c r="B43" s="973" t="s">
        <v>918</v>
      </c>
      <c r="C43" s="973"/>
      <c r="D43" s="973"/>
      <c r="E43" s="973"/>
    </row>
    <row r="46" spans="2:5" ht="21.75" customHeight="1" x14ac:dyDescent="0.2">
      <c r="C46" s="4" t="s">
        <v>1</v>
      </c>
      <c r="D46" s="5"/>
    </row>
  </sheetData>
  <customSheetViews>
    <customSheetView guid="{A4F3C7AD-F0DA-4671-AF85-E5E755CFE342}" showPageBreaks="1" printArea="1" view="pageBreakPreview" topLeftCell="A7">
      <selection activeCell="B13" sqref="B13:E13"/>
      <pageMargins left="0.7" right="0.7" top="0.75" bottom="0.75" header="0.3" footer="0.3"/>
      <pageSetup paperSize="9" orientation="portrait" horizontalDpi="1200" verticalDpi="1200" r:id="rId1"/>
    </customSheetView>
    <customSheetView guid="{1E432D73-D559-4735-96E9-E42C2997E3E5}" showPageBreaks="1" showGridLines="0" printArea="1" view="pageBreakPreview">
      <selection activeCell="G9" sqref="G9"/>
      <pageMargins left="0.7" right="0.7" top="0.75" bottom="0.75" header="0.3" footer="0.3"/>
    </customSheetView>
    <customSheetView guid="{CAEA2A42-8D92-46A4-ACB8-37570B67C27F}" showPageBreaks="1" printArea="1" view="pageBreakPreview">
      <selection activeCell="M35" sqref="M35"/>
      <pageMargins left="0.7" right="0.7" top="0.75" bottom="0.75" header="0.3" footer="0.3"/>
      <pageSetup paperSize="9" orientation="portrait" horizontalDpi="1200" verticalDpi="1200" r:id="rId2"/>
    </customSheetView>
  </customSheetViews>
  <mergeCells count="5">
    <mergeCell ref="B43:E43"/>
    <mergeCell ref="B15:E15"/>
    <mergeCell ref="B13:E13"/>
    <mergeCell ref="B16:E16"/>
    <mergeCell ref="B1:E1"/>
  </mergeCells>
  <phoneticPr fontId="6"/>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様式1-1</vt:lpstr>
      <vt:lpstr>様式1-2</vt:lpstr>
      <vt:lpstr>様式1-3</vt:lpstr>
      <vt:lpstr>様式1-4</vt:lpstr>
      <vt:lpstr>様式1-5</vt:lpstr>
      <vt:lpstr>様式1-6</vt:lpstr>
      <vt:lpstr>様式1-7</vt:lpstr>
      <vt:lpstr>様式1-8</vt:lpstr>
      <vt:lpstr>様式5-1</vt:lpstr>
      <vt:lpstr>様式5-2</vt:lpstr>
      <vt:lpstr>様式5-3</vt:lpstr>
      <vt:lpstr>様式5-4</vt:lpstr>
      <vt:lpstr>様式5-5</vt:lpstr>
      <vt:lpstr>様式5-6</vt:lpstr>
      <vt:lpstr>様式5-7</vt:lpstr>
      <vt:lpstr>様式5-8</vt:lpstr>
      <vt:lpstr>様式5-9</vt:lpstr>
      <vt:lpstr>様式5-10</vt:lpstr>
      <vt:lpstr>様式7-9</vt:lpstr>
      <vt:lpstr>様式9-1</vt:lpstr>
      <vt:lpstr>様式9-2-1 </vt:lpstr>
      <vt:lpstr>様式9-2-2</vt:lpstr>
      <vt:lpstr>様式9-3-1 </vt:lpstr>
      <vt:lpstr>様式9-3-2</vt:lpstr>
      <vt:lpstr>様式9-4</vt:lpstr>
      <vt:lpstr>様式9-5</vt:lpstr>
      <vt:lpstr>別紙1</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'様式5-1'!Print_Area</vt:lpstr>
      <vt:lpstr>'様式5-2'!Print_Area</vt:lpstr>
      <vt:lpstr>'様式5-4'!Print_Area</vt:lpstr>
      <vt:lpstr>'様式5-7'!Print_Area</vt:lpstr>
      <vt:lpstr>'様式5-8'!Print_Area</vt:lpstr>
      <vt:lpstr>'様式5-9'!Print_Area</vt:lpstr>
      <vt:lpstr>'様式7-9'!Print_Area</vt:lpstr>
      <vt:lpstr>'様式9-1'!Print_Area</vt:lpstr>
      <vt:lpstr>'様式9-2-1 '!Print_Area</vt:lpstr>
      <vt:lpstr>'様式9-2-2'!Print_Area</vt:lpstr>
      <vt:lpstr>'様式9-3-1 '!Print_Area</vt:lpstr>
      <vt:lpstr>'様式9-3-2'!Print_Area</vt:lpstr>
      <vt:lpstr>'様式9-4'!Print_Area</vt:lpstr>
      <vt:lpstr>'様式9-5'!Print_Area</vt:lpstr>
      <vt:lpstr>'様式9-2-1 '!Print_Titles</vt:lpstr>
      <vt:lpstr>'様式9-2-2'!Print_Titles</vt:lpstr>
      <vt:lpstr>'様式9-3-1 '!Print_Titles</vt:lpstr>
      <vt:lpstr>'様式9-3-2'!Print_Titles</vt:lpstr>
      <vt:lpstr>'様式9-2-1 '!school</vt:lpstr>
      <vt:lpstr>'様式9-2-2'!school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 Masafumi(植野 真史)</dc:creator>
  <cp:lastModifiedBy>植野 真史</cp:lastModifiedBy>
  <cp:lastPrinted>2019-03-18T02:18:03Z</cp:lastPrinted>
  <dcterms:created xsi:type="dcterms:W3CDTF">2018-11-19T07:37:43Z</dcterms:created>
  <dcterms:modified xsi:type="dcterms:W3CDTF">2019-05-31T06:16:55Z</dcterms:modified>
</cp:coreProperties>
</file>