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40" yWindow="180" windowWidth="20115" windowHeight="7470" tabRatio="944" activeTab="2"/>
  </bookViews>
  <sheets>
    <sheet name="＜入力フォーム＞" sheetId="16" r:id="rId1"/>
    <sheet name="留意事項" sheetId="36" r:id="rId2"/>
    <sheet name="表紙" sheetId="29" r:id="rId3"/>
    <sheet name="財務三表" sheetId="30" r:id="rId4"/>
    <sheet name="主要工事一覧" sheetId="31" r:id="rId5"/>
    <sheet name="改築" sheetId="32" r:id="rId6"/>
    <sheet name="併置" sheetId="33" r:id="rId7"/>
    <sheet name="設置" sheetId="34" r:id="rId8"/>
    <sheet name="運営権" sheetId="35" r:id="rId9"/>
    <sheet name="＜入力例＞" sheetId="10" r:id="rId10"/>
    <sheet name="（参考）入力例の前提" sheetId="19" r:id="rId11"/>
    <sheet name="表紙（例）" sheetId="27" r:id="rId12"/>
    <sheet name="財務三表（例）" sheetId="1" r:id="rId13"/>
    <sheet name="主要工事一覧（例）" sheetId="5" r:id="rId14"/>
    <sheet name="改築（例）" sheetId="4" r:id="rId15"/>
    <sheet name="併置（例）" sheetId="18" r:id="rId16"/>
    <sheet name="設置（例）" sheetId="17" r:id="rId17"/>
    <sheet name="運営権（例）" sheetId="7" r:id="rId18"/>
  </sheets>
  <definedNames>
    <definedName name="_xlnm.Print_Area" localSheetId="8">運営権!$A$1:$Y$17</definedName>
    <definedName name="_xlnm.Print_Area" localSheetId="17">'運営権（例）'!$A$1:$Y$17</definedName>
    <definedName name="_xlnm.Print_Area" localSheetId="5">改築!$A$1:$Y$334</definedName>
    <definedName name="_xlnm.Print_Area" localSheetId="14">'改築（例）'!$A$1:$Y$334</definedName>
    <definedName name="_xlnm.Print_Area" localSheetId="4">主要工事一覧!$A$1:$X$172</definedName>
    <definedName name="_xlnm.Print_Area" localSheetId="13">'主要工事一覧（例）'!$A$1:$X$172</definedName>
    <definedName name="_xlnm.Print_Area" localSheetId="7">設置!$A$1:$Y$207</definedName>
    <definedName name="_xlnm.Print_Area" localSheetId="16">'設置（例）'!$A$1:$Y$207</definedName>
    <definedName name="_xlnm.Print_Area" localSheetId="2">表紙!$A$1:$I$37</definedName>
    <definedName name="_xlnm.Print_Area" localSheetId="11">'表紙（例）'!$A$1:$I$37</definedName>
    <definedName name="_xlnm.Print_Area" localSheetId="6">併置!$A$1:$Y$207</definedName>
    <definedName name="_xlnm.Print_Area" localSheetId="15">'併置（例）'!$A$1:$Y$207</definedName>
    <definedName name="_xlnm.Print_Area" localSheetId="1">留意事項!$A$1:$K$7</definedName>
  </definedNames>
  <calcPr calcId="145621"/>
</workbook>
</file>

<file path=xl/calcChain.xml><?xml version="1.0" encoding="utf-8"?>
<calcChain xmlns="http://schemas.openxmlformats.org/spreadsheetml/2006/main">
  <c r="Y80" i="1" l="1"/>
  <c r="X80" i="1"/>
  <c r="W80" i="1"/>
  <c r="V80" i="1"/>
  <c r="U80" i="1"/>
  <c r="T80" i="1"/>
  <c r="S80" i="1"/>
  <c r="R80" i="1"/>
  <c r="Q80" i="1"/>
  <c r="P80" i="1"/>
  <c r="O80" i="1"/>
  <c r="N80" i="1"/>
  <c r="M80" i="1"/>
  <c r="L80" i="1"/>
  <c r="K80" i="1"/>
  <c r="J80" i="1"/>
  <c r="I80" i="1"/>
  <c r="H80" i="1"/>
  <c r="G80" i="1"/>
  <c r="F80" i="1"/>
  <c r="H80" i="30"/>
  <c r="I80" i="30"/>
  <c r="J80" i="30"/>
  <c r="K80" i="30"/>
  <c r="L80" i="30"/>
  <c r="M80" i="30"/>
  <c r="N80" i="30"/>
  <c r="O80" i="30"/>
  <c r="P80" i="30"/>
  <c r="Q80" i="30"/>
  <c r="R80" i="30"/>
  <c r="S80" i="30"/>
  <c r="T80" i="30"/>
  <c r="U80" i="30"/>
  <c r="V80" i="30"/>
  <c r="W80" i="30"/>
  <c r="X80" i="30"/>
  <c r="Y80" i="30"/>
  <c r="G80" i="30"/>
  <c r="F80" i="30"/>
  <c r="B85" i="5" l="1"/>
  <c r="B84" i="5"/>
  <c r="B83" i="5"/>
  <c r="B82" i="5"/>
  <c r="B81" i="5"/>
  <c r="B127" i="5"/>
  <c r="B126" i="5"/>
  <c r="B125" i="5"/>
  <c r="B124" i="5"/>
  <c r="B123" i="5"/>
  <c r="B169" i="5"/>
  <c r="B168" i="5"/>
  <c r="B167" i="5"/>
  <c r="B166" i="5"/>
  <c r="B165" i="5"/>
  <c r="B85" i="31"/>
  <c r="B84" i="31"/>
  <c r="B83" i="31"/>
  <c r="B82" i="31"/>
  <c r="B81" i="31"/>
  <c r="B127" i="31"/>
  <c r="B126" i="31"/>
  <c r="B125" i="31"/>
  <c r="B124" i="31"/>
  <c r="B123" i="31"/>
  <c r="B169" i="31"/>
  <c r="B168" i="31"/>
  <c r="B167" i="31"/>
  <c r="B166" i="31"/>
  <c r="B165" i="31"/>
  <c r="F41" i="30" l="1"/>
  <c r="E86" i="5"/>
  <c r="F86" i="5"/>
  <c r="G86" i="5"/>
  <c r="J86" i="5"/>
  <c r="K86" i="5"/>
  <c r="L86" i="5"/>
  <c r="O86" i="5"/>
  <c r="P86" i="5"/>
  <c r="Q86" i="5"/>
  <c r="T86" i="5"/>
  <c r="U86" i="5"/>
  <c r="V86" i="5"/>
  <c r="W86" i="5"/>
  <c r="X136" i="31"/>
  <c r="G55" i="30" l="1"/>
  <c r="H55" i="30"/>
  <c r="I55" i="30"/>
  <c r="J55" i="30"/>
  <c r="K55" i="30"/>
  <c r="L55" i="30"/>
  <c r="M55" i="30"/>
  <c r="M74" i="30" s="1"/>
  <c r="N55" i="30"/>
  <c r="O55" i="30"/>
  <c r="P55" i="30"/>
  <c r="Q55" i="30"/>
  <c r="R55" i="30"/>
  <c r="R74" i="30" s="1"/>
  <c r="S55" i="30"/>
  <c r="T55" i="30"/>
  <c r="U55" i="30"/>
  <c r="V55" i="30"/>
  <c r="V74" i="30" s="1"/>
  <c r="W55" i="30"/>
  <c r="X55" i="30"/>
  <c r="G56" i="30"/>
  <c r="H56" i="30"/>
  <c r="H75" i="30" s="1"/>
  <c r="I56" i="30"/>
  <c r="J56" i="30"/>
  <c r="K56" i="30"/>
  <c r="L56" i="30"/>
  <c r="L54" i="30" s="1"/>
  <c r="M56" i="30"/>
  <c r="N56" i="30"/>
  <c r="O56" i="30"/>
  <c r="O75" i="30" s="1"/>
  <c r="P56" i="30"/>
  <c r="P54" i="30" s="1"/>
  <c r="Q56" i="30"/>
  <c r="R56" i="30"/>
  <c r="S56" i="30"/>
  <c r="S75" i="30" s="1"/>
  <c r="T56" i="30"/>
  <c r="U56" i="30"/>
  <c r="V56" i="30"/>
  <c r="W56" i="30"/>
  <c r="X56" i="30"/>
  <c r="X75" i="30" s="1"/>
  <c r="F56" i="30"/>
  <c r="F55" i="30"/>
  <c r="Y109" i="30"/>
  <c r="D264" i="32"/>
  <c r="D199" i="32"/>
  <c r="D134" i="32"/>
  <c r="D69" i="32"/>
  <c r="D3" i="32"/>
  <c r="D163" i="33"/>
  <c r="D123" i="33"/>
  <c r="D83" i="33"/>
  <c r="D43" i="33"/>
  <c r="D3" i="33"/>
  <c r="D163" i="34"/>
  <c r="D123" i="34"/>
  <c r="D83" i="34"/>
  <c r="D43" i="34"/>
  <c r="D3" i="34"/>
  <c r="E8" i="35"/>
  <c r="E14" i="35" s="1"/>
  <c r="H15" i="35"/>
  <c r="G15" i="35"/>
  <c r="G7" i="35"/>
  <c r="H7" i="35" s="1"/>
  <c r="I7" i="35" s="1"/>
  <c r="J7" i="35" s="1"/>
  <c r="K7" i="35" s="1"/>
  <c r="L7" i="35" s="1"/>
  <c r="M7" i="35" s="1"/>
  <c r="N7" i="35" s="1"/>
  <c r="O7" i="35" s="1"/>
  <c r="P7" i="35" s="1"/>
  <c r="Q7" i="35" s="1"/>
  <c r="R7" i="35" s="1"/>
  <c r="S7" i="35" s="1"/>
  <c r="T7" i="35" s="1"/>
  <c r="U7" i="35" s="1"/>
  <c r="V7" i="35" s="1"/>
  <c r="W7" i="35" s="1"/>
  <c r="X7" i="35" s="1"/>
  <c r="F7" i="35"/>
  <c r="F6" i="35"/>
  <c r="G6" i="35" s="1"/>
  <c r="H6" i="35" s="1"/>
  <c r="I6" i="35" s="1"/>
  <c r="J6" i="35" s="1"/>
  <c r="K6" i="35" s="1"/>
  <c r="L6" i="35" s="1"/>
  <c r="M6" i="35" s="1"/>
  <c r="N6" i="35" s="1"/>
  <c r="O6" i="35" s="1"/>
  <c r="P6" i="35" s="1"/>
  <c r="Q6" i="35" s="1"/>
  <c r="R6" i="35" s="1"/>
  <c r="S6" i="35" s="1"/>
  <c r="T6" i="35" s="1"/>
  <c r="U6" i="35" s="1"/>
  <c r="V6" i="35" s="1"/>
  <c r="W6" i="35" s="1"/>
  <c r="X6" i="35" s="1"/>
  <c r="I5" i="35"/>
  <c r="J5" i="35" s="1"/>
  <c r="K5" i="35" s="1"/>
  <c r="L5" i="35" s="1"/>
  <c r="M5" i="35" s="1"/>
  <c r="N5" i="35" s="1"/>
  <c r="O5" i="35" s="1"/>
  <c r="P5" i="35" s="1"/>
  <c r="Q5" i="35" s="1"/>
  <c r="R5" i="35" s="1"/>
  <c r="S5" i="35" s="1"/>
  <c r="T5" i="35" s="1"/>
  <c r="U5" i="35" s="1"/>
  <c r="V5" i="35" s="1"/>
  <c r="W5" i="35" s="1"/>
  <c r="X5" i="35" s="1"/>
  <c r="G5" i="35"/>
  <c r="H5" i="35" s="1"/>
  <c r="F5" i="35"/>
  <c r="W206" i="34"/>
  <c r="V206" i="34"/>
  <c r="U206" i="34"/>
  <c r="T206" i="34"/>
  <c r="S206" i="34"/>
  <c r="R206" i="34"/>
  <c r="Q206" i="34"/>
  <c r="P206" i="34"/>
  <c r="O206" i="34"/>
  <c r="N206" i="34"/>
  <c r="M206" i="34"/>
  <c r="L206" i="34"/>
  <c r="K206" i="34"/>
  <c r="J206" i="34"/>
  <c r="I206" i="34"/>
  <c r="H206" i="34"/>
  <c r="G206" i="34"/>
  <c r="F206" i="34"/>
  <c r="E206" i="34"/>
  <c r="W203" i="34"/>
  <c r="X203" i="34" s="1"/>
  <c r="G203" i="34"/>
  <c r="H203" i="34" s="1"/>
  <c r="I203" i="34" s="1"/>
  <c r="J203" i="34" s="1"/>
  <c r="K203" i="34" s="1"/>
  <c r="L203" i="34" s="1"/>
  <c r="M203" i="34" s="1"/>
  <c r="N203" i="34" s="1"/>
  <c r="O203" i="34" s="1"/>
  <c r="P203" i="34" s="1"/>
  <c r="Q203" i="34" s="1"/>
  <c r="R203" i="34" s="1"/>
  <c r="S203" i="34" s="1"/>
  <c r="T203" i="34" s="1"/>
  <c r="U203" i="34" s="1"/>
  <c r="V203" i="34" s="1"/>
  <c r="F203" i="34"/>
  <c r="K196" i="34"/>
  <c r="L196" i="34" s="1"/>
  <c r="M196" i="34" s="1"/>
  <c r="N196" i="34" s="1"/>
  <c r="O196" i="34" s="1"/>
  <c r="P196" i="34" s="1"/>
  <c r="Q196" i="34" s="1"/>
  <c r="R196" i="34" s="1"/>
  <c r="S196" i="34" s="1"/>
  <c r="T196" i="34" s="1"/>
  <c r="U196" i="34" s="1"/>
  <c r="V196" i="34" s="1"/>
  <c r="W196" i="34" s="1"/>
  <c r="X196" i="34" s="1"/>
  <c r="I196" i="34"/>
  <c r="J196" i="34" s="1"/>
  <c r="G196" i="34"/>
  <c r="H196" i="34" s="1"/>
  <c r="F196" i="34"/>
  <c r="X195" i="34"/>
  <c r="H195" i="34"/>
  <c r="I195" i="34" s="1"/>
  <c r="J195" i="34" s="1"/>
  <c r="K195" i="34" s="1"/>
  <c r="L195" i="34" s="1"/>
  <c r="M195" i="34" s="1"/>
  <c r="N195" i="34" s="1"/>
  <c r="O195" i="34" s="1"/>
  <c r="P195" i="34" s="1"/>
  <c r="Q195" i="34" s="1"/>
  <c r="R195" i="34" s="1"/>
  <c r="S195" i="34" s="1"/>
  <c r="T195" i="34" s="1"/>
  <c r="U195" i="34" s="1"/>
  <c r="V195" i="34" s="1"/>
  <c r="W195" i="34" s="1"/>
  <c r="F195" i="34"/>
  <c r="G195" i="34" s="1"/>
  <c r="K194" i="34"/>
  <c r="L194" i="34" s="1"/>
  <c r="M194" i="34" s="1"/>
  <c r="N194" i="34" s="1"/>
  <c r="O194" i="34" s="1"/>
  <c r="P194" i="34" s="1"/>
  <c r="Q194" i="34" s="1"/>
  <c r="R194" i="34" s="1"/>
  <c r="S194" i="34" s="1"/>
  <c r="T194" i="34" s="1"/>
  <c r="U194" i="34" s="1"/>
  <c r="V194" i="34" s="1"/>
  <c r="W194" i="34" s="1"/>
  <c r="X194" i="34" s="1"/>
  <c r="I194" i="34"/>
  <c r="J194" i="34" s="1"/>
  <c r="H194" i="34"/>
  <c r="G194" i="34"/>
  <c r="F194" i="34"/>
  <c r="I171" i="34"/>
  <c r="J171" i="34" s="1"/>
  <c r="K171" i="34" s="1"/>
  <c r="L171" i="34" s="1"/>
  <c r="M171" i="34" s="1"/>
  <c r="N171" i="34" s="1"/>
  <c r="O171" i="34" s="1"/>
  <c r="P171" i="34" s="1"/>
  <c r="Q171" i="34" s="1"/>
  <c r="R171" i="34" s="1"/>
  <c r="S171" i="34" s="1"/>
  <c r="T171" i="34" s="1"/>
  <c r="U171" i="34" s="1"/>
  <c r="V171" i="34" s="1"/>
  <c r="W171" i="34" s="1"/>
  <c r="X171" i="34" s="1"/>
  <c r="F171" i="34"/>
  <c r="G171" i="34" s="1"/>
  <c r="H171" i="34" s="1"/>
  <c r="F167" i="34"/>
  <c r="G167" i="34" s="1"/>
  <c r="H167" i="34" s="1"/>
  <c r="I167" i="34" s="1"/>
  <c r="J167" i="34" s="1"/>
  <c r="K167" i="34" s="1"/>
  <c r="L167" i="34" s="1"/>
  <c r="M167" i="34" s="1"/>
  <c r="N167" i="34" s="1"/>
  <c r="O167" i="34" s="1"/>
  <c r="P167" i="34" s="1"/>
  <c r="Q167" i="34" s="1"/>
  <c r="R167" i="34" s="1"/>
  <c r="S167" i="34" s="1"/>
  <c r="T167" i="34" s="1"/>
  <c r="U167" i="34" s="1"/>
  <c r="V167" i="34" s="1"/>
  <c r="W167" i="34" s="1"/>
  <c r="X167" i="34" s="1"/>
  <c r="F166" i="34"/>
  <c r="G166" i="34" s="1"/>
  <c r="H166" i="34" s="1"/>
  <c r="I166" i="34" s="1"/>
  <c r="J166" i="34" s="1"/>
  <c r="K166" i="34" s="1"/>
  <c r="L166" i="34" s="1"/>
  <c r="M166" i="34" s="1"/>
  <c r="N166" i="34" s="1"/>
  <c r="O166" i="34" s="1"/>
  <c r="P166" i="34" s="1"/>
  <c r="Q166" i="34" s="1"/>
  <c r="R166" i="34" s="1"/>
  <c r="S166" i="34" s="1"/>
  <c r="T166" i="34" s="1"/>
  <c r="U166" i="34" s="1"/>
  <c r="V166" i="34" s="1"/>
  <c r="W166" i="34" s="1"/>
  <c r="X166" i="34" s="1"/>
  <c r="F165" i="34"/>
  <c r="F156" i="34"/>
  <c r="G156" i="34" s="1"/>
  <c r="H156" i="34" s="1"/>
  <c r="I156" i="34" s="1"/>
  <c r="J156" i="34" s="1"/>
  <c r="K156" i="34" s="1"/>
  <c r="L156" i="34" s="1"/>
  <c r="M156" i="34" s="1"/>
  <c r="N156" i="34" s="1"/>
  <c r="O156" i="34" s="1"/>
  <c r="P156" i="34" s="1"/>
  <c r="Q156" i="34" s="1"/>
  <c r="R156" i="34" s="1"/>
  <c r="S156" i="34" s="1"/>
  <c r="T156" i="34" s="1"/>
  <c r="U156" i="34" s="1"/>
  <c r="V156" i="34" s="1"/>
  <c r="W156" i="34" s="1"/>
  <c r="X156" i="34" s="1"/>
  <c r="U155" i="34"/>
  <c r="V155" i="34" s="1"/>
  <c r="W155" i="34" s="1"/>
  <c r="X155" i="34" s="1"/>
  <c r="I155" i="34"/>
  <c r="J155" i="34" s="1"/>
  <c r="K155" i="34" s="1"/>
  <c r="L155" i="34" s="1"/>
  <c r="M155" i="34" s="1"/>
  <c r="N155" i="34" s="1"/>
  <c r="O155" i="34" s="1"/>
  <c r="P155" i="34" s="1"/>
  <c r="Q155" i="34" s="1"/>
  <c r="R155" i="34" s="1"/>
  <c r="S155" i="34" s="1"/>
  <c r="T155" i="34" s="1"/>
  <c r="H155" i="34"/>
  <c r="G155" i="34"/>
  <c r="F155" i="34"/>
  <c r="T154" i="34"/>
  <c r="U154" i="34" s="1"/>
  <c r="V154" i="34" s="1"/>
  <c r="W154" i="34" s="1"/>
  <c r="X154" i="34" s="1"/>
  <c r="H154" i="34"/>
  <c r="I154" i="34" s="1"/>
  <c r="J154" i="34" s="1"/>
  <c r="K154" i="34" s="1"/>
  <c r="L154" i="34" s="1"/>
  <c r="M154" i="34" s="1"/>
  <c r="N154" i="34" s="1"/>
  <c r="O154" i="34" s="1"/>
  <c r="P154" i="34" s="1"/>
  <c r="Q154" i="34" s="1"/>
  <c r="R154" i="34" s="1"/>
  <c r="S154" i="34" s="1"/>
  <c r="G154" i="34"/>
  <c r="F154" i="34"/>
  <c r="J131" i="34"/>
  <c r="K131" i="34" s="1"/>
  <c r="L131" i="34" s="1"/>
  <c r="M131" i="34" s="1"/>
  <c r="N131" i="34" s="1"/>
  <c r="O131" i="34" s="1"/>
  <c r="P131" i="34" s="1"/>
  <c r="Q131" i="34" s="1"/>
  <c r="R131" i="34" s="1"/>
  <c r="S131" i="34" s="1"/>
  <c r="T131" i="34" s="1"/>
  <c r="U131" i="34" s="1"/>
  <c r="V131" i="34" s="1"/>
  <c r="W131" i="34" s="1"/>
  <c r="X131" i="34" s="1"/>
  <c r="F131" i="34"/>
  <c r="G131" i="34" s="1"/>
  <c r="H131" i="34" s="1"/>
  <c r="I131" i="34" s="1"/>
  <c r="H127" i="34"/>
  <c r="I127" i="34" s="1"/>
  <c r="J127" i="34" s="1"/>
  <c r="K127" i="34" s="1"/>
  <c r="L127" i="34" s="1"/>
  <c r="M127" i="34" s="1"/>
  <c r="N127" i="34" s="1"/>
  <c r="O127" i="34" s="1"/>
  <c r="P127" i="34" s="1"/>
  <c r="Q127" i="34" s="1"/>
  <c r="R127" i="34" s="1"/>
  <c r="S127" i="34" s="1"/>
  <c r="T127" i="34" s="1"/>
  <c r="U127" i="34" s="1"/>
  <c r="V127" i="34" s="1"/>
  <c r="W127" i="34" s="1"/>
  <c r="X127" i="34" s="1"/>
  <c r="G127" i="34"/>
  <c r="F127" i="34"/>
  <c r="K126" i="34"/>
  <c r="L126" i="34" s="1"/>
  <c r="M126" i="34" s="1"/>
  <c r="N126" i="34" s="1"/>
  <c r="O126" i="34" s="1"/>
  <c r="P126" i="34" s="1"/>
  <c r="Q126" i="34" s="1"/>
  <c r="R126" i="34" s="1"/>
  <c r="S126" i="34" s="1"/>
  <c r="T126" i="34" s="1"/>
  <c r="U126" i="34" s="1"/>
  <c r="V126" i="34" s="1"/>
  <c r="W126" i="34" s="1"/>
  <c r="X126" i="34" s="1"/>
  <c r="F126" i="34"/>
  <c r="G126" i="34" s="1"/>
  <c r="H126" i="34" s="1"/>
  <c r="I126" i="34" s="1"/>
  <c r="J126" i="34" s="1"/>
  <c r="F125" i="34"/>
  <c r="J116" i="34"/>
  <c r="K116" i="34" s="1"/>
  <c r="L116" i="34" s="1"/>
  <c r="M116" i="34" s="1"/>
  <c r="N116" i="34" s="1"/>
  <c r="O116" i="34" s="1"/>
  <c r="P116" i="34" s="1"/>
  <c r="Q116" i="34" s="1"/>
  <c r="R116" i="34" s="1"/>
  <c r="S116" i="34" s="1"/>
  <c r="T116" i="34" s="1"/>
  <c r="U116" i="34" s="1"/>
  <c r="V116" i="34" s="1"/>
  <c r="W116" i="34" s="1"/>
  <c r="X116" i="34" s="1"/>
  <c r="F116" i="34"/>
  <c r="G116" i="34" s="1"/>
  <c r="H116" i="34" s="1"/>
  <c r="I116" i="34" s="1"/>
  <c r="F115" i="34"/>
  <c r="G115" i="34" s="1"/>
  <c r="H115" i="34" s="1"/>
  <c r="I115" i="34" s="1"/>
  <c r="J115" i="34" s="1"/>
  <c r="K115" i="34" s="1"/>
  <c r="L115" i="34" s="1"/>
  <c r="M115" i="34" s="1"/>
  <c r="N115" i="34" s="1"/>
  <c r="O115" i="34" s="1"/>
  <c r="P115" i="34" s="1"/>
  <c r="Q115" i="34" s="1"/>
  <c r="R115" i="34" s="1"/>
  <c r="S115" i="34" s="1"/>
  <c r="T115" i="34" s="1"/>
  <c r="U115" i="34" s="1"/>
  <c r="V115" i="34" s="1"/>
  <c r="W115" i="34" s="1"/>
  <c r="X115" i="34" s="1"/>
  <c r="I114" i="34"/>
  <c r="J114" i="34" s="1"/>
  <c r="K114" i="34" s="1"/>
  <c r="L114" i="34" s="1"/>
  <c r="M114" i="34" s="1"/>
  <c r="N114" i="34" s="1"/>
  <c r="O114" i="34" s="1"/>
  <c r="P114" i="34" s="1"/>
  <c r="Q114" i="34" s="1"/>
  <c r="R114" i="34" s="1"/>
  <c r="S114" i="34" s="1"/>
  <c r="T114" i="34" s="1"/>
  <c r="U114" i="34" s="1"/>
  <c r="V114" i="34" s="1"/>
  <c r="W114" i="34" s="1"/>
  <c r="X114" i="34" s="1"/>
  <c r="G114" i="34"/>
  <c r="H114" i="34" s="1"/>
  <c r="F114" i="34"/>
  <c r="H91" i="34"/>
  <c r="I91" i="34" s="1"/>
  <c r="J91" i="34" s="1"/>
  <c r="K91" i="34" s="1"/>
  <c r="L91" i="34" s="1"/>
  <c r="M91" i="34" s="1"/>
  <c r="N91" i="34" s="1"/>
  <c r="O91" i="34" s="1"/>
  <c r="P91" i="34" s="1"/>
  <c r="Q91" i="34" s="1"/>
  <c r="R91" i="34" s="1"/>
  <c r="S91" i="34" s="1"/>
  <c r="T91" i="34" s="1"/>
  <c r="U91" i="34" s="1"/>
  <c r="V91" i="34" s="1"/>
  <c r="W91" i="34" s="1"/>
  <c r="X91" i="34" s="1"/>
  <c r="G91" i="34"/>
  <c r="F91" i="34"/>
  <c r="L87" i="34"/>
  <c r="M87" i="34" s="1"/>
  <c r="N87" i="34" s="1"/>
  <c r="O87" i="34" s="1"/>
  <c r="P87" i="34" s="1"/>
  <c r="Q87" i="34" s="1"/>
  <c r="R87" i="34" s="1"/>
  <c r="S87" i="34" s="1"/>
  <c r="T87" i="34" s="1"/>
  <c r="U87" i="34" s="1"/>
  <c r="V87" i="34" s="1"/>
  <c r="W87" i="34" s="1"/>
  <c r="X87" i="34" s="1"/>
  <c r="H87" i="34"/>
  <c r="I87" i="34" s="1"/>
  <c r="J87" i="34" s="1"/>
  <c r="K87" i="34" s="1"/>
  <c r="F87" i="34"/>
  <c r="G87" i="34" s="1"/>
  <c r="F86" i="34"/>
  <c r="G86" i="34" s="1"/>
  <c r="H86" i="34" s="1"/>
  <c r="I86" i="34" s="1"/>
  <c r="J86" i="34" s="1"/>
  <c r="K86" i="34" s="1"/>
  <c r="L86" i="34" s="1"/>
  <c r="M86" i="34" s="1"/>
  <c r="N86" i="34" s="1"/>
  <c r="O86" i="34" s="1"/>
  <c r="P86" i="34" s="1"/>
  <c r="Q86" i="34" s="1"/>
  <c r="R86" i="34" s="1"/>
  <c r="S86" i="34" s="1"/>
  <c r="T86" i="34" s="1"/>
  <c r="U86" i="34" s="1"/>
  <c r="V86" i="34" s="1"/>
  <c r="W86" i="34" s="1"/>
  <c r="X86" i="34" s="1"/>
  <c r="W85" i="34"/>
  <c r="X85" i="34" s="1"/>
  <c r="G85" i="34"/>
  <c r="H85" i="34" s="1"/>
  <c r="I85" i="34" s="1"/>
  <c r="J85" i="34" s="1"/>
  <c r="K85" i="34" s="1"/>
  <c r="L85" i="34" s="1"/>
  <c r="M85" i="34" s="1"/>
  <c r="N85" i="34" s="1"/>
  <c r="O85" i="34" s="1"/>
  <c r="P85" i="34" s="1"/>
  <c r="Q85" i="34" s="1"/>
  <c r="R85" i="34" s="1"/>
  <c r="S85" i="34" s="1"/>
  <c r="T85" i="34" s="1"/>
  <c r="U85" i="34" s="1"/>
  <c r="V85" i="34" s="1"/>
  <c r="F85" i="34"/>
  <c r="T76" i="34"/>
  <c r="U76" i="34" s="1"/>
  <c r="V76" i="34" s="1"/>
  <c r="W76" i="34" s="1"/>
  <c r="X76" i="34" s="1"/>
  <c r="F76" i="34"/>
  <c r="G76" i="34" s="1"/>
  <c r="H76" i="34" s="1"/>
  <c r="I76" i="34" s="1"/>
  <c r="J76" i="34" s="1"/>
  <c r="K76" i="34" s="1"/>
  <c r="L76" i="34" s="1"/>
  <c r="M76" i="34" s="1"/>
  <c r="N76" i="34" s="1"/>
  <c r="O76" i="34" s="1"/>
  <c r="P76" i="34" s="1"/>
  <c r="Q76" i="34" s="1"/>
  <c r="R76" i="34" s="1"/>
  <c r="S76" i="34" s="1"/>
  <c r="K75" i="34"/>
  <c r="L75" i="34" s="1"/>
  <c r="M75" i="34" s="1"/>
  <c r="N75" i="34" s="1"/>
  <c r="O75" i="34" s="1"/>
  <c r="P75" i="34" s="1"/>
  <c r="Q75" i="34" s="1"/>
  <c r="R75" i="34" s="1"/>
  <c r="S75" i="34" s="1"/>
  <c r="T75" i="34" s="1"/>
  <c r="U75" i="34" s="1"/>
  <c r="V75" i="34" s="1"/>
  <c r="W75" i="34" s="1"/>
  <c r="X75" i="34" s="1"/>
  <c r="G75" i="34"/>
  <c r="H75" i="34" s="1"/>
  <c r="I75" i="34" s="1"/>
  <c r="J75" i="34" s="1"/>
  <c r="F75" i="34"/>
  <c r="R74" i="34"/>
  <c r="S74" i="34" s="1"/>
  <c r="T74" i="34" s="1"/>
  <c r="U74" i="34" s="1"/>
  <c r="V74" i="34" s="1"/>
  <c r="W74" i="34" s="1"/>
  <c r="X74" i="34" s="1"/>
  <c r="F74" i="34"/>
  <c r="G74" i="34" s="1"/>
  <c r="H74" i="34" s="1"/>
  <c r="I74" i="34" s="1"/>
  <c r="J74" i="34" s="1"/>
  <c r="K74" i="34" s="1"/>
  <c r="L74" i="34" s="1"/>
  <c r="M74" i="34" s="1"/>
  <c r="N74" i="34" s="1"/>
  <c r="O74" i="34" s="1"/>
  <c r="P74" i="34" s="1"/>
  <c r="Q74" i="34" s="1"/>
  <c r="F51" i="34"/>
  <c r="G51" i="34" s="1"/>
  <c r="H51" i="34" s="1"/>
  <c r="I51" i="34" s="1"/>
  <c r="J51" i="34" s="1"/>
  <c r="K51" i="34" s="1"/>
  <c r="L51" i="34" s="1"/>
  <c r="M51" i="34" s="1"/>
  <c r="N51" i="34" s="1"/>
  <c r="O51" i="34" s="1"/>
  <c r="P51" i="34" s="1"/>
  <c r="Q51" i="34" s="1"/>
  <c r="R51" i="34" s="1"/>
  <c r="S51" i="34" s="1"/>
  <c r="T51" i="34" s="1"/>
  <c r="U51" i="34" s="1"/>
  <c r="V51" i="34" s="1"/>
  <c r="W51" i="34" s="1"/>
  <c r="X51" i="34" s="1"/>
  <c r="K47" i="34"/>
  <c r="L47" i="34" s="1"/>
  <c r="M47" i="34" s="1"/>
  <c r="N47" i="34" s="1"/>
  <c r="O47" i="34" s="1"/>
  <c r="P47" i="34" s="1"/>
  <c r="Q47" i="34" s="1"/>
  <c r="R47" i="34" s="1"/>
  <c r="S47" i="34" s="1"/>
  <c r="T47" i="34" s="1"/>
  <c r="U47" i="34" s="1"/>
  <c r="V47" i="34" s="1"/>
  <c r="W47" i="34" s="1"/>
  <c r="X47" i="34" s="1"/>
  <c r="J47" i="34"/>
  <c r="F47" i="34"/>
  <c r="G47" i="34" s="1"/>
  <c r="H47" i="34" s="1"/>
  <c r="I47" i="34" s="1"/>
  <c r="I46" i="34"/>
  <c r="J46" i="34" s="1"/>
  <c r="K46" i="34" s="1"/>
  <c r="L46" i="34" s="1"/>
  <c r="M46" i="34" s="1"/>
  <c r="N46" i="34" s="1"/>
  <c r="O46" i="34" s="1"/>
  <c r="P46" i="34" s="1"/>
  <c r="Q46" i="34" s="1"/>
  <c r="R46" i="34" s="1"/>
  <c r="S46" i="34" s="1"/>
  <c r="T46" i="34" s="1"/>
  <c r="U46" i="34" s="1"/>
  <c r="V46" i="34" s="1"/>
  <c r="W46" i="34" s="1"/>
  <c r="X46" i="34" s="1"/>
  <c r="G46" i="34"/>
  <c r="H46" i="34" s="1"/>
  <c r="F46" i="34"/>
  <c r="F45" i="34"/>
  <c r="J36" i="34"/>
  <c r="K36" i="34" s="1"/>
  <c r="L36" i="34" s="1"/>
  <c r="M36" i="34" s="1"/>
  <c r="N36" i="34" s="1"/>
  <c r="O36" i="34" s="1"/>
  <c r="P36" i="34" s="1"/>
  <c r="Q36" i="34" s="1"/>
  <c r="R36" i="34" s="1"/>
  <c r="S36" i="34" s="1"/>
  <c r="T36" i="34" s="1"/>
  <c r="U36" i="34" s="1"/>
  <c r="V36" i="34" s="1"/>
  <c r="W36" i="34" s="1"/>
  <c r="X36" i="34" s="1"/>
  <c r="F36" i="34"/>
  <c r="G36" i="34" s="1"/>
  <c r="H36" i="34" s="1"/>
  <c r="I36" i="34" s="1"/>
  <c r="H35" i="34"/>
  <c r="I35" i="34" s="1"/>
  <c r="J35" i="34" s="1"/>
  <c r="K35" i="34" s="1"/>
  <c r="L35" i="34" s="1"/>
  <c r="M35" i="34" s="1"/>
  <c r="N35" i="34" s="1"/>
  <c r="O35" i="34" s="1"/>
  <c r="P35" i="34" s="1"/>
  <c r="Q35" i="34" s="1"/>
  <c r="R35" i="34" s="1"/>
  <c r="S35" i="34" s="1"/>
  <c r="T35" i="34" s="1"/>
  <c r="U35" i="34" s="1"/>
  <c r="V35" i="34" s="1"/>
  <c r="W35" i="34" s="1"/>
  <c r="X35" i="34" s="1"/>
  <c r="F35" i="34"/>
  <c r="G35" i="34" s="1"/>
  <c r="G34" i="34"/>
  <c r="H34" i="34" s="1"/>
  <c r="I34" i="34" s="1"/>
  <c r="J34" i="34" s="1"/>
  <c r="K34" i="34" s="1"/>
  <c r="L34" i="34" s="1"/>
  <c r="M34" i="34" s="1"/>
  <c r="N34" i="34" s="1"/>
  <c r="O34" i="34" s="1"/>
  <c r="P34" i="34" s="1"/>
  <c r="Q34" i="34" s="1"/>
  <c r="R34" i="34" s="1"/>
  <c r="S34" i="34" s="1"/>
  <c r="T34" i="34" s="1"/>
  <c r="U34" i="34" s="1"/>
  <c r="V34" i="34" s="1"/>
  <c r="W34" i="34" s="1"/>
  <c r="X34" i="34" s="1"/>
  <c r="F34" i="34"/>
  <c r="G11" i="34"/>
  <c r="H11" i="34" s="1"/>
  <c r="I11" i="34" s="1"/>
  <c r="J11" i="34" s="1"/>
  <c r="K11" i="34" s="1"/>
  <c r="L11" i="34" s="1"/>
  <c r="M11" i="34" s="1"/>
  <c r="N11" i="34" s="1"/>
  <c r="O11" i="34" s="1"/>
  <c r="P11" i="34" s="1"/>
  <c r="Q11" i="34" s="1"/>
  <c r="R11" i="34" s="1"/>
  <c r="S11" i="34" s="1"/>
  <c r="T11" i="34" s="1"/>
  <c r="U11" i="34" s="1"/>
  <c r="V11" i="34" s="1"/>
  <c r="W11" i="34" s="1"/>
  <c r="X11" i="34" s="1"/>
  <c r="F11" i="34"/>
  <c r="F7" i="34"/>
  <c r="G7" i="34" s="1"/>
  <c r="H7" i="34" s="1"/>
  <c r="I7" i="34" s="1"/>
  <c r="J7" i="34" s="1"/>
  <c r="K7" i="34" s="1"/>
  <c r="L7" i="34" s="1"/>
  <c r="M7" i="34" s="1"/>
  <c r="N7" i="34" s="1"/>
  <c r="O7" i="34" s="1"/>
  <c r="P7" i="34" s="1"/>
  <c r="Q7" i="34" s="1"/>
  <c r="R7" i="34" s="1"/>
  <c r="S7" i="34" s="1"/>
  <c r="T7" i="34" s="1"/>
  <c r="U7" i="34" s="1"/>
  <c r="V7" i="34" s="1"/>
  <c r="W7" i="34" s="1"/>
  <c r="X7" i="34" s="1"/>
  <c r="F6" i="34"/>
  <c r="G6" i="34" s="1"/>
  <c r="H6" i="34" s="1"/>
  <c r="I6" i="34" s="1"/>
  <c r="J6" i="34" s="1"/>
  <c r="K6" i="34" s="1"/>
  <c r="L6" i="34" s="1"/>
  <c r="M6" i="34" s="1"/>
  <c r="N6" i="34" s="1"/>
  <c r="O6" i="34" s="1"/>
  <c r="P6" i="34" s="1"/>
  <c r="Q6" i="34" s="1"/>
  <c r="R6" i="34" s="1"/>
  <c r="S6" i="34" s="1"/>
  <c r="T6" i="34" s="1"/>
  <c r="U6" i="34" s="1"/>
  <c r="V6" i="34" s="1"/>
  <c r="W6" i="34" s="1"/>
  <c r="X6" i="34" s="1"/>
  <c r="H5" i="34"/>
  <c r="I5" i="34" s="1"/>
  <c r="J5" i="34" s="1"/>
  <c r="K5" i="34" s="1"/>
  <c r="L5" i="34" s="1"/>
  <c r="M5" i="34" s="1"/>
  <c r="N5" i="34" s="1"/>
  <c r="O5" i="34" s="1"/>
  <c r="P5" i="34" s="1"/>
  <c r="Q5" i="34" s="1"/>
  <c r="R5" i="34" s="1"/>
  <c r="S5" i="34" s="1"/>
  <c r="T5" i="34" s="1"/>
  <c r="U5" i="34" s="1"/>
  <c r="V5" i="34" s="1"/>
  <c r="W5" i="34" s="1"/>
  <c r="X5" i="34" s="1"/>
  <c r="G5" i="34"/>
  <c r="F5" i="34"/>
  <c r="C12" i="34" s="1" a="1"/>
  <c r="W206" i="33"/>
  <c r="V206" i="33"/>
  <c r="U206" i="33"/>
  <c r="T206" i="33"/>
  <c r="S206" i="33"/>
  <c r="R206" i="33"/>
  <c r="Q206" i="33"/>
  <c r="P206" i="33"/>
  <c r="O206" i="33"/>
  <c r="N206" i="33"/>
  <c r="M206" i="33"/>
  <c r="L206" i="33"/>
  <c r="K206" i="33"/>
  <c r="J206" i="33"/>
  <c r="I206" i="33"/>
  <c r="H206" i="33"/>
  <c r="G206" i="33"/>
  <c r="F206" i="33"/>
  <c r="E206" i="33"/>
  <c r="F203" i="33"/>
  <c r="G203" i="33" s="1"/>
  <c r="H203" i="33" s="1"/>
  <c r="I203" i="33" s="1"/>
  <c r="J203" i="33" s="1"/>
  <c r="K203" i="33" s="1"/>
  <c r="L203" i="33" s="1"/>
  <c r="M203" i="33" s="1"/>
  <c r="N203" i="33" s="1"/>
  <c r="O203" i="33" s="1"/>
  <c r="P203" i="33" s="1"/>
  <c r="Q203" i="33" s="1"/>
  <c r="R203" i="33" s="1"/>
  <c r="S203" i="33" s="1"/>
  <c r="T203" i="33" s="1"/>
  <c r="U203" i="33" s="1"/>
  <c r="V203" i="33" s="1"/>
  <c r="W203" i="33" s="1"/>
  <c r="X203" i="33" s="1"/>
  <c r="F196" i="33"/>
  <c r="G196" i="33" s="1"/>
  <c r="H196" i="33" s="1"/>
  <c r="I196" i="33" s="1"/>
  <c r="J196" i="33" s="1"/>
  <c r="K196" i="33" s="1"/>
  <c r="L196" i="33" s="1"/>
  <c r="M196" i="33" s="1"/>
  <c r="N196" i="33" s="1"/>
  <c r="O196" i="33" s="1"/>
  <c r="P196" i="33" s="1"/>
  <c r="Q196" i="33" s="1"/>
  <c r="R196" i="33" s="1"/>
  <c r="S196" i="33" s="1"/>
  <c r="T196" i="33" s="1"/>
  <c r="U196" i="33" s="1"/>
  <c r="V196" i="33" s="1"/>
  <c r="W196" i="33" s="1"/>
  <c r="X196" i="33" s="1"/>
  <c r="F195" i="33"/>
  <c r="G195" i="33" s="1"/>
  <c r="H195" i="33" s="1"/>
  <c r="I195" i="33" s="1"/>
  <c r="J195" i="33" s="1"/>
  <c r="K195" i="33" s="1"/>
  <c r="L195" i="33" s="1"/>
  <c r="M195" i="33" s="1"/>
  <c r="N195" i="33" s="1"/>
  <c r="O195" i="33" s="1"/>
  <c r="P195" i="33" s="1"/>
  <c r="Q195" i="33" s="1"/>
  <c r="R195" i="33" s="1"/>
  <c r="S195" i="33" s="1"/>
  <c r="T195" i="33" s="1"/>
  <c r="U195" i="33" s="1"/>
  <c r="V195" i="33" s="1"/>
  <c r="W195" i="33" s="1"/>
  <c r="X195" i="33" s="1"/>
  <c r="G194" i="33"/>
  <c r="H194" i="33" s="1"/>
  <c r="I194" i="33" s="1"/>
  <c r="J194" i="33" s="1"/>
  <c r="K194" i="33" s="1"/>
  <c r="L194" i="33" s="1"/>
  <c r="M194" i="33" s="1"/>
  <c r="N194" i="33" s="1"/>
  <c r="O194" i="33" s="1"/>
  <c r="P194" i="33" s="1"/>
  <c r="Q194" i="33" s="1"/>
  <c r="R194" i="33" s="1"/>
  <c r="S194" i="33" s="1"/>
  <c r="T194" i="33" s="1"/>
  <c r="U194" i="33" s="1"/>
  <c r="V194" i="33" s="1"/>
  <c r="W194" i="33" s="1"/>
  <c r="X194" i="33" s="1"/>
  <c r="F194" i="33"/>
  <c r="F171" i="33"/>
  <c r="G171" i="33" s="1"/>
  <c r="H171" i="33" s="1"/>
  <c r="I171" i="33" s="1"/>
  <c r="J171" i="33" s="1"/>
  <c r="K171" i="33" s="1"/>
  <c r="L171" i="33" s="1"/>
  <c r="M171" i="33" s="1"/>
  <c r="N171" i="33" s="1"/>
  <c r="O171" i="33" s="1"/>
  <c r="P171" i="33" s="1"/>
  <c r="Q171" i="33" s="1"/>
  <c r="R171" i="33" s="1"/>
  <c r="S171" i="33" s="1"/>
  <c r="T171" i="33" s="1"/>
  <c r="U171" i="33" s="1"/>
  <c r="V171" i="33" s="1"/>
  <c r="W171" i="33" s="1"/>
  <c r="X171" i="33" s="1"/>
  <c r="G167" i="33"/>
  <c r="H167" i="33" s="1"/>
  <c r="I167" i="33" s="1"/>
  <c r="J167" i="33" s="1"/>
  <c r="K167" i="33" s="1"/>
  <c r="L167" i="33" s="1"/>
  <c r="M167" i="33" s="1"/>
  <c r="N167" i="33" s="1"/>
  <c r="O167" i="33" s="1"/>
  <c r="P167" i="33" s="1"/>
  <c r="Q167" i="33" s="1"/>
  <c r="R167" i="33" s="1"/>
  <c r="S167" i="33" s="1"/>
  <c r="T167" i="33" s="1"/>
  <c r="U167" i="33" s="1"/>
  <c r="V167" i="33" s="1"/>
  <c r="W167" i="33" s="1"/>
  <c r="X167" i="33" s="1"/>
  <c r="F167" i="33"/>
  <c r="F166" i="33"/>
  <c r="G166" i="33" s="1"/>
  <c r="H166" i="33" s="1"/>
  <c r="I166" i="33" s="1"/>
  <c r="J166" i="33" s="1"/>
  <c r="K166" i="33" s="1"/>
  <c r="L166" i="33" s="1"/>
  <c r="M166" i="33" s="1"/>
  <c r="N166" i="33" s="1"/>
  <c r="O166" i="33" s="1"/>
  <c r="P166" i="33" s="1"/>
  <c r="Q166" i="33" s="1"/>
  <c r="R166" i="33" s="1"/>
  <c r="S166" i="33" s="1"/>
  <c r="T166" i="33" s="1"/>
  <c r="U166" i="33" s="1"/>
  <c r="V166" i="33" s="1"/>
  <c r="W166" i="33" s="1"/>
  <c r="X166" i="33" s="1"/>
  <c r="F165" i="33"/>
  <c r="F156" i="33"/>
  <c r="G156" i="33" s="1"/>
  <c r="H156" i="33" s="1"/>
  <c r="I156" i="33" s="1"/>
  <c r="J156" i="33" s="1"/>
  <c r="K156" i="33" s="1"/>
  <c r="L156" i="33" s="1"/>
  <c r="M156" i="33" s="1"/>
  <c r="N156" i="33" s="1"/>
  <c r="O156" i="33" s="1"/>
  <c r="P156" i="33" s="1"/>
  <c r="Q156" i="33" s="1"/>
  <c r="R156" i="33" s="1"/>
  <c r="S156" i="33" s="1"/>
  <c r="T156" i="33" s="1"/>
  <c r="U156" i="33" s="1"/>
  <c r="V156" i="33" s="1"/>
  <c r="W156" i="33" s="1"/>
  <c r="X156" i="33" s="1"/>
  <c r="F155" i="33"/>
  <c r="G155" i="33" s="1"/>
  <c r="H155" i="33" s="1"/>
  <c r="I155" i="33" s="1"/>
  <c r="J155" i="33" s="1"/>
  <c r="K155" i="33" s="1"/>
  <c r="L155" i="33" s="1"/>
  <c r="M155" i="33" s="1"/>
  <c r="N155" i="33" s="1"/>
  <c r="O155" i="33" s="1"/>
  <c r="P155" i="33" s="1"/>
  <c r="Q155" i="33" s="1"/>
  <c r="R155" i="33" s="1"/>
  <c r="S155" i="33" s="1"/>
  <c r="T155" i="33" s="1"/>
  <c r="U155" i="33" s="1"/>
  <c r="V155" i="33" s="1"/>
  <c r="W155" i="33" s="1"/>
  <c r="X155" i="33" s="1"/>
  <c r="F154" i="33"/>
  <c r="G154" i="33" s="1"/>
  <c r="H154" i="33" s="1"/>
  <c r="I154" i="33" s="1"/>
  <c r="J154" i="33" s="1"/>
  <c r="K154" i="33" s="1"/>
  <c r="L154" i="33" s="1"/>
  <c r="M154" i="33" s="1"/>
  <c r="N154" i="33" s="1"/>
  <c r="O154" i="33" s="1"/>
  <c r="P154" i="33" s="1"/>
  <c r="Q154" i="33" s="1"/>
  <c r="R154" i="33" s="1"/>
  <c r="S154" i="33" s="1"/>
  <c r="T154" i="33" s="1"/>
  <c r="U154" i="33" s="1"/>
  <c r="V154" i="33" s="1"/>
  <c r="W154" i="33" s="1"/>
  <c r="X154" i="33" s="1"/>
  <c r="H131" i="33"/>
  <c r="I131" i="33" s="1"/>
  <c r="J131" i="33" s="1"/>
  <c r="K131" i="33" s="1"/>
  <c r="L131" i="33" s="1"/>
  <c r="M131" i="33" s="1"/>
  <c r="N131" i="33" s="1"/>
  <c r="O131" i="33" s="1"/>
  <c r="P131" i="33" s="1"/>
  <c r="Q131" i="33" s="1"/>
  <c r="R131" i="33" s="1"/>
  <c r="S131" i="33" s="1"/>
  <c r="T131" i="33" s="1"/>
  <c r="U131" i="33" s="1"/>
  <c r="V131" i="33" s="1"/>
  <c r="W131" i="33" s="1"/>
  <c r="X131" i="33" s="1"/>
  <c r="G131" i="33"/>
  <c r="F131" i="33"/>
  <c r="F127" i="33"/>
  <c r="G127" i="33" s="1"/>
  <c r="H127" i="33" s="1"/>
  <c r="I127" i="33" s="1"/>
  <c r="J127" i="33" s="1"/>
  <c r="K127" i="33" s="1"/>
  <c r="L127" i="33" s="1"/>
  <c r="M127" i="33" s="1"/>
  <c r="N127" i="33" s="1"/>
  <c r="O127" i="33" s="1"/>
  <c r="P127" i="33" s="1"/>
  <c r="Q127" i="33" s="1"/>
  <c r="R127" i="33" s="1"/>
  <c r="S127" i="33" s="1"/>
  <c r="T127" i="33" s="1"/>
  <c r="U127" i="33" s="1"/>
  <c r="V127" i="33" s="1"/>
  <c r="W127" i="33" s="1"/>
  <c r="X127" i="33" s="1"/>
  <c r="F126" i="33"/>
  <c r="G126" i="33" s="1"/>
  <c r="H126" i="33" s="1"/>
  <c r="I126" i="33" s="1"/>
  <c r="J126" i="33" s="1"/>
  <c r="K126" i="33" s="1"/>
  <c r="L126" i="33" s="1"/>
  <c r="M126" i="33" s="1"/>
  <c r="N126" i="33" s="1"/>
  <c r="O126" i="33" s="1"/>
  <c r="P126" i="33" s="1"/>
  <c r="Q126" i="33" s="1"/>
  <c r="R126" i="33" s="1"/>
  <c r="S126" i="33" s="1"/>
  <c r="T126" i="33" s="1"/>
  <c r="U126" i="33" s="1"/>
  <c r="V126" i="33" s="1"/>
  <c r="W126" i="33" s="1"/>
  <c r="X126" i="33" s="1"/>
  <c r="G125" i="33"/>
  <c r="F125" i="33"/>
  <c r="F116" i="33"/>
  <c r="G116" i="33" s="1"/>
  <c r="H116" i="33" s="1"/>
  <c r="I116" i="33" s="1"/>
  <c r="J116" i="33" s="1"/>
  <c r="K116" i="33" s="1"/>
  <c r="L116" i="33" s="1"/>
  <c r="M116" i="33" s="1"/>
  <c r="N116" i="33" s="1"/>
  <c r="O116" i="33" s="1"/>
  <c r="P116" i="33" s="1"/>
  <c r="Q116" i="33" s="1"/>
  <c r="R116" i="33" s="1"/>
  <c r="S116" i="33" s="1"/>
  <c r="T116" i="33" s="1"/>
  <c r="U116" i="33" s="1"/>
  <c r="V116" i="33" s="1"/>
  <c r="W116" i="33" s="1"/>
  <c r="X116" i="33" s="1"/>
  <c r="G115" i="33"/>
  <c r="H115" i="33" s="1"/>
  <c r="I115" i="33" s="1"/>
  <c r="J115" i="33" s="1"/>
  <c r="K115" i="33" s="1"/>
  <c r="L115" i="33" s="1"/>
  <c r="M115" i="33" s="1"/>
  <c r="N115" i="33" s="1"/>
  <c r="O115" i="33" s="1"/>
  <c r="P115" i="33" s="1"/>
  <c r="Q115" i="33" s="1"/>
  <c r="R115" i="33" s="1"/>
  <c r="S115" i="33" s="1"/>
  <c r="T115" i="33" s="1"/>
  <c r="U115" i="33" s="1"/>
  <c r="V115" i="33" s="1"/>
  <c r="W115" i="33" s="1"/>
  <c r="X115" i="33" s="1"/>
  <c r="F115" i="33"/>
  <c r="G114" i="33"/>
  <c r="H114" i="33" s="1"/>
  <c r="I114" i="33" s="1"/>
  <c r="J114" i="33" s="1"/>
  <c r="K114" i="33" s="1"/>
  <c r="L114" i="33" s="1"/>
  <c r="M114" i="33" s="1"/>
  <c r="N114" i="33" s="1"/>
  <c r="O114" i="33" s="1"/>
  <c r="P114" i="33" s="1"/>
  <c r="Q114" i="33" s="1"/>
  <c r="R114" i="33" s="1"/>
  <c r="S114" i="33" s="1"/>
  <c r="T114" i="33" s="1"/>
  <c r="U114" i="33" s="1"/>
  <c r="V114" i="33" s="1"/>
  <c r="W114" i="33" s="1"/>
  <c r="X114" i="33" s="1"/>
  <c r="F114" i="33"/>
  <c r="J91" i="33"/>
  <c r="K91" i="33" s="1"/>
  <c r="L91" i="33" s="1"/>
  <c r="M91" i="33" s="1"/>
  <c r="N91" i="33" s="1"/>
  <c r="O91" i="33" s="1"/>
  <c r="P91" i="33" s="1"/>
  <c r="Q91" i="33" s="1"/>
  <c r="R91" i="33" s="1"/>
  <c r="S91" i="33" s="1"/>
  <c r="T91" i="33" s="1"/>
  <c r="U91" i="33" s="1"/>
  <c r="V91" i="33" s="1"/>
  <c r="W91" i="33" s="1"/>
  <c r="X91" i="33" s="1"/>
  <c r="F91" i="33"/>
  <c r="G91" i="33" s="1"/>
  <c r="H91" i="33" s="1"/>
  <c r="I91" i="33" s="1"/>
  <c r="G87" i="33"/>
  <c r="H87" i="33" s="1"/>
  <c r="I87" i="33" s="1"/>
  <c r="J87" i="33" s="1"/>
  <c r="K87" i="33" s="1"/>
  <c r="L87" i="33" s="1"/>
  <c r="M87" i="33" s="1"/>
  <c r="N87" i="33" s="1"/>
  <c r="O87" i="33" s="1"/>
  <c r="P87" i="33" s="1"/>
  <c r="Q87" i="33" s="1"/>
  <c r="R87" i="33" s="1"/>
  <c r="S87" i="33" s="1"/>
  <c r="T87" i="33" s="1"/>
  <c r="U87" i="33" s="1"/>
  <c r="V87" i="33" s="1"/>
  <c r="W87" i="33" s="1"/>
  <c r="X87" i="33" s="1"/>
  <c r="F87" i="33"/>
  <c r="N86" i="33"/>
  <c r="O86" i="33" s="1"/>
  <c r="P86" i="33" s="1"/>
  <c r="Q86" i="33" s="1"/>
  <c r="R86" i="33" s="1"/>
  <c r="S86" i="33" s="1"/>
  <c r="T86" i="33" s="1"/>
  <c r="U86" i="33" s="1"/>
  <c r="V86" i="33" s="1"/>
  <c r="W86" i="33" s="1"/>
  <c r="X86" i="33" s="1"/>
  <c r="J86" i="33"/>
  <c r="K86" i="33" s="1"/>
  <c r="L86" i="33" s="1"/>
  <c r="M86" i="33" s="1"/>
  <c r="F86" i="33"/>
  <c r="G86" i="33" s="1"/>
  <c r="H86" i="33" s="1"/>
  <c r="I86" i="33" s="1"/>
  <c r="Q85" i="33"/>
  <c r="R85" i="33" s="1"/>
  <c r="S85" i="33" s="1"/>
  <c r="T85" i="33" s="1"/>
  <c r="U85" i="33" s="1"/>
  <c r="V85" i="33" s="1"/>
  <c r="W85" i="33" s="1"/>
  <c r="X85" i="33" s="1"/>
  <c r="M85" i="33"/>
  <c r="N85" i="33" s="1"/>
  <c r="O85" i="33" s="1"/>
  <c r="P85" i="33" s="1"/>
  <c r="I85" i="33"/>
  <c r="J85" i="33" s="1"/>
  <c r="K85" i="33" s="1"/>
  <c r="L85" i="33" s="1"/>
  <c r="H85" i="33"/>
  <c r="G85" i="33"/>
  <c r="F85" i="33"/>
  <c r="F76" i="33"/>
  <c r="G76" i="33" s="1"/>
  <c r="H76" i="33" s="1"/>
  <c r="I76" i="33" s="1"/>
  <c r="J76" i="33" s="1"/>
  <c r="K76" i="33" s="1"/>
  <c r="L76" i="33" s="1"/>
  <c r="M76" i="33" s="1"/>
  <c r="N76" i="33" s="1"/>
  <c r="O76" i="33" s="1"/>
  <c r="P76" i="33" s="1"/>
  <c r="Q76" i="33" s="1"/>
  <c r="R76" i="33" s="1"/>
  <c r="S76" i="33" s="1"/>
  <c r="T76" i="33" s="1"/>
  <c r="U76" i="33" s="1"/>
  <c r="V76" i="33" s="1"/>
  <c r="W76" i="33" s="1"/>
  <c r="X76" i="33" s="1"/>
  <c r="I75" i="33"/>
  <c r="J75" i="33" s="1"/>
  <c r="K75" i="33" s="1"/>
  <c r="L75" i="33" s="1"/>
  <c r="M75" i="33" s="1"/>
  <c r="N75" i="33" s="1"/>
  <c r="O75" i="33" s="1"/>
  <c r="P75" i="33" s="1"/>
  <c r="Q75" i="33" s="1"/>
  <c r="R75" i="33" s="1"/>
  <c r="S75" i="33" s="1"/>
  <c r="T75" i="33" s="1"/>
  <c r="U75" i="33" s="1"/>
  <c r="V75" i="33" s="1"/>
  <c r="W75" i="33" s="1"/>
  <c r="X75" i="33" s="1"/>
  <c r="H75" i="33"/>
  <c r="G75" i="33"/>
  <c r="F75" i="33"/>
  <c r="H74" i="33"/>
  <c r="I74" i="33" s="1"/>
  <c r="J74" i="33" s="1"/>
  <c r="K74" i="33" s="1"/>
  <c r="L74" i="33" s="1"/>
  <c r="M74" i="33" s="1"/>
  <c r="N74" i="33" s="1"/>
  <c r="O74" i="33" s="1"/>
  <c r="P74" i="33" s="1"/>
  <c r="Q74" i="33" s="1"/>
  <c r="R74" i="33" s="1"/>
  <c r="S74" i="33" s="1"/>
  <c r="T74" i="33" s="1"/>
  <c r="U74" i="33" s="1"/>
  <c r="V74" i="33" s="1"/>
  <c r="W74" i="33" s="1"/>
  <c r="X74" i="33" s="1"/>
  <c r="G74" i="33"/>
  <c r="F74" i="33"/>
  <c r="K51" i="33"/>
  <c r="L51" i="33" s="1"/>
  <c r="M51" i="33" s="1"/>
  <c r="N51" i="33" s="1"/>
  <c r="O51" i="33" s="1"/>
  <c r="P51" i="33" s="1"/>
  <c r="Q51" i="33" s="1"/>
  <c r="R51" i="33" s="1"/>
  <c r="S51" i="33" s="1"/>
  <c r="T51" i="33" s="1"/>
  <c r="U51" i="33" s="1"/>
  <c r="V51" i="33" s="1"/>
  <c r="W51" i="33" s="1"/>
  <c r="X51" i="33" s="1"/>
  <c r="G51" i="33"/>
  <c r="H51" i="33" s="1"/>
  <c r="I51" i="33" s="1"/>
  <c r="J51" i="33" s="1"/>
  <c r="F51" i="33"/>
  <c r="L47" i="33"/>
  <c r="M47" i="33" s="1"/>
  <c r="N47" i="33" s="1"/>
  <c r="O47" i="33" s="1"/>
  <c r="P47" i="33" s="1"/>
  <c r="Q47" i="33" s="1"/>
  <c r="R47" i="33" s="1"/>
  <c r="S47" i="33" s="1"/>
  <c r="T47" i="33" s="1"/>
  <c r="U47" i="33" s="1"/>
  <c r="V47" i="33" s="1"/>
  <c r="W47" i="33" s="1"/>
  <c r="X47" i="33" s="1"/>
  <c r="H47" i="33"/>
  <c r="I47" i="33" s="1"/>
  <c r="J47" i="33" s="1"/>
  <c r="K47" i="33" s="1"/>
  <c r="G47" i="33"/>
  <c r="F47" i="33"/>
  <c r="W46" i="33"/>
  <c r="X46" i="33" s="1"/>
  <c r="G46" i="33"/>
  <c r="H46" i="33" s="1"/>
  <c r="I46" i="33" s="1"/>
  <c r="J46" i="33" s="1"/>
  <c r="K46" i="33" s="1"/>
  <c r="L46" i="33" s="1"/>
  <c r="M46" i="33" s="1"/>
  <c r="N46" i="33" s="1"/>
  <c r="O46" i="33" s="1"/>
  <c r="P46" i="33" s="1"/>
  <c r="Q46" i="33" s="1"/>
  <c r="R46" i="33" s="1"/>
  <c r="S46" i="33" s="1"/>
  <c r="T46" i="33" s="1"/>
  <c r="U46" i="33" s="1"/>
  <c r="V46" i="33" s="1"/>
  <c r="F46" i="33"/>
  <c r="F45" i="33"/>
  <c r="F36" i="33"/>
  <c r="G36" i="33" s="1"/>
  <c r="H36" i="33" s="1"/>
  <c r="I36" i="33" s="1"/>
  <c r="J36" i="33" s="1"/>
  <c r="K36" i="33" s="1"/>
  <c r="L36" i="33" s="1"/>
  <c r="M36" i="33" s="1"/>
  <c r="N36" i="33" s="1"/>
  <c r="O36" i="33" s="1"/>
  <c r="P36" i="33" s="1"/>
  <c r="Q36" i="33" s="1"/>
  <c r="R36" i="33" s="1"/>
  <c r="S36" i="33" s="1"/>
  <c r="T36" i="33" s="1"/>
  <c r="U36" i="33" s="1"/>
  <c r="V36" i="33" s="1"/>
  <c r="W36" i="33" s="1"/>
  <c r="X36" i="33" s="1"/>
  <c r="I35" i="33"/>
  <c r="J35" i="33" s="1"/>
  <c r="K35" i="33" s="1"/>
  <c r="L35" i="33" s="1"/>
  <c r="M35" i="33" s="1"/>
  <c r="N35" i="33" s="1"/>
  <c r="O35" i="33" s="1"/>
  <c r="P35" i="33" s="1"/>
  <c r="Q35" i="33" s="1"/>
  <c r="R35" i="33" s="1"/>
  <c r="S35" i="33" s="1"/>
  <c r="T35" i="33" s="1"/>
  <c r="U35" i="33" s="1"/>
  <c r="V35" i="33" s="1"/>
  <c r="W35" i="33" s="1"/>
  <c r="X35" i="33" s="1"/>
  <c r="H35" i="33"/>
  <c r="G35" i="33"/>
  <c r="F35" i="33"/>
  <c r="H34" i="33"/>
  <c r="I34" i="33" s="1"/>
  <c r="J34" i="33" s="1"/>
  <c r="K34" i="33" s="1"/>
  <c r="L34" i="33" s="1"/>
  <c r="M34" i="33" s="1"/>
  <c r="N34" i="33" s="1"/>
  <c r="O34" i="33" s="1"/>
  <c r="P34" i="33" s="1"/>
  <c r="Q34" i="33" s="1"/>
  <c r="R34" i="33" s="1"/>
  <c r="S34" i="33" s="1"/>
  <c r="T34" i="33" s="1"/>
  <c r="U34" i="33" s="1"/>
  <c r="V34" i="33" s="1"/>
  <c r="W34" i="33" s="1"/>
  <c r="X34" i="33" s="1"/>
  <c r="G34" i="33"/>
  <c r="F34" i="33"/>
  <c r="I11" i="33"/>
  <c r="J11" i="33" s="1"/>
  <c r="K11" i="33" s="1"/>
  <c r="L11" i="33" s="1"/>
  <c r="M11" i="33" s="1"/>
  <c r="N11" i="33" s="1"/>
  <c r="O11" i="33" s="1"/>
  <c r="P11" i="33" s="1"/>
  <c r="Q11" i="33" s="1"/>
  <c r="R11" i="33" s="1"/>
  <c r="S11" i="33" s="1"/>
  <c r="T11" i="33" s="1"/>
  <c r="U11" i="33" s="1"/>
  <c r="V11" i="33" s="1"/>
  <c r="W11" i="33" s="1"/>
  <c r="X11" i="33" s="1"/>
  <c r="H11" i="33"/>
  <c r="F11" i="33"/>
  <c r="G11" i="33" s="1"/>
  <c r="F7" i="33"/>
  <c r="G7" i="33" s="1"/>
  <c r="H7" i="33" s="1"/>
  <c r="I7" i="33" s="1"/>
  <c r="J7" i="33" s="1"/>
  <c r="K7" i="33" s="1"/>
  <c r="L7" i="33" s="1"/>
  <c r="M7" i="33" s="1"/>
  <c r="N7" i="33" s="1"/>
  <c r="O7" i="33" s="1"/>
  <c r="P7" i="33" s="1"/>
  <c r="Q7" i="33" s="1"/>
  <c r="R7" i="33" s="1"/>
  <c r="S7" i="33" s="1"/>
  <c r="T7" i="33" s="1"/>
  <c r="U7" i="33" s="1"/>
  <c r="V7" i="33" s="1"/>
  <c r="W7" i="33" s="1"/>
  <c r="X7" i="33" s="1"/>
  <c r="F6" i="33"/>
  <c r="G6" i="33" s="1"/>
  <c r="H6" i="33" s="1"/>
  <c r="I6" i="33" s="1"/>
  <c r="J6" i="33" s="1"/>
  <c r="K6" i="33" s="1"/>
  <c r="L6" i="33" s="1"/>
  <c r="M6" i="33" s="1"/>
  <c r="N6" i="33" s="1"/>
  <c r="O6" i="33" s="1"/>
  <c r="P6" i="33" s="1"/>
  <c r="Q6" i="33" s="1"/>
  <c r="R6" i="33" s="1"/>
  <c r="S6" i="33" s="1"/>
  <c r="T6" i="33" s="1"/>
  <c r="U6" i="33" s="1"/>
  <c r="V6" i="33" s="1"/>
  <c r="W6" i="33" s="1"/>
  <c r="X6" i="33" s="1"/>
  <c r="H5" i="33"/>
  <c r="I5" i="33" s="1"/>
  <c r="J5" i="33" s="1"/>
  <c r="K5" i="33" s="1"/>
  <c r="L5" i="33" s="1"/>
  <c r="M5" i="33" s="1"/>
  <c r="N5" i="33" s="1"/>
  <c r="O5" i="33" s="1"/>
  <c r="P5" i="33" s="1"/>
  <c r="Q5" i="33" s="1"/>
  <c r="R5" i="33" s="1"/>
  <c r="S5" i="33" s="1"/>
  <c r="T5" i="33" s="1"/>
  <c r="U5" i="33" s="1"/>
  <c r="V5" i="33" s="1"/>
  <c r="W5" i="33" s="1"/>
  <c r="X5" i="33" s="1"/>
  <c r="G5" i="33"/>
  <c r="F5" i="33"/>
  <c r="J329" i="32"/>
  <c r="K329" i="32" s="1"/>
  <c r="L329" i="32" s="1"/>
  <c r="M329" i="32" s="1"/>
  <c r="N329" i="32" s="1"/>
  <c r="O329" i="32" s="1"/>
  <c r="P329" i="32" s="1"/>
  <c r="Q329" i="32" s="1"/>
  <c r="R329" i="32" s="1"/>
  <c r="S329" i="32" s="1"/>
  <c r="T329" i="32" s="1"/>
  <c r="U329" i="32" s="1"/>
  <c r="V329" i="32" s="1"/>
  <c r="W329" i="32" s="1"/>
  <c r="X329" i="32" s="1"/>
  <c r="H329" i="32"/>
  <c r="I329" i="32" s="1"/>
  <c r="F329" i="32"/>
  <c r="G329" i="32" s="1"/>
  <c r="U304" i="32"/>
  <c r="V304" i="32" s="1"/>
  <c r="W304" i="32" s="1"/>
  <c r="X304" i="32" s="1"/>
  <c r="G304" i="32"/>
  <c r="H304" i="32" s="1"/>
  <c r="I304" i="32" s="1"/>
  <c r="J304" i="32" s="1"/>
  <c r="K304" i="32" s="1"/>
  <c r="L304" i="32" s="1"/>
  <c r="M304" i="32" s="1"/>
  <c r="N304" i="32" s="1"/>
  <c r="O304" i="32" s="1"/>
  <c r="P304" i="32" s="1"/>
  <c r="Q304" i="32" s="1"/>
  <c r="R304" i="32" s="1"/>
  <c r="S304" i="32" s="1"/>
  <c r="T304" i="32" s="1"/>
  <c r="F304" i="32"/>
  <c r="W297" i="32"/>
  <c r="X297" i="32" s="1"/>
  <c r="G297" i="32"/>
  <c r="H297" i="32" s="1"/>
  <c r="I297" i="32" s="1"/>
  <c r="J297" i="32" s="1"/>
  <c r="K297" i="32" s="1"/>
  <c r="L297" i="32" s="1"/>
  <c r="M297" i="32" s="1"/>
  <c r="N297" i="32" s="1"/>
  <c r="O297" i="32" s="1"/>
  <c r="P297" i="32" s="1"/>
  <c r="Q297" i="32" s="1"/>
  <c r="R297" i="32" s="1"/>
  <c r="S297" i="32" s="1"/>
  <c r="T297" i="32" s="1"/>
  <c r="U297" i="32" s="1"/>
  <c r="V297" i="32" s="1"/>
  <c r="F297" i="32"/>
  <c r="F296" i="32"/>
  <c r="G296" i="32" s="1"/>
  <c r="H296" i="32" s="1"/>
  <c r="I296" i="32" s="1"/>
  <c r="J296" i="32" s="1"/>
  <c r="K296" i="32" s="1"/>
  <c r="L296" i="32" s="1"/>
  <c r="M296" i="32" s="1"/>
  <c r="N296" i="32" s="1"/>
  <c r="O296" i="32" s="1"/>
  <c r="P296" i="32" s="1"/>
  <c r="Q296" i="32" s="1"/>
  <c r="R296" i="32" s="1"/>
  <c r="S296" i="32" s="1"/>
  <c r="T296" i="32" s="1"/>
  <c r="U296" i="32" s="1"/>
  <c r="V296" i="32" s="1"/>
  <c r="W296" i="32" s="1"/>
  <c r="X296" i="32" s="1"/>
  <c r="Q295" i="32"/>
  <c r="R295" i="32" s="1"/>
  <c r="S295" i="32" s="1"/>
  <c r="T295" i="32" s="1"/>
  <c r="U295" i="32" s="1"/>
  <c r="V295" i="32" s="1"/>
  <c r="W295" i="32" s="1"/>
  <c r="X295" i="32" s="1"/>
  <c r="I295" i="32"/>
  <c r="J295" i="32" s="1"/>
  <c r="K295" i="32" s="1"/>
  <c r="L295" i="32" s="1"/>
  <c r="M295" i="32" s="1"/>
  <c r="N295" i="32" s="1"/>
  <c r="O295" i="32" s="1"/>
  <c r="P295" i="32" s="1"/>
  <c r="G295" i="32"/>
  <c r="H295" i="32" s="1"/>
  <c r="F295" i="32"/>
  <c r="C305" i="32" s="1" a="1"/>
  <c r="Q272" i="32"/>
  <c r="R272" i="32" s="1"/>
  <c r="S272" i="32" s="1"/>
  <c r="T272" i="32" s="1"/>
  <c r="U272" i="32" s="1"/>
  <c r="V272" i="32" s="1"/>
  <c r="W272" i="32" s="1"/>
  <c r="X272" i="32" s="1"/>
  <c r="N272" i="32"/>
  <c r="O272" i="32" s="1"/>
  <c r="P272" i="32" s="1"/>
  <c r="F272" i="32"/>
  <c r="G272" i="32" s="1"/>
  <c r="H272" i="32" s="1"/>
  <c r="I272" i="32" s="1"/>
  <c r="J272" i="32" s="1"/>
  <c r="K272" i="32" s="1"/>
  <c r="L272" i="32" s="1"/>
  <c r="M272" i="32" s="1"/>
  <c r="L268" i="32"/>
  <c r="M268" i="32" s="1"/>
  <c r="N268" i="32" s="1"/>
  <c r="O268" i="32" s="1"/>
  <c r="P268" i="32" s="1"/>
  <c r="Q268" i="32" s="1"/>
  <c r="R268" i="32" s="1"/>
  <c r="S268" i="32" s="1"/>
  <c r="T268" i="32" s="1"/>
  <c r="U268" i="32" s="1"/>
  <c r="V268" i="32" s="1"/>
  <c r="W268" i="32" s="1"/>
  <c r="X268" i="32" s="1"/>
  <c r="F268" i="32"/>
  <c r="G268" i="32" s="1"/>
  <c r="H268" i="32" s="1"/>
  <c r="I268" i="32" s="1"/>
  <c r="J268" i="32" s="1"/>
  <c r="K268" i="32" s="1"/>
  <c r="O267" i="32"/>
  <c r="P267" i="32" s="1"/>
  <c r="Q267" i="32" s="1"/>
  <c r="R267" i="32" s="1"/>
  <c r="S267" i="32" s="1"/>
  <c r="T267" i="32" s="1"/>
  <c r="U267" i="32" s="1"/>
  <c r="V267" i="32" s="1"/>
  <c r="W267" i="32" s="1"/>
  <c r="X267" i="32" s="1"/>
  <c r="I267" i="32"/>
  <c r="J267" i="32" s="1"/>
  <c r="K267" i="32" s="1"/>
  <c r="L267" i="32" s="1"/>
  <c r="M267" i="32" s="1"/>
  <c r="N267" i="32" s="1"/>
  <c r="G267" i="32"/>
  <c r="H267" i="32" s="1"/>
  <c r="F267" i="32"/>
  <c r="F266" i="32"/>
  <c r="K239" i="32"/>
  <c r="L239" i="32" s="1"/>
  <c r="M239" i="32" s="1"/>
  <c r="N239" i="32" s="1"/>
  <c r="O239" i="32" s="1"/>
  <c r="P239" i="32" s="1"/>
  <c r="Q239" i="32" s="1"/>
  <c r="R239" i="32" s="1"/>
  <c r="S239" i="32" s="1"/>
  <c r="T239" i="32" s="1"/>
  <c r="U239" i="32" s="1"/>
  <c r="V239" i="32" s="1"/>
  <c r="W239" i="32" s="1"/>
  <c r="X239" i="32" s="1"/>
  <c r="J239" i="32"/>
  <c r="G239" i="32"/>
  <c r="H239" i="32" s="1"/>
  <c r="I239" i="32" s="1"/>
  <c r="F239" i="32"/>
  <c r="H232" i="32"/>
  <c r="I232" i="32" s="1"/>
  <c r="J232" i="32" s="1"/>
  <c r="K232" i="32" s="1"/>
  <c r="L232" i="32" s="1"/>
  <c r="M232" i="32" s="1"/>
  <c r="N232" i="32" s="1"/>
  <c r="O232" i="32" s="1"/>
  <c r="P232" i="32" s="1"/>
  <c r="Q232" i="32" s="1"/>
  <c r="R232" i="32" s="1"/>
  <c r="S232" i="32" s="1"/>
  <c r="T232" i="32" s="1"/>
  <c r="U232" i="32" s="1"/>
  <c r="V232" i="32" s="1"/>
  <c r="W232" i="32" s="1"/>
  <c r="X232" i="32" s="1"/>
  <c r="G232" i="32"/>
  <c r="F232" i="32"/>
  <c r="S231" i="32"/>
  <c r="T231" i="32" s="1"/>
  <c r="U231" i="32" s="1"/>
  <c r="V231" i="32" s="1"/>
  <c r="W231" i="32" s="1"/>
  <c r="X231" i="32" s="1"/>
  <c r="F231" i="32"/>
  <c r="G231" i="32" s="1"/>
  <c r="H231" i="32" s="1"/>
  <c r="I231" i="32" s="1"/>
  <c r="J231" i="32" s="1"/>
  <c r="K231" i="32" s="1"/>
  <c r="L231" i="32" s="1"/>
  <c r="M231" i="32" s="1"/>
  <c r="N231" i="32" s="1"/>
  <c r="O231" i="32" s="1"/>
  <c r="P231" i="32" s="1"/>
  <c r="Q231" i="32" s="1"/>
  <c r="R231" i="32" s="1"/>
  <c r="F230" i="32"/>
  <c r="S207" i="32"/>
  <c r="T207" i="32" s="1"/>
  <c r="U207" i="32" s="1"/>
  <c r="V207" i="32" s="1"/>
  <c r="W207" i="32" s="1"/>
  <c r="X207" i="32" s="1"/>
  <c r="J207" i="32"/>
  <c r="K207" i="32" s="1"/>
  <c r="L207" i="32" s="1"/>
  <c r="M207" i="32" s="1"/>
  <c r="N207" i="32" s="1"/>
  <c r="O207" i="32" s="1"/>
  <c r="P207" i="32" s="1"/>
  <c r="Q207" i="32" s="1"/>
  <c r="R207" i="32" s="1"/>
  <c r="G207" i="32"/>
  <c r="H207" i="32" s="1"/>
  <c r="I207" i="32" s="1"/>
  <c r="F207" i="32"/>
  <c r="W203" i="32"/>
  <c r="X203" i="32" s="1"/>
  <c r="T203" i="32"/>
  <c r="U203" i="32" s="1"/>
  <c r="V203" i="32" s="1"/>
  <c r="G203" i="32"/>
  <c r="H203" i="32" s="1"/>
  <c r="I203" i="32" s="1"/>
  <c r="J203" i="32" s="1"/>
  <c r="K203" i="32" s="1"/>
  <c r="L203" i="32" s="1"/>
  <c r="M203" i="32" s="1"/>
  <c r="N203" i="32" s="1"/>
  <c r="O203" i="32" s="1"/>
  <c r="P203" i="32" s="1"/>
  <c r="Q203" i="32" s="1"/>
  <c r="R203" i="32" s="1"/>
  <c r="S203" i="32" s="1"/>
  <c r="F203" i="32"/>
  <c r="K202" i="32"/>
  <c r="L202" i="32" s="1"/>
  <c r="M202" i="32" s="1"/>
  <c r="N202" i="32" s="1"/>
  <c r="O202" i="32" s="1"/>
  <c r="P202" i="32" s="1"/>
  <c r="Q202" i="32" s="1"/>
  <c r="R202" i="32" s="1"/>
  <c r="S202" i="32" s="1"/>
  <c r="T202" i="32" s="1"/>
  <c r="U202" i="32" s="1"/>
  <c r="V202" i="32" s="1"/>
  <c r="W202" i="32" s="1"/>
  <c r="X202" i="32" s="1"/>
  <c r="J202" i="32"/>
  <c r="G202" i="32"/>
  <c r="H202" i="32" s="1"/>
  <c r="I202" i="32" s="1"/>
  <c r="F202" i="32"/>
  <c r="F201" i="32"/>
  <c r="G174" i="32"/>
  <c r="H174" i="32" s="1"/>
  <c r="I174" i="32" s="1"/>
  <c r="J174" i="32" s="1"/>
  <c r="K174" i="32" s="1"/>
  <c r="L174" i="32" s="1"/>
  <c r="M174" i="32" s="1"/>
  <c r="N174" i="32" s="1"/>
  <c r="O174" i="32" s="1"/>
  <c r="P174" i="32" s="1"/>
  <c r="Q174" i="32" s="1"/>
  <c r="R174" i="32" s="1"/>
  <c r="S174" i="32" s="1"/>
  <c r="T174" i="32" s="1"/>
  <c r="U174" i="32" s="1"/>
  <c r="V174" i="32" s="1"/>
  <c r="W174" i="32" s="1"/>
  <c r="X174" i="32" s="1"/>
  <c r="F174" i="32"/>
  <c r="O167" i="32"/>
  <c r="P167" i="32" s="1"/>
  <c r="Q167" i="32" s="1"/>
  <c r="R167" i="32" s="1"/>
  <c r="S167" i="32" s="1"/>
  <c r="T167" i="32" s="1"/>
  <c r="U167" i="32" s="1"/>
  <c r="V167" i="32" s="1"/>
  <c r="W167" i="32" s="1"/>
  <c r="X167" i="32" s="1"/>
  <c r="J167" i="32"/>
  <c r="K167" i="32" s="1"/>
  <c r="L167" i="32" s="1"/>
  <c r="M167" i="32" s="1"/>
  <c r="N167" i="32" s="1"/>
  <c r="G167" i="32"/>
  <c r="H167" i="32" s="1"/>
  <c r="I167" i="32" s="1"/>
  <c r="F167" i="32"/>
  <c r="U166" i="32"/>
  <c r="V166" i="32" s="1"/>
  <c r="W166" i="32" s="1"/>
  <c r="X166" i="32" s="1"/>
  <c r="J166" i="32"/>
  <c r="K166" i="32" s="1"/>
  <c r="L166" i="32" s="1"/>
  <c r="M166" i="32" s="1"/>
  <c r="N166" i="32" s="1"/>
  <c r="O166" i="32" s="1"/>
  <c r="P166" i="32" s="1"/>
  <c r="Q166" i="32" s="1"/>
  <c r="R166" i="32" s="1"/>
  <c r="S166" i="32" s="1"/>
  <c r="T166" i="32" s="1"/>
  <c r="I166" i="32"/>
  <c r="F166" i="32"/>
  <c r="G166" i="32" s="1"/>
  <c r="H166" i="32" s="1"/>
  <c r="P165" i="32"/>
  <c r="Q165" i="32" s="1"/>
  <c r="R165" i="32" s="1"/>
  <c r="S165" i="32" s="1"/>
  <c r="T165" i="32" s="1"/>
  <c r="U165" i="32" s="1"/>
  <c r="V165" i="32" s="1"/>
  <c r="W165" i="32" s="1"/>
  <c r="X165" i="32" s="1"/>
  <c r="M165" i="32"/>
  <c r="N165" i="32" s="1"/>
  <c r="O165" i="32" s="1"/>
  <c r="H165" i="32"/>
  <c r="I165" i="32" s="1"/>
  <c r="J165" i="32" s="1"/>
  <c r="K165" i="32" s="1"/>
  <c r="L165" i="32" s="1"/>
  <c r="G165" i="32"/>
  <c r="F165" i="32"/>
  <c r="U142" i="32"/>
  <c r="V142" i="32" s="1"/>
  <c r="W142" i="32" s="1"/>
  <c r="X142" i="32" s="1"/>
  <c r="J142" i="32"/>
  <c r="K142" i="32" s="1"/>
  <c r="L142" i="32" s="1"/>
  <c r="M142" i="32" s="1"/>
  <c r="N142" i="32" s="1"/>
  <c r="O142" i="32" s="1"/>
  <c r="P142" i="32" s="1"/>
  <c r="Q142" i="32" s="1"/>
  <c r="R142" i="32" s="1"/>
  <c r="S142" i="32" s="1"/>
  <c r="T142" i="32" s="1"/>
  <c r="I142" i="32"/>
  <c r="F142" i="32"/>
  <c r="G142" i="32" s="1"/>
  <c r="H142" i="32" s="1"/>
  <c r="W138" i="32"/>
  <c r="X138" i="32" s="1"/>
  <c r="N138" i="32"/>
  <c r="O138" i="32" s="1"/>
  <c r="P138" i="32" s="1"/>
  <c r="Q138" i="32" s="1"/>
  <c r="R138" i="32" s="1"/>
  <c r="S138" i="32" s="1"/>
  <c r="T138" i="32" s="1"/>
  <c r="U138" i="32" s="1"/>
  <c r="V138" i="32" s="1"/>
  <c r="F138" i="32"/>
  <c r="G138" i="32" s="1"/>
  <c r="H138" i="32" s="1"/>
  <c r="I138" i="32" s="1"/>
  <c r="J138" i="32" s="1"/>
  <c r="K138" i="32" s="1"/>
  <c r="L138" i="32" s="1"/>
  <c r="M138" i="32" s="1"/>
  <c r="Q137" i="32"/>
  <c r="R137" i="32" s="1"/>
  <c r="S137" i="32" s="1"/>
  <c r="T137" i="32" s="1"/>
  <c r="U137" i="32" s="1"/>
  <c r="V137" i="32" s="1"/>
  <c r="W137" i="32" s="1"/>
  <c r="X137" i="32" s="1"/>
  <c r="L137" i="32"/>
  <c r="M137" i="32" s="1"/>
  <c r="N137" i="32" s="1"/>
  <c r="O137" i="32" s="1"/>
  <c r="P137" i="32" s="1"/>
  <c r="J137" i="32"/>
  <c r="K137" i="32" s="1"/>
  <c r="F137" i="32"/>
  <c r="G137" i="32" s="1"/>
  <c r="H137" i="32" s="1"/>
  <c r="I137" i="32" s="1"/>
  <c r="X136" i="32"/>
  <c r="H136" i="32"/>
  <c r="I136" i="32" s="1"/>
  <c r="J136" i="32" s="1"/>
  <c r="K136" i="32" s="1"/>
  <c r="L136" i="32" s="1"/>
  <c r="M136" i="32" s="1"/>
  <c r="N136" i="32" s="1"/>
  <c r="O136" i="32" s="1"/>
  <c r="P136" i="32" s="1"/>
  <c r="Q136" i="32" s="1"/>
  <c r="R136" i="32" s="1"/>
  <c r="S136" i="32" s="1"/>
  <c r="T136" i="32" s="1"/>
  <c r="U136" i="32" s="1"/>
  <c r="V136" i="32" s="1"/>
  <c r="W136" i="32" s="1"/>
  <c r="G136" i="32"/>
  <c r="F136" i="32"/>
  <c r="T109" i="32"/>
  <c r="U109" i="32" s="1"/>
  <c r="V109" i="32" s="1"/>
  <c r="W109" i="32" s="1"/>
  <c r="X109" i="32" s="1"/>
  <c r="H109" i="32"/>
  <c r="I109" i="32" s="1"/>
  <c r="J109" i="32" s="1"/>
  <c r="K109" i="32" s="1"/>
  <c r="L109" i="32" s="1"/>
  <c r="M109" i="32" s="1"/>
  <c r="N109" i="32" s="1"/>
  <c r="O109" i="32" s="1"/>
  <c r="P109" i="32" s="1"/>
  <c r="Q109" i="32" s="1"/>
  <c r="R109" i="32" s="1"/>
  <c r="S109" i="32" s="1"/>
  <c r="G109" i="32"/>
  <c r="F109" i="32"/>
  <c r="U102" i="32"/>
  <c r="V102" i="32" s="1"/>
  <c r="W102" i="32" s="1"/>
  <c r="X102" i="32" s="1"/>
  <c r="N102" i="32"/>
  <c r="O102" i="32" s="1"/>
  <c r="P102" i="32" s="1"/>
  <c r="Q102" i="32" s="1"/>
  <c r="R102" i="32" s="1"/>
  <c r="S102" i="32" s="1"/>
  <c r="T102" i="32" s="1"/>
  <c r="I102" i="32"/>
  <c r="J102" i="32" s="1"/>
  <c r="K102" i="32" s="1"/>
  <c r="L102" i="32" s="1"/>
  <c r="M102" i="32" s="1"/>
  <c r="F102" i="32"/>
  <c r="G102" i="32" s="1"/>
  <c r="H102" i="32" s="1"/>
  <c r="X101" i="32"/>
  <c r="Q101" i="32"/>
  <c r="R101" i="32" s="1"/>
  <c r="S101" i="32" s="1"/>
  <c r="T101" i="32" s="1"/>
  <c r="U101" i="32" s="1"/>
  <c r="V101" i="32" s="1"/>
  <c r="W101" i="32" s="1"/>
  <c r="L101" i="32"/>
  <c r="M101" i="32" s="1"/>
  <c r="N101" i="32" s="1"/>
  <c r="O101" i="32" s="1"/>
  <c r="P101" i="32" s="1"/>
  <c r="H101" i="32"/>
  <c r="I101" i="32" s="1"/>
  <c r="J101" i="32" s="1"/>
  <c r="K101" i="32" s="1"/>
  <c r="G101" i="32"/>
  <c r="F101" i="32"/>
  <c r="G100" i="32"/>
  <c r="F100" i="32"/>
  <c r="H77" i="32"/>
  <c r="I77" i="32" s="1"/>
  <c r="J77" i="32" s="1"/>
  <c r="K77" i="32" s="1"/>
  <c r="L77" i="32" s="1"/>
  <c r="M77" i="32" s="1"/>
  <c r="N77" i="32" s="1"/>
  <c r="O77" i="32" s="1"/>
  <c r="P77" i="32" s="1"/>
  <c r="Q77" i="32" s="1"/>
  <c r="R77" i="32" s="1"/>
  <c r="S77" i="32" s="1"/>
  <c r="T77" i="32" s="1"/>
  <c r="U77" i="32" s="1"/>
  <c r="V77" i="32" s="1"/>
  <c r="W77" i="32" s="1"/>
  <c r="X77" i="32" s="1"/>
  <c r="G77" i="32"/>
  <c r="F77" i="32"/>
  <c r="J73" i="32"/>
  <c r="K73" i="32" s="1"/>
  <c r="L73" i="32" s="1"/>
  <c r="M73" i="32" s="1"/>
  <c r="N73" i="32" s="1"/>
  <c r="O73" i="32" s="1"/>
  <c r="P73" i="32" s="1"/>
  <c r="Q73" i="32" s="1"/>
  <c r="R73" i="32" s="1"/>
  <c r="S73" i="32" s="1"/>
  <c r="T73" i="32" s="1"/>
  <c r="U73" i="32" s="1"/>
  <c r="V73" i="32" s="1"/>
  <c r="W73" i="32" s="1"/>
  <c r="X73" i="32" s="1"/>
  <c r="F73" i="32"/>
  <c r="G73" i="32" s="1"/>
  <c r="H73" i="32" s="1"/>
  <c r="I73" i="32" s="1"/>
  <c r="M72" i="32"/>
  <c r="N72" i="32" s="1"/>
  <c r="O72" i="32" s="1"/>
  <c r="P72" i="32" s="1"/>
  <c r="Q72" i="32" s="1"/>
  <c r="R72" i="32" s="1"/>
  <c r="S72" i="32" s="1"/>
  <c r="T72" i="32" s="1"/>
  <c r="U72" i="32" s="1"/>
  <c r="V72" i="32" s="1"/>
  <c r="W72" i="32" s="1"/>
  <c r="X72" i="32" s="1"/>
  <c r="I72" i="32"/>
  <c r="J72" i="32" s="1"/>
  <c r="K72" i="32" s="1"/>
  <c r="L72" i="32" s="1"/>
  <c r="H72" i="32"/>
  <c r="G72" i="32"/>
  <c r="F72" i="32"/>
  <c r="L71" i="32"/>
  <c r="M71" i="32" s="1"/>
  <c r="N71" i="32" s="1"/>
  <c r="O71" i="32" s="1"/>
  <c r="P71" i="32" s="1"/>
  <c r="Q71" i="32" s="1"/>
  <c r="R71" i="32" s="1"/>
  <c r="S71" i="32" s="1"/>
  <c r="T71" i="32" s="1"/>
  <c r="U71" i="32" s="1"/>
  <c r="V71" i="32" s="1"/>
  <c r="W71" i="32" s="1"/>
  <c r="X71" i="32" s="1"/>
  <c r="H71" i="32"/>
  <c r="I71" i="32" s="1"/>
  <c r="J71" i="32" s="1"/>
  <c r="K71" i="32" s="1"/>
  <c r="G71" i="32"/>
  <c r="F71" i="32"/>
  <c r="G44" i="32"/>
  <c r="H44" i="32" s="1"/>
  <c r="I44" i="32" s="1"/>
  <c r="J44" i="32" s="1"/>
  <c r="K44" i="32" s="1"/>
  <c r="L44" i="32" s="1"/>
  <c r="M44" i="32" s="1"/>
  <c r="N44" i="32" s="1"/>
  <c r="O44" i="32" s="1"/>
  <c r="P44" i="32" s="1"/>
  <c r="Q44" i="32" s="1"/>
  <c r="R44" i="32" s="1"/>
  <c r="S44" i="32" s="1"/>
  <c r="T44" i="32" s="1"/>
  <c r="U44" i="32" s="1"/>
  <c r="V44" i="32" s="1"/>
  <c r="W44" i="32" s="1"/>
  <c r="X44" i="32" s="1"/>
  <c r="F44" i="32"/>
  <c r="F37" i="32"/>
  <c r="G37" i="32" s="1"/>
  <c r="H37" i="32" s="1"/>
  <c r="I37" i="32" s="1"/>
  <c r="J37" i="32" s="1"/>
  <c r="K37" i="32" s="1"/>
  <c r="L37" i="32" s="1"/>
  <c r="M37" i="32" s="1"/>
  <c r="N37" i="32" s="1"/>
  <c r="O37" i="32" s="1"/>
  <c r="P37" i="32" s="1"/>
  <c r="Q37" i="32" s="1"/>
  <c r="R37" i="32" s="1"/>
  <c r="S37" i="32" s="1"/>
  <c r="T37" i="32" s="1"/>
  <c r="U37" i="32" s="1"/>
  <c r="V37" i="32" s="1"/>
  <c r="W37" i="32" s="1"/>
  <c r="X37" i="32" s="1"/>
  <c r="J36" i="32"/>
  <c r="K36" i="32" s="1"/>
  <c r="L36" i="32" s="1"/>
  <c r="M36" i="32" s="1"/>
  <c r="N36" i="32" s="1"/>
  <c r="O36" i="32" s="1"/>
  <c r="P36" i="32" s="1"/>
  <c r="Q36" i="32" s="1"/>
  <c r="R36" i="32" s="1"/>
  <c r="S36" i="32" s="1"/>
  <c r="T36" i="32" s="1"/>
  <c r="U36" i="32" s="1"/>
  <c r="V36" i="32" s="1"/>
  <c r="W36" i="32" s="1"/>
  <c r="X36" i="32" s="1"/>
  <c r="I36" i="32"/>
  <c r="G36" i="32"/>
  <c r="H36" i="32" s="1"/>
  <c r="F36" i="32"/>
  <c r="J35" i="32"/>
  <c r="K35" i="32" s="1"/>
  <c r="L35" i="32" s="1"/>
  <c r="M35" i="32" s="1"/>
  <c r="N35" i="32" s="1"/>
  <c r="O35" i="32" s="1"/>
  <c r="P35" i="32" s="1"/>
  <c r="Q35" i="32" s="1"/>
  <c r="R35" i="32" s="1"/>
  <c r="S35" i="32" s="1"/>
  <c r="T35" i="32" s="1"/>
  <c r="U35" i="32" s="1"/>
  <c r="V35" i="32" s="1"/>
  <c r="W35" i="32" s="1"/>
  <c r="X35" i="32" s="1"/>
  <c r="H35" i="32"/>
  <c r="I35" i="32" s="1"/>
  <c r="F35" i="32"/>
  <c r="G35" i="32" s="1"/>
  <c r="G12" i="32"/>
  <c r="H12" i="32" s="1"/>
  <c r="I12" i="32" s="1"/>
  <c r="J12" i="32" s="1"/>
  <c r="K12" i="32" s="1"/>
  <c r="L12" i="32" s="1"/>
  <c r="M12" i="32" s="1"/>
  <c r="N12" i="32" s="1"/>
  <c r="O12" i="32" s="1"/>
  <c r="P12" i="32" s="1"/>
  <c r="Q12" i="32" s="1"/>
  <c r="R12" i="32" s="1"/>
  <c r="S12" i="32" s="1"/>
  <c r="T12" i="32" s="1"/>
  <c r="U12" i="32" s="1"/>
  <c r="V12" i="32" s="1"/>
  <c r="W12" i="32" s="1"/>
  <c r="X12" i="32" s="1"/>
  <c r="F12" i="32"/>
  <c r="H8" i="32"/>
  <c r="I8" i="32" s="1"/>
  <c r="J8" i="32" s="1"/>
  <c r="K8" i="32" s="1"/>
  <c r="L8" i="32" s="1"/>
  <c r="M8" i="32" s="1"/>
  <c r="N8" i="32" s="1"/>
  <c r="O8" i="32" s="1"/>
  <c r="P8" i="32" s="1"/>
  <c r="Q8" i="32" s="1"/>
  <c r="R8" i="32" s="1"/>
  <c r="S8" i="32" s="1"/>
  <c r="T8" i="32" s="1"/>
  <c r="U8" i="32" s="1"/>
  <c r="V8" i="32" s="1"/>
  <c r="W8" i="32" s="1"/>
  <c r="X8" i="32" s="1"/>
  <c r="G8" i="32"/>
  <c r="F8" i="32"/>
  <c r="G7" i="32"/>
  <c r="H7" i="32" s="1"/>
  <c r="I7" i="32" s="1"/>
  <c r="J7" i="32" s="1"/>
  <c r="K7" i="32" s="1"/>
  <c r="L7" i="32" s="1"/>
  <c r="M7" i="32" s="1"/>
  <c r="N7" i="32" s="1"/>
  <c r="O7" i="32" s="1"/>
  <c r="P7" i="32" s="1"/>
  <c r="Q7" i="32" s="1"/>
  <c r="R7" i="32" s="1"/>
  <c r="S7" i="32" s="1"/>
  <c r="T7" i="32" s="1"/>
  <c r="U7" i="32" s="1"/>
  <c r="V7" i="32" s="1"/>
  <c r="W7" i="32" s="1"/>
  <c r="X7" i="32" s="1"/>
  <c r="F7" i="32"/>
  <c r="F6" i="32"/>
  <c r="G6" i="32" s="1"/>
  <c r="H6" i="32" s="1"/>
  <c r="I6" i="32" s="1"/>
  <c r="J6" i="32" s="1"/>
  <c r="K6" i="32" s="1"/>
  <c r="L6" i="32" s="1"/>
  <c r="M6" i="32" s="1"/>
  <c r="N6" i="32" s="1"/>
  <c r="O6" i="32" s="1"/>
  <c r="P6" i="32" s="1"/>
  <c r="Q6" i="32" s="1"/>
  <c r="R6" i="32" s="1"/>
  <c r="S6" i="32" s="1"/>
  <c r="T6" i="32" s="1"/>
  <c r="U6" i="32" s="1"/>
  <c r="V6" i="32" s="1"/>
  <c r="W6" i="32" s="1"/>
  <c r="X6" i="32" s="1"/>
  <c r="W169" i="31"/>
  <c r="X168" i="34" s="1"/>
  <c r="X169" i="34" s="1"/>
  <c r="V169" i="31"/>
  <c r="W168" i="34" s="1"/>
  <c r="W169" i="34" s="1"/>
  <c r="U169" i="31"/>
  <c r="V168" i="34" s="1"/>
  <c r="V169" i="34" s="1"/>
  <c r="T169" i="31"/>
  <c r="U168" i="34" s="1"/>
  <c r="U169" i="34" s="1"/>
  <c r="S169" i="31"/>
  <c r="T168" i="34" s="1"/>
  <c r="T169" i="34" s="1"/>
  <c r="R169" i="31"/>
  <c r="S168" i="34" s="1"/>
  <c r="S169" i="34" s="1"/>
  <c r="Q169" i="31"/>
  <c r="R168" i="34" s="1"/>
  <c r="R169" i="34" s="1"/>
  <c r="P169" i="31"/>
  <c r="Q168" i="34" s="1"/>
  <c r="Q169" i="34" s="1"/>
  <c r="O169" i="31"/>
  <c r="P168" i="34" s="1"/>
  <c r="P169" i="34" s="1"/>
  <c r="N169" i="31"/>
  <c r="O168" i="34" s="1"/>
  <c r="O169" i="34" s="1"/>
  <c r="M169" i="31"/>
  <c r="N168" i="34" s="1"/>
  <c r="N169" i="34" s="1"/>
  <c r="L169" i="31"/>
  <c r="M168" i="34" s="1"/>
  <c r="M169" i="34" s="1"/>
  <c r="K169" i="31"/>
  <c r="L168" i="34" s="1"/>
  <c r="L169" i="34" s="1"/>
  <c r="J169" i="31"/>
  <c r="K168" i="34" s="1"/>
  <c r="K169" i="34" s="1"/>
  <c r="I169" i="31"/>
  <c r="J168" i="34" s="1"/>
  <c r="J169" i="34" s="1"/>
  <c r="H169" i="31"/>
  <c r="I168" i="34" s="1"/>
  <c r="I169" i="34" s="1"/>
  <c r="G169" i="31"/>
  <c r="H168" i="34" s="1"/>
  <c r="H169" i="34" s="1"/>
  <c r="F169" i="31"/>
  <c r="G168" i="34" s="1"/>
  <c r="G169" i="34" s="1"/>
  <c r="E169" i="31"/>
  <c r="F168" i="34" s="1"/>
  <c r="F169" i="34" s="1"/>
  <c r="D169" i="31"/>
  <c r="E168" i="34" s="1"/>
  <c r="W168" i="31"/>
  <c r="V168" i="31"/>
  <c r="U168" i="31"/>
  <c r="T168" i="31"/>
  <c r="S168" i="31"/>
  <c r="R168" i="31"/>
  <c r="Q168" i="31"/>
  <c r="P168" i="31"/>
  <c r="O168" i="31"/>
  <c r="N168" i="31"/>
  <c r="M168" i="31"/>
  <c r="L168" i="31"/>
  <c r="K168" i="31"/>
  <c r="J168" i="31"/>
  <c r="I168" i="31"/>
  <c r="H168" i="31"/>
  <c r="G168" i="31"/>
  <c r="F168" i="31"/>
  <c r="E168" i="31"/>
  <c r="D168" i="31"/>
  <c r="W167" i="31"/>
  <c r="V167" i="31"/>
  <c r="U167" i="31"/>
  <c r="T167" i="31"/>
  <c r="S167" i="31"/>
  <c r="R167" i="31"/>
  <c r="Q167" i="31"/>
  <c r="P167" i="31"/>
  <c r="O167" i="31"/>
  <c r="N167" i="31"/>
  <c r="M167" i="31"/>
  <c r="L167" i="31"/>
  <c r="K167" i="31"/>
  <c r="J167" i="31"/>
  <c r="I167" i="31"/>
  <c r="H167" i="31"/>
  <c r="G167" i="31"/>
  <c r="F167" i="31"/>
  <c r="E167" i="31"/>
  <c r="D167" i="31"/>
  <c r="W166" i="31"/>
  <c r="X48" i="34" s="1"/>
  <c r="X49" i="34" s="1"/>
  <c r="V166" i="31"/>
  <c r="W48" i="34" s="1"/>
  <c r="W49" i="34" s="1"/>
  <c r="U166" i="31"/>
  <c r="V48" i="34" s="1"/>
  <c r="V49" i="34" s="1"/>
  <c r="T166" i="31"/>
  <c r="U48" i="34" s="1"/>
  <c r="U49" i="34" s="1"/>
  <c r="S166" i="31"/>
  <c r="T48" i="34" s="1"/>
  <c r="T49" i="34" s="1"/>
  <c r="R166" i="31"/>
  <c r="S48" i="34" s="1"/>
  <c r="S49" i="34" s="1"/>
  <c r="Q166" i="31"/>
  <c r="R48" i="34" s="1"/>
  <c r="R49" i="34" s="1"/>
  <c r="P166" i="31"/>
  <c r="Q48" i="34" s="1"/>
  <c r="Q49" i="34" s="1"/>
  <c r="O166" i="31"/>
  <c r="P48" i="34" s="1"/>
  <c r="P49" i="34" s="1"/>
  <c r="N166" i="31"/>
  <c r="O48" i="34" s="1"/>
  <c r="O49" i="34" s="1"/>
  <c r="M166" i="31"/>
  <c r="N48" i="34" s="1"/>
  <c r="N49" i="34" s="1"/>
  <c r="L166" i="31"/>
  <c r="M48" i="34" s="1"/>
  <c r="M49" i="34" s="1"/>
  <c r="K166" i="31"/>
  <c r="L48" i="34" s="1"/>
  <c r="L49" i="34" s="1"/>
  <c r="J166" i="31"/>
  <c r="K48" i="34" s="1"/>
  <c r="K49" i="34" s="1"/>
  <c r="I166" i="31"/>
  <c r="J48" i="34" s="1"/>
  <c r="J49" i="34" s="1"/>
  <c r="H166" i="31"/>
  <c r="I48" i="34" s="1"/>
  <c r="I49" i="34" s="1"/>
  <c r="G166" i="31"/>
  <c r="H48" i="34" s="1"/>
  <c r="H49" i="34" s="1"/>
  <c r="F166" i="31"/>
  <c r="G48" i="34" s="1"/>
  <c r="G49" i="34" s="1"/>
  <c r="E166" i="31"/>
  <c r="F48" i="34" s="1"/>
  <c r="F49" i="34" s="1"/>
  <c r="D166" i="31"/>
  <c r="E48" i="34" s="1"/>
  <c r="E49" i="34" s="1"/>
  <c r="W165" i="31"/>
  <c r="X8" i="34" s="1"/>
  <c r="X9" i="34" s="1"/>
  <c r="V165" i="31"/>
  <c r="W8" i="34" s="1"/>
  <c r="W9" i="34" s="1"/>
  <c r="U165" i="31"/>
  <c r="V8" i="34" s="1"/>
  <c r="V9" i="34" s="1"/>
  <c r="T165" i="31"/>
  <c r="U8" i="34" s="1"/>
  <c r="U9" i="34" s="1"/>
  <c r="S165" i="31"/>
  <c r="T8" i="34" s="1"/>
  <c r="T9" i="34" s="1"/>
  <c r="R165" i="31"/>
  <c r="S8" i="34" s="1"/>
  <c r="S9" i="34" s="1"/>
  <c r="Q165" i="31"/>
  <c r="R8" i="34" s="1"/>
  <c r="R9" i="34" s="1"/>
  <c r="P165" i="31"/>
  <c r="Q8" i="34" s="1"/>
  <c r="Q9" i="34" s="1"/>
  <c r="O165" i="31"/>
  <c r="P8" i="34" s="1"/>
  <c r="P9" i="34" s="1"/>
  <c r="N165" i="31"/>
  <c r="O8" i="34" s="1"/>
  <c r="O9" i="34" s="1"/>
  <c r="M165" i="31"/>
  <c r="N8" i="34" s="1"/>
  <c r="N9" i="34" s="1"/>
  <c r="L165" i="31"/>
  <c r="M8" i="34" s="1"/>
  <c r="M9" i="34" s="1"/>
  <c r="K165" i="31"/>
  <c r="L8" i="34" s="1"/>
  <c r="L9" i="34" s="1"/>
  <c r="J165" i="31"/>
  <c r="K8" i="34" s="1"/>
  <c r="K9" i="34" s="1"/>
  <c r="I165" i="31"/>
  <c r="J8" i="34" s="1"/>
  <c r="J9" i="34" s="1"/>
  <c r="H165" i="31"/>
  <c r="I8" i="34" s="1"/>
  <c r="I9" i="34" s="1"/>
  <c r="G165" i="31"/>
  <c r="H8" i="34" s="1"/>
  <c r="H9" i="34" s="1"/>
  <c r="F165" i="31"/>
  <c r="G8" i="34" s="1"/>
  <c r="G9" i="34" s="1"/>
  <c r="E165" i="31"/>
  <c r="F8" i="34" s="1"/>
  <c r="F9" i="34" s="1"/>
  <c r="D165" i="31"/>
  <c r="E8" i="34" s="1"/>
  <c r="X162" i="31"/>
  <c r="X161" i="31"/>
  <c r="X160" i="31"/>
  <c r="X159" i="31"/>
  <c r="X158" i="31"/>
  <c r="X157" i="31"/>
  <c r="X156" i="31"/>
  <c r="X155" i="31"/>
  <c r="X154" i="31"/>
  <c r="X153" i="31"/>
  <c r="X152" i="31"/>
  <c r="X151" i="31"/>
  <c r="X150" i="31"/>
  <c r="X149" i="31"/>
  <c r="X148" i="31"/>
  <c r="X147" i="31"/>
  <c r="X146" i="31"/>
  <c r="X145" i="31"/>
  <c r="X144" i="31"/>
  <c r="X143" i="31"/>
  <c r="X142" i="31"/>
  <c r="X141" i="31"/>
  <c r="X140" i="31"/>
  <c r="X139" i="31"/>
  <c r="X138" i="31"/>
  <c r="X137" i="31"/>
  <c r="X135" i="31"/>
  <c r="E134" i="31"/>
  <c r="F134" i="31" s="1"/>
  <c r="G134" i="31" s="1"/>
  <c r="H134" i="31" s="1"/>
  <c r="I134" i="31" s="1"/>
  <c r="J134" i="31" s="1"/>
  <c r="K134" i="31" s="1"/>
  <c r="L134" i="31" s="1"/>
  <c r="M134" i="31" s="1"/>
  <c r="N134" i="31" s="1"/>
  <c r="O134" i="31" s="1"/>
  <c r="P134" i="31" s="1"/>
  <c r="Q134" i="31" s="1"/>
  <c r="R134" i="31" s="1"/>
  <c r="S134" i="31" s="1"/>
  <c r="T134" i="31" s="1"/>
  <c r="U134" i="31" s="1"/>
  <c r="V134" i="31" s="1"/>
  <c r="W134" i="31" s="1"/>
  <c r="F133" i="31"/>
  <c r="G133" i="31" s="1"/>
  <c r="H133" i="31" s="1"/>
  <c r="I133" i="31" s="1"/>
  <c r="J133" i="31" s="1"/>
  <c r="K133" i="31" s="1"/>
  <c r="L133" i="31" s="1"/>
  <c r="M133" i="31" s="1"/>
  <c r="N133" i="31" s="1"/>
  <c r="O133" i="31" s="1"/>
  <c r="P133" i="31" s="1"/>
  <c r="Q133" i="31" s="1"/>
  <c r="R133" i="31" s="1"/>
  <c r="S133" i="31" s="1"/>
  <c r="T133" i="31" s="1"/>
  <c r="U133" i="31" s="1"/>
  <c r="V133" i="31" s="1"/>
  <c r="W133" i="31" s="1"/>
  <c r="E133" i="31"/>
  <c r="E132" i="31"/>
  <c r="F132" i="31" s="1"/>
  <c r="G132" i="31" s="1"/>
  <c r="H132" i="31" s="1"/>
  <c r="I132" i="31" s="1"/>
  <c r="J132" i="31" s="1"/>
  <c r="K132" i="31" s="1"/>
  <c r="L132" i="31" s="1"/>
  <c r="M132" i="31" s="1"/>
  <c r="N132" i="31" s="1"/>
  <c r="O132" i="31" s="1"/>
  <c r="P132" i="31" s="1"/>
  <c r="Q132" i="31" s="1"/>
  <c r="R132" i="31" s="1"/>
  <c r="S132" i="31" s="1"/>
  <c r="T132" i="31" s="1"/>
  <c r="U132" i="31" s="1"/>
  <c r="V132" i="31" s="1"/>
  <c r="W132" i="31" s="1"/>
  <c r="W127" i="31"/>
  <c r="X168" i="33" s="1"/>
  <c r="X169" i="33" s="1"/>
  <c r="V127" i="31"/>
  <c r="W168" i="33" s="1"/>
  <c r="W169" i="33" s="1"/>
  <c r="U127" i="31"/>
  <c r="V168" i="33" s="1"/>
  <c r="V169" i="33" s="1"/>
  <c r="T127" i="31"/>
  <c r="U168" i="33" s="1"/>
  <c r="U169" i="33" s="1"/>
  <c r="S127" i="31"/>
  <c r="T168" i="33" s="1"/>
  <c r="T169" i="33" s="1"/>
  <c r="R127" i="31"/>
  <c r="S168" i="33" s="1"/>
  <c r="S169" i="33" s="1"/>
  <c r="Q127" i="31"/>
  <c r="R168" i="33" s="1"/>
  <c r="R169" i="33" s="1"/>
  <c r="P127" i="31"/>
  <c r="Q168" i="33" s="1"/>
  <c r="Q169" i="33" s="1"/>
  <c r="O127" i="31"/>
  <c r="P168" i="33" s="1"/>
  <c r="P169" i="33" s="1"/>
  <c r="N127" i="31"/>
  <c r="O168" i="33" s="1"/>
  <c r="O169" i="33" s="1"/>
  <c r="M127" i="31"/>
  <c r="N168" i="33" s="1"/>
  <c r="N169" i="33" s="1"/>
  <c r="L127" i="31"/>
  <c r="M168" i="33" s="1"/>
  <c r="M169" i="33" s="1"/>
  <c r="K127" i="31"/>
  <c r="L168" i="33" s="1"/>
  <c r="L169" i="33" s="1"/>
  <c r="J127" i="31"/>
  <c r="K168" i="33" s="1"/>
  <c r="K169" i="33" s="1"/>
  <c r="I127" i="31"/>
  <c r="J168" i="33" s="1"/>
  <c r="J169" i="33" s="1"/>
  <c r="H127" i="31"/>
  <c r="I168" i="33" s="1"/>
  <c r="I169" i="33" s="1"/>
  <c r="G127" i="31"/>
  <c r="H168" i="33" s="1"/>
  <c r="H169" i="33" s="1"/>
  <c r="F127" i="31"/>
  <c r="G168" i="33" s="1"/>
  <c r="G169" i="33" s="1"/>
  <c r="E127" i="31"/>
  <c r="F168" i="33" s="1"/>
  <c r="F169" i="33" s="1"/>
  <c r="D127" i="31"/>
  <c r="E168" i="33" s="1"/>
  <c r="E169" i="33" s="1"/>
  <c r="W126" i="31"/>
  <c r="X128" i="33" s="1"/>
  <c r="X129" i="33" s="1"/>
  <c r="V126" i="31"/>
  <c r="W128" i="33" s="1"/>
  <c r="W129" i="33" s="1"/>
  <c r="U126" i="31"/>
  <c r="V128" i="33" s="1"/>
  <c r="V129" i="33" s="1"/>
  <c r="T126" i="31"/>
  <c r="U128" i="33" s="1"/>
  <c r="U129" i="33" s="1"/>
  <c r="S126" i="31"/>
  <c r="T128" i="33" s="1"/>
  <c r="T129" i="33" s="1"/>
  <c r="R126" i="31"/>
  <c r="S128" i="33" s="1"/>
  <c r="S129" i="33" s="1"/>
  <c r="Q126" i="31"/>
  <c r="R128" i="33" s="1"/>
  <c r="R129" i="33" s="1"/>
  <c r="P126" i="31"/>
  <c r="Q128" i="33" s="1"/>
  <c r="Q129" i="33" s="1"/>
  <c r="O126" i="31"/>
  <c r="P128" i="33" s="1"/>
  <c r="P129" i="33" s="1"/>
  <c r="N126" i="31"/>
  <c r="O128" i="33" s="1"/>
  <c r="O129" i="33" s="1"/>
  <c r="M126" i="31"/>
  <c r="N128" i="33" s="1"/>
  <c r="N129" i="33" s="1"/>
  <c r="L126" i="31"/>
  <c r="M128" i="33" s="1"/>
  <c r="M129" i="33" s="1"/>
  <c r="K126" i="31"/>
  <c r="L128" i="33" s="1"/>
  <c r="L129" i="33" s="1"/>
  <c r="J126" i="31"/>
  <c r="K128" i="33" s="1"/>
  <c r="K129" i="33" s="1"/>
  <c r="I126" i="31"/>
  <c r="J128" i="33" s="1"/>
  <c r="J129" i="33" s="1"/>
  <c r="H126" i="31"/>
  <c r="I128" i="33" s="1"/>
  <c r="G126" i="31"/>
  <c r="H128" i="33" s="1"/>
  <c r="H129" i="33" s="1"/>
  <c r="F126" i="31"/>
  <c r="G128" i="33" s="1"/>
  <c r="G129" i="33" s="1"/>
  <c r="E126" i="31"/>
  <c r="F128" i="33" s="1"/>
  <c r="F129" i="33" s="1"/>
  <c r="D126" i="31"/>
  <c r="E128" i="33" s="1"/>
  <c r="W125" i="31"/>
  <c r="X88" i="33" s="1"/>
  <c r="X89" i="33" s="1"/>
  <c r="V125" i="31"/>
  <c r="W88" i="33" s="1"/>
  <c r="W89" i="33" s="1"/>
  <c r="U125" i="31"/>
  <c r="V88" i="33" s="1"/>
  <c r="V89" i="33" s="1"/>
  <c r="T125" i="31"/>
  <c r="U88" i="33" s="1"/>
  <c r="U89" i="33" s="1"/>
  <c r="S125" i="31"/>
  <c r="T88" i="33" s="1"/>
  <c r="T89" i="33" s="1"/>
  <c r="R125" i="31"/>
  <c r="S88" i="33" s="1"/>
  <c r="S89" i="33" s="1"/>
  <c r="Q125" i="31"/>
  <c r="R88" i="33" s="1"/>
  <c r="R89" i="33" s="1"/>
  <c r="P125" i="31"/>
  <c r="Q88" i="33" s="1"/>
  <c r="Q89" i="33" s="1"/>
  <c r="O125" i="31"/>
  <c r="P88" i="33" s="1"/>
  <c r="P89" i="33" s="1"/>
  <c r="N125" i="31"/>
  <c r="O88" i="33" s="1"/>
  <c r="O89" i="33" s="1"/>
  <c r="M125" i="31"/>
  <c r="N88" i="33" s="1"/>
  <c r="N89" i="33" s="1"/>
  <c r="L125" i="31"/>
  <c r="M88" i="33" s="1"/>
  <c r="M89" i="33" s="1"/>
  <c r="K125" i="31"/>
  <c r="L88" i="33" s="1"/>
  <c r="L89" i="33" s="1"/>
  <c r="J125" i="31"/>
  <c r="K88" i="33" s="1"/>
  <c r="K89" i="33" s="1"/>
  <c r="I125" i="31"/>
  <c r="J88" i="33" s="1"/>
  <c r="J89" i="33" s="1"/>
  <c r="H125" i="31"/>
  <c r="I88" i="33" s="1"/>
  <c r="I89" i="33" s="1"/>
  <c r="G125" i="31"/>
  <c r="H88" i="33" s="1"/>
  <c r="H89" i="33" s="1"/>
  <c r="F125" i="31"/>
  <c r="G88" i="33" s="1"/>
  <c r="G89" i="33" s="1"/>
  <c r="E125" i="31"/>
  <c r="F88" i="33" s="1"/>
  <c r="F89" i="33" s="1"/>
  <c r="D125" i="31"/>
  <c r="E88" i="33" s="1"/>
  <c r="E89" i="33" s="1"/>
  <c r="W124" i="31"/>
  <c r="X48" i="33" s="1"/>
  <c r="X49" i="33" s="1"/>
  <c r="V124" i="31"/>
  <c r="W48" i="33" s="1"/>
  <c r="W49" i="33" s="1"/>
  <c r="U124" i="31"/>
  <c r="V48" i="33" s="1"/>
  <c r="V49" i="33" s="1"/>
  <c r="T124" i="31"/>
  <c r="U48" i="33" s="1"/>
  <c r="U49" i="33" s="1"/>
  <c r="S124" i="31"/>
  <c r="T48" i="33" s="1"/>
  <c r="T49" i="33" s="1"/>
  <c r="R124" i="31"/>
  <c r="S48" i="33" s="1"/>
  <c r="S49" i="33" s="1"/>
  <c r="Q124" i="31"/>
  <c r="R48" i="33" s="1"/>
  <c r="R49" i="33" s="1"/>
  <c r="P124" i="31"/>
  <c r="Q48" i="33" s="1"/>
  <c r="Q49" i="33" s="1"/>
  <c r="O124" i="31"/>
  <c r="P48" i="33" s="1"/>
  <c r="P49" i="33" s="1"/>
  <c r="N124" i="31"/>
  <c r="O48" i="33" s="1"/>
  <c r="O49" i="33" s="1"/>
  <c r="M124" i="31"/>
  <c r="N48" i="33" s="1"/>
  <c r="N49" i="33" s="1"/>
  <c r="L124" i="31"/>
  <c r="M48" i="33" s="1"/>
  <c r="M49" i="33" s="1"/>
  <c r="K124" i="31"/>
  <c r="L48" i="33" s="1"/>
  <c r="L49" i="33" s="1"/>
  <c r="J124" i="31"/>
  <c r="K48" i="33" s="1"/>
  <c r="K49" i="33" s="1"/>
  <c r="I124" i="31"/>
  <c r="J48" i="33" s="1"/>
  <c r="J49" i="33" s="1"/>
  <c r="H124" i="31"/>
  <c r="I48" i="33" s="1"/>
  <c r="I49" i="33" s="1"/>
  <c r="G124" i="31"/>
  <c r="H48" i="33" s="1"/>
  <c r="H49" i="33" s="1"/>
  <c r="F124" i="31"/>
  <c r="G48" i="33" s="1"/>
  <c r="G49" i="33" s="1"/>
  <c r="E124" i="31"/>
  <c r="F48" i="33" s="1"/>
  <c r="F49" i="33" s="1"/>
  <c r="D124" i="31"/>
  <c r="E48" i="33" s="1"/>
  <c r="E49" i="33" s="1"/>
  <c r="W123" i="31"/>
  <c r="V123" i="31"/>
  <c r="U123" i="31"/>
  <c r="T123" i="31"/>
  <c r="S123" i="31"/>
  <c r="R123" i="31"/>
  <c r="Q123" i="31"/>
  <c r="P123" i="31"/>
  <c r="O123" i="31"/>
  <c r="N123" i="31"/>
  <c r="M123" i="31"/>
  <c r="L123" i="31"/>
  <c r="K123" i="31"/>
  <c r="J123" i="31"/>
  <c r="I123" i="31"/>
  <c r="H123" i="31"/>
  <c r="G123" i="31"/>
  <c r="F123" i="31"/>
  <c r="E123" i="31"/>
  <c r="D123" i="31"/>
  <c r="D129" i="31" s="1"/>
  <c r="X120" i="31"/>
  <c r="X119" i="31"/>
  <c r="X118" i="31"/>
  <c r="X117" i="31"/>
  <c r="X116" i="31"/>
  <c r="X115" i="31"/>
  <c r="X114" i="31"/>
  <c r="X113" i="31"/>
  <c r="X112" i="31"/>
  <c r="X111" i="31"/>
  <c r="X110" i="31"/>
  <c r="X109" i="31"/>
  <c r="X108" i="31"/>
  <c r="X107" i="31"/>
  <c r="X106" i="31"/>
  <c r="X105" i="31"/>
  <c r="X104" i="31"/>
  <c r="X103" i="31"/>
  <c r="X102" i="31"/>
  <c r="X101" i="31"/>
  <c r="X100" i="31"/>
  <c r="X99" i="31"/>
  <c r="X98" i="31"/>
  <c r="X97" i="31"/>
  <c r="X96" i="31"/>
  <c r="X95" i="31"/>
  <c r="X94" i="31"/>
  <c r="X93" i="31"/>
  <c r="E92" i="31"/>
  <c r="F92" i="31" s="1"/>
  <c r="G92" i="31" s="1"/>
  <c r="H92" i="31" s="1"/>
  <c r="I92" i="31" s="1"/>
  <c r="J92" i="31" s="1"/>
  <c r="K92" i="31" s="1"/>
  <c r="L92" i="31" s="1"/>
  <c r="M92" i="31" s="1"/>
  <c r="N92" i="31" s="1"/>
  <c r="O92" i="31" s="1"/>
  <c r="P92" i="31" s="1"/>
  <c r="Q92" i="31" s="1"/>
  <c r="R92" i="31" s="1"/>
  <c r="S92" i="31" s="1"/>
  <c r="T92" i="31" s="1"/>
  <c r="U92" i="31" s="1"/>
  <c r="V92" i="31" s="1"/>
  <c r="W92" i="31" s="1"/>
  <c r="E91" i="31"/>
  <c r="F91" i="31" s="1"/>
  <c r="G91" i="31" s="1"/>
  <c r="H91" i="31" s="1"/>
  <c r="I91" i="31" s="1"/>
  <c r="J91" i="31" s="1"/>
  <c r="K91" i="31" s="1"/>
  <c r="L91" i="31" s="1"/>
  <c r="M91" i="31" s="1"/>
  <c r="N91" i="31" s="1"/>
  <c r="O91" i="31" s="1"/>
  <c r="P91" i="31" s="1"/>
  <c r="Q91" i="31" s="1"/>
  <c r="R91" i="31" s="1"/>
  <c r="S91" i="31" s="1"/>
  <c r="T91" i="31" s="1"/>
  <c r="U91" i="31" s="1"/>
  <c r="V91" i="31" s="1"/>
  <c r="W91" i="31" s="1"/>
  <c r="E90" i="31"/>
  <c r="F90" i="31" s="1"/>
  <c r="G90" i="31" s="1"/>
  <c r="H90" i="31" s="1"/>
  <c r="I90" i="31" s="1"/>
  <c r="J90" i="31" s="1"/>
  <c r="K90" i="31" s="1"/>
  <c r="L90" i="31" s="1"/>
  <c r="M90" i="31" s="1"/>
  <c r="N90" i="31" s="1"/>
  <c r="O90" i="31" s="1"/>
  <c r="P90" i="31" s="1"/>
  <c r="Q90" i="31" s="1"/>
  <c r="R90" i="31" s="1"/>
  <c r="S90" i="31" s="1"/>
  <c r="T90" i="31" s="1"/>
  <c r="U90" i="31" s="1"/>
  <c r="V90" i="31" s="1"/>
  <c r="W90" i="31" s="1"/>
  <c r="W78" i="31"/>
  <c r="V78" i="31"/>
  <c r="U78" i="31"/>
  <c r="T78" i="31"/>
  <c r="S78" i="31"/>
  <c r="R78" i="31"/>
  <c r="Q78" i="31"/>
  <c r="P78" i="31"/>
  <c r="O78" i="31"/>
  <c r="N78" i="31"/>
  <c r="M78" i="31"/>
  <c r="L78" i="31"/>
  <c r="K78" i="31"/>
  <c r="J78" i="31"/>
  <c r="I78" i="31"/>
  <c r="H78" i="31"/>
  <c r="G78" i="31"/>
  <c r="F78" i="31"/>
  <c r="E78" i="31"/>
  <c r="D78" i="31"/>
  <c r="C78" i="31"/>
  <c r="B78" i="31"/>
  <c r="W77" i="31"/>
  <c r="V77" i="31"/>
  <c r="U77" i="31"/>
  <c r="T77" i="31"/>
  <c r="S77" i="31"/>
  <c r="R77" i="31"/>
  <c r="Q77" i="31"/>
  <c r="P77" i="31"/>
  <c r="O77" i="31"/>
  <c r="N77" i="31"/>
  <c r="M77" i="31"/>
  <c r="L77" i="31"/>
  <c r="K77" i="31"/>
  <c r="J77" i="31"/>
  <c r="I77" i="31"/>
  <c r="H77" i="31"/>
  <c r="G77" i="31"/>
  <c r="F77" i="31"/>
  <c r="E77" i="31"/>
  <c r="D77" i="31"/>
  <c r="C77" i="31"/>
  <c r="B77" i="31"/>
  <c r="W76" i="31"/>
  <c r="V76" i="31"/>
  <c r="U76" i="31"/>
  <c r="T76" i="31"/>
  <c r="S76" i="31"/>
  <c r="R76" i="31"/>
  <c r="Q76" i="31"/>
  <c r="P76" i="31"/>
  <c r="O76" i="31"/>
  <c r="N76" i="31"/>
  <c r="M76" i="31"/>
  <c r="L76" i="31"/>
  <c r="K76" i="31"/>
  <c r="J76" i="31"/>
  <c r="I76" i="31"/>
  <c r="H76" i="31"/>
  <c r="G76" i="31"/>
  <c r="F76" i="31"/>
  <c r="E76" i="31"/>
  <c r="D76" i="31"/>
  <c r="C76" i="31"/>
  <c r="B76" i="31"/>
  <c r="W75" i="31"/>
  <c r="V75" i="31"/>
  <c r="U75" i="31"/>
  <c r="T75" i="31"/>
  <c r="S75" i="31"/>
  <c r="R75" i="31"/>
  <c r="Q75" i="31"/>
  <c r="P75" i="31"/>
  <c r="O75" i="31"/>
  <c r="N75" i="31"/>
  <c r="M75" i="31"/>
  <c r="L75" i="31"/>
  <c r="K75" i="31"/>
  <c r="J75" i="31"/>
  <c r="I75" i="31"/>
  <c r="H75" i="31"/>
  <c r="G75" i="31"/>
  <c r="F75" i="31"/>
  <c r="E75" i="31"/>
  <c r="D75" i="31"/>
  <c r="C75" i="31"/>
  <c r="B75" i="31"/>
  <c r="W74" i="31"/>
  <c r="V74" i="31"/>
  <c r="U74" i="31"/>
  <c r="T74" i="31"/>
  <c r="S74" i="31"/>
  <c r="R74" i="31"/>
  <c r="Q74" i="31"/>
  <c r="P74" i="31"/>
  <c r="O74" i="31"/>
  <c r="N74" i="31"/>
  <c r="M74" i="31"/>
  <c r="L74" i="31"/>
  <c r="K74" i="31"/>
  <c r="J74" i="31"/>
  <c r="I74" i="31"/>
  <c r="H74" i="31"/>
  <c r="G74" i="31"/>
  <c r="F74" i="31"/>
  <c r="E74" i="31"/>
  <c r="D74" i="31"/>
  <c r="C74" i="31"/>
  <c r="B74" i="31"/>
  <c r="W73" i="31"/>
  <c r="V73" i="31"/>
  <c r="U73" i="31"/>
  <c r="T73" i="31"/>
  <c r="S73" i="31"/>
  <c r="R73" i="31"/>
  <c r="Q73" i="31"/>
  <c r="P73" i="31"/>
  <c r="O73" i="31"/>
  <c r="N73" i="31"/>
  <c r="M73" i="31"/>
  <c r="L73" i="31"/>
  <c r="K73" i="31"/>
  <c r="J73" i="31"/>
  <c r="I73" i="31"/>
  <c r="H73" i="31"/>
  <c r="G73" i="31"/>
  <c r="F73" i="31"/>
  <c r="E73" i="31"/>
  <c r="D73" i="31"/>
  <c r="C73" i="31"/>
  <c r="B73" i="31"/>
  <c r="W72" i="31"/>
  <c r="V72" i="31"/>
  <c r="U72" i="31"/>
  <c r="T72" i="31"/>
  <c r="S72" i="31"/>
  <c r="R72" i="31"/>
  <c r="Q72" i="31"/>
  <c r="P72" i="31"/>
  <c r="O72" i="31"/>
  <c r="N72" i="31"/>
  <c r="M72" i="31"/>
  <c r="L72" i="31"/>
  <c r="K72" i="31"/>
  <c r="J72" i="31"/>
  <c r="I72" i="31"/>
  <c r="H72" i="31"/>
  <c r="G72" i="31"/>
  <c r="F72" i="31"/>
  <c r="E72" i="31"/>
  <c r="D72" i="31"/>
  <c r="C72" i="31"/>
  <c r="B72" i="31"/>
  <c r="W71" i="31"/>
  <c r="V71" i="31"/>
  <c r="U71" i="31"/>
  <c r="T71" i="31"/>
  <c r="S71" i="31"/>
  <c r="R71" i="31"/>
  <c r="Q71" i="31"/>
  <c r="P71" i="31"/>
  <c r="O71" i="31"/>
  <c r="N71" i="31"/>
  <c r="M71" i="31"/>
  <c r="L71" i="31"/>
  <c r="K71" i="31"/>
  <c r="J71" i="31"/>
  <c r="I71" i="31"/>
  <c r="H71" i="31"/>
  <c r="G71" i="31"/>
  <c r="F71" i="31"/>
  <c r="E71" i="31"/>
  <c r="D71" i="31"/>
  <c r="C71" i="31"/>
  <c r="B71" i="31"/>
  <c r="W70" i="31"/>
  <c r="V70" i="31"/>
  <c r="U70" i="31"/>
  <c r="T70" i="31"/>
  <c r="S70" i="31"/>
  <c r="R70" i="31"/>
  <c r="Q70" i="31"/>
  <c r="P70" i="31"/>
  <c r="O70" i="31"/>
  <c r="N70" i="31"/>
  <c r="M70" i="31"/>
  <c r="L70" i="31"/>
  <c r="K70" i="31"/>
  <c r="J70" i="31"/>
  <c r="I70" i="31"/>
  <c r="H70" i="31"/>
  <c r="G70" i="31"/>
  <c r="F70" i="31"/>
  <c r="E70" i="31"/>
  <c r="D70" i="31"/>
  <c r="C70" i="31"/>
  <c r="B70" i="31"/>
  <c r="W69" i="31"/>
  <c r="V69" i="31"/>
  <c r="U69" i="31"/>
  <c r="T69" i="31"/>
  <c r="S69" i="31"/>
  <c r="R69" i="31"/>
  <c r="Q69" i="31"/>
  <c r="P69" i="31"/>
  <c r="O69" i="31"/>
  <c r="N69" i="31"/>
  <c r="M69" i="31"/>
  <c r="L69" i="31"/>
  <c r="K69" i="31"/>
  <c r="J69" i="31"/>
  <c r="I69" i="31"/>
  <c r="H69" i="31"/>
  <c r="G69" i="31"/>
  <c r="F69" i="31"/>
  <c r="E69" i="31"/>
  <c r="D69" i="31"/>
  <c r="C69" i="31"/>
  <c r="B69" i="31"/>
  <c r="W68" i="31"/>
  <c r="V68" i="31"/>
  <c r="U68" i="31"/>
  <c r="T68" i="31"/>
  <c r="S68" i="31"/>
  <c r="R68" i="31"/>
  <c r="Q68" i="31"/>
  <c r="P68" i="31"/>
  <c r="O68" i="31"/>
  <c r="N68" i="31"/>
  <c r="M68" i="31"/>
  <c r="L68" i="31"/>
  <c r="K68" i="31"/>
  <c r="J68" i="31"/>
  <c r="I68" i="31"/>
  <c r="H68" i="31"/>
  <c r="G68" i="31"/>
  <c r="F68" i="31"/>
  <c r="E68" i="31"/>
  <c r="D68" i="31"/>
  <c r="C68" i="31"/>
  <c r="B68" i="31"/>
  <c r="W67" i="31"/>
  <c r="V67" i="31"/>
  <c r="U67" i="31"/>
  <c r="T67" i="31"/>
  <c r="S67" i="31"/>
  <c r="R67" i="31"/>
  <c r="Q67" i="31"/>
  <c r="P67" i="31"/>
  <c r="O67" i="31"/>
  <c r="N67" i="31"/>
  <c r="M67" i="31"/>
  <c r="L67" i="31"/>
  <c r="K67" i="31"/>
  <c r="J67" i="31"/>
  <c r="I67" i="31"/>
  <c r="H67" i="31"/>
  <c r="G67" i="31"/>
  <c r="F67" i="31"/>
  <c r="E67" i="31"/>
  <c r="D67" i="31"/>
  <c r="C67" i="31"/>
  <c r="B67" i="31"/>
  <c r="W66" i="31"/>
  <c r="V66" i="31"/>
  <c r="U66" i="31"/>
  <c r="T66" i="31"/>
  <c r="S66" i="31"/>
  <c r="R66" i="31"/>
  <c r="Q66" i="31"/>
  <c r="P66" i="31"/>
  <c r="O66" i="31"/>
  <c r="N66" i="31"/>
  <c r="M66" i="31"/>
  <c r="L66" i="31"/>
  <c r="K66" i="31"/>
  <c r="J66" i="31"/>
  <c r="I66" i="31"/>
  <c r="H66" i="31"/>
  <c r="G66" i="31"/>
  <c r="F66" i="31"/>
  <c r="E66" i="31"/>
  <c r="D66" i="31"/>
  <c r="C66" i="31"/>
  <c r="B66" i="31"/>
  <c r="W65" i="31"/>
  <c r="V65" i="31"/>
  <c r="U65" i="31"/>
  <c r="T65" i="31"/>
  <c r="S65" i="31"/>
  <c r="R65" i="31"/>
  <c r="Q65" i="31"/>
  <c r="P65" i="31"/>
  <c r="O65" i="31"/>
  <c r="N65" i="31"/>
  <c r="M65" i="31"/>
  <c r="L65" i="31"/>
  <c r="K65" i="31"/>
  <c r="J65" i="31"/>
  <c r="I65" i="31"/>
  <c r="H65" i="31"/>
  <c r="G65" i="31"/>
  <c r="F65" i="31"/>
  <c r="E65" i="31"/>
  <c r="D65" i="31"/>
  <c r="C65" i="31"/>
  <c r="B65" i="31"/>
  <c r="W64" i="31"/>
  <c r="V64" i="31"/>
  <c r="U64" i="31"/>
  <c r="T64" i="31"/>
  <c r="S64" i="31"/>
  <c r="R64" i="31"/>
  <c r="Q64" i="31"/>
  <c r="P64" i="31"/>
  <c r="O64" i="31"/>
  <c r="N64" i="31"/>
  <c r="M64" i="31"/>
  <c r="L64" i="31"/>
  <c r="K64" i="31"/>
  <c r="J64" i="31"/>
  <c r="I64" i="31"/>
  <c r="H64" i="31"/>
  <c r="G64" i="31"/>
  <c r="F64" i="31"/>
  <c r="E64" i="31"/>
  <c r="D64" i="31"/>
  <c r="C64" i="31"/>
  <c r="B64" i="31"/>
  <c r="W63" i="31"/>
  <c r="V63" i="31"/>
  <c r="U63" i="31"/>
  <c r="T63" i="31"/>
  <c r="S63" i="31"/>
  <c r="R63" i="31"/>
  <c r="Q63" i="31"/>
  <c r="P63" i="31"/>
  <c r="O63" i="31"/>
  <c r="N63" i="31"/>
  <c r="M63" i="31"/>
  <c r="L63" i="31"/>
  <c r="K63" i="31"/>
  <c r="J63" i="31"/>
  <c r="I63" i="31"/>
  <c r="H63" i="31"/>
  <c r="G63" i="31"/>
  <c r="F63" i="31"/>
  <c r="E63" i="31"/>
  <c r="D63" i="31"/>
  <c r="C63" i="31"/>
  <c r="B63" i="31"/>
  <c r="W62" i="31"/>
  <c r="V62" i="31"/>
  <c r="U62" i="31"/>
  <c r="T62" i="31"/>
  <c r="S62" i="31"/>
  <c r="R62" i="31"/>
  <c r="Q62" i="31"/>
  <c r="P62" i="31"/>
  <c r="O62" i="31"/>
  <c r="N62" i="31"/>
  <c r="M62" i="31"/>
  <c r="L62" i="31"/>
  <c r="K62" i="31"/>
  <c r="J62" i="31"/>
  <c r="I62" i="31"/>
  <c r="H62" i="31"/>
  <c r="G62" i="31"/>
  <c r="F62" i="31"/>
  <c r="E62" i="31"/>
  <c r="D62" i="31"/>
  <c r="C62" i="31"/>
  <c r="B62" i="31"/>
  <c r="W61" i="31"/>
  <c r="V61" i="31"/>
  <c r="U61" i="31"/>
  <c r="T61" i="31"/>
  <c r="S61" i="31"/>
  <c r="R61" i="31"/>
  <c r="Q61" i="31"/>
  <c r="P61" i="31"/>
  <c r="O61" i="31"/>
  <c r="N61" i="31"/>
  <c r="M61" i="31"/>
  <c r="L61" i="31"/>
  <c r="K61" i="31"/>
  <c r="J61" i="31"/>
  <c r="I61" i="31"/>
  <c r="H61" i="31"/>
  <c r="G61" i="31"/>
  <c r="F61" i="31"/>
  <c r="E61" i="31"/>
  <c r="D61" i="31"/>
  <c r="C61" i="31"/>
  <c r="B61" i="31"/>
  <c r="W60" i="31"/>
  <c r="V60" i="31"/>
  <c r="U60" i="31"/>
  <c r="T60" i="31"/>
  <c r="S60" i="31"/>
  <c r="R60" i="31"/>
  <c r="Q60" i="31"/>
  <c r="P60" i="31"/>
  <c r="O60" i="31"/>
  <c r="N60" i="31"/>
  <c r="M60" i="31"/>
  <c r="L60" i="31"/>
  <c r="K60" i="31"/>
  <c r="J60" i="31"/>
  <c r="I60" i="31"/>
  <c r="H60" i="31"/>
  <c r="G60" i="31"/>
  <c r="F60" i="31"/>
  <c r="E60" i="31"/>
  <c r="D60" i="31"/>
  <c r="C60" i="31"/>
  <c r="B60" i="31"/>
  <c r="W59" i="31"/>
  <c r="V59" i="31"/>
  <c r="U59" i="31"/>
  <c r="T59" i="31"/>
  <c r="S59" i="31"/>
  <c r="R59" i="31"/>
  <c r="Q59" i="31"/>
  <c r="P59" i="31"/>
  <c r="O59" i="31"/>
  <c r="N59" i="31"/>
  <c r="M59" i="31"/>
  <c r="L59" i="31"/>
  <c r="K59" i="31"/>
  <c r="J59" i="31"/>
  <c r="I59" i="31"/>
  <c r="H59" i="31"/>
  <c r="G59" i="31"/>
  <c r="F59" i="31"/>
  <c r="E59" i="31"/>
  <c r="D59" i="31"/>
  <c r="C59" i="31"/>
  <c r="B59" i="31"/>
  <c r="W58" i="31"/>
  <c r="V58" i="31"/>
  <c r="U58" i="31"/>
  <c r="T58" i="31"/>
  <c r="S58" i="31"/>
  <c r="R58" i="31"/>
  <c r="Q58" i="31"/>
  <c r="P58" i="31"/>
  <c r="O58" i="31"/>
  <c r="N58" i="31"/>
  <c r="M58" i="31"/>
  <c r="L58" i="31"/>
  <c r="K58" i="31"/>
  <c r="J58" i="31"/>
  <c r="I58" i="31"/>
  <c r="H58" i="31"/>
  <c r="G58" i="31"/>
  <c r="F58" i="31"/>
  <c r="E58" i="31"/>
  <c r="D58" i="31"/>
  <c r="C58" i="31"/>
  <c r="B58" i="31"/>
  <c r="W57" i="31"/>
  <c r="V57" i="31"/>
  <c r="U57" i="31"/>
  <c r="T57" i="31"/>
  <c r="S57" i="31"/>
  <c r="R57" i="31"/>
  <c r="Q57" i="31"/>
  <c r="P57" i="31"/>
  <c r="O57" i="31"/>
  <c r="N57" i="31"/>
  <c r="M57" i="31"/>
  <c r="L57" i="31"/>
  <c r="K57" i="31"/>
  <c r="J57" i="31"/>
  <c r="I57" i="31"/>
  <c r="H57" i="31"/>
  <c r="G57" i="31"/>
  <c r="F57" i="31"/>
  <c r="E57" i="31"/>
  <c r="D57" i="31"/>
  <c r="C57" i="31"/>
  <c r="B57" i="31"/>
  <c r="W56" i="31"/>
  <c r="V56" i="31"/>
  <c r="U56" i="31"/>
  <c r="T56" i="31"/>
  <c r="S56" i="31"/>
  <c r="R56" i="31"/>
  <c r="Q56" i="31"/>
  <c r="P56" i="31"/>
  <c r="O56" i="31"/>
  <c r="N56" i="31"/>
  <c r="M56" i="31"/>
  <c r="L56" i="31"/>
  <c r="K56" i="31"/>
  <c r="J56" i="31"/>
  <c r="I56" i="31"/>
  <c r="H56" i="31"/>
  <c r="G56" i="31"/>
  <c r="F56" i="31"/>
  <c r="E56" i="31"/>
  <c r="D56" i="31"/>
  <c r="C56" i="31"/>
  <c r="B56" i="31"/>
  <c r="W55" i="31"/>
  <c r="V55" i="31"/>
  <c r="U55" i="31"/>
  <c r="T55" i="31"/>
  <c r="S55" i="31"/>
  <c r="R55" i="31"/>
  <c r="Q55" i="31"/>
  <c r="P55" i="31"/>
  <c r="O55" i="31"/>
  <c r="N55" i="31"/>
  <c r="M55" i="31"/>
  <c r="L55" i="31"/>
  <c r="K55" i="31"/>
  <c r="J55" i="31"/>
  <c r="I55" i="31"/>
  <c r="H55" i="31"/>
  <c r="G55" i="31"/>
  <c r="F55" i="31"/>
  <c r="E55" i="31"/>
  <c r="D55" i="31"/>
  <c r="C55" i="31"/>
  <c r="B55" i="31"/>
  <c r="W54" i="31"/>
  <c r="V54" i="31"/>
  <c r="U54" i="31"/>
  <c r="T54" i="31"/>
  <c r="S54" i="31"/>
  <c r="R54" i="31"/>
  <c r="Q54" i="31"/>
  <c r="P54" i="31"/>
  <c r="O54" i="31"/>
  <c r="N54" i="31"/>
  <c r="M54" i="31"/>
  <c r="L54" i="31"/>
  <c r="K54" i="31"/>
  <c r="J54" i="31"/>
  <c r="I54" i="31"/>
  <c r="H54" i="31"/>
  <c r="G54" i="31"/>
  <c r="F54" i="31"/>
  <c r="E54" i="31"/>
  <c r="D54" i="31"/>
  <c r="C54" i="31"/>
  <c r="B54" i="31"/>
  <c r="W53" i="31"/>
  <c r="V53" i="31"/>
  <c r="U53" i="31"/>
  <c r="T53" i="31"/>
  <c r="S53" i="31"/>
  <c r="R53" i="31"/>
  <c r="Q53" i="31"/>
  <c r="P53" i="31"/>
  <c r="O53" i="31"/>
  <c r="N53" i="31"/>
  <c r="M53" i="31"/>
  <c r="L53" i="31"/>
  <c r="K53" i="31"/>
  <c r="J53" i="31"/>
  <c r="I53" i="31"/>
  <c r="H53" i="31"/>
  <c r="G53" i="31"/>
  <c r="F53" i="31"/>
  <c r="E53" i="31"/>
  <c r="D53" i="31"/>
  <c r="C53" i="31"/>
  <c r="B53" i="31"/>
  <c r="W52" i="31"/>
  <c r="V52" i="31"/>
  <c r="U52" i="31"/>
  <c r="T52" i="31"/>
  <c r="S52" i="31"/>
  <c r="R52" i="31"/>
  <c r="Q52" i="31"/>
  <c r="P52" i="31"/>
  <c r="O52" i="31"/>
  <c r="N52" i="31"/>
  <c r="M52" i="31"/>
  <c r="L52" i="31"/>
  <c r="K52" i="31"/>
  <c r="J52" i="31"/>
  <c r="I52" i="31"/>
  <c r="H52" i="31"/>
  <c r="G52" i="31"/>
  <c r="F52" i="31"/>
  <c r="E52" i="31"/>
  <c r="D52" i="31"/>
  <c r="C52" i="31"/>
  <c r="B52" i="31"/>
  <c r="W51" i="31"/>
  <c r="V51" i="31"/>
  <c r="U51" i="31"/>
  <c r="T51" i="31"/>
  <c r="S51" i="31"/>
  <c r="R51" i="31"/>
  <c r="Q51" i="31"/>
  <c r="P51" i="31"/>
  <c r="O51" i="31"/>
  <c r="N51" i="31"/>
  <c r="M51" i="31"/>
  <c r="L51" i="31"/>
  <c r="K51" i="31"/>
  <c r="J51" i="31"/>
  <c r="I51" i="31"/>
  <c r="H51" i="31"/>
  <c r="G51" i="31"/>
  <c r="F51" i="31"/>
  <c r="E51" i="31"/>
  <c r="D51" i="31"/>
  <c r="C51" i="31"/>
  <c r="B51" i="31"/>
  <c r="E50" i="31"/>
  <c r="F50" i="31" s="1"/>
  <c r="G50" i="31" s="1"/>
  <c r="H50" i="31" s="1"/>
  <c r="I50" i="31" s="1"/>
  <c r="J50" i="31" s="1"/>
  <c r="K50" i="31" s="1"/>
  <c r="L50" i="31" s="1"/>
  <c r="M50" i="31" s="1"/>
  <c r="N50" i="31" s="1"/>
  <c r="O50" i="31" s="1"/>
  <c r="P50" i="31" s="1"/>
  <c r="Q50" i="31" s="1"/>
  <c r="R50" i="31" s="1"/>
  <c r="S50" i="31" s="1"/>
  <c r="T50" i="31" s="1"/>
  <c r="U50" i="31" s="1"/>
  <c r="V50" i="31" s="1"/>
  <c r="W50" i="31" s="1"/>
  <c r="E49" i="31"/>
  <c r="F49" i="31" s="1"/>
  <c r="G49" i="31" s="1"/>
  <c r="H49" i="31" s="1"/>
  <c r="I49" i="31" s="1"/>
  <c r="J49" i="31" s="1"/>
  <c r="K49" i="31" s="1"/>
  <c r="L49" i="31" s="1"/>
  <c r="M49" i="31" s="1"/>
  <c r="N49" i="31" s="1"/>
  <c r="O49" i="31" s="1"/>
  <c r="P49" i="31" s="1"/>
  <c r="Q49" i="31" s="1"/>
  <c r="R49" i="31" s="1"/>
  <c r="S49" i="31" s="1"/>
  <c r="T49" i="31" s="1"/>
  <c r="U49" i="31" s="1"/>
  <c r="V49" i="31" s="1"/>
  <c r="W49" i="31" s="1"/>
  <c r="E48" i="31"/>
  <c r="F48" i="31" s="1"/>
  <c r="G48" i="31" s="1"/>
  <c r="H48" i="31" s="1"/>
  <c r="I48" i="31" s="1"/>
  <c r="J48" i="31" s="1"/>
  <c r="K48" i="31" s="1"/>
  <c r="L48" i="31" s="1"/>
  <c r="M48" i="31" s="1"/>
  <c r="N48" i="31" s="1"/>
  <c r="O48" i="31" s="1"/>
  <c r="P48" i="31" s="1"/>
  <c r="Q48" i="31" s="1"/>
  <c r="R48" i="31" s="1"/>
  <c r="S48" i="31" s="1"/>
  <c r="T48" i="31" s="1"/>
  <c r="U48" i="31" s="1"/>
  <c r="V48" i="31" s="1"/>
  <c r="W48" i="31" s="1"/>
  <c r="X44" i="31"/>
  <c r="X43" i="31"/>
  <c r="E42" i="31"/>
  <c r="F42" i="31" s="1"/>
  <c r="G42" i="31" s="1"/>
  <c r="H42" i="31" s="1"/>
  <c r="I42" i="31" s="1"/>
  <c r="J42" i="31" s="1"/>
  <c r="K42" i="31" s="1"/>
  <c r="L42" i="31" s="1"/>
  <c r="M42" i="31" s="1"/>
  <c r="N42" i="31" s="1"/>
  <c r="O42" i="31" s="1"/>
  <c r="P42" i="31" s="1"/>
  <c r="Q42" i="31" s="1"/>
  <c r="R42" i="31" s="1"/>
  <c r="S42" i="31" s="1"/>
  <c r="T42" i="31" s="1"/>
  <c r="U42" i="31" s="1"/>
  <c r="V42" i="31" s="1"/>
  <c r="W42" i="31" s="1"/>
  <c r="F41" i="31"/>
  <c r="G41" i="31" s="1"/>
  <c r="H41" i="31" s="1"/>
  <c r="I41" i="31" s="1"/>
  <c r="J41" i="31" s="1"/>
  <c r="K41" i="31" s="1"/>
  <c r="L41" i="31" s="1"/>
  <c r="M41" i="31" s="1"/>
  <c r="N41" i="31" s="1"/>
  <c r="O41" i="31" s="1"/>
  <c r="P41" i="31" s="1"/>
  <c r="Q41" i="31" s="1"/>
  <c r="R41" i="31" s="1"/>
  <c r="S41" i="31" s="1"/>
  <c r="T41" i="31" s="1"/>
  <c r="U41" i="31" s="1"/>
  <c r="V41" i="31" s="1"/>
  <c r="W41" i="31" s="1"/>
  <c r="E41" i="31"/>
  <c r="E40" i="31"/>
  <c r="F40" i="31" s="1"/>
  <c r="G40" i="31" s="1"/>
  <c r="H40" i="31" s="1"/>
  <c r="I40" i="31" s="1"/>
  <c r="J40" i="31" s="1"/>
  <c r="K40" i="31" s="1"/>
  <c r="L40" i="31" s="1"/>
  <c r="M40" i="31" s="1"/>
  <c r="N40" i="31" s="1"/>
  <c r="O40" i="31" s="1"/>
  <c r="P40" i="31" s="1"/>
  <c r="Q40" i="31" s="1"/>
  <c r="R40" i="31" s="1"/>
  <c r="S40" i="31" s="1"/>
  <c r="T40" i="31" s="1"/>
  <c r="U40" i="31" s="1"/>
  <c r="V40" i="31" s="1"/>
  <c r="W40" i="31" s="1"/>
  <c r="X36" i="31"/>
  <c r="X35" i="31"/>
  <c r="X34" i="31"/>
  <c r="X33" i="31"/>
  <c r="X32" i="31"/>
  <c r="X31" i="31"/>
  <c r="X30" i="31"/>
  <c r="X29" i="31"/>
  <c r="X28" i="31"/>
  <c r="X27" i="31"/>
  <c r="X26" i="31"/>
  <c r="X25" i="31"/>
  <c r="X24" i="31"/>
  <c r="X23" i="31"/>
  <c r="X22" i="31"/>
  <c r="X21" i="31"/>
  <c r="X20" i="31"/>
  <c r="X19" i="31"/>
  <c r="X18" i="31"/>
  <c r="X17" i="31"/>
  <c r="X16" i="31"/>
  <c r="X15" i="31"/>
  <c r="X14" i="31"/>
  <c r="X13" i="31"/>
  <c r="X12" i="31"/>
  <c r="X11" i="31"/>
  <c r="X10" i="31"/>
  <c r="X9" i="31"/>
  <c r="F8" i="31"/>
  <c r="G8" i="31" s="1"/>
  <c r="H8" i="31" s="1"/>
  <c r="I8" i="31" s="1"/>
  <c r="J8" i="31" s="1"/>
  <c r="K8" i="31" s="1"/>
  <c r="L8" i="31" s="1"/>
  <c r="M8" i="31" s="1"/>
  <c r="N8" i="31" s="1"/>
  <c r="O8" i="31" s="1"/>
  <c r="P8" i="31" s="1"/>
  <c r="Q8" i="31" s="1"/>
  <c r="R8" i="31" s="1"/>
  <c r="S8" i="31" s="1"/>
  <c r="T8" i="31" s="1"/>
  <c r="U8" i="31" s="1"/>
  <c r="V8" i="31" s="1"/>
  <c r="W8" i="31" s="1"/>
  <c r="E8" i="31"/>
  <c r="E7" i="31"/>
  <c r="F7" i="31" s="1"/>
  <c r="G7" i="31" s="1"/>
  <c r="H7" i="31" s="1"/>
  <c r="I7" i="31" s="1"/>
  <c r="J7" i="31" s="1"/>
  <c r="K7" i="31" s="1"/>
  <c r="L7" i="31" s="1"/>
  <c r="M7" i="31" s="1"/>
  <c r="N7" i="31" s="1"/>
  <c r="O7" i="31" s="1"/>
  <c r="P7" i="31" s="1"/>
  <c r="Q7" i="31" s="1"/>
  <c r="R7" i="31" s="1"/>
  <c r="S7" i="31" s="1"/>
  <c r="T7" i="31" s="1"/>
  <c r="U7" i="31" s="1"/>
  <c r="V7" i="31" s="1"/>
  <c r="W7" i="31" s="1"/>
  <c r="F6" i="31"/>
  <c r="G6" i="31" s="1"/>
  <c r="H6" i="31" s="1"/>
  <c r="I6" i="31" s="1"/>
  <c r="J6" i="31" s="1"/>
  <c r="K6" i="31" s="1"/>
  <c r="L6" i="31" s="1"/>
  <c r="M6" i="31" s="1"/>
  <c r="N6" i="31" s="1"/>
  <c r="O6" i="31" s="1"/>
  <c r="P6" i="31" s="1"/>
  <c r="Q6" i="31" s="1"/>
  <c r="R6" i="31" s="1"/>
  <c r="S6" i="31" s="1"/>
  <c r="T6" i="31" s="1"/>
  <c r="U6" i="31" s="1"/>
  <c r="V6" i="31" s="1"/>
  <c r="W6" i="31" s="1"/>
  <c r="E6" i="31"/>
  <c r="G121" i="30"/>
  <c r="G104" i="30"/>
  <c r="H104" i="30" s="1"/>
  <c r="I104" i="30" s="1"/>
  <c r="J104" i="30" s="1"/>
  <c r="K104" i="30" s="1"/>
  <c r="L104" i="30" s="1"/>
  <c r="M104" i="30" s="1"/>
  <c r="N104" i="30" s="1"/>
  <c r="O104" i="30" s="1"/>
  <c r="P104" i="30" s="1"/>
  <c r="Q104" i="30" s="1"/>
  <c r="R104" i="30" s="1"/>
  <c r="S104" i="30" s="1"/>
  <c r="T104" i="30" s="1"/>
  <c r="U104" i="30" s="1"/>
  <c r="V104" i="30" s="1"/>
  <c r="W104" i="30" s="1"/>
  <c r="X104" i="30" s="1"/>
  <c r="Y104" i="30" s="1"/>
  <c r="J103" i="30"/>
  <c r="K103" i="30" s="1"/>
  <c r="L103" i="30" s="1"/>
  <c r="M103" i="30" s="1"/>
  <c r="N103" i="30" s="1"/>
  <c r="O103" i="30" s="1"/>
  <c r="P103" i="30" s="1"/>
  <c r="Q103" i="30" s="1"/>
  <c r="R103" i="30" s="1"/>
  <c r="S103" i="30" s="1"/>
  <c r="T103" i="30" s="1"/>
  <c r="U103" i="30" s="1"/>
  <c r="V103" i="30" s="1"/>
  <c r="W103" i="30" s="1"/>
  <c r="X103" i="30" s="1"/>
  <c r="Y103" i="30" s="1"/>
  <c r="I103" i="30"/>
  <c r="G103" i="30"/>
  <c r="H103" i="30" s="1"/>
  <c r="F98" i="30"/>
  <c r="Z96" i="30"/>
  <c r="Z95" i="30"/>
  <c r="Z91" i="30"/>
  <c r="Z90" i="30"/>
  <c r="Z82" i="30"/>
  <c r="Z81" i="30"/>
  <c r="Z80" i="30"/>
  <c r="Y76" i="30"/>
  <c r="X76" i="30"/>
  <c r="W76" i="30"/>
  <c r="V76" i="30"/>
  <c r="U76" i="30"/>
  <c r="T76" i="30"/>
  <c r="S76" i="30"/>
  <c r="R76" i="30"/>
  <c r="Q76" i="30"/>
  <c r="P76" i="30"/>
  <c r="O76" i="30"/>
  <c r="N76" i="30"/>
  <c r="M76" i="30"/>
  <c r="L76" i="30"/>
  <c r="K76" i="30"/>
  <c r="T75" i="30"/>
  <c r="I74" i="30"/>
  <c r="G67" i="30"/>
  <c r="H67" i="30" s="1"/>
  <c r="I67" i="30" s="1"/>
  <c r="J67" i="30" s="1"/>
  <c r="K67" i="30" s="1"/>
  <c r="L67" i="30" s="1"/>
  <c r="M67" i="30" s="1"/>
  <c r="N67" i="30" s="1"/>
  <c r="O67" i="30" s="1"/>
  <c r="P67" i="30" s="1"/>
  <c r="Q67" i="30" s="1"/>
  <c r="R67" i="30" s="1"/>
  <c r="S67" i="30" s="1"/>
  <c r="T67" i="30" s="1"/>
  <c r="U67" i="30" s="1"/>
  <c r="V67" i="30" s="1"/>
  <c r="W67" i="30" s="1"/>
  <c r="X67" i="30" s="1"/>
  <c r="Y67" i="30" s="1"/>
  <c r="L66" i="30"/>
  <c r="M66" i="30" s="1"/>
  <c r="N66" i="30" s="1"/>
  <c r="O66" i="30" s="1"/>
  <c r="P66" i="30" s="1"/>
  <c r="Q66" i="30" s="1"/>
  <c r="R66" i="30" s="1"/>
  <c r="S66" i="30" s="1"/>
  <c r="T66" i="30" s="1"/>
  <c r="U66" i="30" s="1"/>
  <c r="V66" i="30" s="1"/>
  <c r="W66" i="30" s="1"/>
  <c r="X66" i="30" s="1"/>
  <c r="Y66" i="30" s="1"/>
  <c r="H66" i="30"/>
  <c r="I66" i="30" s="1"/>
  <c r="J66" i="30" s="1"/>
  <c r="K66" i="30" s="1"/>
  <c r="G66" i="30"/>
  <c r="Z61" i="30"/>
  <c r="Z58" i="30"/>
  <c r="Z57" i="30"/>
  <c r="W75" i="30"/>
  <c r="U75" i="30"/>
  <c r="Q75" i="30"/>
  <c r="P75" i="30"/>
  <c r="M75" i="30"/>
  <c r="K75" i="30"/>
  <c r="I75" i="30"/>
  <c r="G75" i="30"/>
  <c r="X74" i="30"/>
  <c r="U54" i="30"/>
  <c r="T74" i="30"/>
  <c r="Q74" i="30"/>
  <c r="P74" i="30"/>
  <c r="N74" i="30"/>
  <c r="L74" i="30"/>
  <c r="J74" i="30"/>
  <c r="I54" i="30"/>
  <c r="H74" i="30"/>
  <c r="F74" i="30"/>
  <c r="T54" i="30"/>
  <c r="Z53" i="30"/>
  <c r="Z52" i="30"/>
  <c r="Z51" i="30"/>
  <c r="Y50" i="30"/>
  <c r="X50" i="30"/>
  <c r="W50" i="30"/>
  <c r="V50" i="30"/>
  <c r="U50" i="30"/>
  <c r="T50" i="30"/>
  <c r="S50" i="30"/>
  <c r="R50" i="30"/>
  <c r="Q50" i="30"/>
  <c r="P50" i="30"/>
  <c r="O50" i="30"/>
  <c r="N50" i="30"/>
  <c r="M50" i="30"/>
  <c r="L50" i="30"/>
  <c r="K50" i="30"/>
  <c r="J50" i="30"/>
  <c r="I50" i="30"/>
  <c r="H50" i="30"/>
  <c r="G50" i="30"/>
  <c r="F50" i="30"/>
  <c r="Z48" i="30"/>
  <c r="J47" i="30"/>
  <c r="J76" i="30" s="1"/>
  <c r="I47" i="30"/>
  <c r="I76" i="30" s="1"/>
  <c r="H47" i="30"/>
  <c r="H76" i="30" s="1"/>
  <c r="G47" i="30"/>
  <c r="G76" i="30" s="1"/>
  <c r="F47" i="30"/>
  <c r="Z44" i="30"/>
  <c r="Z43" i="30"/>
  <c r="Z42" i="30"/>
  <c r="Y41" i="30"/>
  <c r="X41" i="30"/>
  <c r="W41" i="30"/>
  <c r="V41" i="30"/>
  <c r="U41" i="30"/>
  <c r="T41" i="30"/>
  <c r="S41" i="30"/>
  <c r="R41" i="30"/>
  <c r="Q41" i="30"/>
  <c r="P41" i="30"/>
  <c r="O41" i="30"/>
  <c r="N41" i="30"/>
  <c r="M41" i="30"/>
  <c r="L41" i="30"/>
  <c r="K41" i="30"/>
  <c r="J41" i="30"/>
  <c r="I41" i="30"/>
  <c r="H41" i="30"/>
  <c r="G41" i="30"/>
  <c r="Z38" i="30"/>
  <c r="Z37" i="30"/>
  <c r="Z35" i="30"/>
  <c r="Z34" i="30"/>
  <c r="Z33" i="30"/>
  <c r="Z31" i="30"/>
  <c r="Z30" i="30"/>
  <c r="Y29" i="30"/>
  <c r="X29" i="30"/>
  <c r="W29" i="30"/>
  <c r="V29" i="30"/>
  <c r="U29" i="30"/>
  <c r="T29" i="30"/>
  <c r="S29" i="30"/>
  <c r="R29" i="30"/>
  <c r="Q29" i="30"/>
  <c r="P29" i="30"/>
  <c r="O29" i="30"/>
  <c r="N29" i="30"/>
  <c r="M29" i="30"/>
  <c r="L29" i="30"/>
  <c r="K29" i="30"/>
  <c r="J29" i="30"/>
  <c r="I29" i="30"/>
  <c r="H29" i="30"/>
  <c r="G29" i="30"/>
  <c r="F29" i="30"/>
  <c r="Y28" i="30"/>
  <c r="X28" i="30"/>
  <c r="W28" i="30"/>
  <c r="V28" i="30"/>
  <c r="U28" i="30"/>
  <c r="T28" i="30"/>
  <c r="S28" i="30"/>
  <c r="R28" i="30"/>
  <c r="Q28" i="30"/>
  <c r="P28" i="30"/>
  <c r="O28" i="30"/>
  <c r="N28" i="30"/>
  <c r="M28" i="30"/>
  <c r="L28" i="30"/>
  <c r="K28" i="30"/>
  <c r="J28" i="30"/>
  <c r="I28" i="30"/>
  <c r="H28" i="30"/>
  <c r="G28" i="30"/>
  <c r="F28" i="30"/>
  <c r="Z26" i="30"/>
  <c r="Z25" i="30"/>
  <c r="Z21" i="30"/>
  <c r="Z20" i="30"/>
  <c r="Z19" i="30"/>
  <c r="Z17" i="30"/>
  <c r="Z16" i="30"/>
  <c r="Z15" i="30"/>
  <c r="Z14" i="30"/>
  <c r="Y13" i="30"/>
  <c r="X13" i="30"/>
  <c r="W13" i="30"/>
  <c r="V13" i="30"/>
  <c r="U13" i="30"/>
  <c r="T13" i="30"/>
  <c r="S13" i="30"/>
  <c r="R13" i="30"/>
  <c r="Q13" i="30"/>
  <c r="P13" i="30"/>
  <c r="O13" i="30"/>
  <c r="N13" i="30"/>
  <c r="M13" i="30"/>
  <c r="L13" i="30"/>
  <c r="K13" i="30"/>
  <c r="J13" i="30"/>
  <c r="I13" i="30"/>
  <c r="H13" i="30"/>
  <c r="G13" i="30"/>
  <c r="F13" i="30"/>
  <c r="H11" i="30"/>
  <c r="I11" i="30" s="1"/>
  <c r="J11" i="30" s="1"/>
  <c r="K11" i="30" s="1"/>
  <c r="L11" i="30" s="1"/>
  <c r="M11" i="30" s="1"/>
  <c r="N11" i="30" s="1"/>
  <c r="O11" i="30" s="1"/>
  <c r="P11" i="30" s="1"/>
  <c r="Q11" i="30" s="1"/>
  <c r="R11" i="30" s="1"/>
  <c r="S11" i="30" s="1"/>
  <c r="T11" i="30" s="1"/>
  <c r="U11" i="30" s="1"/>
  <c r="V11" i="30" s="1"/>
  <c r="W11" i="30" s="1"/>
  <c r="X11" i="30" s="1"/>
  <c r="Y11" i="30" s="1"/>
  <c r="G11" i="30"/>
  <c r="G10" i="30"/>
  <c r="H10" i="30" s="1"/>
  <c r="I10" i="30" s="1"/>
  <c r="J10" i="30" s="1"/>
  <c r="K10" i="30" s="1"/>
  <c r="L10" i="30" s="1"/>
  <c r="M10" i="30" s="1"/>
  <c r="N10" i="30" s="1"/>
  <c r="O10" i="30" s="1"/>
  <c r="P10" i="30" s="1"/>
  <c r="Q10" i="30" s="1"/>
  <c r="R10" i="30" s="1"/>
  <c r="S10" i="30" s="1"/>
  <c r="T10" i="30" s="1"/>
  <c r="U10" i="30" s="1"/>
  <c r="V10" i="30" s="1"/>
  <c r="W10" i="30" s="1"/>
  <c r="X10" i="30" s="1"/>
  <c r="Y10" i="30" s="1"/>
  <c r="Z50" i="30" l="1"/>
  <c r="Z41" i="30"/>
  <c r="Z28" i="30"/>
  <c r="D171" i="31"/>
  <c r="F89" i="30" s="1"/>
  <c r="F128" i="34"/>
  <c r="F129" i="34" s="1"/>
  <c r="E171" i="31"/>
  <c r="G89" i="30" s="1"/>
  <c r="J128" i="34"/>
  <c r="J129" i="34" s="1"/>
  <c r="I171" i="31"/>
  <c r="N128" i="34"/>
  <c r="N129" i="34" s="1"/>
  <c r="M171" i="31"/>
  <c r="O89" i="30" s="1"/>
  <c r="R128" i="34"/>
  <c r="R129" i="34" s="1"/>
  <c r="Q171" i="31"/>
  <c r="S89" i="30" s="1"/>
  <c r="V128" i="34"/>
  <c r="V129" i="34" s="1"/>
  <c r="U171" i="31"/>
  <c r="W89" i="30" s="1"/>
  <c r="G128" i="34"/>
  <c r="G129" i="34" s="1"/>
  <c r="F171" i="31"/>
  <c r="K128" i="34"/>
  <c r="K129" i="34" s="1"/>
  <c r="J171" i="31"/>
  <c r="L89" i="30" s="1"/>
  <c r="O128" i="34"/>
  <c r="O129" i="34" s="1"/>
  <c r="N171" i="31"/>
  <c r="S128" i="34"/>
  <c r="S129" i="34" s="1"/>
  <c r="R171" i="31"/>
  <c r="T89" i="30" s="1"/>
  <c r="W128" i="34"/>
  <c r="W129" i="34" s="1"/>
  <c r="V171" i="31"/>
  <c r="H128" i="34"/>
  <c r="H129" i="34" s="1"/>
  <c r="G171" i="31"/>
  <c r="I89" i="30" s="1"/>
  <c r="L128" i="34"/>
  <c r="L129" i="34" s="1"/>
  <c r="K171" i="31"/>
  <c r="M89" i="30" s="1"/>
  <c r="P128" i="34"/>
  <c r="P129" i="34" s="1"/>
  <c r="O171" i="31"/>
  <c r="Q89" i="30" s="1"/>
  <c r="T128" i="34"/>
  <c r="T129" i="34" s="1"/>
  <c r="S171" i="31"/>
  <c r="U89" i="30" s="1"/>
  <c r="X128" i="34"/>
  <c r="X129" i="34" s="1"/>
  <c r="W171" i="31"/>
  <c r="Y89" i="30" s="1"/>
  <c r="I128" i="34"/>
  <c r="I129" i="34" s="1"/>
  <c r="H171" i="31"/>
  <c r="M128" i="34"/>
  <c r="M129" i="34" s="1"/>
  <c r="L171" i="31"/>
  <c r="N89" i="30" s="1"/>
  <c r="Q128" i="34"/>
  <c r="Q129" i="34" s="1"/>
  <c r="P171" i="31"/>
  <c r="R89" i="30" s="1"/>
  <c r="U128" i="34"/>
  <c r="U129" i="34" s="1"/>
  <c r="T171" i="31"/>
  <c r="V89" i="30" s="1"/>
  <c r="E128" i="34"/>
  <c r="E129" i="34" s="1"/>
  <c r="Y129" i="34" s="1"/>
  <c r="J89" i="30"/>
  <c r="K89" i="30"/>
  <c r="X89" i="30"/>
  <c r="P89" i="30"/>
  <c r="F88" i="34"/>
  <c r="F89" i="34" s="1"/>
  <c r="J88" i="34"/>
  <c r="J89" i="34" s="1"/>
  <c r="N88" i="34"/>
  <c r="N89" i="34" s="1"/>
  <c r="R88" i="34"/>
  <c r="R89" i="34" s="1"/>
  <c r="V88" i="34"/>
  <c r="V89" i="34" s="1"/>
  <c r="G88" i="34"/>
  <c r="G89" i="34" s="1"/>
  <c r="K88" i="34"/>
  <c r="K89" i="34" s="1"/>
  <c r="O88" i="34"/>
  <c r="O89" i="34" s="1"/>
  <c r="S88" i="34"/>
  <c r="S89" i="34" s="1"/>
  <c r="W88" i="34"/>
  <c r="W89" i="34" s="1"/>
  <c r="H88" i="34"/>
  <c r="H89" i="34" s="1"/>
  <c r="L88" i="34"/>
  <c r="L89" i="34" s="1"/>
  <c r="P88" i="34"/>
  <c r="P89" i="34" s="1"/>
  <c r="T88" i="34"/>
  <c r="T89" i="34" s="1"/>
  <c r="X88" i="34"/>
  <c r="X89" i="34" s="1"/>
  <c r="E88" i="34"/>
  <c r="E89" i="34" s="1"/>
  <c r="D92" i="34" s="1" a="1"/>
  <c r="I88" i="34"/>
  <c r="I89" i="34" s="1"/>
  <c r="M88" i="34"/>
  <c r="M89" i="34" s="1"/>
  <c r="Q88" i="34"/>
  <c r="Q89" i="34" s="1"/>
  <c r="U88" i="34"/>
  <c r="U89" i="34" s="1"/>
  <c r="W129" i="31"/>
  <c r="Y88" i="30" s="1"/>
  <c r="U129" i="31"/>
  <c r="W88" i="30" s="1"/>
  <c r="T129" i="31"/>
  <c r="V88" i="30" s="1"/>
  <c r="S129" i="31"/>
  <c r="U88" i="30" s="1"/>
  <c r="Q129" i="31"/>
  <c r="S88" i="30" s="1"/>
  <c r="P129" i="31"/>
  <c r="R88" i="30" s="1"/>
  <c r="O129" i="31"/>
  <c r="Q88" i="30" s="1"/>
  <c r="M129" i="31"/>
  <c r="O88" i="30" s="1"/>
  <c r="L129" i="31"/>
  <c r="N88" i="30" s="1"/>
  <c r="K129" i="31"/>
  <c r="M88" i="30" s="1"/>
  <c r="I129" i="31"/>
  <c r="K88" i="30" s="1"/>
  <c r="H129" i="31"/>
  <c r="J88" i="30" s="1"/>
  <c r="G129" i="31"/>
  <c r="I88" i="30" s="1"/>
  <c r="E129" i="31"/>
  <c r="G88" i="30" s="1"/>
  <c r="F88" i="30"/>
  <c r="H8" i="33"/>
  <c r="H9" i="33" s="1"/>
  <c r="H54" i="30"/>
  <c r="X54" i="30"/>
  <c r="L75" i="30"/>
  <c r="Z13" i="30"/>
  <c r="X52" i="31"/>
  <c r="X54" i="31"/>
  <c r="X56" i="31"/>
  <c r="X58" i="31"/>
  <c r="X60" i="31"/>
  <c r="X62" i="31"/>
  <c r="X64" i="31"/>
  <c r="X66" i="31"/>
  <c r="X68" i="31"/>
  <c r="X70" i="31"/>
  <c r="X72" i="31"/>
  <c r="X74" i="31"/>
  <c r="X76" i="31"/>
  <c r="X78" i="31"/>
  <c r="W85" i="31"/>
  <c r="X269" i="32" s="1"/>
  <c r="X270" i="32" s="1"/>
  <c r="X51" i="31"/>
  <c r="X53" i="31"/>
  <c r="X55" i="31"/>
  <c r="X57" i="31"/>
  <c r="X59" i="31"/>
  <c r="X61" i="31"/>
  <c r="X63" i="31"/>
  <c r="X65" i="31"/>
  <c r="X67" i="31"/>
  <c r="X69" i="31"/>
  <c r="X71" i="31"/>
  <c r="X73" i="31"/>
  <c r="X75" i="31"/>
  <c r="X77" i="31"/>
  <c r="X8" i="33"/>
  <c r="X9" i="33" s="1"/>
  <c r="L8" i="33"/>
  <c r="L9" i="33" s="1"/>
  <c r="F129" i="31"/>
  <c r="H88" i="30" s="1"/>
  <c r="G8" i="33"/>
  <c r="G9" i="33" s="1"/>
  <c r="N129" i="31"/>
  <c r="P88" i="30" s="1"/>
  <c r="O8" i="33"/>
  <c r="O9" i="33" s="1"/>
  <c r="V129" i="31"/>
  <c r="X88" i="30" s="1"/>
  <c r="W8" i="33"/>
  <c r="W9" i="33" s="1"/>
  <c r="J129" i="31"/>
  <c r="L88" i="30" s="1"/>
  <c r="K8" i="33"/>
  <c r="K9" i="33" s="1"/>
  <c r="R129" i="31"/>
  <c r="T88" i="30" s="1"/>
  <c r="S8" i="33"/>
  <c r="S9" i="33" s="1"/>
  <c r="T8" i="33"/>
  <c r="T9" i="33" s="1"/>
  <c r="Y128" i="33"/>
  <c r="P8" i="33"/>
  <c r="P9" i="33" s="1"/>
  <c r="V8" i="33"/>
  <c r="V9" i="33" s="1"/>
  <c r="R8" i="33"/>
  <c r="R9" i="33" s="1"/>
  <c r="N8" i="33"/>
  <c r="N9" i="33" s="1"/>
  <c r="J8" i="33"/>
  <c r="J9" i="33" s="1"/>
  <c r="F8" i="33"/>
  <c r="F9" i="33" s="1"/>
  <c r="E8" i="33"/>
  <c r="E9" i="33" s="1"/>
  <c r="U8" i="33"/>
  <c r="U9" i="33" s="1"/>
  <c r="Q8" i="33"/>
  <c r="Q9" i="33" s="1"/>
  <c r="M8" i="33"/>
  <c r="M9" i="33" s="1"/>
  <c r="I8" i="33"/>
  <c r="I9" i="33" s="1"/>
  <c r="E169" i="34"/>
  <c r="Y169" i="34" s="1"/>
  <c r="Y168" i="34"/>
  <c r="I129" i="33"/>
  <c r="Y48" i="34"/>
  <c r="E15" i="35"/>
  <c r="I15" i="35"/>
  <c r="E9" i="35"/>
  <c r="F24" i="30" s="1"/>
  <c r="F73" i="30" s="1"/>
  <c r="C30" i="34"/>
  <c r="C26" i="34"/>
  <c r="C22" i="34"/>
  <c r="C18" i="34"/>
  <c r="C14" i="34"/>
  <c r="C29" i="34"/>
  <c r="C24" i="34"/>
  <c r="C19" i="34"/>
  <c r="C13" i="34"/>
  <c r="C31" i="34"/>
  <c r="C15" i="34"/>
  <c r="C28" i="34"/>
  <c r="C23" i="34"/>
  <c r="C17" i="34"/>
  <c r="C12" i="34"/>
  <c r="C27" i="34"/>
  <c r="C21" i="34"/>
  <c r="C16" i="34"/>
  <c r="C25" i="34"/>
  <c r="C20" i="34"/>
  <c r="D52" i="34" a="1"/>
  <c r="Y49" i="34"/>
  <c r="Y8" i="34"/>
  <c r="E9" i="34"/>
  <c r="G45" i="34"/>
  <c r="H45" i="34" s="1"/>
  <c r="I45" i="34" s="1"/>
  <c r="J45" i="34" s="1"/>
  <c r="K45" i="34" s="1"/>
  <c r="L45" i="34" s="1"/>
  <c r="M45" i="34" s="1"/>
  <c r="N45" i="34" s="1"/>
  <c r="O45" i="34" s="1"/>
  <c r="P45" i="34" s="1"/>
  <c r="Q45" i="34" s="1"/>
  <c r="R45" i="34" s="1"/>
  <c r="S45" i="34" s="1"/>
  <c r="T45" i="34" s="1"/>
  <c r="U45" i="34" s="1"/>
  <c r="V45" i="34" s="1"/>
  <c r="W45" i="34" s="1"/>
  <c r="X45" i="34" s="1"/>
  <c r="C52" i="34" a="1"/>
  <c r="C92" i="34" a="1"/>
  <c r="G125" i="34"/>
  <c r="H125" i="34" s="1"/>
  <c r="I125" i="34" s="1"/>
  <c r="J125" i="34" s="1"/>
  <c r="K125" i="34" s="1"/>
  <c r="L125" i="34" s="1"/>
  <c r="M125" i="34" s="1"/>
  <c r="N125" i="34" s="1"/>
  <c r="O125" i="34" s="1"/>
  <c r="P125" i="34" s="1"/>
  <c r="Q125" i="34" s="1"/>
  <c r="R125" i="34" s="1"/>
  <c r="S125" i="34" s="1"/>
  <c r="T125" i="34" s="1"/>
  <c r="U125" i="34" s="1"/>
  <c r="V125" i="34" s="1"/>
  <c r="W125" i="34" s="1"/>
  <c r="X125" i="34" s="1"/>
  <c r="C132" i="34" a="1"/>
  <c r="G165" i="34"/>
  <c r="H165" i="34" s="1"/>
  <c r="I165" i="34" s="1"/>
  <c r="J165" i="34" s="1"/>
  <c r="K165" i="34" s="1"/>
  <c r="L165" i="34" s="1"/>
  <c r="M165" i="34" s="1"/>
  <c r="N165" i="34" s="1"/>
  <c r="O165" i="34" s="1"/>
  <c r="P165" i="34" s="1"/>
  <c r="Q165" i="34" s="1"/>
  <c r="R165" i="34" s="1"/>
  <c r="S165" i="34" s="1"/>
  <c r="T165" i="34" s="1"/>
  <c r="U165" i="34" s="1"/>
  <c r="V165" i="34" s="1"/>
  <c r="W165" i="34" s="1"/>
  <c r="X165" i="34" s="1"/>
  <c r="C12" i="33" a="1"/>
  <c r="D52" i="33" a="1"/>
  <c r="Y49" i="33"/>
  <c r="G45" i="33"/>
  <c r="H45" i="33" s="1"/>
  <c r="I45" i="33" s="1"/>
  <c r="J45" i="33" s="1"/>
  <c r="K45" i="33" s="1"/>
  <c r="L45" i="33" s="1"/>
  <c r="M45" i="33" s="1"/>
  <c r="N45" i="33" s="1"/>
  <c r="O45" i="33" s="1"/>
  <c r="P45" i="33" s="1"/>
  <c r="Q45" i="33" s="1"/>
  <c r="R45" i="33" s="1"/>
  <c r="S45" i="33" s="1"/>
  <c r="T45" i="33" s="1"/>
  <c r="U45" i="33" s="1"/>
  <c r="V45" i="33" s="1"/>
  <c r="W45" i="33" s="1"/>
  <c r="X45" i="33" s="1"/>
  <c r="Y48" i="33"/>
  <c r="Y89" i="33"/>
  <c r="D92" i="33" a="1"/>
  <c r="C92" i="33" a="1"/>
  <c r="Y88" i="33"/>
  <c r="H125" i="33"/>
  <c r="I125" i="33" s="1"/>
  <c r="J125" i="33" s="1"/>
  <c r="K125" i="33" s="1"/>
  <c r="L125" i="33" s="1"/>
  <c r="M125" i="33" s="1"/>
  <c r="N125" i="33" s="1"/>
  <c r="O125" i="33" s="1"/>
  <c r="P125" i="33" s="1"/>
  <c r="Q125" i="33" s="1"/>
  <c r="R125" i="33" s="1"/>
  <c r="S125" i="33" s="1"/>
  <c r="T125" i="33" s="1"/>
  <c r="U125" i="33" s="1"/>
  <c r="V125" i="33" s="1"/>
  <c r="W125" i="33" s="1"/>
  <c r="X125" i="33" s="1"/>
  <c r="E129" i="33"/>
  <c r="Y168" i="33"/>
  <c r="D172" i="33" a="1"/>
  <c r="G165" i="33"/>
  <c r="H165" i="33" s="1"/>
  <c r="I165" i="33" s="1"/>
  <c r="J165" i="33" s="1"/>
  <c r="K165" i="33" s="1"/>
  <c r="L165" i="33" s="1"/>
  <c r="M165" i="33" s="1"/>
  <c r="N165" i="33" s="1"/>
  <c r="O165" i="33" s="1"/>
  <c r="P165" i="33" s="1"/>
  <c r="Q165" i="33" s="1"/>
  <c r="R165" i="33" s="1"/>
  <c r="S165" i="33" s="1"/>
  <c r="T165" i="33" s="1"/>
  <c r="U165" i="33" s="1"/>
  <c r="V165" i="33" s="1"/>
  <c r="W165" i="33" s="1"/>
  <c r="X165" i="33" s="1"/>
  <c r="Y169" i="33"/>
  <c r="C13" i="32" a="1"/>
  <c r="C45" i="32" a="1"/>
  <c r="C78" i="32" a="1"/>
  <c r="C110" i="32" a="1"/>
  <c r="H100" i="32"/>
  <c r="I100" i="32" s="1"/>
  <c r="J100" i="32" s="1"/>
  <c r="K100" i="32" s="1"/>
  <c r="L100" i="32" s="1"/>
  <c r="M100" i="32" s="1"/>
  <c r="N100" i="32" s="1"/>
  <c r="O100" i="32" s="1"/>
  <c r="P100" i="32" s="1"/>
  <c r="Q100" i="32" s="1"/>
  <c r="R100" i="32" s="1"/>
  <c r="S100" i="32" s="1"/>
  <c r="T100" i="32" s="1"/>
  <c r="U100" i="32" s="1"/>
  <c r="V100" i="32" s="1"/>
  <c r="W100" i="32" s="1"/>
  <c r="X100" i="32" s="1"/>
  <c r="C208" i="32" a="1"/>
  <c r="G201" i="32"/>
  <c r="H201" i="32" s="1"/>
  <c r="I201" i="32" s="1"/>
  <c r="J201" i="32" s="1"/>
  <c r="K201" i="32" s="1"/>
  <c r="L201" i="32" s="1"/>
  <c r="M201" i="32" s="1"/>
  <c r="N201" i="32" s="1"/>
  <c r="O201" i="32" s="1"/>
  <c r="P201" i="32" s="1"/>
  <c r="Q201" i="32" s="1"/>
  <c r="R201" i="32" s="1"/>
  <c r="S201" i="32" s="1"/>
  <c r="T201" i="32" s="1"/>
  <c r="U201" i="32" s="1"/>
  <c r="V201" i="32" s="1"/>
  <c r="W201" i="32" s="1"/>
  <c r="X201" i="32" s="1"/>
  <c r="G230" i="32"/>
  <c r="H230" i="32" s="1"/>
  <c r="I230" i="32" s="1"/>
  <c r="J230" i="32" s="1"/>
  <c r="K230" i="32" s="1"/>
  <c r="L230" i="32" s="1"/>
  <c r="M230" i="32" s="1"/>
  <c r="N230" i="32" s="1"/>
  <c r="O230" i="32" s="1"/>
  <c r="P230" i="32" s="1"/>
  <c r="Q230" i="32" s="1"/>
  <c r="R230" i="32" s="1"/>
  <c r="S230" i="32" s="1"/>
  <c r="T230" i="32" s="1"/>
  <c r="U230" i="32" s="1"/>
  <c r="V230" i="32" s="1"/>
  <c r="W230" i="32" s="1"/>
  <c r="X230" i="32" s="1"/>
  <c r="C143" i="32" a="1"/>
  <c r="C175" i="32" a="1"/>
  <c r="G266" i="32"/>
  <c r="H266" i="32" s="1"/>
  <c r="I266" i="32" s="1"/>
  <c r="J266" i="32" s="1"/>
  <c r="K266" i="32" s="1"/>
  <c r="L266" i="32" s="1"/>
  <c r="M266" i="32" s="1"/>
  <c r="N266" i="32" s="1"/>
  <c r="O266" i="32" s="1"/>
  <c r="P266" i="32" s="1"/>
  <c r="Q266" i="32" s="1"/>
  <c r="R266" i="32" s="1"/>
  <c r="S266" i="32" s="1"/>
  <c r="T266" i="32" s="1"/>
  <c r="U266" i="32" s="1"/>
  <c r="V266" i="32" s="1"/>
  <c r="W266" i="32" s="1"/>
  <c r="X266" i="32" s="1"/>
  <c r="C323" i="32"/>
  <c r="E323" i="32" s="1"/>
  <c r="C319" i="32"/>
  <c r="E319" i="32" s="1"/>
  <c r="C315" i="32"/>
  <c r="E315" i="32" s="1"/>
  <c r="C311" i="32"/>
  <c r="E311" i="32" s="1"/>
  <c r="C307" i="32"/>
  <c r="E307" i="32" s="1"/>
  <c r="C322" i="32"/>
  <c r="E322" i="32" s="1"/>
  <c r="C318" i="32"/>
  <c r="E318" i="32" s="1"/>
  <c r="C314" i="32"/>
  <c r="E314" i="32" s="1"/>
  <c r="C310" i="32"/>
  <c r="E310" i="32" s="1"/>
  <c r="C306" i="32"/>
  <c r="E306" i="32" s="1"/>
  <c r="C321" i="32"/>
  <c r="E321" i="32" s="1"/>
  <c r="C317" i="32"/>
  <c r="E317" i="32" s="1"/>
  <c r="C313" i="32"/>
  <c r="E313" i="32" s="1"/>
  <c r="C309" i="32"/>
  <c r="E309" i="32" s="1"/>
  <c r="C305" i="32"/>
  <c r="E305" i="32" s="1"/>
  <c r="C312" i="32"/>
  <c r="E312" i="32" s="1"/>
  <c r="C324" i="32"/>
  <c r="E324" i="32" s="1"/>
  <c r="C308" i="32"/>
  <c r="E308" i="32" s="1"/>
  <c r="C320" i="32"/>
  <c r="E320" i="32" s="1"/>
  <c r="C316" i="32"/>
  <c r="E316" i="32" s="1"/>
  <c r="D81" i="31"/>
  <c r="H81" i="31"/>
  <c r="L81" i="31"/>
  <c r="P81" i="31"/>
  <c r="T81" i="31"/>
  <c r="D82" i="31"/>
  <c r="E74" i="32" s="1"/>
  <c r="H82" i="31"/>
  <c r="I74" i="32" s="1"/>
  <c r="I105" i="32" s="1"/>
  <c r="L82" i="31"/>
  <c r="M74" i="32" s="1"/>
  <c r="M105" i="32" s="1"/>
  <c r="P82" i="31"/>
  <c r="Q74" i="32" s="1"/>
  <c r="Q105" i="32" s="1"/>
  <c r="T82" i="31"/>
  <c r="U74" i="32" s="1"/>
  <c r="U105" i="32" s="1"/>
  <c r="D83" i="31"/>
  <c r="E139" i="32" s="1"/>
  <c r="H83" i="31"/>
  <c r="I139" i="32" s="1"/>
  <c r="L83" i="31"/>
  <c r="M139" i="32" s="1"/>
  <c r="P83" i="31"/>
  <c r="Q139" i="32" s="1"/>
  <c r="T83" i="31"/>
  <c r="U139" i="32" s="1"/>
  <c r="D84" i="31"/>
  <c r="E204" i="32" s="1"/>
  <c r="H84" i="31"/>
  <c r="I204" i="32" s="1"/>
  <c r="L84" i="31"/>
  <c r="M204" i="32" s="1"/>
  <c r="P84" i="31"/>
  <c r="Q204" i="32" s="1"/>
  <c r="T84" i="31"/>
  <c r="U204" i="32" s="1"/>
  <c r="D85" i="31"/>
  <c r="E269" i="32" s="1"/>
  <c r="E300" i="32" s="1"/>
  <c r="H85" i="31"/>
  <c r="I269" i="32" s="1"/>
  <c r="I270" i="32" s="1"/>
  <c r="L85" i="31"/>
  <c r="M269" i="32" s="1"/>
  <c r="P85" i="31"/>
  <c r="Q269" i="32" s="1"/>
  <c r="Q270" i="32" s="1"/>
  <c r="T85" i="31"/>
  <c r="U269" i="32" s="1"/>
  <c r="U300" i="32" s="1"/>
  <c r="E81" i="31"/>
  <c r="I81" i="31"/>
  <c r="M81" i="31"/>
  <c r="Q81" i="31"/>
  <c r="U81" i="31"/>
  <c r="E82" i="31"/>
  <c r="F74" i="32" s="1"/>
  <c r="F103" i="32" s="1"/>
  <c r="I82" i="31"/>
  <c r="J74" i="32" s="1"/>
  <c r="J103" i="32" s="1"/>
  <c r="M82" i="31"/>
  <c r="N74" i="32" s="1"/>
  <c r="N105" i="32" s="1"/>
  <c r="Q82" i="31"/>
  <c r="R74" i="32" s="1"/>
  <c r="R75" i="32" s="1"/>
  <c r="U82" i="31"/>
  <c r="V74" i="32" s="1"/>
  <c r="V105" i="32" s="1"/>
  <c r="E83" i="31"/>
  <c r="F139" i="32" s="1"/>
  <c r="F140" i="32" s="1"/>
  <c r="I83" i="31"/>
  <c r="J139" i="32" s="1"/>
  <c r="J170" i="32" s="1"/>
  <c r="M83" i="31"/>
  <c r="N139" i="32" s="1"/>
  <c r="Q83" i="31"/>
  <c r="R139" i="32" s="1"/>
  <c r="U83" i="31"/>
  <c r="V139" i="32" s="1"/>
  <c r="E84" i="31"/>
  <c r="F204" i="32" s="1"/>
  <c r="F205" i="32" s="1"/>
  <c r="I84" i="31"/>
  <c r="J204" i="32" s="1"/>
  <c r="J205" i="32" s="1"/>
  <c r="M84" i="31"/>
  <c r="N204" i="32" s="1"/>
  <c r="N205" i="32" s="1"/>
  <c r="Q84" i="31"/>
  <c r="R204" i="32" s="1"/>
  <c r="R205" i="32" s="1"/>
  <c r="U84" i="31"/>
  <c r="V204" i="32" s="1"/>
  <c r="V205" i="32" s="1"/>
  <c r="E85" i="31"/>
  <c r="F269" i="32" s="1"/>
  <c r="F300" i="32" s="1"/>
  <c r="I85" i="31"/>
  <c r="J269" i="32" s="1"/>
  <c r="J300" i="32" s="1"/>
  <c r="M85" i="31"/>
  <c r="N269" i="32" s="1"/>
  <c r="N298" i="32" s="1"/>
  <c r="Q85" i="31"/>
  <c r="R269" i="32" s="1"/>
  <c r="R270" i="32" s="1"/>
  <c r="U85" i="31"/>
  <c r="V269" i="32" s="1"/>
  <c r="V300" i="32" s="1"/>
  <c r="F81" i="31"/>
  <c r="J81" i="31"/>
  <c r="N81" i="31"/>
  <c r="R81" i="31"/>
  <c r="V81" i="31"/>
  <c r="F82" i="31"/>
  <c r="G74" i="32" s="1"/>
  <c r="J82" i="31"/>
  <c r="K74" i="32" s="1"/>
  <c r="N82" i="31"/>
  <c r="O74" i="32" s="1"/>
  <c r="R82" i="31"/>
  <c r="S74" i="32" s="1"/>
  <c r="V82" i="31"/>
  <c r="W74" i="32" s="1"/>
  <c r="F83" i="31"/>
  <c r="G139" i="32" s="1"/>
  <c r="G140" i="32" s="1"/>
  <c r="J83" i="31"/>
  <c r="K139" i="32" s="1"/>
  <c r="K168" i="32" s="1"/>
  <c r="N83" i="31"/>
  <c r="O139" i="32" s="1"/>
  <c r="O168" i="32" s="1"/>
  <c r="R83" i="31"/>
  <c r="S139" i="32" s="1"/>
  <c r="S170" i="32" s="1"/>
  <c r="V83" i="31"/>
  <c r="W139" i="32" s="1"/>
  <c r="W168" i="32" s="1"/>
  <c r="F84" i="31"/>
  <c r="G204" i="32" s="1"/>
  <c r="G233" i="32" s="1"/>
  <c r="J84" i="31"/>
  <c r="K204" i="32" s="1"/>
  <c r="K233" i="32" s="1"/>
  <c r="N84" i="31"/>
  <c r="O204" i="32" s="1"/>
  <c r="O235" i="32" s="1"/>
  <c r="R84" i="31"/>
  <c r="S204" i="32" s="1"/>
  <c r="S233" i="32" s="1"/>
  <c r="V84" i="31"/>
  <c r="W204" i="32" s="1"/>
  <c r="W235" i="32" s="1"/>
  <c r="F85" i="31"/>
  <c r="G269" i="32" s="1"/>
  <c r="J85" i="31"/>
  <c r="K269" i="32" s="1"/>
  <c r="N85" i="31"/>
  <c r="O269" i="32" s="1"/>
  <c r="O298" i="32" s="1"/>
  <c r="R85" i="31"/>
  <c r="S269" i="32" s="1"/>
  <c r="V85" i="31"/>
  <c r="W269" i="32" s="1"/>
  <c r="W298" i="32" s="1"/>
  <c r="G81" i="31"/>
  <c r="K81" i="31"/>
  <c r="O81" i="31"/>
  <c r="S81" i="31"/>
  <c r="W81" i="31"/>
  <c r="G82" i="31"/>
  <c r="H74" i="32" s="1"/>
  <c r="H75" i="32" s="1"/>
  <c r="K82" i="31"/>
  <c r="L74" i="32" s="1"/>
  <c r="L105" i="32" s="1"/>
  <c r="O82" i="31"/>
  <c r="P74" i="32" s="1"/>
  <c r="S82" i="31"/>
  <c r="T74" i="32" s="1"/>
  <c r="T105" i="32" s="1"/>
  <c r="W82" i="31"/>
  <c r="X74" i="32" s="1"/>
  <c r="G83" i="31"/>
  <c r="H139" i="32" s="1"/>
  <c r="K83" i="31"/>
  <c r="L139" i="32" s="1"/>
  <c r="O83" i="31"/>
  <c r="P139" i="32" s="1"/>
  <c r="P168" i="32" s="1"/>
  <c r="S83" i="31"/>
  <c r="T139" i="32" s="1"/>
  <c r="W83" i="31"/>
  <c r="X139" i="32" s="1"/>
  <c r="G84" i="31"/>
  <c r="H204" i="32" s="1"/>
  <c r="H235" i="32" s="1"/>
  <c r="K84" i="31"/>
  <c r="L204" i="32" s="1"/>
  <c r="L235" i="32" s="1"/>
  <c r="O84" i="31"/>
  <c r="P204" i="32" s="1"/>
  <c r="P205" i="32" s="1"/>
  <c r="S84" i="31"/>
  <c r="T204" i="32" s="1"/>
  <c r="T233" i="32" s="1"/>
  <c r="W84" i="31"/>
  <c r="X204" i="32" s="1"/>
  <c r="X233" i="32" s="1"/>
  <c r="G85" i="31"/>
  <c r="H269" i="32" s="1"/>
  <c r="H270" i="32" s="1"/>
  <c r="K85" i="31"/>
  <c r="L269" i="32" s="1"/>
  <c r="L300" i="32" s="1"/>
  <c r="O85" i="31"/>
  <c r="P269" i="32" s="1"/>
  <c r="P300" i="32" s="1"/>
  <c r="S85" i="31"/>
  <c r="T269" i="32" s="1"/>
  <c r="T298" i="32" s="1"/>
  <c r="J112" i="30"/>
  <c r="K112" i="30" s="1"/>
  <c r="L112" i="30" s="1"/>
  <c r="M112" i="30" s="1"/>
  <c r="N112" i="30" s="1"/>
  <c r="O112" i="30" s="1"/>
  <c r="P112" i="30" s="1"/>
  <c r="Q112" i="30" s="1"/>
  <c r="R112" i="30" s="1"/>
  <c r="S112" i="30" s="1"/>
  <c r="T112" i="30" s="1"/>
  <c r="U112" i="30" s="1"/>
  <c r="V112" i="30" s="1"/>
  <c r="W112" i="30" s="1"/>
  <c r="X112" i="30" s="1"/>
  <c r="Y112" i="30" s="1"/>
  <c r="Z29" i="30"/>
  <c r="F75" i="30"/>
  <c r="F54" i="30"/>
  <c r="J75" i="30"/>
  <c r="J54" i="30"/>
  <c r="N75" i="30"/>
  <c r="N54" i="30"/>
  <c r="R75" i="30"/>
  <c r="R54" i="30"/>
  <c r="V75" i="30"/>
  <c r="V54" i="30"/>
  <c r="Z47" i="30"/>
  <c r="G74" i="30"/>
  <c r="G54" i="30"/>
  <c r="K74" i="30"/>
  <c r="K54" i="30"/>
  <c r="O74" i="30"/>
  <c r="O54" i="30"/>
  <c r="S74" i="30"/>
  <c r="S54" i="30"/>
  <c r="W74" i="30"/>
  <c r="W54" i="30"/>
  <c r="U74" i="30"/>
  <c r="M54" i="30"/>
  <c r="Q54" i="30"/>
  <c r="H112" i="30"/>
  <c r="G112" i="30"/>
  <c r="I112" i="30"/>
  <c r="F112" i="30"/>
  <c r="F76" i="30"/>
  <c r="Z76" i="30" s="1"/>
  <c r="H121" i="30"/>
  <c r="K76" i="1"/>
  <c r="L76" i="1"/>
  <c r="M76" i="1"/>
  <c r="N76" i="1"/>
  <c r="O76" i="1"/>
  <c r="P76" i="1"/>
  <c r="Q76" i="1"/>
  <c r="R76" i="1"/>
  <c r="S76" i="1"/>
  <c r="T76" i="1"/>
  <c r="U76" i="1"/>
  <c r="V76" i="1"/>
  <c r="W76" i="1"/>
  <c r="X76" i="1"/>
  <c r="Y76" i="1"/>
  <c r="Z95" i="1"/>
  <c r="Z90" i="1"/>
  <c r="G47" i="1"/>
  <c r="G76" i="1" s="1"/>
  <c r="H47" i="1"/>
  <c r="H76" i="1" s="1"/>
  <c r="I47" i="1"/>
  <c r="I76" i="1" s="1"/>
  <c r="J47" i="1"/>
  <c r="J76" i="1" s="1"/>
  <c r="F47" i="1"/>
  <c r="G112" i="1" s="1"/>
  <c r="E8" i="7"/>
  <c r="T9" i="32" l="1"/>
  <c r="T40" i="32" s="1"/>
  <c r="S86" i="31"/>
  <c r="U84" i="30" s="1"/>
  <c r="U93" i="30" s="1"/>
  <c r="W9" i="32"/>
  <c r="W38" i="32" s="1"/>
  <c r="V86" i="31"/>
  <c r="X84" i="30" s="1"/>
  <c r="X94" i="30" s="1"/>
  <c r="G9" i="32"/>
  <c r="F86" i="31"/>
  <c r="H84" i="30" s="1"/>
  <c r="J9" i="32"/>
  <c r="J10" i="32" s="1"/>
  <c r="I86" i="31"/>
  <c r="K84" i="30" s="1"/>
  <c r="K93" i="30" s="1"/>
  <c r="Q9" i="32"/>
  <c r="P86" i="31"/>
  <c r="R84" i="30" s="1"/>
  <c r="R94" i="30" s="1"/>
  <c r="X9" i="32"/>
  <c r="X10" i="32" s="1"/>
  <c r="W86" i="31"/>
  <c r="Y84" i="30" s="1"/>
  <c r="Y94" i="30" s="1"/>
  <c r="K9" i="32"/>
  <c r="K38" i="32" s="1"/>
  <c r="J86" i="31"/>
  <c r="L84" i="30" s="1"/>
  <c r="L93" i="30" s="1"/>
  <c r="U9" i="32"/>
  <c r="U10" i="32" s="1"/>
  <c r="T86" i="31"/>
  <c r="V84" i="30" s="1"/>
  <c r="V93" i="30" s="1"/>
  <c r="V9" i="32"/>
  <c r="U86" i="31"/>
  <c r="W84" i="30" s="1"/>
  <c r="F9" i="32"/>
  <c r="F40" i="32" s="1"/>
  <c r="E86" i="31"/>
  <c r="G84" i="30" s="1"/>
  <c r="G93" i="30" s="1"/>
  <c r="M9" i="32"/>
  <c r="L86" i="31"/>
  <c r="N84" i="30" s="1"/>
  <c r="N93" i="30" s="1"/>
  <c r="H9" i="32"/>
  <c r="H40" i="32" s="1"/>
  <c r="G86" i="31"/>
  <c r="I84" i="30" s="1"/>
  <c r="I93" i="30" s="1"/>
  <c r="N9" i="32"/>
  <c r="M86" i="31"/>
  <c r="O84" i="30" s="1"/>
  <c r="O94" i="30" s="1"/>
  <c r="P9" i="32"/>
  <c r="P40" i="32" s="1"/>
  <c r="O86" i="31"/>
  <c r="Q84" i="30" s="1"/>
  <c r="Q93" i="30" s="1"/>
  <c r="S9" i="32"/>
  <c r="S38" i="32" s="1"/>
  <c r="R86" i="31"/>
  <c r="T84" i="30" s="1"/>
  <c r="T93" i="30" s="1"/>
  <c r="L9" i="32"/>
  <c r="L10" i="32" s="1"/>
  <c r="K86" i="31"/>
  <c r="M84" i="30" s="1"/>
  <c r="M93" i="30" s="1"/>
  <c r="O9" i="32"/>
  <c r="O10" i="32" s="1"/>
  <c r="N86" i="31"/>
  <c r="P84" i="30" s="1"/>
  <c r="P94" i="30" s="1"/>
  <c r="R9" i="32"/>
  <c r="R38" i="32" s="1"/>
  <c r="Q86" i="31"/>
  <c r="S84" i="30" s="1"/>
  <c r="S93" i="30" s="1"/>
  <c r="I9" i="32"/>
  <c r="I10" i="32" s="1"/>
  <c r="H86" i="31"/>
  <c r="J84" i="30" s="1"/>
  <c r="E9" i="32"/>
  <c r="E38" i="32" s="1"/>
  <c r="D86" i="31"/>
  <c r="F84" i="30" s="1"/>
  <c r="X171" i="31"/>
  <c r="D132" i="34" a="1"/>
  <c r="D139" i="34" s="1"/>
  <c r="Y128" i="34"/>
  <c r="Y89" i="34"/>
  <c r="H89" i="30"/>
  <c r="Z89" i="30" s="1"/>
  <c r="Q94" i="30"/>
  <c r="L94" i="30"/>
  <c r="Y88" i="34"/>
  <c r="F93" i="30"/>
  <c r="F46" i="30" s="1"/>
  <c r="D172" i="34" a="1"/>
  <c r="D177" i="34" s="1"/>
  <c r="W93" i="30"/>
  <c r="T94" i="30"/>
  <c r="O93" i="30"/>
  <c r="J93" i="30"/>
  <c r="I94" i="30"/>
  <c r="F94" i="30"/>
  <c r="H94" i="30"/>
  <c r="D12" i="33" a="1"/>
  <c r="D19" i="33" s="1"/>
  <c r="Y9" i="33"/>
  <c r="S94" i="30"/>
  <c r="P93" i="30"/>
  <c r="M94" i="30"/>
  <c r="J94" i="30"/>
  <c r="Z84" i="30"/>
  <c r="X300" i="32"/>
  <c r="V270" i="32"/>
  <c r="P233" i="32"/>
  <c r="W170" i="32"/>
  <c r="J105" i="32"/>
  <c r="O40" i="32"/>
  <c r="L270" i="32"/>
  <c r="R298" i="32"/>
  <c r="L205" i="32"/>
  <c r="S168" i="32"/>
  <c r="J75" i="32"/>
  <c r="H300" i="32"/>
  <c r="N300" i="32"/>
  <c r="W205" i="32"/>
  <c r="S235" i="32"/>
  <c r="G170" i="32"/>
  <c r="R235" i="32"/>
  <c r="O205" i="32"/>
  <c r="G168" i="32"/>
  <c r="X235" i="32"/>
  <c r="N94" i="30"/>
  <c r="X140" i="32"/>
  <c r="X170" i="32"/>
  <c r="X168" i="32"/>
  <c r="F270" i="32"/>
  <c r="X205" i="32"/>
  <c r="K94" i="30"/>
  <c r="X103" i="32"/>
  <c r="X75" i="32"/>
  <c r="L298" i="32"/>
  <c r="R233" i="32"/>
  <c r="R300" i="32"/>
  <c r="P235" i="32"/>
  <c r="J140" i="32"/>
  <c r="H105" i="32"/>
  <c r="O233" i="32"/>
  <c r="S140" i="32"/>
  <c r="R105" i="32"/>
  <c r="X298" i="32"/>
  <c r="H298" i="32"/>
  <c r="J235" i="32"/>
  <c r="N270" i="32"/>
  <c r="X105" i="32"/>
  <c r="G235" i="32"/>
  <c r="N75" i="32"/>
  <c r="I38" i="32"/>
  <c r="L170" i="32"/>
  <c r="L140" i="32"/>
  <c r="P75" i="32"/>
  <c r="P103" i="32"/>
  <c r="G300" i="32"/>
  <c r="G270" i="32"/>
  <c r="S103" i="32"/>
  <c r="S75" i="32"/>
  <c r="S105" i="32"/>
  <c r="W10" i="32"/>
  <c r="G10" i="32"/>
  <c r="G40" i="32"/>
  <c r="G38" i="32"/>
  <c r="R170" i="32"/>
  <c r="R168" i="32"/>
  <c r="R140" i="32"/>
  <c r="U205" i="32"/>
  <c r="U235" i="32"/>
  <c r="U233" i="32"/>
  <c r="E205" i="32"/>
  <c r="E233" i="32"/>
  <c r="E235" i="32"/>
  <c r="I140" i="32"/>
  <c r="I168" i="32"/>
  <c r="Q10" i="32"/>
  <c r="Q38" i="32"/>
  <c r="Q300" i="32"/>
  <c r="G298" i="32"/>
  <c r="T300" i="32"/>
  <c r="Y139" i="32"/>
  <c r="H205" i="32"/>
  <c r="K205" i="32"/>
  <c r="O140" i="32"/>
  <c r="F105" i="32"/>
  <c r="F75" i="32"/>
  <c r="T10" i="32"/>
  <c r="M103" i="32"/>
  <c r="G94" i="30"/>
  <c r="H170" i="32"/>
  <c r="H140" i="32"/>
  <c r="L103" i="32"/>
  <c r="L75" i="32"/>
  <c r="S270" i="32"/>
  <c r="S300" i="32"/>
  <c r="S298" i="32"/>
  <c r="O105" i="32"/>
  <c r="O103" i="32"/>
  <c r="O75" i="32"/>
  <c r="S10" i="32"/>
  <c r="S40" i="32"/>
  <c r="N168" i="32"/>
  <c r="N140" i="32"/>
  <c r="N170" i="32"/>
  <c r="V38" i="32"/>
  <c r="V10" i="32"/>
  <c r="V40" i="32"/>
  <c r="M300" i="32"/>
  <c r="M270" i="32"/>
  <c r="M298" i="32"/>
  <c r="Q235" i="32"/>
  <c r="Q205" i="32"/>
  <c r="Q233" i="32"/>
  <c r="U140" i="32"/>
  <c r="U170" i="32"/>
  <c r="E140" i="32"/>
  <c r="E170" i="32"/>
  <c r="M40" i="32"/>
  <c r="M10" i="32"/>
  <c r="M38" i="32"/>
  <c r="W270" i="32"/>
  <c r="P270" i="32"/>
  <c r="J233" i="32"/>
  <c r="V298" i="32"/>
  <c r="J270" i="32"/>
  <c r="F298" i="32"/>
  <c r="H233" i="32"/>
  <c r="L168" i="32"/>
  <c r="W233" i="32"/>
  <c r="K235" i="32"/>
  <c r="I103" i="32"/>
  <c r="O170" i="32"/>
  <c r="R103" i="32"/>
  <c r="T140" i="32"/>
  <c r="T170" i="32"/>
  <c r="O270" i="32"/>
  <c r="O300" i="32"/>
  <c r="K75" i="32"/>
  <c r="K103" i="32"/>
  <c r="K105" i="32"/>
  <c r="M235" i="32"/>
  <c r="M233" i="32"/>
  <c r="M205" i="32"/>
  <c r="Q170" i="32"/>
  <c r="Q168" i="32"/>
  <c r="Q140" i="32"/>
  <c r="U75" i="32"/>
  <c r="U103" i="32"/>
  <c r="E75" i="32"/>
  <c r="E103" i="32"/>
  <c r="E105" i="32"/>
  <c r="Y269" i="32"/>
  <c r="I298" i="32"/>
  <c r="W300" i="32"/>
  <c r="T270" i="32"/>
  <c r="P298" i="32"/>
  <c r="V235" i="32"/>
  <c r="N235" i="32"/>
  <c r="F235" i="32"/>
  <c r="J298" i="32"/>
  <c r="U168" i="32"/>
  <c r="T205" i="32"/>
  <c r="I170" i="32"/>
  <c r="H168" i="32"/>
  <c r="S205" i="32"/>
  <c r="G205" i="32"/>
  <c r="I75" i="32"/>
  <c r="W140" i="32"/>
  <c r="K170" i="32"/>
  <c r="V103" i="32"/>
  <c r="T38" i="32"/>
  <c r="Q40" i="32"/>
  <c r="H103" i="32"/>
  <c r="H106" i="32" s="1"/>
  <c r="W94" i="30"/>
  <c r="P140" i="32"/>
  <c r="P170" i="32"/>
  <c r="T75" i="32"/>
  <c r="T103" i="32"/>
  <c r="K270" i="32"/>
  <c r="K300" i="32"/>
  <c r="K298" i="32"/>
  <c r="W105" i="32"/>
  <c r="W103" i="32"/>
  <c r="W75" i="32"/>
  <c r="G105" i="32"/>
  <c r="G75" i="32"/>
  <c r="G103" i="32"/>
  <c r="K40" i="32"/>
  <c r="K10" i="32"/>
  <c r="V140" i="32"/>
  <c r="V170" i="32"/>
  <c r="V168" i="32"/>
  <c r="F168" i="32"/>
  <c r="F170" i="32"/>
  <c r="N10" i="32"/>
  <c r="N40" i="32"/>
  <c r="N38" i="32"/>
  <c r="U298" i="32"/>
  <c r="U270" i="32"/>
  <c r="E298" i="32"/>
  <c r="E270" i="32"/>
  <c r="I235" i="32"/>
  <c r="I233" i="32"/>
  <c r="I205" i="32"/>
  <c r="M170" i="32"/>
  <c r="M140" i="32"/>
  <c r="M168" i="32"/>
  <c r="Q103" i="32"/>
  <c r="Q75" i="32"/>
  <c r="U40" i="32"/>
  <c r="E10" i="32"/>
  <c r="Q298" i="32"/>
  <c r="I300" i="32"/>
  <c r="V233" i="32"/>
  <c r="N233" i="32"/>
  <c r="F233" i="32"/>
  <c r="Y204" i="32"/>
  <c r="E168" i="32"/>
  <c r="L233" i="32"/>
  <c r="T235" i="32"/>
  <c r="T168" i="32"/>
  <c r="J168" i="32"/>
  <c r="P105" i="32"/>
  <c r="Y74" i="32"/>
  <c r="K140" i="32"/>
  <c r="V75" i="32"/>
  <c r="N103" i="32"/>
  <c r="I40" i="32"/>
  <c r="O38" i="32"/>
  <c r="M75" i="32"/>
  <c r="X129" i="31"/>
  <c r="Y8" i="33"/>
  <c r="Z88" i="30"/>
  <c r="E10" i="35"/>
  <c r="V9" i="35"/>
  <c r="W24" i="30" s="1"/>
  <c r="R9" i="35"/>
  <c r="S24" i="30" s="1"/>
  <c r="N9" i="35"/>
  <c r="O24" i="30" s="1"/>
  <c r="J9" i="35"/>
  <c r="K24" i="30" s="1"/>
  <c r="F9" i="35"/>
  <c r="G24" i="30" s="1"/>
  <c r="U9" i="35"/>
  <c r="V24" i="30" s="1"/>
  <c r="Q9" i="35"/>
  <c r="R24" i="30" s="1"/>
  <c r="M9" i="35"/>
  <c r="N24" i="30" s="1"/>
  <c r="I9" i="35"/>
  <c r="J24" i="30" s="1"/>
  <c r="T9" i="35"/>
  <c r="U24" i="30" s="1"/>
  <c r="L9" i="35"/>
  <c r="M24" i="30" s="1"/>
  <c r="S9" i="35"/>
  <c r="T24" i="30" s="1"/>
  <c r="K9" i="35"/>
  <c r="L24" i="30" s="1"/>
  <c r="X9" i="35"/>
  <c r="Y24" i="30" s="1"/>
  <c r="P9" i="35"/>
  <c r="Q24" i="30" s="1"/>
  <c r="H9" i="35"/>
  <c r="I24" i="30" s="1"/>
  <c r="W9" i="35"/>
  <c r="X24" i="30" s="1"/>
  <c r="O9" i="35"/>
  <c r="P24" i="30" s="1"/>
  <c r="G9" i="35"/>
  <c r="H24" i="30" s="1"/>
  <c r="J15" i="35"/>
  <c r="E16" i="35"/>
  <c r="F87" i="30" s="1"/>
  <c r="C70" i="34"/>
  <c r="C66" i="34"/>
  <c r="C62" i="34"/>
  <c r="C58" i="34"/>
  <c r="C54" i="34"/>
  <c r="C67" i="34"/>
  <c r="C61" i="34"/>
  <c r="C56" i="34"/>
  <c r="C68" i="34"/>
  <c r="C63" i="34"/>
  <c r="C57" i="34"/>
  <c r="C52" i="34"/>
  <c r="C71" i="34"/>
  <c r="C60" i="34"/>
  <c r="C64" i="34"/>
  <c r="C53" i="34"/>
  <c r="C69" i="34"/>
  <c r="C59" i="34"/>
  <c r="C65" i="34"/>
  <c r="C55" i="34"/>
  <c r="E25" i="34"/>
  <c r="E24" i="34"/>
  <c r="F24" i="34" s="1"/>
  <c r="C108" i="34"/>
  <c r="C104" i="34"/>
  <c r="C100" i="34"/>
  <c r="C96" i="34"/>
  <c r="C92" i="34"/>
  <c r="C111" i="34"/>
  <c r="C107" i="34"/>
  <c r="C103" i="34"/>
  <c r="C99" i="34"/>
  <c r="C95" i="34"/>
  <c r="C105" i="34"/>
  <c r="C97" i="34"/>
  <c r="C110" i="34"/>
  <c r="C102" i="34"/>
  <c r="C94" i="34"/>
  <c r="C109" i="34"/>
  <c r="C101" i="34"/>
  <c r="C93" i="34"/>
  <c r="C106" i="34"/>
  <c r="C98" i="34"/>
  <c r="E20" i="34"/>
  <c r="E27" i="34"/>
  <c r="E28" i="34"/>
  <c r="E19" i="34"/>
  <c r="E18" i="34"/>
  <c r="F18" i="34" s="1"/>
  <c r="E12" i="34"/>
  <c r="E15" i="34"/>
  <c r="F15" i="34" s="1"/>
  <c r="D151" i="34"/>
  <c r="D147" i="34"/>
  <c r="D143" i="34"/>
  <c r="D135" i="34"/>
  <c r="D150" i="34"/>
  <c r="D145" i="34"/>
  <c r="D134" i="34"/>
  <c r="D149" i="34"/>
  <c r="D144" i="34"/>
  <c r="D133" i="34"/>
  <c r="D146" i="34"/>
  <c r="D141" i="34"/>
  <c r="D137" i="34"/>
  <c r="D132" i="34"/>
  <c r="D148" i="34"/>
  <c r="C150" i="34"/>
  <c r="C146" i="34"/>
  <c r="C142" i="34"/>
  <c r="C138" i="34"/>
  <c r="C134" i="34"/>
  <c r="C149" i="34"/>
  <c r="C145" i="34"/>
  <c r="C141" i="34"/>
  <c r="C137" i="34"/>
  <c r="C133" i="34"/>
  <c r="C151" i="34"/>
  <c r="C147" i="34"/>
  <c r="C143" i="34"/>
  <c r="C139" i="34"/>
  <c r="C135" i="34"/>
  <c r="C140" i="34"/>
  <c r="C136" i="34"/>
  <c r="C144" i="34"/>
  <c r="C132" i="34"/>
  <c r="C148" i="34"/>
  <c r="D69" i="34"/>
  <c r="D65" i="34"/>
  <c r="D61" i="34"/>
  <c r="D57" i="34"/>
  <c r="D53" i="34"/>
  <c r="D67" i="34"/>
  <c r="D62" i="34"/>
  <c r="D56" i="34"/>
  <c r="D68" i="34"/>
  <c r="D63" i="34"/>
  <c r="D58" i="34"/>
  <c r="D52" i="34"/>
  <c r="D71" i="34"/>
  <c r="D60" i="34"/>
  <c r="D64" i="34"/>
  <c r="D54" i="34"/>
  <c r="D70" i="34"/>
  <c r="D59" i="34"/>
  <c r="D66" i="34"/>
  <c r="D55" i="34"/>
  <c r="E16" i="34"/>
  <c r="E17" i="34"/>
  <c r="F17" i="34" s="1"/>
  <c r="E31" i="34"/>
  <c r="E29" i="34"/>
  <c r="F29" i="34" s="1"/>
  <c r="E26" i="34"/>
  <c r="E22" i="34"/>
  <c r="F22" i="34" s="1"/>
  <c r="G22" i="34" s="1"/>
  <c r="C172" i="34" a="1"/>
  <c r="D111" i="34"/>
  <c r="D107" i="34"/>
  <c r="D103" i="34"/>
  <c r="D99" i="34"/>
  <c r="D95" i="34"/>
  <c r="D110" i="34"/>
  <c r="D106" i="34"/>
  <c r="D102" i="34"/>
  <c r="D98" i="34"/>
  <c r="D94" i="34"/>
  <c r="D108" i="34"/>
  <c r="D100" i="34"/>
  <c r="D92" i="34"/>
  <c r="D105" i="34"/>
  <c r="D97" i="34"/>
  <c r="D104" i="34"/>
  <c r="D96" i="34"/>
  <c r="D93" i="34"/>
  <c r="D101" i="34"/>
  <c r="D109" i="34"/>
  <c r="Y9" i="34"/>
  <c r="D12" i="34" a="1"/>
  <c r="E21" i="34"/>
  <c r="F21" i="34" s="1"/>
  <c r="G21" i="34" s="1"/>
  <c r="E23" i="34"/>
  <c r="E13" i="34"/>
  <c r="F13" i="34" s="1"/>
  <c r="E14" i="34"/>
  <c r="E30" i="34"/>
  <c r="F30" i="34" s="1"/>
  <c r="D191" i="33"/>
  <c r="D187" i="33"/>
  <c r="D183" i="33"/>
  <c r="D179" i="33"/>
  <c r="D175" i="33"/>
  <c r="D190" i="33"/>
  <c r="D186" i="33"/>
  <c r="D182" i="33"/>
  <c r="D178" i="33"/>
  <c r="D174" i="33"/>
  <c r="D189" i="33"/>
  <c r="D185" i="33"/>
  <c r="D181" i="33"/>
  <c r="D177" i="33"/>
  <c r="D173" i="33"/>
  <c r="D188" i="33"/>
  <c r="D184" i="33"/>
  <c r="D180" i="33"/>
  <c r="D176" i="33"/>
  <c r="D172" i="33"/>
  <c r="D110" i="33"/>
  <c r="D106" i="33"/>
  <c r="D102" i="33"/>
  <c r="D98" i="33"/>
  <c r="D94" i="33"/>
  <c r="D109" i="33"/>
  <c r="D105" i="33"/>
  <c r="D101" i="33"/>
  <c r="D97" i="33"/>
  <c r="D93" i="33"/>
  <c r="D108" i="33"/>
  <c r="D104" i="33"/>
  <c r="D100" i="33"/>
  <c r="D96" i="33"/>
  <c r="D92" i="33"/>
  <c r="D103" i="33"/>
  <c r="D99" i="33"/>
  <c r="D111" i="33"/>
  <c r="D95" i="33"/>
  <c r="D107" i="33"/>
  <c r="D71" i="33"/>
  <c r="D67" i="33"/>
  <c r="D63" i="33"/>
  <c r="D59" i="33"/>
  <c r="D55" i="33"/>
  <c r="D70" i="33"/>
  <c r="D66" i="33"/>
  <c r="D62" i="33"/>
  <c r="D58" i="33"/>
  <c r="D54" i="33"/>
  <c r="D69" i="33"/>
  <c r="D65" i="33"/>
  <c r="D61" i="33"/>
  <c r="D57" i="33"/>
  <c r="D53" i="33"/>
  <c r="D68" i="33"/>
  <c r="D52" i="33"/>
  <c r="D60" i="33"/>
  <c r="D56" i="33"/>
  <c r="D64" i="33"/>
  <c r="C132" i="33" a="1"/>
  <c r="C52" i="33" a="1"/>
  <c r="C28" i="33"/>
  <c r="C24" i="33"/>
  <c r="C20" i="33"/>
  <c r="C16" i="33"/>
  <c r="C12" i="33"/>
  <c r="C29" i="33"/>
  <c r="C25" i="33"/>
  <c r="C21" i="33"/>
  <c r="C17" i="33"/>
  <c r="C13" i="33"/>
  <c r="C31" i="33"/>
  <c r="C23" i="33"/>
  <c r="C15" i="33"/>
  <c r="C30" i="33"/>
  <c r="C22" i="33"/>
  <c r="C14" i="33"/>
  <c r="C27" i="33"/>
  <c r="C19" i="33"/>
  <c r="C26" i="33"/>
  <c r="C18" i="33"/>
  <c r="C172" i="33" a="1"/>
  <c r="D132" i="33" a="1"/>
  <c r="Y129" i="33"/>
  <c r="C111" i="33"/>
  <c r="C107" i="33"/>
  <c r="C103" i="33"/>
  <c r="C99" i="33"/>
  <c r="C95" i="33"/>
  <c r="C110" i="33"/>
  <c r="C106" i="33"/>
  <c r="C102" i="33"/>
  <c r="C98" i="33"/>
  <c r="C94" i="33"/>
  <c r="C109" i="33"/>
  <c r="C105" i="33"/>
  <c r="C101" i="33"/>
  <c r="C97" i="33"/>
  <c r="C93" i="33"/>
  <c r="C108" i="33"/>
  <c r="C92" i="33"/>
  <c r="C104" i="33"/>
  <c r="C100" i="33"/>
  <c r="C96" i="33"/>
  <c r="C227" i="32"/>
  <c r="C223" i="32"/>
  <c r="C219" i="32"/>
  <c r="C215" i="32"/>
  <c r="C211" i="32"/>
  <c r="C226" i="32"/>
  <c r="C222" i="32"/>
  <c r="C218" i="32"/>
  <c r="C214" i="32"/>
  <c r="C210" i="32"/>
  <c r="C221" i="32"/>
  <c r="C213" i="32"/>
  <c r="C220" i="32"/>
  <c r="C212" i="32"/>
  <c r="C216" i="32"/>
  <c r="C225" i="32"/>
  <c r="C209" i="32"/>
  <c r="C217" i="32"/>
  <c r="C224" i="32"/>
  <c r="C208" i="32"/>
  <c r="E325" i="32"/>
  <c r="C273" i="32" a="1"/>
  <c r="C63" i="32"/>
  <c r="E63" i="32" s="1"/>
  <c r="C59" i="32"/>
  <c r="E59" i="32" s="1"/>
  <c r="C55" i="32"/>
  <c r="E55" i="32" s="1"/>
  <c r="C51" i="32"/>
  <c r="E51" i="32" s="1"/>
  <c r="C47" i="32"/>
  <c r="E47" i="32" s="1"/>
  <c r="C62" i="32"/>
  <c r="E62" i="32" s="1"/>
  <c r="C57" i="32"/>
  <c r="E57" i="32" s="1"/>
  <c r="C52" i="32"/>
  <c r="E52" i="32" s="1"/>
  <c r="C46" i="32"/>
  <c r="E46" i="32" s="1"/>
  <c r="C64" i="32"/>
  <c r="E64" i="32" s="1"/>
  <c r="C56" i="32"/>
  <c r="E56" i="32" s="1"/>
  <c r="C49" i="32"/>
  <c r="E49" i="32" s="1"/>
  <c r="C54" i="32"/>
  <c r="E54" i="32" s="1"/>
  <c r="C60" i="32"/>
  <c r="E60" i="32" s="1"/>
  <c r="C53" i="32"/>
  <c r="E53" i="32" s="1"/>
  <c r="C45" i="32"/>
  <c r="E45" i="32" s="1"/>
  <c r="C61" i="32"/>
  <c r="E61" i="32" s="1"/>
  <c r="C58" i="32"/>
  <c r="E58" i="32" s="1"/>
  <c r="C50" i="32"/>
  <c r="E50" i="32" s="1"/>
  <c r="C48" i="32"/>
  <c r="E48" i="32" s="1"/>
  <c r="C161" i="32"/>
  <c r="C157" i="32"/>
  <c r="C153" i="32"/>
  <c r="C149" i="32"/>
  <c r="C145" i="32"/>
  <c r="C160" i="32"/>
  <c r="C156" i="32"/>
  <c r="C152" i="32"/>
  <c r="C148" i="32"/>
  <c r="C144" i="32"/>
  <c r="C158" i="32"/>
  <c r="C150" i="32"/>
  <c r="C155" i="32"/>
  <c r="C147" i="32"/>
  <c r="C151" i="32"/>
  <c r="C154" i="32"/>
  <c r="C143" i="32"/>
  <c r="C159" i="32"/>
  <c r="C146" i="32"/>
  <c r="C162" i="32"/>
  <c r="C31" i="32"/>
  <c r="C27" i="32"/>
  <c r="C23" i="32"/>
  <c r="C19" i="32"/>
  <c r="C15" i="32"/>
  <c r="C26" i="32"/>
  <c r="C14" i="32"/>
  <c r="C29" i="32"/>
  <c r="C25" i="32"/>
  <c r="C21" i="32"/>
  <c r="C17" i="32"/>
  <c r="C13" i="32"/>
  <c r="C30" i="32"/>
  <c r="C18" i="32"/>
  <c r="C32" i="32"/>
  <c r="C28" i="32"/>
  <c r="C24" i="32"/>
  <c r="C20" i="32"/>
  <c r="C16" i="32"/>
  <c r="C22" i="32"/>
  <c r="C191" i="32"/>
  <c r="E191" i="32" s="1"/>
  <c r="C187" i="32"/>
  <c r="E187" i="32" s="1"/>
  <c r="C183" i="32"/>
  <c r="E183" i="32" s="1"/>
  <c r="C179" i="32"/>
  <c r="E179" i="32" s="1"/>
  <c r="C175" i="32"/>
  <c r="E175" i="32" s="1"/>
  <c r="C192" i="32"/>
  <c r="E192" i="32" s="1"/>
  <c r="C186" i="32"/>
  <c r="E186" i="32" s="1"/>
  <c r="C181" i="32"/>
  <c r="E181" i="32" s="1"/>
  <c r="C176" i="32"/>
  <c r="E176" i="32" s="1"/>
  <c r="C190" i="32"/>
  <c r="E190" i="32" s="1"/>
  <c r="C185" i="32"/>
  <c r="E185" i="32" s="1"/>
  <c r="C180" i="32"/>
  <c r="E180" i="32" s="1"/>
  <c r="C194" i="32"/>
  <c r="E194" i="32" s="1"/>
  <c r="C184" i="32"/>
  <c r="E184" i="32" s="1"/>
  <c r="C193" i="32"/>
  <c r="E193" i="32" s="1"/>
  <c r="C182" i="32"/>
  <c r="E182" i="32" s="1"/>
  <c r="C188" i="32"/>
  <c r="E188" i="32" s="1"/>
  <c r="C189" i="32"/>
  <c r="E189" i="32" s="1"/>
  <c r="C177" i="32"/>
  <c r="E177" i="32" s="1"/>
  <c r="C178" i="32"/>
  <c r="E178" i="32" s="1"/>
  <c r="C127" i="32"/>
  <c r="E127" i="32" s="1"/>
  <c r="C123" i="32"/>
  <c r="E123" i="32" s="1"/>
  <c r="C119" i="32"/>
  <c r="E119" i="32" s="1"/>
  <c r="C115" i="32"/>
  <c r="E115" i="32" s="1"/>
  <c r="C111" i="32"/>
  <c r="E111" i="32" s="1"/>
  <c r="C126" i="32"/>
  <c r="E126" i="32" s="1"/>
  <c r="C122" i="32"/>
  <c r="E122" i="32" s="1"/>
  <c r="C118" i="32"/>
  <c r="E118" i="32" s="1"/>
  <c r="C114" i="32"/>
  <c r="E114" i="32" s="1"/>
  <c r="C110" i="32"/>
  <c r="E110" i="32" s="1"/>
  <c r="C125" i="32"/>
  <c r="E125" i="32" s="1"/>
  <c r="C117" i="32"/>
  <c r="E117" i="32" s="1"/>
  <c r="C128" i="32"/>
  <c r="E128" i="32" s="1"/>
  <c r="C116" i="32"/>
  <c r="E116" i="32" s="1"/>
  <c r="C121" i="32"/>
  <c r="E121" i="32" s="1"/>
  <c r="C112" i="32"/>
  <c r="E112" i="32" s="1"/>
  <c r="C129" i="32"/>
  <c r="E129" i="32" s="1"/>
  <c r="C120" i="32"/>
  <c r="E120" i="32" s="1"/>
  <c r="C113" i="32"/>
  <c r="E113" i="32" s="1"/>
  <c r="C124" i="32"/>
  <c r="E124" i="32" s="1"/>
  <c r="C240" i="32" a="1"/>
  <c r="C95" i="32"/>
  <c r="C91" i="32"/>
  <c r="C87" i="32"/>
  <c r="C83" i="32"/>
  <c r="C79" i="32"/>
  <c r="C94" i="32"/>
  <c r="C90" i="32"/>
  <c r="C86" i="32"/>
  <c r="C82" i="32"/>
  <c r="C78" i="32"/>
  <c r="C93" i="32"/>
  <c r="C85" i="32"/>
  <c r="C97" i="32"/>
  <c r="C89" i="32"/>
  <c r="C81" i="32"/>
  <c r="C96" i="32"/>
  <c r="C80" i="32"/>
  <c r="C88" i="32"/>
  <c r="C84" i="32"/>
  <c r="C92" i="32"/>
  <c r="I121" i="30"/>
  <c r="F76" i="1"/>
  <c r="Z76" i="1" s="1"/>
  <c r="J112" i="1"/>
  <c r="K112" i="1" s="1"/>
  <c r="L112" i="1" s="1"/>
  <c r="M112" i="1" s="1"/>
  <c r="N112" i="1" s="1"/>
  <c r="O112" i="1" s="1"/>
  <c r="P112" i="1" s="1"/>
  <c r="Q112" i="1" s="1"/>
  <c r="R112" i="1" s="1"/>
  <c r="S112" i="1" s="1"/>
  <c r="T112" i="1" s="1"/>
  <c r="U112" i="1" s="1"/>
  <c r="V112" i="1" s="1"/>
  <c r="W112" i="1" s="1"/>
  <c r="X112" i="1" s="1"/>
  <c r="Y112" i="1" s="1"/>
  <c r="I112" i="1"/>
  <c r="F112" i="1"/>
  <c r="H112" i="1"/>
  <c r="D142" i="34" l="1"/>
  <c r="D136" i="34"/>
  <c r="D138" i="34"/>
  <c r="D140" i="34"/>
  <c r="H93" i="30"/>
  <c r="K116" i="30" s="1"/>
  <c r="E40" i="32"/>
  <c r="J40" i="32"/>
  <c r="Y93" i="30"/>
  <c r="Y92" i="30" s="1"/>
  <c r="X93" i="30"/>
  <c r="X92" i="30" s="1"/>
  <c r="R40" i="32"/>
  <c r="V94" i="30"/>
  <c r="V92" i="30" s="1"/>
  <c r="U94" i="30"/>
  <c r="U92" i="30" s="1"/>
  <c r="R93" i="30"/>
  <c r="R92" i="30" s="1"/>
  <c r="L40" i="32"/>
  <c r="L331" i="32" s="1"/>
  <c r="U38" i="32"/>
  <c r="U41" i="32" s="1"/>
  <c r="F38" i="32"/>
  <c r="W40" i="32"/>
  <c r="W41" i="32" s="1"/>
  <c r="L38" i="32"/>
  <c r="X38" i="32"/>
  <c r="I92" i="30"/>
  <c r="J38" i="32"/>
  <c r="Y9" i="32"/>
  <c r="P38" i="32"/>
  <c r="R10" i="32"/>
  <c r="P10" i="32"/>
  <c r="P41" i="32" s="1"/>
  <c r="F10" i="32"/>
  <c r="H10" i="32"/>
  <c r="H38" i="32"/>
  <c r="H41" i="32" s="1"/>
  <c r="X40" i="32"/>
  <c r="X331" i="32" s="1"/>
  <c r="P92" i="30"/>
  <c r="M92" i="30"/>
  <c r="Q92" i="30"/>
  <c r="L92" i="30"/>
  <c r="F116" i="30"/>
  <c r="G46" i="30" s="1"/>
  <c r="K92" i="30"/>
  <c r="D180" i="34"/>
  <c r="D186" i="34"/>
  <c r="D187" i="34"/>
  <c r="D184" i="34"/>
  <c r="D189" i="34"/>
  <c r="D183" i="34"/>
  <c r="D190" i="34"/>
  <c r="D191" i="34"/>
  <c r="D178" i="34"/>
  <c r="D176" i="34"/>
  <c r="D172" i="34"/>
  <c r="D185" i="34"/>
  <c r="D181" i="34"/>
  <c r="D188" i="34"/>
  <c r="D173" i="34"/>
  <c r="D182" i="34"/>
  <c r="D175" i="34"/>
  <c r="D179" i="34"/>
  <c r="D174" i="34"/>
  <c r="W92" i="30"/>
  <c r="T92" i="30"/>
  <c r="S92" i="30"/>
  <c r="O92" i="30"/>
  <c r="J92" i="30"/>
  <c r="F92" i="30"/>
  <c r="D31" i="33"/>
  <c r="H92" i="30"/>
  <c r="D26" i="33"/>
  <c r="D24" i="33"/>
  <c r="D21" i="33"/>
  <c r="D17" i="33"/>
  <c r="D29" i="33"/>
  <c r="D28" i="33"/>
  <c r="D25" i="33"/>
  <c r="D23" i="33"/>
  <c r="D14" i="33"/>
  <c r="D16" i="33"/>
  <c r="D27" i="33"/>
  <c r="D30" i="33"/>
  <c r="D12" i="33"/>
  <c r="D15" i="33"/>
  <c r="D13" i="33"/>
  <c r="D22" i="33"/>
  <c r="D18" i="33"/>
  <c r="D20" i="33"/>
  <c r="N236" i="32"/>
  <c r="F236" i="32"/>
  <c r="X236" i="32"/>
  <c r="X301" i="32"/>
  <c r="V236" i="32"/>
  <c r="T171" i="32"/>
  <c r="T301" i="32"/>
  <c r="N301" i="32"/>
  <c r="N92" i="30"/>
  <c r="L236" i="32"/>
  <c r="O41" i="32"/>
  <c r="I301" i="32"/>
  <c r="F106" i="32"/>
  <c r="O301" i="32"/>
  <c r="S331" i="32"/>
  <c r="R106" i="32"/>
  <c r="S171" i="32"/>
  <c r="V301" i="32"/>
  <c r="J171" i="32"/>
  <c r="W236" i="32"/>
  <c r="O236" i="32"/>
  <c r="G41" i="32"/>
  <c r="R236" i="32"/>
  <c r="S236" i="32"/>
  <c r="L301" i="32"/>
  <c r="P236" i="32"/>
  <c r="Q106" i="32"/>
  <c r="K41" i="32"/>
  <c r="J236" i="32"/>
  <c r="M106" i="32"/>
  <c r="E171" i="32"/>
  <c r="G331" i="32"/>
  <c r="G171" i="32"/>
  <c r="M301" i="32"/>
  <c r="S301" i="32"/>
  <c r="F171" i="32"/>
  <c r="T106" i="32"/>
  <c r="H301" i="32"/>
  <c r="I106" i="32"/>
  <c r="J106" i="32"/>
  <c r="O171" i="32"/>
  <c r="R301" i="32"/>
  <c r="W171" i="32"/>
  <c r="R331" i="32"/>
  <c r="O331" i="32"/>
  <c r="G236" i="32"/>
  <c r="H331" i="32"/>
  <c r="X171" i="32"/>
  <c r="I331" i="32"/>
  <c r="U331" i="32"/>
  <c r="K171" i="32"/>
  <c r="T331" i="32"/>
  <c r="W301" i="32"/>
  <c r="E17" i="35"/>
  <c r="F14" i="35" s="1"/>
  <c r="Y168" i="32"/>
  <c r="F301" i="32"/>
  <c r="P301" i="32"/>
  <c r="M331" i="32"/>
  <c r="U171" i="32"/>
  <c r="F331" i="32"/>
  <c r="S41" i="32"/>
  <c r="L106" i="32"/>
  <c r="T41" i="32"/>
  <c r="E236" i="32"/>
  <c r="I41" i="32"/>
  <c r="Y105" i="32"/>
  <c r="J301" i="32"/>
  <c r="Q236" i="32"/>
  <c r="G301" i="32"/>
  <c r="L171" i="32"/>
  <c r="X106" i="32"/>
  <c r="L41" i="32"/>
  <c r="N106" i="32"/>
  <c r="M171" i="32"/>
  <c r="I236" i="32"/>
  <c r="U301" i="32"/>
  <c r="W106" i="32"/>
  <c r="Y270" i="32"/>
  <c r="P171" i="32"/>
  <c r="Q331" i="32"/>
  <c r="V106" i="32"/>
  <c r="T236" i="32"/>
  <c r="H236" i="32"/>
  <c r="Q301" i="32"/>
  <c r="K236" i="32"/>
  <c r="K331" i="32"/>
  <c r="G92" i="30"/>
  <c r="Q116" i="30"/>
  <c r="P116" i="30"/>
  <c r="G116" i="30"/>
  <c r="M116" i="30"/>
  <c r="N116" i="30"/>
  <c r="D273" i="32" a="1"/>
  <c r="D281" i="32" s="1"/>
  <c r="U106" i="32"/>
  <c r="D78" i="32" a="1"/>
  <c r="D78" i="32" s="1"/>
  <c r="Y170" i="32"/>
  <c r="D143" i="32" a="1"/>
  <c r="D147" i="32" s="1"/>
  <c r="Y205" i="32"/>
  <c r="Y300" i="32"/>
  <c r="J116" i="30"/>
  <c r="Y10" i="32"/>
  <c r="Y75" i="32"/>
  <c r="P331" i="32"/>
  <c r="P106" i="32"/>
  <c r="E331" i="32"/>
  <c r="G106" i="32"/>
  <c r="Y103" i="32"/>
  <c r="D208" i="32" a="1"/>
  <c r="N331" i="32"/>
  <c r="Y298" i="32"/>
  <c r="Y235" i="32"/>
  <c r="F41" i="32"/>
  <c r="J41" i="32"/>
  <c r="J331" i="32"/>
  <c r="E41" i="32"/>
  <c r="V331" i="32"/>
  <c r="E106" i="32"/>
  <c r="M236" i="32"/>
  <c r="Y140" i="32"/>
  <c r="Y233" i="32"/>
  <c r="N41" i="32"/>
  <c r="K301" i="32"/>
  <c r="Q171" i="32"/>
  <c r="K106" i="32"/>
  <c r="M41" i="32"/>
  <c r="N171" i="32"/>
  <c r="O106" i="32"/>
  <c r="U236" i="32"/>
  <c r="R171" i="32"/>
  <c r="H171" i="32"/>
  <c r="E301" i="32"/>
  <c r="V171" i="32"/>
  <c r="I171" i="32"/>
  <c r="V41" i="32"/>
  <c r="Q41" i="32"/>
  <c r="S106" i="32"/>
  <c r="X73" i="30"/>
  <c r="L73" i="30"/>
  <c r="G73" i="30"/>
  <c r="Z24" i="30"/>
  <c r="W73" i="30"/>
  <c r="I73" i="30"/>
  <c r="T73" i="30"/>
  <c r="K73" i="30"/>
  <c r="F8" i="35"/>
  <c r="F10" i="35" s="1"/>
  <c r="F111" i="30"/>
  <c r="H73" i="30"/>
  <c r="Q73" i="30"/>
  <c r="M73" i="30"/>
  <c r="R73" i="30"/>
  <c r="O73" i="30"/>
  <c r="J73" i="30"/>
  <c r="N73" i="30"/>
  <c r="P73" i="30"/>
  <c r="Y73" i="30"/>
  <c r="U73" i="30"/>
  <c r="V73" i="30"/>
  <c r="S73" i="30"/>
  <c r="G24" i="34"/>
  <c r="H24" i="34" s="1"/>
  <c r="G15" i="34"/>
  <c r="U16" i="35"/>
  <c r="V87" i="30" s="1"/>
  <c r="Q16" i="35"/>
  <c r="R87" i="30" s="1"/>
  <c r="M16" i="35"/>
  <c r="N87" i="30" s="1"/>
  <c r="I16" i="35"/>
  <c r="J87" i="30" s="1"/>
  <c r="X16" i="35"/>
  <c r="Y87" i="30" s="1"/>
  <c r="T16" i="35"/>
  <c r="U87" i="30" s="1"/>
  <c r="P16" i="35"/>
  <c r="Q87" i="30" s="1"/>
  <c r="L16" i="35"/>
  <c r="M87" i="30" s="1"/>
  <c r="H16" i="35"/>
  <c r="I87" i="30" s="1"/>
  <c r="S16" i="35"/>
  <c r="T87" i="30" s="1"/>
  <c r="K16" i="35"/>
  <c r="L87" i="30" s="1"/>
  <c r="N16" i="35"/>
  <c r="O87" i="30" s="1"/>
  <c r="R16" i="35"/>
  <c r="S87" i="30" s="1"/>
  <c r="J16" i="35"/>
  <c r="K87" i="30" s="1"/>
  <c r="W16" i="35"/>
  <c r="X87" i="30" s="1"/>
  <c r="O16" i="35"/>
  <c r="P87" i="30" s="1"/>
  <c r="G16" i="35"/>
  <c r="H87" i="30" s="1"/>
  <c r="V16" i="35"/>
  <c r="W87" i="30" s="1"/>
  <c r="F16" i="35"/>
  <c r="K15" i="35"/>
  <c r="Y9" i="35"/>
  <c r="F14" i="34"/>
  <c r="F26" i="34"/>
  <c r="G26" i="34" s="1"/>
  <c r="H26" i="34" s="1"/>
  <c r="I26" i="34" s="1"/>
  <c r="C190" i="34"/>
  <c r="C186" i="34"/>
  <c r="C182" i="34"/>
  <c r="C178" i="34"/>
  <c r="C174" i="34"/>
  <c r="C189" i="34"/>
  <c r="C185" i="34"/>
  <c r="C181" i="34"/>
  <c r="C177" i="34"/>
  <c r="C173" i="34"/>
  <c r="C191" i="34"/>
  <c r="C187" i="34"/>
  <c r="C183" i="34"/>
  <c r="C179" i="34"/>
  <c r="C175" i="34"/>
  <c r="C188" i="34"/>
  <c r="C172" i="34"/>
  <c r="C184" i="34"/>
  <c r="C180" i="34"/>
  <c r="C176" i="34"/>
  <c r="D29" i="34"/>
  <c r="D25" i="34"/>
  <c r="D21" i="34"/>
  <c r="D17" i="34"/>
  <c r="D13" i="34"/>
  <c r="G13" i="34" s="1"/>
  <c r="H13" i="34" s="1"/>
  <c r="D30" i="34"/>
  <c r="D24" i="34"/>
  <c r="D19" i="34"/>
  <c r="D14" i="34"/>
  <c r="D28" i="34"/>
  <c r="D23" i="34"/>
  <c r="D18" i="34"/>
  <c r="D12" i="34"/>
  <c r="D27" i="34"/>
  <c r="D22" i="34"/>
  <c r="D16" i="34"/>
  <c r="D31" i="34"/>
  <c r="D26" i="34"/>
  <c r="D20" i="34"/>
  <c r="D15" i="34"/>
  <c r="E55" i="34"/>
  <c r="E53" i="34"/>
  <c r="F53" i="34" s="1"/>
  <c r="E52" i="34"/>
  <c r="E56" i="34"/>
  <c r="F56" i="34" s="1"/>
  <c r="E58" i="34"/>
  <c r="E136" i="34"/>
  <c r="F136" i="34" s="1"/>
  <c r="E137" i="34"/>
  <c r="F137" i="34" s="1"/>
  <c r="E150" i="34"/>
  <c r="E100" i="34"/>
  <c r="G18" i="34"/>
  <c r="H18" i="34" s="1"/>
  <c r="E61" i="34"/>
  <c r="F61" i="34" s="1"/>
  <c r="G61" i="34" s="1"/>
  <c r="H21" i="34"/>
  <c r="E132" i="34"/>
  <c r="F132" i="34" s="1"/>
  <c r="E135" i="34"/>
  <c r="F135" i="34" s="1"/>
  <c r="E151" i="34"/>
  <c r="F151" i="34" s="1"/>
  <c r="E145" i="34"/>
  <c r="F145" i="34" s="1"/>
  <c r="E142" i="34"/>
  <c r="F27" i="34"/>
  <c r="G27" i="34" s="1"/>
  <c r="F20" i="34"/>
  <c r="E101" i="34"/>
  <c r="E110" i="34"/>
  <c r="E99" i="34"/>
  <c r="F99" i="34" s="1"/>
  <c r="G99" i="34" s="1"/>
  <c r="E92" i="34"/>
  <c r="E108" i="34"/>
  <c r="F108" i="34" s="1"/>
  <c r="G108" i="34" s="1"/>
  <c r="E59" i="34"/>
  <c r="F59" i="34" s="1"/>
  <c r="E60" i="34"/>
  <c r="E63" i="34"/>
  <c r="F63" i="34" s="1"/>
  <c r="E67" i="34"/>
  <c r="E66" i="34"/>
  <c r="F66" i="34" s="1"/>
  <c r="G66" i="34" s="1"/>
  <c r="E143" i="34"/>
  <c r="F143" i="34" s="1"/>
  <c r="E134" i="34"/>
  <c r="E106" i="34"/>
  <c r="E94" i="34"/>
  <c r="E105" i="34"/>
  <c r="E107" i="34"/>
  <c r="E148" i="34"/>
  <c r="F148" i="34" s="1"/>
  <c r="E140" i="34"/>
  <c r="E147" i="34"/>
  <c r="E141" i="34"/>
  <c r="E138" i="34"/>
  <c r="E93" i="34"/>
  <c r="E102" i="34"/>
  <c r="F102" i="34" s="1"/>
  <c r="G102" i="34" s="1"/>
  <c r="H102" i="34" s="1"/>
  <c r="E95" i="34"/>
  <c r="E111" i="34"/>
  <c r="F111" i="34" s="1"/>
  <c r="E104" i="34"/>
  <c r="F104" i="34" s="1"/>
  <c r="E65" i="34"/>
  <c r="E64" i="34"/>
  <c r="E57" i="34"/>
  <c r="E62" i="34"/>
  <c r="F62" i="34" s="1"/>
  <c r="G30" i="34"/>
  <c r="H30" i="34" s="1"/>
  <c r="F23" i="34"/>
  <c r="H22" i="34"/>
  <c r="I22" i="34" s="1"/>
  <c r="G29" i="34"/>
  <c r="H29" i="34" s="1"/>
  <c r="F31" i="34"/>
  <c r="G17" i="34"/>
  <c r="H17" i="34" s="1"/>
  <c r="F16" i="34"/>
  <c r="G16" i="34" s="1"/>
  <c r="E144" i="34"/>
  <c r="F144" i="34" s="1"/>
  <c r="E139" i="34"/>
  <c r="F139" i="34" s="1"/>
  <c r="E133" i="34"/>
  <c r="E149" i="34"/>
  <c r="F149" i="34" s="1"/>
  <c r="G149" i="34" s="1"/>
  <c r="E146" i="34"/>
  <c r="E38" i="34"/>
  <c r="F19" i="34"/>
  <c r="F28" i="34"/>
  <c r="E98" i="34"/>
  <c r="E109" i="34"/>
  <c r="F109" i="34" s="1"/>
  <c r="E97" i="34"/>
  <c r="E103" i="34"/>
  <c r="F103" i="34" s="1"/>
  <c r="E96" i="34"/>
  <c r="F25" i="34"/>
  <c r="G25" i="34" s="1"/>
  <c r="E69" i="34"/>
  <c r="F69" i="34" s="1"/>
  <c r="E71" i="34"/>
  <c r="F71" i="34" s="1"/>
  <c r="G71" i="34" s="1"/>
  <c r="E68" i="34"/>
  <c r="F68" i="34" s="1"/>
  <c r="E54" i="34"/>
  <c r="F54" i="34" s="1"/>
  <c r="E70" i="34"/>
  <c r="E104" i="33"/>
  <c r="E97" i="33"/>
  <c r="F97" i="33" s="1"/>
  <c r="E94" i="33"/>
  <c r="E110" i="33"/>
  <c r="F110" i="33" s="1"/>
  <c r="G110" i="33" s="1"/>
  <c r="E107" i="33"/>
  <c r="F107" i="33" s="1"/>
  <c r="E19" i="33"/>
  <c r="E30" i="33"/>
  <c r="F30" i="33" s="1"/>
  <c r="E13" i="33"/>
  <c r="F13" i="33" s="1"/>
  <c r="E29" i="33"/>
  <c r="E24" i="33"/>
  <c r="E92" i="33"/>
  <c r="E101" i="33"/>
  <c r="E98" i="33"/>
  <c r="E95" i="33"/>
  <c r="E111" i="33"/>
  <c r="C188" i="33"/>
  <c r="C184" i="33"/>
  <c r="C180" i="33"/>
  <c r="C176" i="33"/>
  <c r="C191" i="33"/>
  <c r="C187" i="33"/>
  <c r="C183" i="33"/>
  <c r="C179" i="33"/>
  <c r="C175" i="33"/>
  <c r="C190" i="33"/>
  <c r="C186" i="33"/>
  <c r="C182" i="33"/>
  <c r="C178" i="33"/>
  <c r="C174" i="33"/>
  <c r="C189" i="33"/>
  <c r="C185" i="33"/>
  <c r="C181" i="33"/>
  <c r="C177" i="33"/>
  <c r="C173" i="33"/>
  <c r="C172" i="33"/>
  <c r="E27" i="33"/>
  <c r="E15" i="33"/>
  <c r="E17" i="33"/>
  <c r="F17" i="33" s="1"/>
  <c r="E12" i="33"/>
  <c r="E28" i="33"/>
  <c r="E96" i="33"/>
  <c r="E108" i="33"/>
  <c r="E105" i="33"/>
  <c r="F105" i="33" s="1"/>
  <c r="E102" i="33"/>
  <c r="E99" i="33"/>
  <c r="F99" i="33" s="1"/>
  <c r="E18" i="33"/>
  <c r="F18" i="33" s="1"/>
  <c r="E14" i="33"/>
  <c r="E23" i="33"/>
  <c r="E21" i="33"/>
  <c r="F21" i="33" s="1"/>
  <c r="E16" i="33"/>
  <c r="C68" i="33"/>
  <c r="C64" i="33"/>
  <c r="C60" i="33"/>
  <c r="C56" i="33"/>
  <c r="C52" i="33"/>
  <c r="C71" i="33"/>
  <c r="C67" i="33"/>
  <c r="C63" i="33"/>
  <c r="C59" i="33"/>
  <c r="C55" i="33"/>
  <c r="C70" i="33"/>
  <c r="C66" i="33"/>
  <c r="C62" i="33"/>
  <c r="C58" i="33"/>
  <c r="C54" i="33"/>
  <c r="C57" i="33"/>
  <c r="C65" i="33"/>
  <c r="C61" i="33"/>
  <c r="C53" i="33"/>
  <c r="C69" i="33"/>
  <c r="E100" i="33"/>
  <c r="E93" i="33"/>
  <c r="F93" i="33" s="1"/>
  <c r="G93" i="33" s="1"/>
  <c r="E109" i="33"/>
  <c r="E106" i="33"/>
  <c r="F106" i="33" s="1"/>
  <c r="E103" i="33"/>
  <c r="D149" i="33"/>
  <c r="D145" i="33"/>
  <c r="D141" i="33"/>
  <c r="D137" i="33"/>
  <c r="D133" i="33"/>
  <c r="D148" i="33"/>
  <c r="D144" i="33"/>
  <c r="D140" i="33"/>
  <c r="D136" i="33"/>
  <c r="D132" i="33"/>
  <c r="D151" i="33"/>
  <c r="D147" i="33"/>
  <c r="D143" i="33"/>
  <c r="D139" i="33"/>
  <c r="D135" i="33"/>
  <c r="D150" i="33"/>
  <c r="D146" i="33"/>
  <c r="D142" i="33"/>
  <c r="D138" i="33"/>
  <c r="D134" i="33"/>
  <c r="E26" i="33"/>
  <c r="F26" i="33" s="1"/>
  <c r="E22" i="33"/>
  <c r="E31" i="33"/>
  <c r="E25" i="33"/>
  <c r="F25" i="33" s="1"/>
  <c r="E20" i="33"/>
  <c r="F20" i="33" s="1"/>
  <c r="G20" i="33" s="1"/>
  <c r="C150" i="33"/>
  <c r="C146" i="33"/>
  <c r="C142" i="33"/>
  <c r="C138" i="33"/>
  <c r="C134" i="33"/>
  <c r="C149" i="33"/>
  <c r="C145" i="33"/>
  <c r="C141" i="33"/>
  <c r="C137" i="33"/>
  <c r="C133" i="33"/>
  <c r="C148" i="33"/>
  <c r="C144" i="33"/>
  <c r="C140" i="33"/>
  <c r="C136" i="33"/>
  <c r="C132" i="33"/>
  <c r="C151" i="33"/>
  <c r="C147" i="33"/>
  <c r="C143" i="33"/>
  <c r="C139" i="33"/>
  <c r="C135" i="33"/>
  <c r="E97" i="32"/>
  <c r="E79" i="32"/>
  <c r="E84" i="32"/>
  <c r="E81" i="32"/>
  <c r="F81" i="32" s="1"/>
  <c r="F113" i="32" s="1"/>
  <c r="E93" i="32"/>
  <c r="E90" i="32"/>
  <c r="E87" i="32"/>
  <c r="F87" i="32" s="1"/>
  <c r="E22" i="32"/>
  <c r="F22" i="32" s="1"/>
  <c r="F54" i="32" s="1"/>
  <c r="E28" i="32"/>
  <c r="E13" i="32"/>
  <c r="E29" i="32"/>
  <c r="E19" i="32"/>
  <c r="E143" i="32"/>
  <c r="E155" i="32"/>
  <c r="E148" i="32"/>
  <c r="E145" i="32"/>
  <c r="F145" i="32" s="1"/>
  <c r="F177" i="32" s="1"/>
  <c r="E161" i="32"/>
  <c r="E224" i="32"/>
  <c r="F224" i="32" s="1"/>
  <c r="F256" i="32" s="1"/>
  <c r="E216" i="32"/>
  <c r="F216" i="32" s="1"/>
  <c r="E221" i="32"/>
  <c r="F221" i="32" s="1"/>
  <c r="F253" i="32" s="1"/>
  <c r="E222" i="32"/>
  <c r="E219" i="32"/>
  <c r="E88" i="32"/>
  <c r="E89" i="32"/>
  <c r="F89" i="32" s="1"/>
  <c r="F121" i="32" s="1"/>
  <c r="E78" i="32"/>
  <c r="E94" i="32"/>
  <c r="F94" i="32" s="1"/>
  <c r="E91" i="32"/>
  <c r="E130" i="32"/>
  <c r="E16" i="32"/>
  <c r="E32" i="32"/>
  <c r="E17" i="32"/>
  <c r="F17" i="32" s="1"/>
  <c r="E14" i="32"/>
  <c r="E23" i="32"/>
  <c r="E162" i="32"/>
  <c r="F162" i="32" s="1"/>
  <c r="E154" i="32"/>
  <c r="F154" i="32" s="1"/>
  <c r="E150" i="32"/>
  <c r="F150" i="32" s="1"/>
  <c r="E152" i="32"/>
  <c r="E149" i="32"/>
  <c r="F149" i="32" s="1"/>
  <c r="F181" i="32" s="1"/>
  <c r="E217" i="32"/>
  <c r="F217" i="32" s="1"/>
  <c r="E212" i="32"/>
  <c r="F212" i="32" s="1"/>
  <c r="F244" i="32" s="1"/>
  <c r="E210" i="32"/>
  <c r="F210" i="32" s="1"/>
  <c r="E226" i="32"/>
  <c r="E223" i="32"/>
  <c r="F223" i="32" s="1"/>
  <c r="F255" i="32" s="1"/>
  <c r="E80" i="32"/>
  <c r="E82" i="32"/>
  <c r="F82" i="32" s="1"/>
  <c r="F114" i="32" s="1"/>
  <c r="E95" i="32"/>
  <c r="F95" i="32" s="1"/>
  <c r="F127" i="32" s="1"/>
  <c r="E195" i="32"/>
  <c r="E20" i="32"/>
  <c r="E18" i="32"/>
  <c r="E21" i="32"/>
  <c r="E26" i="32"/>
  <c r="F26" i="32" s="1"/>
  <c r="F58" i="32" s="1"/>
  <c r="E27" i="32"/>
  <c r="E146" i="32"/>
  <c r="E151" i="32"/>
  <c r="E158" i="32"/>
  <c r="E156" i="32"/>
  <c r="F156" i="32" s="1"/>
  <c r="E153" i="32"/>
  <c r="C290" i="32"/>
  <c r="C286" i="32"/>
  <c r="C282" i="32"/>
  <c r="C278" i="32"/>
  <c r="C274" i="32"/>
  <c r="C289" i="32"/>
  <c r="C284" i="32"/>
  <c r="C279" i="32"/>
  <c r="C273" i="32"/>
  <c r="C288" i="32"/>
  <c r="C283" i="32"/>
  <c r="C277" i="32"/>
  <c r="C292" i="32"/>
  <c r="C287" i="32"/>
  <c r="C281" i="32"/>
  <c r="C276" i="32"/>
  <c r="C291" i="32"/>
  <c r="C285" i="32"/>
  <c r="C280" i="32"/>
  <c r="C275" i="32"/>
  <c r="E209" i="32"/>
  <c r="E220" i="32"/>
  <c r="F220" i="32" s="1"/>
  <c r="E214" i="32"/>
  <c r="E211" i="32"/>
  <c r="F211" i="32" s="1"/>
  <c r="E227" i="32"/>
  <c r="E92" i="32"/>
  <c r="F92" i="32" s="1"/>
  <c r="E96" i="32"/>
  <c r="E85" i="32"/>
  <c r="E86" i="32"/>
  <c r="F86" i="32" s="1"/>
  <c r="F118" i="32" s="1"/>
  <c r="E83" i="32"/>
  <c r="C259" i="32"/>
  <c r="E259" i="32" s="1"/>
  <c r="C255" i="32"/>
  <c r="E255" i="32" s="1"/>
  <c r="C251" i="32"/>
  <c r="E251" i="32" s="1"/>
  <c r="C247" i="32"/>
  <c r="E247" i="32" s="1"/>
  <c r="C243" i="32"/>
  <c r="E243" i="32" s="1"/>
  <c r="C258" i="32"/>
  <c r="E258" i="32" s="1"/>
  <c r="C254" i="32"/>
  <c r="E254" i="32" s="1"/>
  <c r="C250" i="32"/>
  <c r="E250" i="32" s="1"/>
  <c r="C246" i="32"/>
  <c r="E246" i="32" s="1"/>
  <c r="C242" i="32"/>
  <c r="E242" i="32" s="1"/>
  <c r="C253" i="32"/>
  <c r="E253" i="32" s="1"/>
  <c r="C245" i="32"/>
  <c r="E245" i="32" s="1"/>
  <c r="C252" i="32"/>
  <c r="E252" i="32" s="1"/>
  <c r="C244" i="32"/>
  <c r="E244" i="32" s="1"/>
  <c r="C249" i="32"/>
  <c r="E249" i="32" s="1"/>
  <c r="C248" i="32"/>
  <c r="E248" i="32" s="1"/>
  <c r="C256" i="32"/>
  <c r="E256" i="32" s="1"/>
  <c r="C241" i="32"/>
  <c r="E241" i="32" s="1"/>
  <c r="C257" i="32"/>
  <c r="E257" i="32" s="1"/>
  <c r="C240" i="32"/>
  <c r="E240" i="32" s="1"/>
  <c r="E24" i="32"/>
  <c r="F24" i="32" s="1"/>
  <c r="F56" i="32" s="1"/>
  <c r="E30" i="32"/>
  <c r="F30" i="32" s="1"/>
  <c r="F62" i="32" s="1"/>
  <c r="E25" i="32"/>
  <c r="E15" i="32"/>
  <c r="F15" i="32" s="1"/>
  <c r="E31" i="32"/>
  <c r="F31" i="32" s="1"/>
  <c r="F63" i="32" s="1"/>
  <c r="E159" i="32"/>
  <c r="E147" i="32"/>
  <c r="E144" i="32"/>
  <c r="F144" i="32" s="1"/>
  <c r="F176" i="32" s="1"/>
  <c r="E160" i="32"/>
  <c r="F160" i="32" s="1"/>
  <c r="F192" i="32" s="1"/>
  <c r="E157" i="32"/>
  <c r="F157" i="32" s="1"/>
  <c r="E65" i="32"/>
  <c r="E208" i="32"/>
  <c r="E225" i="32"/>
  <c r="F225" i="32" s="1"/>
  <c r="E213" i="32"/>
  <c r="F213" i="32" s="1"/>
  <c r="E218" i="32"/>
  <c r="F218" i="32" s="1"/>
  <c r="F250" i="32" s="1"/>
  <c r="E215" i="32"/>
  <c r="G45" i="30"/>
  <c r="J121" i="30"/>
  <c r="F45" i="30"/>
  <c r="G84" i="1"/>
  <c r="H84" i="1"/>
  <c r="I84" i="1"/>
  <c r="L84" i="1"/>
  <c r="M84" i="1"/>
  <c r="N84" i="1"/>
  <c r="Q84" i="1"/>
  <c r="R84" i="1"/>
  <c r="S84" i="1"/>
  <c r="V84" i="1"/>
  <c r="W84" i="1"/>
  <c r="X84" i="1"/>
  <c r="Y84" i="1"/>
  <c r="Y94" i="1" s="1"/>
  <c r="L56" i="5"/>
  <c r="E51" i="5"/>
  <c r="F51" i="5"/>
  <c r="G51" i="5"/>
  <c r="H51" i="5"/>
  <c r="I51" i="5"/>
  <c r="J51" i="5"/>
  <c r="K51" i="5"/>
  <c r="L51" i="5"/>
  <c r="M51" i="5"/>
  <c r="N51" i="5"/>
  <c r="O51" i="5"/>
  <c r="P51" i="5"/>
  <c r="Q51" i="5"/>
  <c r="R51" i="5"/>
  <c r="S51" i="5"/>
  <c r="T51" i="5"/>
  <c r="U51" i="5"/>
  <c r="V51" i="5"/>
  <c r="W51" i="5"/>
  <c r="E52" i="5"/>
  <c r="F52" i="5"/>
  <c r="G52" i="5"/>
  <c r="H52" i="5"/>
  <c r="I52" i="5"/>
  <c r="J52" i="5"/>
  <c r="K52" i="5"/>
  <c r="L52" i="5"/>
  <c r="M52" i="5"/>
  <c r="N52" i="5"/>
  <c r="O52" i="5"/>
  <c r="P52" i="5"/>
  <c r="Q52" i="5"/>
  <c r="R52" i="5"/>
  <c r="S52" i="5"/>
  <c r="T52" i="5"/>
  <c r="U52" i="5"/>
  <c r="V52" i="5"/>
  <c r="W52" i="5"/>
  <c r="E53" i="5"/>
  <c r="F53" i="5"/>
  <c r="G53" i="5"/>
  <c r="H53" i="5"/>
  <c r="I53" i="5"/>
  <c r="J53" i="5"/>
  <c r="K53" i="5"/>
  <c r="L53" i="5"/>
  <c r="M53" i="5"/>
  <c r="N53" i="5"/>
  <c r="O53" i="5"/>
  <c r="P53" i="5"/>
  <c r="Q53" i="5"/>
  <c r="R53" i="5"/>
  <c r="S53" i="5"/>
  <c r="T53" i="5"/>
  <c r="U53" i="5"/>
  <c r="V53" i="5"/>
  <c r="W53" i="5"/>
  <c r="E54" i="5"/>
  <c r="F54" i="5"/>
  <c r="G54" i="5"/>
  <c r="H54" i="5"/>
  <c r="I54" i="5"/>
  <c r="J54" i="5"/>
  <c r="K54" i="5"/>
  <c r="L54" i="5"/>
  <c r="M54" i="5"/>
  <c r="N54" i="5"/>
  <c r="O54" i="5"/>
  <c r="P54" i="5"/>
  <c r="Q54" i="5"/>
  <c r="R54" i="5"/>
  <c r="S54" i="5"/>
  <c r="T54" i="5"/>
  <c r="U54" i="5"/>
  <c r="V54" i="5"/>
  <c r="W54" i="5"/>
  <c r="E55" i="5"/>
  <c r="F55" i="5"/>
  <c r="G55" i="5"/>
  <c r="H55" i="5"/>
  <c r="I55" i="5"/>
  <c r="J55" i="5"/>
  <c r="K55" i="5"/>
  <c r="L55" i="5"/>
  <c r="M55" i="5"/>
  <c r="N55" i="5"/>
  <c r="O55" i="5"/>
  <c r="P55" i="5"/>
  <c r="Q55" i="5"/>
  <c r="R55" i="5"/>
  <c r="S55" i="5"/>
  <c r="T55" i="5"/>
  <c r="U55" i="5"/>
  <c r="V55" i="5"/>
  <c r="W55" i="5"/>
  <c r="E56" i="5"/>
  <c r="F56" i="5"/>
  <c r="G56" i="5"/>
  <c r="H56" i="5"/>
  <c r="I56" i="5"/>
  <c r="J56" i="5"/>
  <c r="K56" i="5"/>
  <c r="M56" i="5"/>
  <c r="N56" i="5"/>
  <c r="O56" i="5"/>
  <c r="P56" i="5"/>
  <c r="Q56" i="5"/>
  <c r="R56" i="5"/>
  <c r="S56" i="5"/>
  <c r="T56" i="5"/>
  <c r="U56" i="5"/>
  <c r="V56" i="5"/>
  <c r="W56" i="5"/>
  <c r="E57" i="5"/>
  <c r="F57" i="5"/>
  <c r="G57" i="5"/>
  <c r="H57" i="5"/>
  <c r="I57" i="5"/>
  <c r="J57" i="5"/>
  <c r="K57" i="5"/>
  <c r="L57" i="5"/>
  <c r="M57" i="5"/>
  <c r="N57" i="5"/>
  <c r="O57" i="5"/>
  <c r="P57" i="5"/>
  <c r="Q57" i="5"/>
  <c r="R57" i="5"/>
  <c r="S57" i="5"/>
  <c r="T57" i="5"/>
  <c r="U57" i="5"/>
  <c r="V57" i="5"/>
  <c r="W57" i="5"/>
  <c r="E58" i="5"/>
  <c r="F58" i="5"/>
  <c r="G58" i="5"/>
  <c r="H58" i="5"/>
  <c r="I58" i="5"/>
  <c r="J58" i="5"/>
  <c r="K58" i="5"/>
  <c r="L58" i="5"/>
  <c r="M58" i="5"/>
  <c r="N58" i="5"/>
  <c r="O58" i="5"/>
  <c r="P58" i="5"/>
  <c r="Q58" i="5"/>
  <c r="R58" i="5"/>
  <c r="S58" i="5"/>
  <c r="T58" i="5"/>
  <c r="U58" i="5"/>
  <c r="V58" i="5"/>
  <c r="W58" i="5"/>
  <c r="E59" i="5"/>
  <c r="F59" i="5"/>
  <c r="G59" i="5"/>
  <c r="H59" i="5"/>
  <c r="I59" i="5"/>
  <c r="J59" i="5"/>
  <c r="K59" i="5"/>
  <c r="L59" i="5"/>
  <c r="M59" i="5"/>
  <c r="N59" i="5"/>
  <c r="O59" i="5"/>
  <c r="P59" i="5"/>
  <c r="Q59" i="5"/>
  <c r="R59" i="5"/>
  <c r="S59" i="5"/>
  <c r="T59" i="5"/>
  <c r="U59" i="5"/>
  <c r="V59" i="5"/>
  <c r="W59" i="5"/>
  <c r="E60" i="5"/>
  <c r="F60" i="5"/>
  <c r="G60" i="5"/>
  <c r="H60" i="5"/>
  <c r="I60" i="5"/>
  <c r="J60" i="5"/>
  <c r="K60" i="5"/>
  <c r="L60" i="5"/>
  <c r="M60" i="5"/>
  <c r="N60" i="5"/>
  <c r="O60" i="5"/>
  <c r="P60" i="5"/>
  <c r="Q60" i="5"/>
  <c r="R60" i="5"/>
  <c r="S60" i="5"/>
  <c r="T60" i="5"/>
  <c r="U60" i="5"/>
  <c r="V60" i="5"/>
  <c r="W60" i="5"/>
  <c r="E61" i="5"/>
  <c r="F61" i="5"/>
  <c r="G61" i="5"/>
  <c r="H61" i="5"/>
  <c r="I61" i="5"/>
  <c r="J61" i="5"/>
  <c r="K61" i="5"/>
  <c r="L61" i="5"/>
  <c r="M61" i="5"/>
  <c r="N61" i="5"/>
  <c r="O61" i="5"/>
  <c r="P61" i="5"/>
  <c r="Q61" i="5"/>
  <c r="R61" i="5"/>
  <c r="S61" i="5"/>
  <c r="T61" i="5"/>
  <c r="U61" i="5"/>
  <c r="V61" i="5"/>
  <c r="W61" i="5"/>
  <c r="E62" i="5"/>
  <c r="F62" i="5"/>
  <c r="G62" i="5"/>
  <c r="H62" i="5"/>
  <c r="I62" i="5"/>
  <c r="J62" i="5"/>
  <c r="K62" i="5"/>
  <c r="L62" i="5"/>
  <c r="M62" i="5"/>
  <c r="N62" i="5"/>
  <c r="O62" i="5"/>
  <c r="P62" i="5"/>
  <c r="Q62" i="5"/>
  <c r="R62" i="5"/>
  <c r="S62" i="5"/>
  <c r="T62" i="5"/>
  <c r="U62" i="5"/>
  <c r="V62" i="5"/>
  <c r="W62" i="5"/>
  <c r="E63" i="5"/>
  <c r="F63" i="5"/>
  <c r="G63" i="5"/>
  <c r="H63" i="5"/>
  <c r="I63" i="5"/>
  <c r="J63" i="5"/>
  <c r="K63" i="5"/>
  <c r="L63" i="5"/>
  <c r="M63" i="5"/>
  <c r="N63" i="5"/>
  <c r="O63" i="5"/>
  <c r="P63" i="5"/>
  <c r="Q63" i="5"/>
  <c r="R63" i="5"/>
  <c r="S63" i="5"/>
  <c r="T63" i="5"/>
  <c r="U63" i="5"/>
  <c r="V63" i="5"/>
  <c r="W63" i="5"/>
  <c r="E64" i="5"/>
  <c r="F64" i="5"/>
  <c r="G64" i="5"/>
  <c r="H64" i="5"/>
  <c r="I64" i="5"/>
  <c r="J64" i="5"/>
  <c r="K64" i="5"/>
  <c r="L64" i="5"/>
  <c r="M64" i="5"/>
  <c r="N64" i="5"/>
  <c r="O64" i="5"/>
  <c r="P64" i="5"/>
  <c r="Q64" i="5"/>
  <c r="R64" i="5"/>
  <c r="S64" i="5"/>
  <c r="T64" i="5"/>
  <c r="U64" i="5"/>
  <c r="V64" i="5"/>
  <c r="W64" i="5"/>
  <c r="E65" i="5"/>
  <c r="F65" i="5"/>
  <c r="G65" i="5"/>
  <c r="H65" i="5"/>
  <c r="I65" i="5"/>
  <c r="J65" i="5"/>
  <c r="K65" i="5"/>
  <c r="L65" i="5"/>
  <c r="M65" i="5"/>
  <c r="N65" i="5"/>
  <c r="O65" i="5"/>
  <c r="P65" i="5"/>
  <c r="Q65" i="5"/>
  <c r="R65" i="5"/>
  <c r="S65" i="5"/>
  <c r="T65" i="5"/>
  <c r="U65" i="5"/>
  <c r="V65" i="5"/>
  <c r="W65" i="5"/>
  <c r="E66" i="5"/>
  <c r="F66" i="5"/>
  <c r="G66" i="5"/>
  <c r="H66" i="5"/>
  <c r="I66" i="5"/>
  <c r="J66" i="5"/>
  <c r="K66" i="5"/>
  <c r="L66" i="5"/>
  <c r="M66" i="5"/>
  <c r="N66" i="5"/>
  <c r="O66" i="5"/>
  <c r="P66" i="5"/>
  <c r="Q66" i="5"/>
  <c r="R66" i="5"/>
  <c r="S66" i="5"/>
  <c r="T66" i="5"/>
  <c r="U66" i="5"/>
  <c r="V66" i="5"/>
  <c r="W66" i="5"/>
  <c r="E67" i="5"/>
  <c r="F67" i="5"/>
  <c r="G67" i="5"/>
  <c r="H67" i="5"/>
  <c r="I67" i="5"/>
  <c r="J67" i="5"/>
  <c r="K67" i="5"/>
  <c r="L67" i="5"/>
  <c r="M67" i="5"/>
  <c r="N67" i="5"/>
  <c r="O67" i="5"/>
  <c r="P67" i="5"/>
  <c r="Q67" i="5"/>
  <c r="R67" i="5"/>
  <c r="S67" i="5"/>
  <c r="T67" i="5"/>
  <c r="U67" i="5"/>
  <c r="V67" i="5"/>
  <c r="W67" i="5"/>
  <c r="E68" i="5"/>
  <c r="F68" i="5"/>
  <c r="G68" i="5"/>
  <c r="H68" i="5"/>
  <c r="I68" i="5"/>
  <c r="J68" i="5"/>
  <c r="K68" i="5"/>
  <c r="L68" i="5"/>
  <c r="M68" i="5"/>
  <c r="N68" i="5"/>
  <c r="O68" i="5"/>
  <c r="P68" i="5"/>
  <c r="Q68" i="5"/>
  <c r="R68" i="5"/>
  <c r="S68" i="5"/>
  <c r="T68" i="5"/>
  <c r="U68" i="5"/>
  <c r="V68" i="5"/>
  <c r="W68" i="5"/>
  <c r="E69" i="5"/>
  <c r="F69" i="5"/>
  <c r="G69" i="5"/>
  <c r="H69" i="5"/>
  <c r="I69" i="5"/>
  <c r="J69" i="5"/>
  <c r="K69" i="5"/>
  <c r="L69" i="5"/>
  <c r="M69" i="5"/>
  <c r="N69" i="5"/>
  <c r="O69" i="5"/>
  <c r="P69" i="5"/>
  <c r="Q69" i="5"/>
  <c r="R69" i="5"/>
  <c r="S69" i="5"/>
  <c r="T69" i="5"/>
  <c r="U69" i="5"/>
  <c r="V69" i="5"/>
  <c r="W69" i="5"/>
  <c r="E70" i="5"/>
  <c r="F70" i="5"/>
  <c r="G70" i="5"/>
  <c r="H70" i="5"/>
  <c r="I70" i="5"/>
  <c r="J70" i="5"/>
  <c r="K70" i="5"/>
  <c r="L70" i="5"/>
  <c r="M70" i="5"/>
  <c r="N70" i="5"/>
  <c r="O70" i="5"/>
  <c r="P70" i="5"/>
  <c r="Q70" i="5"/>
  <c r="R70" i="5"/>
  <c r="S70" i="5"/>
  <c r="T70" i="5"/>
  <c r="U70" i="5"/>
  <c r="V70" i="5"/>
  <c r="W70" i="5"/>
  <c r="E71" i="5"/>
  <c r="F71" i="5"/>
  <c r="G71" i="5"/>
  <c r="H71" i="5"/>
  <c r="I71" i="5"/>
  <c r="J71" i="5"/>
  <c r="K71" i="5"/>
  <c r="L71" i="5"/>
  <c r="M71" i="5"/>
  <c r="N71" i="5"/>
  <c r="O71" i="5"/>
  <c r="P71" i="5"/>
  <c r="Q71" i="5"/>
  <c r="R71" i="5"/>
  <c r="S71" i="5"/>
  <c r="T71" i="5"/>
  <c r="U71" i="5"/>
  <c r="V71" i="5"/>
  <c r="W71" i="5"/>
  <c r="E72" i="5"/>
  <c r="F72" i="5"/>
  <c r="G72" i="5"/>
  <c r="H72" i="5"/>
  <c r="I72" i="5"/>
  <c r="J72" i="5"/>
  <c r="K72" i="5"/>
  <c r="L72" i="5"/>
  <c r="M72" i="5"/>
  <c r="N72" i="5"/>
  <c r="O72" i="5"/>
  <c r="P72" i="5"/>
  <c r="Q72" i="5"/>
  <c r="R72" i="5"/>
  <c r="S72" i="5"/>
  <c r="T72" i="5"/>
  <c r="U72" i="5"/>
  <c r="V72" i="5"/>
  <c r="W72" i="5"/>
  <c r="E73" i="5"/>
  <c r="F73" i="5"/>
  <c r="G73" i="5"/>
  <c r="H73" i="5"/>
  <c r="I73" i="5"/>
  <c r="J73" i="5"/>
  <c r="K73" i="5"/>
  <c r="L73" i="5"/>
  <c r="M73" i="5"/>
  <c r="N73" i="5"/>
  <c r="O73" i="5"/>
  <c r="P73" i="5"/>
  <c r="Q73" i="5"/>
  <c r="R73" i="5"/>
  <c r="S73" i="5"/>
  <c r="T73" i="5"/>
  <c r="U73" i="5"/>
  <c r="V73" i="5"/>
  <c r="W73" i="5"/>
  <c r="E74" i="5"/>
  <c r="F74" i="5"/>
  <c r="G74" i="5"/>
  <c r="H74" i="5"/>
  <c r="I74" i="5"/>
  <c r="J74" i="5"/>
  <c r="K74" i="5"/>
  <c r="L74" i="5"/>
  <c r="M74" i="5"/>
  <c r="N74" i="5"/>
  <c r="O74" i="5"/>
  <c r="P74" i="5"/>
  <c r="Q74" i="5"/>
  <c r="R74" i="5"/>
  <c r="S74" i="5"/>
  <c r="T74" i="5"/>
  <c r="U74" i="5"/>
  <c r="V74" i="5"/>
  <c r="W74" i="5"/>
  <c r="E75" i="5"/>
  <c r="F75" i="5"/>
  <c r="G75" i="5"/>
  <c r="H75" i="5"/>
  <c r="I75" i="5"/>
  <c r="J75" i="5"/>
  <c r="K75" i="5"/>
  <c r="L75" i="5"/>
  <c r="M75" i="5"/>
  <c r="N75" i="5"/>
  <c r="O75" i="5"/>
  <c r="P75" i="5"/>
  <c r="Q75" i="5"/>
  <c r="R75" i="5"/>
  <c r="S75" i="5"/>
  <c r="T75" i="5"/>
  <c r="U75" i="5"/>
  <c r="V75" i="5"/>
  <c r="W75" i="5"/>
  <c r="E76" i="5"/>
  <c r="F76" i="5"/>
  <c r="G76" i="5"/>
  <c r="H76" i="5"/>
  <c r="I76" i="5"/>
  <c r="J76" i="5"/>
  <c r="K76" i="5"/>
  <c r="L76" i="5"/>
  <c r="M76" i="5"/>
  <c r="N76" i="5"/>
  <c r="O76" i="5"/>
  <c r="P76" i="5"/>
  <c r="Q76" i="5"/>
  <c r="R76" i="5"/>
  <c r="S76" i="5"/>
  <c r="T76" i="5"/>
  <c r="U76" i="5"/>
  <c r="V76" i="5"/>
  <c r="W76" i="5"/>
  <c r="E77" i="5"/>
  <c r="F77" i="5"/>
  <c r="G77" i="5"/>
  <c r="H77" i="5"/>
  <c r="I77" i="5"/>
  <c r="J77" i="5"/>
  <c r="K77" i="5"/>
  <c r="L77" i="5"/>
  <c r="M77" i="5"/>
  <c r="N77" i="5"/>
  <c r="O77" i="5"/>
  <c r="P77" i="5"/>
  <c r="Q77" i="5"/>
  <c r="R77" i="5"/>
  <c r="S77" i="5"/>
  <c r="T77" i="5"/>
  <c r="U77" i="5"/>
  <c r="V77" i="5"/>
  <c r="W77" i="5"/>
  <c r="E78" i="5"/>
  <c r="F78" i="5"/>
  <c r="G78" i="5"/>
  <c r="H78" i="5"/>
  <c r="I78" i="5"/>
  <c r="J78" i="5"/>
  <c r="K78" i="5"/>
  <c r="L78" i="5"/>
  <c r="M78" i="5"/>
  <c r="N78" i="5"/>
  <c r="O78" i="5"/>
  <c r="P78" i="5"/>
  <c r="Q78" i="5"/>
  <c r="R78" i="5"/>
  <c r="S78" i="5"/>
  <c r="T78" i="5"/>
  <c r="U78" i="5"/>
  <c r="V78" i="5"/>
  <c r="W78" i="5"/>
  <c r="D53" i="5"/>
  <c r="D54" i="5"/>
  <c r="D55" i="5"/>
  <c r="D56" i="5"/>
  <c r="D57" i="5"/>
  <c r="D58" i="5"/>
  <c r="D59" i="5"/>
  <c r="D60" i="5"/>
  <c r="D61" i="5"/>
  <c r="D62" i="5"/>
  <c r="D63" i="5"/>
  <c r="D64" i="5"/>
  <c r="D65" i="5"/>
  <c r="D66" i="5"/>
  <c r="D67" i="5"/>
  <c r="D68" i="5"/>
  <c r="D69" i="5"/>
  <c r="D70" i="5"/>
  <c r="D71" i="5"/>
  <c r="D72" i="5"/>
  <c r="D73" i="5"/>
  <c r="D74" i="5"/>
  <c r="D75" i="5"/>
  <c r="D76" i="5"/>
  <c r="D77" i="5"/>
  <c r="D78" i="5"/>
  <c r="D52" i="5"/>
  <c r="D51"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B58" i="5"/>
  <c r="B59" i="5"/>
  <c r="B60" i="5"/>
  <c r="B61" i="5"/>
  <c r="B62" i="5"/>
  <c r="B63" i="5"/>
  <c r="B64" i="5"/>
  <c r="B65" i="5"/>
  <c r="B66" i="5"/>
  <c r="B67" i="5"/>
  <c r="B68" i="5"/>
  <c r="B69" i="5"/>
  <c r="B70" i="5"/>
  <c r="B71" i="5"/>
  <c r="B72" i="5"/>
  <c r="B73" i="5"/>
  <c r="B74" i="5"/>
  <c r="B75" i="5"/>
  <c r="B76" i="5"/>
  <c r="B77" i="5"/>
  <c r="B78" i="5"/>
  <c r="B51" i="5"/>
  <c r="B52" i="5"/>
  <c r="B53" i="5"/>
  <c r="B54" i="5"/>
  <c r="B55" i="5"/>
  <c r="B56" i="5"/>
  <c r="B57" i="5"/>
  <c r="X44" i="5"/>
  <c r="X43" i="5"/>
  <c r="E42" i="5"/>
  <c r="F42" i="5" s="1"/>
  <c r="G42" i="5" s="1"/>
  <c r="H42" i="5" s="1"/>
  <c r="I42" i="5" s="1"/>
  <c r="J42" i="5" s="1"/>
  <c r="K42" i="5" s="1"/>
  <c r="L42" i="5" s="1"/>
  <c r="M42" i="5" s="1"/>
  <c r="N42" i="5" s="1"/>
  <c r="O42" i="5" s="1"/>
  <c r="P42" i="5" s="1"/>
  <c r="Q42" i="5" s="1"/>
  <c r="R42" i="5" s="1"/>
  <c r="S42" i="5" s="1"/>
  <c r="T42" i="5" s="1"/>
  <c r="U42" i="5" s="1"/>
  <c r="V42" i="5" s="1"/>
  <c r="W42" i="5" s="1"/>
  <c r="E41" i="5"/>
  <c r="F41" i="5" s="1"/>
  <c r="G41" i="5" s="1"/>
  <c r="H41" i="5" s="1"/>
  <c r="I41" i="5" s="1"/>
  <c r="J41" i="5" s="1"/>
  <c r="K41" i="5" s="1"/>
  <c r="L41" i="5" s="1"/>
  <c r="M41" i="5" s="1"/>
  <c r="N41" i="5" s="1"/>
  <c r="O41" i="5" s="1"/>
  <c r="P41" i="5" s="1"/>
  <c r="Q41" i="5" s="1"/>
  <c r="R41" i="5" s="1"/>
  <c r="S41" i="5" s="1"/>
  <c r="T41" i="5" s="1"/>
  <c r="U41" i="5" s="1"/>
  <c r="V41" i="5" s="1"/>
  <c r="W41" i="5" s="1"/>
  <c r="E40" i="5"/>
  <c r="F40" i="5" s="1"/>
  <c r="G40" i="5" s="1"/>
  <c r="H40" i="5" s="1"/>
  <c r="I40" i="5" s="1"/>
  <c r="J40" i="5" s="1"/>
  <c r="K40" i="5" s="1"/>
  <c r="L40" i="5" s="1"/>
  <c r="M40" i="5" s="1"/>
  <c r="N40" i="5" s="1"/>
  <c r="O40" i="5" s="1"/>
  <c r="P40" i="5" s="1"/>
  <c r="Q40" i="5" s="1"/>
  <c r="R40" i="5" s="1"/>
  <c r="S40" i="5" s="1"/>
  <c r="T40" i="5" s="1"/>
  <c r="U40" i="5" s="1"/>
  <c r="V40" i="5" s="1"/>
  <c r="W40" i="5" s="1"/>
  <c r="X36" i="5"/>
  <c r="X35" i="5"/>
  <c r="X34" i="5"/>
  <c r="X33" i="5"/>
  <c r="X32" i="5"/>
  <c r="X31" i="5"/>
  <c r="X30" i="5"/>
  <c r="X29" i="5"/>
  <c r="X28" i="5"/>
  <c r="X27" i="5"/>
  <c r="X26" i="5"/>
  <c r="X25" i="5"/>
  <c r="X24" i="5"/>
  <c r="X23" i="5"/>
  <c r="X22" i="5"/>
  <c r="X21" i="5"/>
  <c r="X20" i="5"/>
  <c r="X19" i="5"/>
  <c r="X18" i="5"/>
  <c r="X17" i="5"/>
  <c r="X16" i="5"/>
  <c r="X15" i="5"/>
  <c r="X14" i="5"/>
  <c r="X13" i="5"/>
  <c r="X12" i="5"/>
  <c r="X11" i="5"/>
  <c r="X10" i="5"/>
  <c r="X9" i="5"/>
  <c r="E8" i="5"/>
  <c r="F8" i="5" s="1"/>
  <c r="G8" i="5" s="1"/>
  <c r="H8" i="5" s="1"/>
  <c r="I8" i="5" s="1"/>
  <c r="J8" i="5" s="1"/>
  <c r="K8" i="5" s="1"/>
  <c r="L8" i="5" s="1"/>
  <c r="M8" i="5" s="1"/>
  <c r="N8" i="5" s="1"/>
  <c r="O8" i="5" s="1"/>
  <c r="P8" i="5" s="1"/>
  <c r="Q8" i="5" s="1"/>
  <c r="R8" i="5" s="1"/>
  <c r="S8" i="5" s="1"/>
  <c r="T8" i="5" s="1"/>
  <c r="U8" i="5" s="1"/>
  <c r="V8" i="5" s="1"/>
  <c r="W8" i="5" s="1"/>
  <c r="E7" i="5"/>
  <c r="F7" i="5" s="1"/>
  <c r="G7" i="5" s="1"/>
  <c r="H7" i="5" s="1"/>
  <c r="I7" i="5" s="1"/>
  <c r="J7" i="5" s="1"/>
  <c r="K7" i="5" s="1"/>
  <c r="L7" i="5" s="1"/>
  <c r="M7" i="5" s="1"/>
  <c r="N7" i="5" s="1"/>
  <c r="O7" i="5" s="1"/>
  <c r="P7" i="5" s="1"/>
  <c r="Q7" i="5" s="1"/>
  <c r="R7" i="5" s="1"/>
  <c r="S7" i="5" s="1"/>
  <c r="T7" i="5" s="1"/>
  <c r="U7" i="5" s="1"/>
  <c r="V7" i="5" s="1"/>
  <c r="W7" i="5" s="1"/>
  <c r="E6" i="5"/>
  <c r="F6" i="5" s="1"/>
  <c r="G6" i="5" s="1"/>
  <c r="H6" i="5" s="1"/>
  <c r="I6" i="5" s="1"/>
  <c r="J6" i="5" s="1"/>
  <c r="K6" i="5" s="1"/>
  <c r="L6" i="5" s="1"/>
  <c r="M6" i="5" s="1"/>
  <c r="N6" i="5" s="1"/>
  <c r="O6" i="5" s="1"/>
  <c r="P6" i="5" s="1"/>
  <c r="Q6" i="5" s="1"/>
  <c r="R6" i="5" s="1"/>
  <c r="S6" i="5" s="1"/>
  <c r="T6" i="5" s="1"/>
  <c r="U6" i="5" s="1"/>
  <c r="V6" i="5" s="1"/>
  <c r="W6" i="5" s="1"/>
  <c r="G29" i="1"/>
  <c r="H29" i="1"/>
  <c r="I29" i="1"/>
  <c r="J29" i="1"/>
  <c r="K29" i="1"/>
  <c r="L29" i="1"/>
  <c r="M29" i="1"/>
  <c r="N29" i="1"/>
  <c r="O29" i="1"/>
  <c r="P29" i="1"/>
  <c r="Q29" i="1"/>
  <c r="R29" i="1"/>
  <c r="S29" i="1"/>
  <c r="T29" i="1"/>
  <c r="U29" i="1"/>
  <c r="V29" i="1"/>
  <c r="W29" i="1"/>
  <c r="X29" i="1"/>
  <c r="Y29" i="1"/>
  <c r="F29" i="1"/>
  <c r="G56" i="1"/>
  <c r="H56" i="1"/>
  <c r="I56" i="1"/>
  <c r="J56" i="1"/>
  <c r="K56" i="1"/>
  <c r="L56" i="1"/>
  <c r="M56" i="1"/>
  <c r="N56" i="1"/>
  <c r="O56" i="1"/>
  <c r="P56" i="1"/>
  <c r="Q56" i="1"/>
  <c r="R56" i="1"/>
  <c r="S56" i="1"/>
  <c r="T56" i="1"/>
  <c r="U56" i="1"/>
  <c r="V56" i="1"/>
  <c r="W56" i="1"/>
  <c r="X56" i="1"/>
  <c r="F56" i="1"/>
  <c r="G55" i="1"/>
  <c r="H55" i="1"/>
  <c r="I55" i="1"/>
  <c r="J55" i="1"/>
  <c r="K55" i="1"/>
  <c r="L55" i="1"/>
  <c r="M55" i="1"/>
  <c r="N55" i="1"/>
  <c r="O55" i="1"/>
  <c r="P55" i="1"/>
  <c r="Q55" i="1"/>
  <c r="R55" i="1"/>
  <c r="S55" i="1"/>
  <c r="T55" i="1"/>
  <c r="U55" i="1"/>
  <c r="V55" i="1"/>
  <c r="W55" i="1"/>
  <c r="X55" i="1"/>
  <c r="F55" i="1"/>
  <c r="F74" i="1" s="1"/>
  <c r="E206" i="17"/>
  <c r="F206" i="17"/>
  <c r="G206" i="17"/>
  <c r="H206" i="17"/>
  <c r="I206" i="17"/>
  <c r="J206" i="17"/>
  <c r="K206" i="17"/>
  <c r="L206" i="17"/>
  <c r="M206" i="17"/>
  <c r="N206" i="17"/>
  <c r="O206" i="17"/>
  <c r="P206" i="17"/>
  <c r="Q206" i="17"/>
  <c r="R206" i="17"/>
  <c r="S206" i="17"/>
  <c r="T206" i="17"/>
  <c r="U206" i="17"/>
  <c r="V206" i="17"/>
  <c r="W206" i="17"/>
  <c r="E206" i="18"/>
  <c r="F206" i="18"/>
  <c r="G206" i="18"/>
  <c r="H206" i="18"/>
  <c r="I206" i="18"/>
  <c r="J206" i="18"/>
  <c r="K206" i="18"/>
  <c r="L206" i="18"/>
  <c r="M206" i="18"/>
  <c r="N206" i="18"/>
  <c r="O206" i="18"/>
  <c r="P206" i="18"/>
  <c r="Q206" i="18"/>
  <c r="R206" i="18"/>
  <c r="S206" i="18"/>
  <c r="T206" i="18"/>
  <c r="U206" i="18"/>
  <c r="V206" i="18"/>
  <c r="W206" i="18"/>
  <c r="Y109" i="1"/>
  <c r="I116" i="30" l="1"/>
  <c r="J46" i="30" s="1"/>
  <c r="J45" i="30" s="1"/>
  <c r="L116" i="30"/>
  <c r="O116" i="30"/>
  <c r="P46" i="30" s="1"/>
  <c r="P45" i="30" s="1"/>
  <c r="H116" i="30"/>
  <c r="T116" i="30"/>
  <c r="U46" i="30" s="1"/>
  <c r="U45" i="30" s="1"/>
  <c r="W116" i="30"/>
  <c r="D13" i="32" a="1"/>
  <c r="D31" i="32" s="1"/>
  <c r="W331" i="32"/>
  <c r="Y331" i="32" s="1"/>
  <c r="U116" i="30"/>
  <c r="V46" i="30" s="1"/>
  <c r="V45" i="30" s="1"/>
  <c r="Z94" i="30"/>
  <c r="R116" i="30"/>
  <c r="S46" i="30" s="1"/>
  <c r="S45" i="30" s="1"/>
  <c r="X41" i="32"/>
  <c r="X116" i="30"/>
  <c r="Y46" i="30" s="1"/>
  <c r="Y45" i="30" s="1"/>
  <c r="S116" i="30"/>
  <c r="V116" i="30"/>
  <c r="W46" i="30" s="1"/>
  <c r="W45" i="30" s="1"/>
  <c r="Z93" i="30"/>
  <c r="Y38" i="32"/>
  <c r="Y40" i="32"/>
  <c r="Y116" i="30"/>
  <c r="O46" i="30"/>
  <c r="O45" i="30" s="1"/>
  <c r="N46" i="30"/>
  <c r="N45" i="30" s="1"/>
  <c r="L46" i="30"/>
  <c r="L45" i="30" s="1"/>
  <c r="R41" i="32"/>
  <c r="R332" i="32" s="1"/>
  <c r="S85" i="30" s="1"/>
  <c r="H46" i="30"/>
  <c r="H45" i="30" s="1"/>
  <c r="I46" i="30"/>
  <c r="I45" i="30" s="1"/>
  <c r="T46" i="30"/>
  <c r="T45" i="30" s="1"/>
  <c r="X46" i="30"/>
  <c r="X45" i="30" s="1"/>
  <c r="M46" i="30"/>
  <c r="M45" i="30" s="1"/>
  <c r="K46" i="30"/>
  <c r="K45" i="30" s="1"/>
  <c r="Q46" i="30"/>
  <c r="Q45" i="30" s="1"/>
  <c r="R46" i="30"/>
  <c r="R45" i="30" s="1"/>
  <c r="F117" i="30"/>
  <c r="F115" i="30" s="1"/>
  <c r="Z92" i="30"/>
  <c r="D278" i="32"/>
  <c r="D288" i="32"/>
  <c r="D273" i="32"/>
  <c r="D276" i="32"/>
  <c r="D289" i="32"/>
  <c r="D291" i="32"/>
  <c r="D290" i="32"/>
  <c r="D286" i="32"/>
  <c r="D292" i="32"/>
  <c r="D279" i="32"/>
  <c r="D285" i="32"/>
  <c r="D280" i="32"/>
  <c r="D287" i="32"/>
  <c r="D274" i="32"/>
  <c r="D277" i="32"/>
  <c r="O332" i="32"/>
  <c r="P85" i="30" s="1"/>
  <c r="S332" i="32"/>
  <c r="T85" i="30" s="1"/>
  <c r="T332" i="32"/>
  <c r="U85" i="30" s="1"/>
  <c r="N332" i="32"/>
  <c r="O85" i="30" s="1"/>
  <c r="W332" i="32"/>
  <c r="X85" i="30" s="1"/>
  <c r="D15" i="32"/>
  <c r="D24" i="32"/>
  <c r="D13" i="32"/>
  <c r="F13" i="32" s="1"/>
  <c r="D20" i="32"/>
  <c r="X332" i="32"/>
  <c r="Y85" i="30" s="1"/>
  <c r="D28" i="32"/>
  <c r="D21" i="32"/>
  <c r="L332" i="32"/>
  <c r="M85" i="30" s="1"/>
  <c r="D30" i="32"/>
  <c r="D32" i="32"/>
  <c r="H332" i="32"/>
  <c r="I85" i="30" s="1"/>
  <c r="D14" i="32"/>
  <c r="D18" i="32"/>
  <c r="I332" i="32"/>
  <c r="J85" i="30" s="1"/>
  <c r="D16" i="32"/>
  <c r="F332" i="32"/>
  <c r="G85" i="30" s="1"/>
  <c r="G332" i="32"/>
  <c r="H85" i="30" s="1"/>
  <c r="D145" i="32"/>
  <c r="J332" i="32"/>
  <c r="K85" i="30" s="1"/>
  <c r="P332" i="32"/>
  <c r="Q85" i="30" s="1"/>
  <c r="Y301" i="32"/>
  <c r="D19" i="32"/>
  <c r="D25" i="32"/>
  <c r="D22" i="32"/>
  <c r="D26" i="32"/>
  <c r="D162" i="32"/>
  <c r="D17" i="32"/>
  <c r="D23" i="32"/>
  <c r="D29" i="32"/>
  <c r="D157" i="32"/>
  <c r="V332" i="32"/>
  <c r="W85" i="30" s="1"/>
  <c r="Y171" i="32"/>
  <c r="Y236" i="32"/>
  <c r="D27" i="32"/>
  <c r="D144" i="32"/>
  <c r="G144" i="32" s="1"/>
  <c r="Y106" i="32"/>
  <c r="E332" i="32"/>
  <c r="F85" i="30" s="1"/>
  <c r="D153" i="32"/>
  <c r="U332" i="32"/>
  <c r="V85" i="30" s="1"/>
  <c r="K332" i="32"/>
  <c r="L85" i="30" s="1"/>
  <c r="D94" i="32"/>
  <c r="D97" i="32"/>
  <c r="D96" i="32"/>
  <c r="D91" i="32"/>
  <c r="D90" i="32"/>
  <c r="D93" i="32"/>
  <c r="D88" i="32"/>
  <c r="D95" i="32"/>
  <c r="D86" i="32"/>
  <c r="D89" i="32"/>
  <c r="D92" i="32"/>
  <c r="D79" i="32"/>
  <c r="D87" i="32"/>
  <c r="D82" i="32"/>
  <c r="D81" i="32"/>
  <c r="D84" i="32"/>
  <c r="D85" i="32"/>
  <c r="D222" i="32"/>
  <c r="D225" i="32"/>
  <c r="D209" i="32"/>
  <c r="D223" i="32"/>
  <c r="D220" i="32"/>
  <c r="D218" i="32"/>
  <c r="D221" i="32"/>
  <c r="D224" i="32"/>
  <c r="D215" i="32"/>
  <c r="D212" i="32"/>
  <c r="D214" i="32"/>
  <c r="D217" i="32"/>
  <c r="D216" i="32"/>
  <c r="D227" i="32"/>
  <c r="D219" i="32"/>
  <c r="D208" i="32"/>
  <c r="F208" i="32" s="1"/>
  <c r="D226" i="32"/>
  <c r="D211" i="32"/>
  <c r="D210" i="32"/>
  <c r="D213" i="32"/>
  <c r="D80" i="32"/>
  <c r="D148" i="32"/>
  <c r="D152" i="32"/>
  <c r="D161" i="32"/>
  <c r="D149" i="32"/>
  <c r="D159" i="32"/>
  <c r="D158" i="32"/>
  <c r="D155" i="32"/>
  <c r="D150" i="32"/>
  <c r="D154" i="32"/>
  <c r="D156" i="32"/>
  <c r="D143" i="32"/>
  <c r="F143" i="32" s="1"/>
  <c r="D275" i="32"/>
  <c r="D282" i="32"/>
  <c r="D283" i="32"/>
  <c r="D284" i="32"/>
  <c r="D151" i="32"/>
  <c r="D160" i="32"/>
  <c r="D146" i="32"/>
  <c r="D83" i="32"/>
  <c r="Q332" i="32"/>
  <c r="R85" i="30" s="1"/>
  <c r="M332" i="32"/>
  <c r="N85" i="30" s="1"/>
  <c r="G8" i="35"/>
  <c r="G10" i="35" s="1"/>
  <c r="G111" i="30"/>
  <c r="Z73" i="30"/>
  <c r="F17" i="35"/>
  <c r="G87" i="30"/>
  <c r="G22" i="32"/>
  <c r="G54" i="32" s="1"/>
  <c r="G157" i="32"/>
  <c r="G189" i="32" s="1"/>
  <c r="G160" i="32"/>
  <c r="H160" i="32" s="1"/>
  <c r="H192" i="32" s="1"/>
  <c r="F226" i="32"/>
  <c r="F258" i="32" s="1"/>
  <c r="G224" i="32"/>
  <c r="G256" i="32" s="1"/>
  <c r="G149" i="32"/>
  <c r="G181" i="32" s="1"/>
  <c r="F155" i="32"/>
  <c r="F187" i="32" s="1"/>
  <c r="F152" i="32"/>
  <c r="F119" i="32"/>
  <c r="G87" i="32"/>
  <c r="G119" i="32" s="1"/>
  <c r="G95" i="32"/>
  <c r="G127" i="32" s="1"/>
  <c r="F90" i="32"/>
  <c r="F122" i="32" s="1"/>
  <c r="G82" i="32"/>
  <c r="G114" i="32" s="1"/>
  <c r="F32" i="32"/>
  <c r="G26" i="32"/>
  <c r="H26" i="32" s="1"/>
  <c r="H58" i="32" s="1"/>
  <c r="F29" i="33"/>
  <c r="G29" i="33" s="1"/>
  <c r="H29" i="33" s="1"/>
  <c r="F102" i="33"/>
  <c r="G102" i="33" s="1"/>
  <c r="G105" i="33"/>
  <c r="H105" i="33" s="1"/>
  <c r="F109" i="33"/>
  <c r="G109" i="33" s="1"/>
  <c r="F92" i="33"/>
  <c r="G92" i="33" s="1"/>
  <c r="H92" i="33" s="1"/>
  <c r="G21" i="33"/>
  <c r="H21" i="33" s="1"/>
  <c r="G17" i="33"/>
  <c r="H17" i="33" s="1"/>
  <c r="H61" i="34"/>
  <c r="I61" i="34" s="1"/>
  <c r="G136" i="34"/>
  <c r="H136" i="34" s="1"/>
  <c r="F140" i="34"/>
  <c r="G140" i="34" s="1"/>
  <c r="G148" i="34"/>
  <c r="H148" i="34" s="1"/>
  <c r="G111" i="34"/>
  <c r="H111" i="34" s="1"/>
  <c r="H99" i="34"/>
  <c r="I99" i="34" s="1"/>
  <c r="G53" i="34"/>
  <c r="H53" i="34" s="1"/>
  <c r="I53" i="34" s="1"/>
  <c r="F55" i="34"/>
  <c r="I24" i="34"/>
  <c r="J24" i="34" s="1"/>
  <c r="I18" i="34"/>
  <c r="J18" i="34" s="1"/>
  <c r="H15" i="34"/>
  <c r="I15" i="34" s="1"/>
  <c r="Y16" i="35"/>
  <c r="L15" i="35"/>
  <c r="H71" i="34"/>
  <c r="F94" i="34"/>
  <c r="G94" i="34" s="1"/>
  <c r="H108" i="34"/>
  <c r="I108" i="34" s="1"/>
  <c r="F100" i="34"/>
  <c r="G100" i="34" s="1"/>
  <c r="F58" i="34"/>
  <c r="G58" i="34" s="1"/>
  <c r="E172" i="34"/>
  <c r="F172" i="34" s="1"/>
  <c r="E183" i="34"/>
  <c r="E177" i="34"/>
  <c r="F177" i="34" s="1"/>
  <c r="E174" i="34"/>
  <c r="F174" i="34" s="1"/>
  <c r="E190" i="34"/>
  <c r="F190" i="34" s="1"/>
  <c r="G54" i="34"/>
  <c r="H54" i="34" s="1"/>
  <c r="G68" i="34"/>
  <c r="F98" i="34"/>
  <c r="G19" i="34"/>
  <c r="F146" i="34"/>
  <c r="G146" i="34" s="1"/>
  <c r="J22" i="34"/>
  <c r="K22" i="34" s="1"/>
  <c r="G23" i="34"/>
  <c r="F65" i="34"/>
  <c r="F95" i="34"/>
  <c r="F134" i="34"/>
  <c r="H66" i="34"/>
  <c r="I66" i="34" s="1"/>
  <c r="G63" i="34"/>
  <c r="G59" i="34"/>
  <c r="E118" i="34"/>
  <c r="F92" i="34"/>
  <c r="G135" i="34"/>
  <c r="E158" i="34"/>
  <c r="G56" i="34"/>
  <c r="H56" i="34" s="1"/>
  <c r="F12" i="34"/>
  <c r="F57" i="34"/>
  <c r="G57" i="34" s="1"/>
  <c r="H57" i="34" s="1"/>
  <c r="H25" i="34"/>
  <c r="I25" i="34" s="1"/>
  <c r="E40" i="34"/>
  <c r="F70" i="34"/>
  <c r="G69" i="34"/>
  <c r="G28" i="34"/>
  <c r="H28" i="34" s="1"/>
  <c r="F133" i="34"/>
  <c r="G144" i="34"/>
  <c r="I102" i="34"/>
  <c r="J102" i="34" s="1"/>
  <c r="F93" i="34"/>
  <c r="F141" i="34"/>
  <c r="F150" i="34"/>
  <c r="E180" i="34"/>
  <c r="F180" i="34" s="1"/>
  <c r="E175" i="34"/>
  <c r="E191" i="34"/>
  <c r="E185" i="34"/>
  <c r="E182" i="34"/>
  <c r="G14" i="34"/>
  <c r="F96" i="34"/>
  <c r="G103" i="34"/>
  <c r="F97" i="34"/>
  <c r="G109" i="34"/>
  <c r="H149" i="34"/>
  <c r="G139" i="34"/>
  <c r="H139" i="34" s="1"/>
  <c r="I139" i="34" s="1"/>
  <c r="H16" i="34"/>
  <c r="I16" i="34" s="1"/>
  <c r="G31" i="34"/>
  <c r="I29" i="34"/>
  <c r="J29" i="34" s="1"/>
  <c r="K29" i="34" s="1"/>
  <c r="I30" i="34"/>
  <c r="I13" i="34"/>
  <c r="J13" i="34" s="1"/>
  <c r="G62" i="34"/>
  <c r="H62" i="34" s="1"/>
  <c r="F64" i="34"/>
  <c r="G64" i="34" s="1"/>
  <c r="G104" i="34"/>
  <c r="F138" i="34"/>
  <c r="F147" i="34"/>
  <c r="G143" i="34"/>
  <c r="I17" i="34"/>
  <c r="F67" i="34"/>
  <c r="G67" i="34" s="1"/>
  <c r="F60" i="34"/>
  <c r="G60" i="34" s="1"/>
  <c r="F101" i="34"/>
  <c r="G101" i="34" s="1"/>
  <c r="G151" i="34"/>
  <c r="H151" i="34" s="1"/>
  <c r="G132" i="34"/>
  <c r="H132" i="34" s="1"/>
  <c r="G20" i="34"/>
  <c r="H20" i="34" s="1"/>
  <c r="I21" i="34"/>
  <c r="E184" i="34"/>
  <c r="F184" i="34" s="1"/>
  <c r="E179" i="34"/>
  <c r="F179" i="34" s="1"/>
  <c r="G179" i="34" s="1"/>
  <c r="E173" i="34"/>
  <c r="F173" i="34" s="1"/>
  <c r="E189" i="34"/>
  <c r="E186" i="34"/>
  <c r="F107" i="34"/>
  <c r="F105" i="34"/>
  <c r="F106" i="34"/>
  <c r="G106" i="34" s="1"/>
  <c r="F110" i="34"/>
  <c r="G110" i="34" s="1"/>
  <c r="H110" i="34" s="1"/>
  <c r="H27" i="34"/>
  <c r="F142" i="34"/>
  <c r="G145" i="34"/>
  <c r="G137" i="34"/>
  <c r="E78" i="34"/>
  <c r="F52" i="34"/>
  <c r="E176" i="34"/>
  <c r="E188" i="34"/>
  <c r="F188" i="34" s="1"/>
  <c r="G188" i="34" s="1"/>
  <c r="E187" i="34"/>
  <c r="E181" i="34"/>
  <c r="E178" i="34"/>
  <c r="J26" i="34"/>
  <c r="H20" i="33"/>
  <c r="E139" i="33"/>
  <c r="F139" i="33" s="1"/>
  <c r="E132" i="33"/>
  <c r="E148" i="33"/>
  <c r="F148" i="33" s="1"/>
  <c r="G148" i="33" s="1"/>
  <c r="E145" i="33"/>
  <c r="E142" i="33"/>
  <c r="F142" i="33" s="1"/>
  <c r="F31" i="33"/>
  <c r="G31" i="33" s="1"/>
  <c r="G26" i="33"/>
  <c r="H93" i="33"/>
  <c r="F100" i="33"/>
  <c r="G100" i="33" s="1"/>
  <c r="E53" i="33"/>
  <c r="E54" i="33"/>
  <c r="F54" i="33" s="1"/>
  <c r="G54" i="33" s="1"/>
  <c r="E70" i="33"/>
  <c r="E67" i="33"/>
  <c r="F67" i="33" s="1"/>
  <c r="E60" i="33"/>
  <c r="F60" i="33" s="1"/>
  <c r="F23" i="33"/>
  <c r="G23" i="33" s="1"/>
  <c r="G18" i="33"/>
  <c r="H18" i="33" s="1"/>
  <c r="I18" i="33" s="1"/>
  <c r="G99" i="33"/>
  <c r="H99" i="33" s="1"/>
  <c r="F108" i="33"/>
  <c r="G108" i="33" s="1"/>
  <c r="F27" i="33"/>
  <c r="G27" i="33" s="1"/>
  <c r="H27" i="33" s="1"/>
  <c r="E173" i="33"/>
  <c r="E189" i="33"/>
  <c r="F189" i="33" s="1"/>
  <c r="E186" i="33"/>
  <c r="E183" i="33"/>
  <c r="F183" i="33" s="1"/>
  <c r="G183" i="33" s="1"/>
  <c r="E180" i="33"/>
  <c r="F180" i="33" s="1"/>
  <c r="F95" i="33"/>
  <c r="G95" i="33" s="1"/>
  <c r="F98" i="33"/>
  <c r="G98" i="33" s="1"/>
  <c r="E118" i="33"/>
  <c r="G30" i="33"/>
  <c r="H30" i="33" s="1"/>
  <c r="F19" i="33"/>
  <c r="G19" i="33" s="1"/>
  <c r="H19" i="33" s="1"/>
  <c r="E143" i="33"/>
  <c r="F143" i="33" s="1"/>
  <c r="E136" i="33"/>
  <c r="F136" i="33" s="1"/>
  <c r="E133" i="33"/>
  <c r="E149" i="33"/>
  <c r="F149" i="33" s="1"/>
  <c r="E146" i="33"/>
  <c r="H26" i="33"/>
  <c r="F103" i="33"/>
  <c r="G106" i="33"/>
  <c r="E61" i="33"/>
  <c r="E58" i="33"/>
  <c r="E55" i="33"/>
  <c r="F55" i="33" s="1"/>
  <c r="E71" i="33"/>
  <c r="F71" i="33" s="1"/>
  <c r="E64" i="33"/>
  <c r="F16" i="33"/>
  <c r="G16" i="33" s="1"/>
  <c r="F96" i="33"/>
  <c r="F28" i="33"/>
  <c r="E38" i="33"/>
  <c r="F15" i="33"/>
  <c r="G15" i="33" s="1"/>
  <c r="H15" i="33" s="1"/>
  <c r="E177" i="33"/>
  <c r="E174" i="33"/>
  <c r="E190" i="33"/>
  <c r="F190" i="33" s="1"/>
  <c r="E187" i="33"/>
  <c r="E184" i="33"/>
  <c r="F111" i="33"/>
  <c r="F101" i="33"/>
  <c r="F24" i="33"/>
  <c r="E147" i="33"/>
  <c r="E140" i="33"/>
  <c r="E137" i="33"/>
  <c r="F137" i="33" s="1"/>
  <c r="E134" i="33"/>
  <c r="E150" i="33"/>
  <c r="G25" i="33"/>
  <c r="F22" i="33"/>
  <c r="E65" i="33"/>
  <c r="F65" i="33" s="1"/>
  <c r="E62" i="33"/>
  <c r="E59" i="33"/>
  <c r="F59" i="33" s="1"/>
  <c r="E52" i="33"/>
  <c r="F52" i="33" s="1"/>
  <c r="E68" i="33"/>
  <c r="F14" i="33"/>
  <c r="E181" i="33"/>
  <c r="E178" i="33"/>
  <c r="F178" i="33" s="1"/>
  <c r="E175" i="33"/>
  <c r="E191" i="33"/>
  <c r="E188" i="33"/>
  <c r="G13" i="33"/>
  <c r="H13" i="33" s="1"/>
  <c r="E135" i="33"/>
  <c r="F135" i="33" s="1"/>
  <c r="E151" i="33"/>
  <c r="E144" i="33"/>
  <c r="E141" i="33"/>
  <c r="F141" i="33" s="1"/>
  <c r="E138" i="33"/>
  <c r="E69" i="33"/>
  <c r="F69" i="33" s="1"/>
  <c r="E57" i="33"/>
  <c r="E66" i="33"/>
  <c r="F66" i="33" s="1"/>
  <c r="E63" i="33"/>
  <c r="E56" i="33"/>
  <c r="F56" i="33" s="1"/>
  <c r="F12" i="33"/>
  <c r="E172" i="33"/>
  <c r="E185" i="33"/>
  <c r="E182" i="33"/>
  <c r="E179" i="33"/>
  <c r="F179" i="33" s="1"/>
  <c r="E176" i="33"/>
  <c r="G107" i="33"/>
  <c r="H110" i="33"/>
  <c r="F94" i="33"/>
  <c r="G97" i="33"/>
  <c r="H97" i="33" s="1"/>
  <c r="F104" i="33"/>
  <c r="F186" i="32"/>
  <c r="F252" i="32"/>
  <c r="F245" i="32"/>
  <c r="F215" i="32"/>
  <c r="G215" i="32" s="1"/>
  <c r="H215" i="32" s="1"/>
  <c r="H247" i="32" s="1"/>
  <c r="G213" i="32"/>
  <c r="H213" i="32" s="1"/>
  <c r="F147" i="32"/>
  <c r="G147" i="32" s="1"/>
  <c r="G31" i="32"/>
  <c r="H31" i="32" s="1"/>
  <c r="F227" i="32"/>
  <c r="G227" i="32" s="1"/>
  <c r="G211" i="32"/>
  <c r="G243" i="32" s="1"/>
  <c r="E291" i="32"/>
  <c r="F291" i="32" s="1"/>
  <c r="F323" i="32" s="1"/>
  <c r="E292" i="32"/>
  <c r="E273" i="32"/>
  <c r="E274" i="32"/>
  <c r="E290" i="32"/>
  <c r="F153" i="32"/>
  <c r="F146" i="32"/>
  <c r="G146" i="32" s="1"/>
  <c r="F91" i="32"/>
  <c r="G91" i="32" s="1"/>
  <c r="G123" i="32" s="1"/>
  <c r="F257" i="32"/>
  <c r="E260" i="32"/>
  <c r="F243" i="32"/>
  <c r="F209" i="32"/>
  <c r="F80" i="32"/>
  <c r="F126" i="32"/>
  <c r="F219" i="32"/>
  <c r="F251" i="32" s="1"/>
  <c r="G221" i="32"/>
  <c r="G253" i="32" s="1"/>
  <c r="G218" i="32"/>
  <c r="G225" i="32"/>
  <c r="F189" i="32"/>
  <c r="F83" i="32"/>
  <c r="F96" i="32"/>
  <c r="F128" i="32" s="1"/>
  <c r="F124" i="32"/>
  <c r="G92" i="32"/>
  <c r="E280" i="32"/>
  <c r="E281" i="32"/>
  <c r="E283" i="32"/>
  <c r="E284" i="32"/>
  <c r="E282" i="32"/>
  <c r="F282" i="32" s="1"/>
  <c r="F27" i="32"/>
  <c r="G27" i="32" s="1"/>
  <c r="F242" i="32"/>
  <c r="G210" i="32"/>
  <c r="G154" i="32"/>
  <c r="F194" i="32"/>
  <c r="G162" i="32"/>
  <c r="H162" i="32" s="1"/>
  <c r="H194" i="32" s="1"/>
  <c r="F49" i="32"/>
  <c r="G17" i="32"/>
  <c r="F161" i="32"/>
  <c r="G161" i="32" s="1"/>
  <c r="G193" i="32" s="1"/>
  <c r="F28" i="32"/>
  <c r="F93" i="32"/>
  <c r="G93" i="32" s="1"/>
  <c r="G125" i="32" s="1"/>
  <c r="F47" i="32"/>
  <c r="G15" i="32"/>
  <c r="G86" i="32"/>
  <c r="F188" i="32"/>
  <c r="F14" i="32"/>
  <c r="F159" i="32"/>
  <c r="G24" i="32"/>
  <c r="F85" i="32"/>
  <c r="F214" i="32"/>
  <c r="G220" i="32"/>
  <c r="G252" i="32" s="1"/>
  <c r="E285" i="32"/>
  <c r="E287" i="32"/>
  <c r="F287" i="32" s="1"/>
  <c r="E288" i="32"/>
  <c r="E289" i="32"/>
  <c r="E286" i="32"/>
  <c r="G156" i="32"/>
  <c r="H156" i="32" s="1"/>
  <c r="H188" i="32" s="1"/>
  <c r="F158" i="32"/>
  <c r="F21" i="32"/>
  <c r="G21" i="32" s="1"/>
  <c r="G53" i="32" s="1"/>
  <c r="F18" i="32"/>
  <c r="F249" i="32"/>
  <c r="G217" i="32"/>
  <c r="H217" i="32" s="1"/>
  <c r="H249" i="32" s="1"/>
  <c r="F182" i="32"/>
  <c r="G150" i="32"/>
  <c r="H150" i="32" s="1"/>
  <c r="I150" i="32" s="1"/>
  <c r="F248" i="32"/>
  <c r="G216" i="32"/>
  <c r="H216" i="32" s="1"/>
  <c r="F29" i="32"/>
  <c r="G29" i="32" s="1"/>
  <c r="G223" i="32"/>
  <c r="H223" i="32" s="1"/>
  <c r="H255" i="32" s="1"/>
  <c r="F16" i="32"/>
  <c r="G94" i="32"/>
  <c r="G126" i="32" s="1"/>
  <c r="F78" i="32"/>
  <c r="G78" i="32" s="1"/>
  <c r="G89" i="32"/>
  <c r="F148" i="32"/>
  <c r="G148" i="32" s="1"/>
  <c r="F25" i="32"/>
  <c r="G30" i="32"/>
  <c r="E275" i="32"/>
  <c r="E276" i="32"/>
  <c r="F276" i="32" s="1"/>
  <c r="F308" i="32" s="1"/>
  <c r="E277" i="32"/>
  <c r="E279" i="32"/>
  <c r="E278" i="32"/>
  <c r="F278" i="32" s="1"/>
  <c r="F151" i="32"/>
  <c r="F20" i="32"/>
  <c r="G212" i="32"/>
  <c r="F23" i="32"/>
  <c r="F88" i="32"/>
  <c r="G145" i="32"/>
  <c r="F19" i="32"/>
  <c r="F222" i="32"/>
  <c r="G81" i="32"/>
  <c r="F84" i="32"/>
  <c r="F79" i="32"/>
  <c r="F97" i="32"/>
  <c r="G97" i="32" s="1"/>
  <c r="K121" i="30"/>
  <c r="D81" i="5"/>
  <c r="F13" i="1"/>
  <c r="G74" i="1"/>
  <c r="H74" i="1"/>
  <c r="I74" i="1"/>
  <c r="J74" i="1"/>
  <c r="K74" i="1"/>
  <c r="L74" i="1"/>
  <c r="M74" i="1"/>
  <c r="N74" i="1"/>
  <c r="O74" i="1"/>
  <c r="P74" i="1"/>
  <c r="Q74" i="1"/>
  <c r="R74" i="1"/>
  <c r="S74" i="1"/>
  <c r="T74" i="1"/>
  <c r="U74" i="1"/>
  <c r="V74" i="1"/>
  <c r="W74" i="1"/>
  <c r="X74" i="1"/>
  <c r="G75" i="1"/>
  <c r="H75" i="1"/>
  <c r="I75" i="1"/>
  <c r="J75" i="1"/>
  <c r="K75" i="1"/>
  <c r="L75" i="1"/>
  <c r="M75" i="1"/>
  <c r="N75" i="1"/>
  <c r="O75" i="1"/>
  <c r="P75" i="1"/>
  <c r="Q75" i="1"/>
  <c r="R75" i="1"/>
  <c r="S75" i="1"/>
  <c r="T75" i="1"/>
  <c r="U75" i="1"/>
  <c r="V75" i="1"/>
  <c r="W75" i="1"/>
  <c r="X75" i="1"/>
  <c r="F75" i="1"/>
  <c r="Z58" i="1"/>
  <c r="Z57" i="1"/>
  <c r="X54" i="1"/>
  <c r="W54" i="1"/>
  <c r="V54" i="1"/>
  <c r="U54" i="1"/>
  <c r="T54" i="1"/>
  <c r="S54" i="1"/>
  <c r="R54" i="1"/>
  <c r="Q54" i="1"/>
  <c r="P54" i="1"/>
  <c r="O54" i="1"/>
  <c r="N54" i="1"/>
  <c r="M54" i="1"/>
  <c r="L54" i="1"/>
  <c r="K54" i="1"/>
  <c r="J54" i="1"/>
  <c r="I54" i="1"/>
  <c r="H54" i="1"/>
  <c r="G54" i="1"/>
  <c r="F54" i="1"/>
  <c r="Z53" i="1"/>
  <c r="Z52" i="1"/>
  <c r="Z51" i="1"/>
  <c r="Y50" i="1"/>
  <c r="X50" i="1"/>
  <c r="W50" i="1"/>
  <c r="V50" i="1"/>
  <c r="U50" i="1"/>
  <c r="T50" i="1"/>
  <c r="S50" i="1"/>
  <c r="R50" i="1"/>
  <c r="Q50" i="1"/>
  <c r="P50" i="1"/>
  <c r="O50" i="1"/>
  <c r="N50" i="1"/>
  <c r="M50" i="1"/>
  <c r="L50" i="1"/>
  <c r="K50" i="1"/>
  <c r="J50" i="1"/>
  <c r="I50" i="1"/>
  <c r="H50" i="1"/>
  <c r="G50" i="1"/>
  <c r="F50" i="1"/>
  <c r="Z61" i="1"/>
  <c r="G13" i="1"/>
  <c r="H13" i="1"/>
  <c r="I13" i="1"/>
  <c r="J13" i="1"/>
  <c r="K13" i="1"/>
  <c r="L13" i="1"/>
  <c r="M13" i="1"/>
  <c r="N13" i="1"/>
  <c r="O13" i="1"/>
  <c r="P13" i="1"/>
  <c r="Q13" i="1"/>
  <c r="R13" i="1"/>
  <c r="S13" i="1"/>
  <c r="T13" i="1"/>
  <c r="U13" i="1"/>
  <c r="V13" i="1"/>
  <c r="W13" i="1"/>
  <c r="X13" i="1"/>
  <c r="Y13" i="1"/>
  <c r="Z45" i="30" l="1"/>
  <c r="Z46" i="30"/>
  <c r="Y41" i="32"/>
  <c r="K24" i="34"/>
  <c r="L24" i="34" s="1"/>
  <c r="F273" i="32"/>
  <c r="F305" i="32" s="1"/>
  <c r="H82" i="32"/>
  <c r="I82" i="32" s="1"/>
  <c r="J82" i="32" s="1"/>
  <c r="J114" i="32" s="1"/>
  <c r="G14" i="32"/>
  <c r="G46" i="32" s="1"/>
  <c r="G209" i="32"/>
  <c r="G241" i="32" s="1"/>
  <c r="H157" i="32"/>
  <c r="I157" i="32" s="1"/>
  <c r="I189" i="32" s="1"/>
  <c r="H144" i="32"/>
  <c r="H176" i="32" s="1"/>
  <c r="G176" i="32"/>
  <c r="F175" i="32"/>
  <c r="G143" i="32"/>
  <c r="G175" i="32" s="1"/>
  <c r="H149" i="32"/>
  <c r="H181" i="32" s="1"/>
  <c r="Z85" i="30"/>
  <c r="H210" i="32"/>
  <c r="H242" i="32" s="1"/>
  <c r="Y332" i="32"/>
  <c r="J99" i="34"/>
  <c r="K99" i="34" s="1"/>
  <c r="L99" i="34" s="1"/>
  <c r="G14" i="35"/>
  <c r="G17" i="35" s="1"/>
  <c r="G117" i="30"/>
  <c r="G115" i="30" s="1"/>
  <c r="H8" i="35"/>
  <c r="H10" i="35" s="1"/>
  <c r="H111" i="30"/>
  <c r="Z87" i="30"/>
  <c r="H22" i="32"/>
  <c r="I22" i="32" s="1"/>
  <c r="J22" i="32" s="1"/>
  <c r="J54" i="32" s="1"/>
  <c r="I26" i="32"/>
  <c r="J26" i="32" s="1"/>
  <c r="K26" i="32" s="1"/>
  <c r="H95" i="32"/>
  <c r="H127" i="32" s="1"/>
  <c r="H94" i="32"/>
  <c r="H87" i="32"/>
  <c r="I87" i="32" s="1"/>
  <c r="G192" i="32"/>
  <c r="I160" i="32"/>
  <c r="J160" i="32" s="1"/>
  <c r="J192" i="32" s="1"/>
  <c r="I156" i="32"/>
  <c r="I188" i="32" s="1"/>
  <c r="H245" i="32"/>
  <c r="I213" i="32"/>
  <c r="I245" i="32" s="1"/>
  <c r="H224" i="32"/>
  <c r="G219" i="32"/>
  <c r="G251" i="32" s="1"/>
  <c r="H221" i="32"/>
  <c r="H253" i="32" s="1"/>
  <c r="H211" i="32"/>
  <c r="H243" i="32" s="1"/>
  <c r="G226" i="32"/>
  <c r="G258" i="32" s="1"/>
  <c r="G180" i="32"/>
  <c r="H148" i="32"/>
  <c r="H180" i="32" s="1"/>
  <c r="F184" i="32"/>
  <c r="G152" i="32"/>
  <c r="G184" i="32" s="1"/>
  <c r="G155" i="32"/>
  <c r="H155" i="32" s="1"/>
  <c r="H187" i="32" s="1"/>
  <c r="G129" i="32"/>
  <c r="H97" i="32"/>
  <c r="H129" i="32" s="1"/>
  <c r="G90" i="32"/>
  <c r="G96" i="32"/>
  <c r="G128" i="32" s="1"/>
  <c r="G61" i="32"/>
  <c r="H29" i="32"/>
  <c r="I29" i="32" s="1"/>
  <c r="I61" i="32" s="1"/>
  <c r="G58" i="32"/>
  <c r="F64" i="32"/>
  <c r="G32" i="32"/>
  <c r="H21" i="32"/>
  <c r="H53" i="32" s="1"/>
  <c r="H109" i="33"/>
  <c r="I109" i="33" s="1"/>
  <c r="H98" i="33"/>
  <c r="I98" i="33" s="1"/>
  <c r="H102" i="33"/>
  <c r="I102" i="33" s="1"/>
  <c r="F188" i="33"/>
  <c r="G188" i="33" s="1"/>
  <c r="F174" i="33"/>
  <c r="I105" i="33"/>
  <c r="J105" i="33" s="1"/>
  <c r="K105" i="33" s="1"/>
  <c r="F58" i="33"/>
  <c r="G58" i="33" s="1"/>
  <c r="H58" i="33" s="1"/>
  <c r="I27" i="33"/>
  <c r="J27" i="33" s="1"/>
  <c r="K27" i="33" s="1"/>
  <c r="L27" i="33" s="1"/>
  <c r="M27" i="33" s="1"/>
  <c r="H64" i="34"/>
  <c r="I56" i="34"/>
  <c r="J56" i="34" s="1"/>
  <c r="K56" i="34" s="1"/>
  <c r="L56" i="34" s="1"/>
  <c r="G177" i="34"/>
  <c r="H177" i="34" s="1"/>
  <c r="J139" i="34"/>
  <c r="K139" i="34" s="1"/>
  <c r="L139" i="34" s="1"/>
  <c r="I132" i="34"/>
  <c r="J132" i="34" s="1"/>
  <c r="G141" i="34"/>
  <c r="H141" i="34" s="1"/>
  <c r="I141" i="34" s="1"/>
  <c r="H140" i="34"/>
  <c r="I140" i="34" s="1"/>
  <c r="I111" i="34"/>
  <c r="J111" i="34" s="1"/>
  <c r="K102" i="34"/>
  <c r="L102" i="34" s="1"/>
  <c r="G55" i="34"/>
  <c r="J66" i="34"/>
  <c r="K66" i="34" s="1"/>
  <c r="J16" i="34"/>
  <c r="K16" i="34" s="1"/>
  <c r="K18" i="34"/>
  <c r="H14" i="34"/>
  <c r="J15" i="34"/>
  <c r="K15" i="34" s="1"/>
  <c r="M15" i="35"/>
  <c r="H137" i="34"/>
  <c r="I137" i="34" s="1"/>
  <c r="H143" i="34"/>
  <c r="F175" i="34"/>
  <c r="H144" i="34"/>
  <c r="I144" i="34" s="1"/>
  <c r="J61" i="34"/>
  <c r="G65" i="34"/>
  <c r="H65" i="34" s="1"/>
  <c r="H188" i="34"/>
  <c r="I188" i="34" s="1"/>
  <c r="I148" i="34"/>
  <c r="J148" i="34" s="1"/>
  <c r="F78" i="34"/>
  <c r="G52" i="34"/>
  <c r="H179" i="34"/>
  <c r="I179" i="34" s="1"/>
  <c r="J179" i="34" s="1"/>
  <c r="I57" i="34"/>
  <c r="I62" i="34"/>
  <c r="J62" i="34" s="1"/>
  <c r="G98" i="34"/>
  <c r="G190" i="34"/>
  <c r="H190" i="34" s="1"/>
  <c r="K26" i="34"/>
  <c r="G105" i="34"/>
  <c r="H105" i="34" s="1"/>
  <c r="G173" i="34"/>
  <c r="J30" i="34"/>
  <c r="I54" i="34"/>
  <c r="G133" i="34"/>
  <c r="H133" i="34" s="1"/>
  <c r="F158" i="34"/>
  <c r="G70" i="34"/>
  <c r="G95" i="34"/>
  <c r="H95" i="34" s="1"/>
  <c r="I151" i="34"/>
  <c r="H104" i="34"/>
  <c r="K13" i="34"/>
  <c r="H31" i="34"/>
  <c r="I31" i="34" s="1"/>
  <c r="H103" i="34"/>
  <c r="I103" i="34" s="1"/>
  <c r="G96" i="34"/>
  <c r="F185" i="34"/>
  <c r="G185" i="34" s="1"/>
  <c r="G180" i="34"/>
  <c r="H180" i="34" s="1"/>
  <c r="I180" i="34" s="1"/>
  <c r="I64" i="34"/>
  <c r="I28" i="34"/>
  <c r="H69" i="34"/>
  <c r="I69" i="34" s="1"/>
  <c r="E160" i="34"/>
  <c r="G92" i="34"/>
  <c r="E120" i="34"/>
  <c r="H63" i="34"/>
  <c r="H23" i="34"/>
  <c r="H146" i="34"/>
  <c r="G174" i="34"/>
  <c r="E198" i="34"/>
  <c r="H100" i="34"/>
  <c r="H109" i="34"/>
  <c r="E80" i="34"/>
  <c r="M24" i="34"/>
  <c r="N24" i="34" s="1"/>
  <c r="G138" i="34"/>
  <c r="H138" i="34" s="1"/>
  <c r="G93" i="34"/>
  <c r="H58" i="34"/>
  <c r="I58" i="34" s="1"/>
  <c r="H135" i="34"/>
  <c r="F118" i="34"/>
  <c r="G134" i="34"/>
  <c r="L22" i="34"/>
  <c r="M22" i="34" s="1"/>
  <c r="H19" i="34"/>
  <c r="I19" i="34" s="1"/>
  <c r="F183" i="34"/>
  <c r="J108" i="34"/>
  <c r="K108" i="34" s="1"/>
  <c r="I71" i="34"/>
  <c r="F181" i="34"/>
  <c r="G181" i="34" s="1"/>
  <c r="H145" i="34"/>
  <c r="I145" i="34" s="1"/>
  <c r="G142" i="34"/>
  <c r="H142" i="34" s="1"/>
  <c r="I142" i="34" s="1"/>
  <c r="I27" i="34"/>
  <c r="J27" i="34" s="1"/>
  <c r="G184" i="34"/>
  <c r="J21" i="34"/>
  <c r="J53" i="34"/>
  <c r="K53" i="34" s="1"/>
  <c r="I136" i="34"/>
  <c r="J136" i="34" s="1"/>
  <c r="F178" i="34"/>
  <c r="G178" i="34" s="1"/>
  <c r="F187" i="34"/>
  <c r="G187" i="34" s="1"/>
  <c r="F176" i="34"/>
  <c r="J25" i="34"/>
  <c r="I110" i="34"/>
  <c r="J110" i="34" s="1"/>
  <c r="H106" i="34"/>
  <c r="G107" i="34"/>
  <c r="F186" i="34"/>
  <c r="G186" i="34" s="1"/>
  <c r="F189" i="34"/>
  <c r="I20" i="34"/>
  <c r="J17" i="34"/>
  <c r="L29" i="34"/>
  <c r="M29" i="34" s="1"/>
  <c r="G150" i="34"/>
  <c r="H60" i="34"/>
  <c r="H67" i="34"/>
  <c r="G147" i="34"/>
  <c r="G97" i="34"/>
  <c r="F182" i="34"/>
  <c r="G182" i="34" s="1"/>
  <c r="F191" i="34"/>
  <c r="H101" i="34"/>
  <c r="I101" i="34" s="1"/>
  <c r="F38" i="34"/>
  <c r="G12" i="34"/>
  <c r="H59" i="34"/>
  <c r="G172" i="34"/>
  <c r="H172" i="34" s="1"/>
  <c r="H94" i="34"/>
  <c r="I149" i="34"/>
  <c r="J149" i="34" s="1"/>
  <c r="H68" i="34"/>
  <c r="I68" i="34" s="1"/>
  <c r="F187" i="33"/>
  <c r="I26" i="33"/>
  <c r="J26" i="33" s="1"/>
  <c r="F176" i="33"/>
  <c r="G179" i="33"/>
  <c r="F63" i="33"/>
  <c r="G69" i="33"/>
  <c r="H69" i="33" s="1"/>
  <c r="G141" i="33"/>
  <c r="H141" i="33" s="1"/>
  <c r="F151" i="33"/>
  <c r="G135" i="33"/>
  <c r="G59" i="33"/>
  <c r="H59" i="33" s="1"/>
  <c r="G137" i="33"/>
  <c r="F184" i="33"/>
  <c r="F177" i="33"/>
  <c r="G55" i="33"/>
  <c r="F62" i="33"/>
  <c r="G62" i="33" s="1"/>
  <c r="F150" i="33"/>
  <c r="F147" i="33"/>
  <c r="G147" i="33" s="1"/>
  <c r="I13" i="33"/>
  <c r="J13" i="33" s="1"/>
  <c r="F191" i="33"/>
  <c r="G52" i="33"/>
  <c r="H52" i="33" s="1"/>
  <c r="H25" i="33"/>
  <c r="I25" i="33" s="1"/>
  <c r="G111" i="33"/>
  <c r="F61" i="33"/>
  <c r="G103" i="33"/>
  <c r="E198" i="33"/>
  <c r="G65" i="33"/>
  <c r="F140" i="33"/>
  <c r="G24" i="33"/>
  <c r="G96" i="33"/>
  <c r="H96" i="33" s="1"/>
  <c r="G104" i="33"/>
  <c r="I97" i="33"/>
  <c r="F118" i="33"/>
  <c r="G94" i="33"/>
  <c r="H94" i="33" s="1"/>
  <c r="I110" i="33"/>
  <c r="J110" i="33" s="1"/>
  <c r="H107" i="33"/>
  <c r="F182" i="33"/>
  <c r="F185" i="33"/>
  <c r="F172" i="33"/>
  <c r="G172" i="33" s="1"/>
  <c r="F38" i="33"/>
  <c r="G12" i="33"/>
  <c r="H12" i="33" s="1"/>
  <c r="G56" i="33"/>
  <c r="G66" i="33"/>
  <c r="F57" i="33"/>
  <c r="F138" i="33"/>
  <c r="G138" i="33" s="1"/>
  <c r="F144" i="33"/>
  <c r="F175" i="33"/>
  <c r="G178" i="33"/>
  <c r="F181" i="33"/>
  <c r="E78" i="33"/>
  <c r="G22" i="33"/>
  <c r="F134" i="33"/>
  <c r="G134" i="33" s="1"/>
  <c r="I92" i="33"/>
  <c r="F146" i="33"/>
  <c r="G146" i="33" s="1"/>
  <c r="G136" i="33"/>
  <c r="H136" i="33" s="1"/>
  <c r="I19" i="33"/>
  <c r="J19" i="33" s="1"/>
  <c r="E120" i="33"/>
  <c r="J18" i="33"/>
  <c r="F186" i="33"/>
  <c r="G186" i="33" s="1"/>
  <c r="G189" i="33"/>
  <c r="H23" i="33"/>
  <c r="I21" i="33"/>
  <c r="G67" i="33"/>
  <c r="H100" i="33"/>
  <c r="H31" i="33"/>
  <c r="H148" i="33"/>
  <c r="E158" i="33"/>
  <c r="G139" i="33"/>
  <c r="I93" i="33"/>
  <c r="F68" i="33"/>
  <c r="G190" i="33"/>
  <c r="G149" i="33"/>
  <c r="I30" i="33"/>
  <c r="J30" i="33" s="1"/>
  <c r="G142" i="33"/>
  <c r="F132" i="33"/>
  <c r="I20" i="33"/>
  <c r="J20" i="33" s="1"/>
  <c r="I15" i="33"/>
  <c r="J15" i="33" s="1"/>
  <c r="K15" i="33" s="1"/>
  <c r="G28" i="33"/>
  <c r="H28" i="33" s="1"/>
  <c r="G14" i="33"/>
  <c r="H16" i="33"/>
  <c r="I16" i="33" s="1"/>
  <c r="I29" i="33"/>
  <c r="I17" i="33"/>
  <c r="J17" i="33" s="1"/>
  <c r="H108" i="33"/>
  <c r="H54" i="33"/>
  <c r="I54" i="33" s="1"/>
  <c r="G101" i="33"/>
  <c r="E40" i="33"/>
  <c r="F64" i="33"/>
  <c r="G71" i="33"/>
  <c r="F133" i="33"/>
  <c r="G143" i="33"/>
  <c r="H95" i="33"/>
  <c r="I95" i="33" s="1"/>
  <c r="G180" i="33"/>
  <c r="H183" i="33"/>
  <c r="F173" i="33"/>
  <c r="G173" i="33" s="1"/>
  <c r="H173" i="33" s="1"/>
  <c r="G60" i="33"/>
  <c r="F70" i="33"/>
  <c r="F53" i="33"/>
  <c r="H106" i="33"/>
  <c r="I106" i="33" s="1"/>
  <c r="F145" i="33"/>
  <c r="I99" i="33"/>
  <c r="J99" i="33" s="1"/>
  <c r="I182" i="32"/>
  <c r="F116" i="32"/>
  <c r="G84" i="32"/>
  <c r="H81" i="32"/>
  <c r="I81" i="32" s="1"/>
  <c r="I113" i="32" s="1"/>
  <c r="F279" i="32"/>
  <c r="G279" i="32" s="1"/>
  <c r="G311" i="32" s="1"/>
  <c r="G110" i="32"/>
  <c r="H78" i="32"/>
  <c r="I78" i="32" s="1"/>
  <c r="I110" i="32" s="1"/>
  <c r="F319" i="32"/>
  <c r="G287" i="32"/>
  <c r="G47" i="32"/>
  <c r="F60" i="32"/>
  <c r="G28" i="32"/>
  <c r="H28" i="32" s="1"/>
  <c r="H60" i="32" s="1"/>
  <c r="F112" i="32"/>
  <c r="G80" i="32"/>
  <c r="G178" i="32"/>
  <c r="G179" i="32"/>
  <c r="G49" i="32"/>
  <c r="H17" i="32"/>
  <c r="H49" i="32" s="1"/>
  <c r="F292" i="32"/>
  <c r="F324" i="32" s="1"/>
  <c r="F111" i="32"/>
  <c r="G79" i="32"/>
  <c r="H79" i="32" s="1"/>
  <c r="H111" i="32" s="1"/>
  <c r="F254" i="32"/>
  <c r="G222" i="32"/>
  <c r="H222" i="32" s="1"/>
  <c r="H254" i="32" s="1"/>
  <c r="F275" i="32"/>
  <c r="H182" i="32"/>
  <c r="J150" i="32"/>
  <c r="J182" i="32" s="1"/>
  <c r="G186" i="32"/>
  <c r="H154" i="32"/>
  <c r="F280" i="32"/>
  <c r="F290" i="32"/>
  <c r="G290" i="32" s="1"/>
  <c r="G322" i="32" s="1"/>
  <c r="G259" i="32"/>
  <c r="H227" i="32"/>
  <c r="H63" i="32"/>
  <c r="F190" i="32"/>
  <c r="G158" i="32"/>
  <c r="G190" i="32" s="1"/>
  <c r="G113" i="32"/>
  <c r="F310" i="32"/>
  <c r="G278" i="32"/>
  <c r="H278" i="32" s="1"/>
  <c r="H310" i="32" s="1"/>
  <c r="H248" i="32"/>
  <c r="I216" i="32"/>
  <c r="G121" i="32"/>
  <c r="H89" i="32"/>
  <c r="G118" i="32"/>
  <c r="H86" i="32"/>
  <c r="G59" i="32"/>
  <c r="F314" i="32"/>
  <c r="G282" i="32"/>
  <c r="H282" i="32" s="1"/>
  <c r="H314" i="32" s="1"/>
  <c r="F283" i="32"/>
  <c r="H15" i="32"/>
  <c r="G257" i="32"/>
  <c r="G247" i="32"/>
  <c r="H225" i="32"/>
  <c r="G177" i="32"/>
  <c r="H145" i="32"/>
  <c r="F183" i="32"/>
  <c r="G151" i="32"/>
  <c r="G62" i="32"/>
  <c r="H30" i="32"/>
  <c r="I30" i="32" s="1"/>
  <c r="F240" i="32"/>
  <c r="G208" i="32"/>
  <c r="H208" i="32" s="1"/>
  <c r="H240" i="32" s="1"/>
  <c r="F110" i="32"/>
  <c r="F48" i="32"/>
  <c r="G16" i="32"/>
  <c r="G255" i="32"/>
  <c r="I223" i="32"/>
  <c r="J223" i="32" s="1"/>
  <c r="J255" i="32" s="1"/>
  <c r="G249" i="32"/>
  <c r="F288" i="32"/>
  <c r="G288" i="32" s="1"/>
  <c r="F191" i="32"/>
  <c r="F46" i="32"/>
  <c r="H93" i="32"/>
  <c r="I93" i="32" s="1"/>
  <c r="I125" i="32" s="1"/>
  <c r="F115" i="32"/>
  <c r="G83" i="32"/>
  <c r="H83" i="32" s="1"/>
  <c r="H115" i="32" s="1"/>
  <c r="F123" i="32"/>
  <c r="F274" i="32"/>
  <c r="H220" i="32"/>
  <c r="I220" i="32" s="1"/>
  <c r="I252" i="32" s="1"/>
  <c r="G159" i="32"/>
  <c r="H159" i="32" s="1"/>
  <c r="H191" i="32" s="1"/>
  <c r="F247" i="32"/>
  <c r="I215" i="32"/>
  <c r="I247" i="32" s="1"/>
  <c r="F45" i="32"/>
  <c r="G13" i="32"/>
  <c r="G45" i="32" s="1"/>
  <c r="F120" i="32"/>
  <c r="G88" i="32"/>
  <c r="H88" i="32" s="1"/>
  <c r="G244" i="32"/>
  <c r="H212" i="32"/>
  <c r="F180" i="32"/>
  <c r="F61" i="32"/>
  <c r="G182" i="32"/>
  <c r="F50" i="32"/>
  <c r="G18" i="32"/>
  <c r="G188" i="32"/>
  <c r="F289" i="32"/>
  <c r="G289" i="32" s="1"/>
  <c r="F285" i="32"/>
  <c r="G285" i="32" s="1"/>
  <c r="G317" i="32" s="1"/>
  <c r="F125" i="32"/>
  <c r="F193" i="32"/>
  <c r="H161" i="32"/>
  <c r="I161" i="32" s="1"/>
  <c r="I193" i="32" s="1"/>
  <c r="F59" i="32"/>
  <c r="F284" i="32"/>
  <c r="G284" i="32" s="1"/>
  <c r="G316" i="32" s="1"/>
  <c r="G124" i="32"/>
  <c r="H92" i="32"/>
  <c r="G250" i="32"/>
  <c r="H218" i="32"/>
  <c r="I218" i="32" s="1"/>
  <c r="I250" i="32" s="1"/>
  <c r="H91" i="32"/>
  <c r="I217" i="32"/>
  <c r="I249" i="32" s="1"/>
  <c r="F178" i="32"/>
  <c r="H146" i="32"/>
  <c r="G153" i="32"/>
  <c r="F179" i="32"/>
  <c r="H147" i="32"/>
  <c r="H179" i="32" s="1"/>
  <c r="F129" i="32"/>
  <c r="F51" i="32"/>
  <c r="G19" i="32"/>
  <c r="H19" i="32" s="1"/>
  <c r="F55" i="32"/>
  <c r="G23" i="32"/>
  <c r="H23" i="32" s="1"/>
  <c r="H55" i="32" s="1"/>
  <c r="F52" i="32"/>
  <c r="G20" i="32"/>
  <c r="F277" i="32"/>
  <c r="G276" i="32"/>
  <c r="F57" i="32"/>
  <c r="G25" i="32"/>
  <c r="G57" i="32" s="1"/>
  <c r="G248" i="32"/>
  <c r="F53" i="32"/>
  <c r="F286" i="32"/>
  <c r="G286" i="32" s="1"/>
  <c r="G318" i="32" s="1"/>
  <c r="F246" i="32"/>
  <c r="G214" i="32"/>
  <c r="F117" i="32"/>
  <c r="G85" i="32"/>
  <c r="G56" i="32"/>
  <c r="H24" i="32"/>
  <c r="I24" i="32" s="1"/>
  <c r="I56" i="32" s="1"/>
  <c r="G194" i="32"/>
  <c r="I162" i="32"/>
  <c r="G242" i="32"/>
  <c r="H27" i="32"/>
  <c r="F281" i="32"/>
  <c r="F241" i="32"/>
  <c r="F185" i="32"/>
  <c r="G291" i="32"/>
  <c r="F259" i="32"/>
  <c r="G63" i="32"/>
  <c r="I31" i="32"/>
  <c r="I63" i="32" s="1"/>
  <c r="G245" i="32"/>
  <c r="E333" i="32"/>
  <c r="F22" i="30" s="1"/>
  <c r="L121" i="30"/>
  <c r="Z50" i="1"/>
  <c r="Z38" i="1"/>
  <c r="Z37" i="1"/>
  <c r="Z35" i="1"/>
  <c r="Z34" i="1"/>
  <c r="Z33" i="1"/>
  <c r="Z31" i="1"/>
  <c r="Z30" i="1"/>
  <c r="Y28" i="1"/>
  <c r="X28" i="1"/>
  <c r="W28" i="1"/>
  <c r="V28" i="1"/>
  <c r="U28" i="1"/>
  <c r="T28" i="1"/>
  <c r="S28" i="1"/>
  <c r="R28" i="1"/>
  <c r="Q28" i="1"/>
  <c r="P28" i="1"/>
  <c r="O28" i="1"/>
  <c r="N28" i="1"/>
  <c r="M28" i="1"/>
  <c r="L28" i="1"/>
  <c r="K28" i="1"/>
  <c r="J28" i="1"/>
  <c r="I28" i="1"/>
  <c r="H28" i="1"/>
  <c r="G28" i="1"/>
  <c r="F28" i="1"/>
  <c r="D163" i="18"/>
  <c r="D123" i="18"/>
  <c r="D83" i="18"/>
  <c r="D43" i="18"/>
  <c r="D3" i="18"/>
  <c r="E123" i="5"/>
  <c r="F123" i="5"/>
  <c r="G123" i="5"/>
  <c r="H123" i="5"/>
  <c r="I123" i="5"/>
  <c r="J123" i="5"/>
  <c r="K123" i="5"/>
  <c r="L123" i="5"/>
  <c r="M123" i="5"/>
  <c r="N123" i="5"/>
  <c r="O123" i="5"/>
  <c r="P123" i="5"/>
  <c r="Q123" i="5"/>
  <c r="R123" i="5"/>
  <c r="S123" i="5"/>
  <c r="T123" i="5"/>
  <c r="U123" i="5"/>
  <c r="V123" i="5"/>
  <c r="W123" i="5"/>
  <c r="E124" i="5"/>
  <c r="F124" i="5"/>
  <c r="G48" i="18" s="1"/>
  <c r="G124" i="5"/>
  <c r="H124" i="5"/>
  <c r="I48" i="18" s="1"/>
  <c r="I49" i="18" s="1"/>
  <c r="I124" i="5"/>
  <c r="J48" i="18" s="1"/>
  <c r="J124" i="5"/>
  <c r="K48" i="18" s="1"/>
  <c r="K49" i="18" s="1"/>
  <c r="K124" i="5"/>
  <c r="L48" i="18" s="1"/>
  <c r="L124" i="5"/>
  <c r="M48" i="18" s="1"/>
  <c r="M49" i="18" s="1"/>
  <c r="M124" i="5"/>
  <c r="N48" i="18" s="1"/>
  <c r="N124" i="5"/>
  <c r="O48" i="18" s="1"/>
  <c r="O124" i="5"/>
  <c r="P48" i="18" s="1"/>
  <c r="P124" i="5"/>
  <c r="Q48" i="18" s="1"/>
  <c r="Q49" i="18" s="1"/>
  <c r="Q124" i="5"/>
  <c r="R124" i="5"/>
  <c r="S48" i="18" s="1"/>
  <c r="S124" i="5"/>
  <c r="T48" i="18" s="1"/>
  <c r="T124" i="5"/>
  <c r="U48" i="18" s="1"/>
  <c r="U124" i="5"/>
  <c r="V124" i="5"/>
  <c r="W48" i="18" s="1"/>
  <c r="W124" i="5"/>
  <c r="X48" i="18" s="1"/>
  <c r="E125" i="5"/>
  <c r="F88" i="18" s="1"/>
  <c r="F89" i="18" s="1"/>
  <c r="F125" i="5"/>
  <c r="G88" i="18" s="1"/>
  <c r="G125" i="5"/>
  <c r="H88" i="18" s="1"/>
  <c r="H125" i="5"/>
  <c r="I88" i="18" s="1"/>
  <c r="I125" i="5"/>
  <c r="J88" i="18" s="1"/>
  <c r="J89" i="18" s="1"/>
  <c r="J125" i="5"/>
  <c r="K88" i="18" s="1"/>
  <c r="K125" i="5"/>
  <c r="L88" i="18" s="1"/>
  <c r="L89" i="18" s="1"/>
  <c r="L125" i="5"/>
  <c r="M88" i="18" s="1"/>
  <c r="M125" i="5"/>
  <c r="N88" i="18" s="1"/>
  <c r="N89" i="18" s="1"/>
  <c r="N125" i="5"/>
  <c r="O88" i="18" s="1"/>
  <c r="O125" i="5"/>
  <c r="P88" i="18" s="1"/>
  <c r="P89" i="18" s="1"/>
  <c r="P125" i="5"/>
  <c r="Q88" i="18" s="1"/>
  <c r="Q125" i="5"/>
  <c r="R88" i="18" s="1"/>
  <c r="R89" i="18" s="1"/>
  <c r="R125" i="5"/>
  <c r="S88" i="18" s="1"/>
  <c r="S125" i="5"/>
  <c r="T88" i="18" s="1"/>
  <c r="T89" i="18" s="1"/>
  <c r="T125" i="5"/>
  <c r="U88" i="18" s="1"/>
  <c r="U125" i="5"/>
  <c r="V88" i="18" s="1"/>
  <c r="V89" i="18" s="1"/>
  <c r="V125" i="5"/>
  <c r="W88" i="18" s="1"/>
  <c r="W125" i="5"/>
  <c r="X88" i="18" s="1"/>
  <c r="E126" i="5"/>
  <c r="F128" i="18" s="1"/>
  <c r="F126" i="5"/>
  <c r="G128" i="18" s="1"/>
  <c r="G129" i="18" s="1"/>
  <c r="G126" i="5"/>
  <c r="H128" i="18" s="1"/>
  <c r="H126" i="5"/>
  <c r="I128" i="18" s="1"/>
  <c r="I129" i="18" s="1"/>
  <c r="I126" i="5"/>
  <c r="J128" i="18" s="1"/>
  <c r="J126" i="5"/>
  <c r="K128" i="18" s="1"/>
  <c r="K129" i="18" s="1"/>
  <c r="K126" i="5"/>
  <c r="L128" i="18" s="1"/>
  <c r="L129" i="18" s="1"/>
  <c r="L126" i="5"/>
  <c r="M128" i="18" s="1"/>
  <c r="M129" i="18" s="1"/>
  <c r="M126" i="5"/>
  <c r="N128" i="18" s="1"/>
  <c r="N126" i="5"/>
  <c r="O128" i="18" s="1"/>
  <c r="O126" i="5"/>
  <c r="P128" i="18" s="1"/>
  <c r="P126" i="5"/>
  <c r="Q128" i="18" s="1"/>
  <c r="Q126" i="5"/>
  <c r="R128" i="18" s="1"/>
  <c r="R126" i="5"/>
  <c r="S128" i="18" s="1"/>
  <c r="S129" i="18" s="1"/>
  <c r="S126" i="5"/>
  <c r="T128" i="18" s="1"/>
  <c r="T126" i="5"/>
  <c r="U128" i="18" s="1"/>
  <c r="U129" i="18" s="1"/>
  <c r="U126" i="5"/>
  <c r="V128" i="18" s="1"/>
  <c r="V126" i="5"/>
  <c r="W128" i="18" s="1"/>
  <c r="W129" i="18" s="1"/>
  <c r="W126" i="5"/>
  <c r="X128" i="18" s="1"/>
  <c r="E127" i="5"/>
  <c r="F168" i="18" s="1"/>
  <c r="F127" i="5"/>
  <c r="G168" i="18" s="1"/>
  <c r="G127" i="5"/>
  <c r="H168" i="18" s="1"/>
  <c r="H127" i="5"/>
  <c r="I168" i="18" s="1"/>
  <c r="I127" i="5"/>
  <c r="J168" i="18" s="1"/>
  <c r="J127" i="5"/>
  <c r="K168" i="18" s="1"/>
  <c r="K127" i="5"/>
  <c r="L168" i="18" s="1"/>
  <c r="L127" i="5"/>
  <c r="M168" i="18" s="1"/>
  <c r="M127" i="5"/>
  <c r="N168" i="18" s="1"/>
  <c r="N127" i="5"/>
  <c r="O168" i="18" s="1"/>
  <c r="O127" i="5"/>
  <c r="P168" i="18" s="1"/>
  <c r="P127" i="5"/>
  <c r="Q168" i="18" s="1"/>
  <c r="Q127" i="5"/>
  <c r="R168" i="18" s="1"/>
  <c r="R127" i="5"/>
  <c r="S168" i="18" s="1"/>
  <c r="S127" i="5"/>
  <c r="T168" i="18" s="1"/>
  <c r="T127" i="5"/>
  <c r="U168" i="18" s="1"/>
  <c r="U127" i="5"/>
  <c r="V168" i="18" s="1"/>
  <c r="V127" i="5"/>
  <c r="W168" i="18" s="1"/>
  <c r="W127" i="5"/>
  <c r="X168" i="18" s="1"/>
  <c r="X169" i="18" s="1"/>
  <c r="D127" i="5"/>
  <c r="E168" i="18" s="1"/>
  <c r="D126" i="5"/>
  <c r="E128" i="18" s="1"/>
  <c r="E129" i="18" s="1"/>
  <c r="D125" i="5"/>
  <c r="E88" i="18" s="1"/>
  <c r="D124" i="5"/>
  <c r="E48" i="18" s="1"/>
  <c r="E49" i="18" s="1"/>
  <c r="D123" i="5"/>
  <c r="F203" i="18"/>
  <c r="G203" i="18" s="1"/>
  <c r="H203" i="18" s="1"/>
  <c r="I203" i="18" s="1"/>
  <c r="J203" i="18" s="1"/>
  <c r="K203" i="18" s="1"/>
  <c r="L203" i="18" s="1"/>
  <c r="M203" i="18" s="1"/>
  <c r="N203" i="18" s="1"/>
  <c r="O203" i="18" s="1"/>
  <c r="P203" i="18" s="1"/>
  <c r="Q203" i="18" s="1"/>
  <c r="R203" i="18" s="1"/>
  <c r="S203" i="18" s="1"/>
  <c r="T203" i="18" s="1"/>
  <c r="U203" i="18" s="1"/>
  <c r="V203" i="18" s="1"/>
  <c r="W203" i="18" s="1"/>
  <c r="X203" i="18" s="1"/>
  <c r="F196" i="18"/>
  <c r="G196" i="18" s="1"/>
  <c r="H196" i="18" s="1"/>
  <c r="I196" i="18" s="1"/>
  <c r="J196" i="18" s="1"/>
  <c r="K196" i="18" s="1"/>
  <c r="L196" i="18" s="1"/>
  <c r="M196" i="18" s="1"/>
  <c r="N196" i="18" s="1"/>
  <c r="O196" i="18" s="1"/>
  <c r="P196" i="18" s="1"/>
  <c r="Q196" i="18" s="1"/>
  <c r="R196" i="18" s="1"/>
  <c r="S196" i="18" s="1"/>
  <c r="T196" i="18" s="1"/>
  <c r="U196" i="18" s="1"/>
  <c r="V196" i="18" s="1"/>
  <c r="W196" i="18" s="1"/>
  <c r="X196" i="18" s="1"/>
  <c r="F195" i="18"/>
  <c r="G195" i="18" s="1"/>
  <c r="H195" i="18" s="1"/>
  <c r="I195" i="18" s="1"/>
  <c r="J195" i="18" s="1"/>
  <c r="K195" i="18" s="1"/>
  <c r="L195" i="18" s="1"/>
  <c r="M195" i="18" s="1"/>
  <c r="N195" i="18" s="1"/>
  <c r="O195" i="18" s="1"/>
  <c r="P195" i="18" s="1"/>
  <c r="Q195" i="18" s="1"/>
  <c r="R195" i="18" s="1"/>
  <c r="S195" i="18" s="1"/>
  <c r="T195" i="18" s="1"/>
  <c r="U195" i="18" s="1"/>
  <c r="V195" i="18" s="1"/>
  <c r="W195" i="18" s="1"/>
  <c r="X195" i="18" s="1"/>
  <c r="F194" i="18"/>
  <c r="F171" i="18"/>
  <c r="G171" i="18" s="1"/>
  <c r="H171" i="18" s="1"/>
  <c r="I171" i="18" s="1"/>
  <c r="J171" i="18" s="1"/>
  <c r="K171" i="18" s="1"/>
  <c r="L171" i="18" s="1"/>
  <c r="M171" i="18" s="1"/>
  <c r="N171" i="18" s="1"/>
  <c r="O171" i="18" s="1"/>
  <c r="P171" i="18" s="1"/>
  <c r="Q171" i="18" s="1"/>
  <c r="R171" i="18" s="1"/>
  <c r="S171" i="18" s="1"/>
  <c r="T171" i="18" s="1"/>
  <c r="U171" i="18" s="1"/>
  <c r="V171" i="18" s="1"/>
  <c r="W171" i="18" s="1"/>
  <c r="X171" i="18" s="1"/>
  <c r="F167" i="18"/>
  <c r="G167" i="18" s="1"/>
  <c r="H167" i="18" s="1"/>
  <c r="I167" i="18" s="1"/>
  <c r="J167" i="18" s="1"/>
  <c r="K167" i="18" s="1"/>
  <c r="L167" i="18" s="1"/>
  <c r="M167" i="18" s="1"/>
  <c r="N167" i="18" s="1"/>
  <c r="O167" i="18" s="1"/>
  <c r="P167" i="18" s="1"/>
  <c r="Q167" i="18" s="1"/>
  <c r="R167" i="18" s="1"/>
  <c r="S167" i="18" s="1"/>
  <c r="T167" i="18" s="1"/>
  <c r="U167" i="18" s="1"/>
  <c r="V167" i="18" s="1"/>
  <c r="W167" i="18" s="1"/>
  <c r="X167" i="18" s="1"/>
  <c r="F166" i="18"/>
  <c r="G166" i="18" s="1"/>
  <c r="H166" i="18" s="1"/>
  <c r="I166" i="18" s="1"/>
  <c r="J166" i="18" s="1"/>
  <c r="K166" i="18" s="1"/>
  <c r="L166" i="18" s="1"/>
  <c r="M166" i="18" s="1"/>
  <c r="N166" i="18" s="1"/>
  <c r="O166" i="18" s="1"/>
  <c r="P166" i="18" s="1"/>
  <c r="Q166" i="18" s="1"/>
  <c r="R166" i="18" s="1"/>
  <c r="S166" i="18" s="1"/>
  <c r="T166" i="18" s="1"/>
  <c r="U166" i="18" s="1"/>
  <c r="V166" i="18" s="1"/>
  <c r="W166" i="18" s="1"/>
  <c r="X166" i="18" s="1"/>
  <c r="F165" i="18"/>
  <c r="G165" i="18" s="1"/>
  <c r="H165" i="18" s="1"/>
  <c r="I165" i="18" s="1"/>
  <c r="J165" i="18" s="1"/>
  <c r="K165" i="18" s="1"/>
  <c r="L165" i="18" s="1"/>
  <c r="M165" i="18" s="1"/>
  <c r="N165" i="18" s="1"/>
  <c r="O165" i="18" s="1"/>
  <c r="P165" i="18" s="1"/>
  <c r="Q165" i="18" s="1"/>
  <c r="R165" i="18" s="1"/>
  <c r="S165" i="18" s="1"/>
  <c r="T165" i="18" s="1"/>
  <c r="U165" i="18" s="1"/>
  <c r="V165" i="18" s="1"/>
  <c r="W165" i="18" s="1"/>
  <c r="X165" i="18" s="1"/>
  <c r="F156" i="18"/>
  <c r="G156" i="18" s="1"/>
  <c r="H156" i="18" s="1"/>
  <c r="I156" i="18" s="1"/>
  <c r="J156" i="18" s="1"/>
  <c r="K156" i="18" s="1"/>
  <c r="L156" i="18" s="1"/>
  <c r="M156" i="18" s="1"/>
  <c r="N156" i="18" s="1"/>
  <c r="O156" i="18" s="1"/>
  <c r="P156" i="18" s="1"/>
  <c r="Q156" i="18" s="1"/>
  <c r="R156" i="18" s="1"/>
  <c r="S156" i="18" s="1"/>
  <c r="T156" i="18" s="1"/>
  <c r="U156" i="18" s="1"/>
  <c r="V156" i="18" s="1"/>
  <c r="W156" i="18" s="1"/>
  <c r="X156" i="18" s="1"/>
  <c r="F155" i="18"/>
  <c r="G155" i="18" s="1"/>
  <c r="H155" i="18" s="1"/>
  <c r="I155" i="18" s="1"/>
  <c r="J155" i="18" s="1"/>
  <c r="K155" i="18" s="1"/>
  <c r="L155" i="18" s="1"/>
  <c r="M155" i="18" s="1"/>
  <c r="N155" i="18" s="1"/>
  <c r="O155" i="18" s="1"/>
  <c r="P155" i="18" s="1"/>
  <c r="Q155" i="18" s="1"/>
  <c r="R155" i="18" s="1"/>
  <c r="S155" i="18" s="1"/>
  <c r="T155" i="18" s="1"/>
  <c r="U155" i="18" s="1"/>
  <c r="V155" i="18" s="1"/>
  <c r="W155" i="18" s="1"/>
  <c r="X155" i="18" s="1"/>
  <c r="F154" i="18"/>
  <c r="G154" i="18" s="1"/>
  <c r="H154" i="18" s="1"/>
  <c r="I154" i="18" s="1"/>
  <c r="J154" i="18" s="1"/>
  <c r="K154" i="18" s="1"/>
  <c r="L154" i="18" s="1"/>
  <c r="M154" i="18" s="1"/>
  <c r="N154" i="18" s="1"/>
  <c r="O154" i="18" s="1"/>
  <c r="P154" i="18" s="1"/>
  <c r="Q154" i="18" s="1"/>
  <c r="R154" i="18" s="1"/>
  <c r="S154" i="18" s="1"/>
  <c r="T154" i="18" s="1"/>
  <c r="U154" i="18" s="1"/>
  <c r="V154" i="18" s="1"/>
  <c r="W154" i="18" s="1"/>
  <c r="X154" i="18" s="1"/>
  <c r="F131" i="18"/>
  <c r="G131" i="18" s="1"/>
  <c r="H131" i="18" s="1"/>
  <c r="I131" i="18" s="1"/>
  <c r="J131" i="18" s="1"/>
  <c r="K131" i="18" s="1"/>
  <c r="L131" i="18" s="1"/>
  <c r="M131" i="18" s="1"/>
  <c r="N131" i="18" s="1"/>
  <c r="O131" i="18" s="1"/>
  <c r="P131" i="18" s="1"/>
  <c r="Q131" i="18" s="1"/>
  <c r="R131" i="18" s="1"/>
  <c r="S131" i="18" s="1"/>
  <c r="T131" i="18" s="1"/>
  <c r="U131" i="18" s="1"/>
  <c r="V131" i="18" s="1"/>
  <c r="W131" i="18" s="1"/>
  <c r="X131" i="18" s="1"/>
  <c r="F127" i="18"/>
  <c r="G127" i="18" s="1"/>
  <c r="H127" i="18" s="1"/>
  <c r="I127" i="18" s="1"/>
  <c r="J127" i="18" s="1"/>
  <c r="K127" i="18" s="1"/>
  <c r="L127" i="18" s="1"/>
  <c r="M127" i="18" s="1"/>
  <c r="N127" i="18" s="1"/>
  <c r="O127" i="18" s="1"/>
  <c r="P127" i="18" s="1"/>
  <c r="Q127" i="18" s="1"/>
  <c r="R127" i="18" s="1"/>
  <c r="S127" i="18" s="1"/>
  <c r="T127" i="18" s="1"/>
  <c r="U127" i="18" s="1"/>
  <c r="V127" i="18" s="1"/>
  <c r="W127" i="18" s="1"/>
  <c r="X127" i="18" s="1"/>
  <c r="F126" i="18"/>
  <c r="G126" i="18" s="1"/>
  <c r="H126" i="18" s="1"/>
  <c r="I126" i="18" s="1"/>
  <c r="J126" i="18" s="1"/>
  <c r="K126" i="18" s="1"/>
  <c r="L126" i="18" s="1"/>
  <c r="M126" i="18" s="1"/>
  <c r="N126" i="18" s="1"/>
  <c r="O126" i="18" s="1"/>
  <c r="P126" i="18" s="1"/>
  <c r="Q126" i="18" s="1"/>
  <c r="R126" i="18" s="1"/>
  <c r="S126" i="18" s="1"/>
  <c r="T126" i="18" s="1"/>
  <c r="U126" i="18" s="1"/>
  <c r="V126" i="18" s="1"/>
  <c r="W126" i="18" s="1"/>
  <c r="X126" i="18" s="1"/>
  <c r="F125" i="18"/>
  <c r="G125" i="18" s="1"/>
  <c r="H125" i="18" s="1"/>
  <c r="I125" i="18" s="1"/>
  <c r="J125" i="18" s="1"/>
  <c r="K125" i="18" s="1"/>
  <c r="L125" i="18" s="1"/>
  <c r="M125" i="18" s="1"/>
  <c r="N125" i="18" s="1"/>
  <c r="O125" i="18" s="1"/>
  <c r="P125" i="18" s="1"/>
  <c r="Q125" i="18" s="1"/>
  <c r="R125" i="18" s="1"/>
  <c r="S125" i="18" s="1"/>
  <c r="T125" i="18" s="1"/>
  <c r="U125" i="18" s="1"/>
  <c r="V125" i="18" s="1"/>
  <c r="W125" i="18" s="1"/>
  <c r="X125" i="18" s="1"/>
  <c r="F116" i="18"/>
  <c r="G116" i="18" s="1"/>
  <c r="H116" i="18" s="1"/>
  <c r="I116" i="18" s="1"/>
  <c r="J116" i="18" s="1"/>
  <c r="K116" i="18" s="1"/>
  <c r="L116" i="18" s="1"/>
  <c r="M116" i="18" s="1"/>
  <c r="N116" i="18" s="1"/>
  <c r="O116" i="18" s="1"/>
  <c r="P116" i="18" s="1"/>
  <c r="Q116" i="18" s="1"/>
  <c r="R116" i="18" s="1"/>
  <c r="S116" i="18" s="1"/>
  <c r="T116" i="18" s="1"/>
  <c r="U116" i="18" s="1"/>
  <c r="V116" i="18" s="1"/>
  <c r="W116" i="18" s="1"/>
  <c r="X116" i="18" s="1"/>
  <c r="F115" i="18"/>
  <c r="G115" i="18" s="1"/>
  <c r="H115" i="18" s="1"/>
  <c r="I115" i="18" s="1"/>
  <c r="J115" i="18" s="1"/>
  <c r="K115" i="18" s="1"/>
  <c r="L115" i="18" s="1"/>
  <c r="M115" i="18" s="1"/>
  <c r="N115" i="18" s="1"/>
  <c r="O115" i="18" s="1"/>
  <c r="P115" i="18" s="1"/>
  <c r="Q115" i="18" s="1"/>
  <c r="R115" i="18" s="1"/>
  <c r="S115" i="18" s="1"/>
  <c r="T115" i="18" s="1"/>
  <c r="U115" i="18" s="1"/>
  <c r="V115" i="18" s="1"/>
  <c r="W115" i="18" s="1"/>
  <c r="X115" i="18" s="1"/>
  <c r="F114" i="18"/>
  <c r="G114" i="18" s="1"/>
  <c r="H114" i="18" s="1"/>
  <c r="I114" i="18" s="1"/>
  <c r="J114" i="18" s="1"/>
  <c r="K114" i="18" s="1"/>
  <c r="L114" i="18" s="1"/>
  <c r="M114" i="18" s="1"/>
  <c r="N114" i="18" s="1"/>
  <c r="O114" i="18" s="1"/>
  <c r="P114" i="18" s="1"/>
  <c r="Q114" i="18" s="1"/>
  <c r="R114" i="18" s="1"/>
  <c r="S114" i="18" s="1"/>
  <c r="T114" i="18" s="1"/>
  <c r="U114" i="18" s="1"/>
  <c r="V114" i="18" s="1"/>
  <c r="W114" i="18" s="1"/>
  <c r="X114" i="18" s="1"/>
  <c r="F91" i="18"/>
  <c r="G91" i="18" s="1"/>
  <c r="H91" i="18" s="1"/>
  <c r="I91" i="18" s="1"/>
  <c r="J91" i="18" s="1"/>
  <c r="K91" i="18" s="1"/>
  <c r="L91" i="18" s="1"/>
  <c r="M91" i="18" s="1"/>
  <c r="N91" i="18" s="1"/>
  <c r="O91" i="18" s="1"/>
  <c r="P91" i="18" s="1"/>
  <c r="Q91" i="18" s="1"/>
  <c r="R91" i="18" s="1"/>
  <c r="S91" i="18" s="1"/>
  <c r="T91" i="18" s="1"/>
  <c r="U91" i="18" s="1"/>
  <c r="V91" i="18" s="1"/>
  <c r="W91" i="18" s="1"/>
  <c r="X91" i="18" s="1"/>
  <c r="F87" i="18"/>
  <c r="G87" i="18" s="1"/>
  <c r="H87" i="18" s="1"/>
  <c r="I87" i="18" s="1"/>
  <c r="J87" i="18" s="1"/>
  <c r="K87" i="18" s="1"/>
  <c r="L87" i="18" s="1"/>
  <c r="M87" i="18" s="1"/>
  <c r="N87" i="18" s="1"/>
  <c r="O87" i="18" s="1"/>
  <c r="P87" i="18" s="1"/>
  <c r="Q87" i="18" s="1"/>
  <c r="R87" i="18" s="1"/>
  <c r="S87" i="18" s="1"/>
  <c r="T87" i="18" s="1"/>
  <c r="U87" i="18" s="1"/>
  <c r="V87" i="18" s="1"/>
  <c r="W87" i="18" s="1"/>
  <c r="X87" i="18" s="1"/>
  <c r="F86" i="18"/>
  <c r="G86" i="18" s="1"/>
  <c r="H86" i="18" s="1"/>
  <c r="I86" i="18" s="1"/>
  <c r="J86" i="18" s="1"/>
  <c r="K86" i="18" s="1"/>
  <c r="L86" i="18" s="1"/>
  <c r="M86" i="18" s="1"/>
  <c r="N86" i="18" s="1"/>
  <c r="O86" i="18" s="1"/>
  <c r="P86" i="18" s="1"/>
  <c r="Q86" i="18" s="1"/>
  <c r="R86" i="18" s="1"/>
  <c r="S86" i="18" s="1"/>
  <c r="T86" i="18" s="1"/>
  <c r="U86" i="18" s="1"/>
  <c r="V86" i="18" s="1"/>
  <c r="W86" i="18" s="1"/>
  <c r="X86" i="18" s="1"/>
  <c r="F85" i="18"/>
  <c r="G85" i="18" s="1"/>
  <c r="H85" i="18" s="1"/>
  <c r="I85" i="18" s="1"/>
  <c r="J85" i="18" s="1"/>
  <c r="K85" i="18" s="1"/>
  <c r="L85" i="18" s="1"/>
  <c r="M85" i="18" s="1"/>
  <c r="N85" i="18" s="1"/>
  <c r="O85" i="18" s="1"/>
  <c r="P85" i="18" s="1"/>
  <c r="Q85" i="18" s="1"/>
  <c r="R85" i="18" s="1"/>
  <c r="S85" i="18" s="1"/>
  <c r="T85" i="18" s="1"/>
  <c r="U85" i="18" s="1"/>
  <c r="V85" i="18" s="1"/>
  <c r="W85" i="18" s="1"/>
  <c r="X85" i="18" s="1"/>
  <c r="F76" i="18"/>
  <c r="G76" i="18" s="1"/>
  <c r="H76" i="18" s="1"/>
  <c r="I76" i="18" s="1"/>
  <c r="J76" i="18" s="1"/>
  <c r="K76" i="18" s="1"/>
  <c r="L76" i="18" s="1"/>
  <c r="M76" i="18" s="1"/>
  <c r="N76" i="18" s="1"/>
  <c r="O76" i="18" s="1"/>
  <c r="P76" i="18" s="1"/>
  <c r="Q76" i="18" s="1"/>
  <c r="R76" i="18" s="1"/>
  <c r="S76" i="18" s="1"/>
  <c r="T76" i="18" s="1"/>
  <c r="U76" i="18" s="1"/>
  <c r="V76" i="18" s="1"/>
  <c r="W76" i="18" s="1"/>
  <c r="X76" i="18" s="1"/>
  <c r="F75" i="18"/>
  <c r="G75" i="18" s="1"/>
  <c r="H75" i="18" s="1"/>
  <c r="I75" i="18" s="1"/>
  <c r="J75" i="18" s="1"/>
  <c r="K75" i="18" s="1"/>
  <c r="L75" i="18" s="1"/>
  <c r="M75" i="18" s="1"/>
  <c r="N75" i="18" s="1"/>
  <c r="O75" i="18" s="1"/>
  <c r="P75" i="18" s="1"/>
  <c r="Q75" i="18" s="1"/>
  <c r="R75" i="18" s="1"/>
  <c r="S75" i="18" s="1"/>
  <c r="T75" i="18" s="1"/>
  <c r="U75" i="18" s="1"/>
  <c r="V75" i="18" s="1"/>
  <c r="W75" i="18" s="1"/>
  <c r="X75" i="18" s="1"/>
  <c r="F74" i="18"/>
  <c r="G74" i="18" s="1"/>
  <c r="H74" i="18" s="1"/>
  <c r="I74" i="18" s="1"/>
  <c r="J74" i="18" s="1"/>
  <c r="K74" i="18" s="1"/>
  <c r="L74" i="18" s="1"/>
  <c r="M74" i="18" s="1"/>
  <c r="N74" i="18" s="1"/>
  <c r="O74" i="18" s="1"/>
  <c r="P74" i="18" s="1"/>
  <c r="Q74" i="18" s="1"/>
  <c r="R74" i="18" s="1"/>
  <c r="S74" i="18" s="1"/>
  <c r="T74" i="18" s="1"/>
  <c r="U74" i="18" s="1"/>
  <c r="V74" i="18" s="1"/>
  <c r="W74" i="18" s="1"/>
  <c r="X74" i="18" s="1"/>
  <c r="F51" i="18"/>
  <c r="G51" i="18" s="1"/>
  <c r="H51" i="18" s="1"/>
  <c r="I51" i="18" s="1"/>
  <c r="J51" i="18" s="1"/>
  <c r="K51" i="18" s="1"/>
  <c r="L51" i="18" s="1"/>
  <c r="M51" i="18" s="1"/>
  <c r="N51" i="18" s="1"/>
  <c r="O51" i="18" s="1"/>
  <c r="P51" i="18" s="1"/>
  <c r="Q51" i="18" s="1"/>
  <c r="R51" i="18" s="1"/>
  <c r="S51" i="18" s="1"/>
  <c r="T51" i="18" s="1"/>
  <c r="U51" i="18" s="1"/>
  <c r="V51" i="18" s="1"/>
  <c r="W51" i="18" s="1"/>
  <c r="X51" i="18" s="1"/>
  <c r="F47" i="18"/>
  <c r="G47" i="18" s="1"/>
  <c r="H47" i="18" s="1"/>
  <c r="I47" i="18" s="1"/>
  <c r="J47" i="18" s="1"/>
  <c r="K47" i="18" s="1"/>
  <c r="L47" i="18" s="1"/>
  <c r="M47" i="18" s="1"/>
  <c r="N47" i="18" s="1"/>
  <c r="O47" i="18" s="1"/>
  <c r="P47" i="18" s="1"/>
  <c r="Q47" i="18" s="1"/>
  <c r="R47" i="18" s="1"/>
  <c r="S47" i="18" s="1"/>
  <c r="T47" i="18" s="1"/>
  <c r="U47" i="18" s="1"/>
  <c r="V47" i="18" s="1"/>
  <c r="W47" i="18" s="1"/>
  <c r="X47" i="18" s="1"/>
  <c r="F46" i="18"/>
  <c r="G46" i="18" s="1"/>
  <c r="H46" i="18" s="1"/>
  <c r="I46" i="18" s="1"/>
  <c r="J46" i="18" s="1"/>
  <c r="K46" i="18" s="1"/>
  <c r="L46" i="18" s="1"/>
  <c r="M46" i="18" s="1"/>
  <c r="N46" i="18" s="1"/>
  <c r="O46" i="18" s="1"/>
  <c r="P46" i="18" s="1"/>
  <c r="Q46" i="18" s="1"/>
  <c r="R46" i="18" s="1"/>
  <c r="S46" i="18" s="1"/>
  <c r="T46" i="18" s="1"/>
  <c r="U46" i="18" s="1"/>
  <c r="V46" i="18" s="1"/>
  <c r="W46" i="18" s="1"/>
  <c r="X46" i="18" s="1"/>
  <c r="F45" i="18"/>
  <c r="G45" i="18" s="1"/>
  <c r="H45" i="18" s="1"/>
  <c r="I45" i="18" s="1"/>
  <c r="J45" i="18" s="1"/>
  <c r="K45" i="18" s="1"/>
  <c r="L45" i="18" s="1"/>
  <c r="M45" i="18" s="1"/>
  <c r="N45" i="18" s="1"/>
  <c r="O45" i="18" s="1"/>
  <c r="P45" i="18" s="1"/>
  <c r="Q45" i="18" s="1"/>
  <c r="R45" i="18" s="1"/>
  <c r="S45" i="18" s="1"/>
  <c r="T45" i="18" s="1"/>
  <c r="U45" i="18" s="1"/>
  <c r="V45" i="18" s="1"/>
  <c r="W45" i="18" s="1"/>
  <c r="X45" i="18" s="1"/>
  <c r="F36" i="18"/>
  <c r="G36" i="18" s="1"/>
  <c r="H36" i="18" s="1"/>
  <c r="I36" i="18" s="1"/>
  <c r="J36" i="18" s="1"/>
  <c r="K36" i="18" s="1"/>
  <c r="L36" i="18" s="1"/>
  <c r="M36" i="18" s="1"/>
  <c r="N36" i="18" s="1"/>
  <c r="O36" i="18" s="1"/>
  <c r="P36" i="18" s="1"/>
  <c r="Q36" i="18" s="1"/>
  <c r="R36" i="18" s="1"/>
  <c r="S36" i="18" s="1"/>
  <c r="T36" i="18" s="1"/>
  <c r="U36" i="18" s="1"/>
  <c r="V36" i="18" s="1"/>
  <c r="W36" i="18" s="1"/>
  <c r="X36" i="18" s="1"/>
  <c r="F35" i="18"/>
  <c r="G35" i="18" s="1"/>
  <c r="H35" i="18" s="1"/>
  <c r="I35" i="18" s="1"/>
  <c r="J35" i="18" s="1"/>
  <c r="K35" i="18" s="1"/>
  <c r="L35" i="18" s="1"/>
  <c r="M35" i="18" s="1"/>
  <c r="N35" i="18" s="1"/>
  <c r="O35" i="18" s="1"/>
  <c r="P35" i="18" s="1"/>
  <c r="Q35" i="18" s="1"/>
  <c r="R35" i="18" s="1"/>
  <c r="S35" i="18" s="1"/>
  <c r="T35" i="18" s="1"/>
  <c r="U35" i="18" s="1"/>
  <c r="V35" i="18" s="1"/>
  <c r="W35" i="18" s="1"/>
  <c r="X35" i="18" s="1"/>
  <c r="F34" i="18"/>
  <c r="F11" i="18"/>
  <c r="G11" i="18" s="1"/>
  <c r="H11" i="18" s="1"/>
  <c r="I11" i="18" s="1"/>
  <c r="J11" i="18" s="1"/>
  <c r="K11" i="18" s="1"/>
  <c r="L11" i="18" s="1"/>
  <c r="M11" i="18" s="1"/>
  <c r="N11" i="18" s="1"/>
  <c r="O11" i="18" s="1"/>
  <c r="P11" i="18" s="1"/>
  <c r="Q11" i="18" s="1"/>
  <c r="R11" i="18" s="1"/>
  <c r="S11" i="18" s="1"/>
  <c r="T11" i="18" s="1"/>
  <c r="U11" i="18" s="1"/>
  <c r="V11" i="18" s="1"/>
  <c r="W11" i="18" s="1"/>
  <c r="X11" i="18" s="1"/>
  <c r="F7" i="18"/>
  <c r="G7" i="18" s="1"/>
  <c r="H7" i="18" s="1"/>
  <c r="I7" i="18" s="1"/>
  <c r="J7" i="18" s="1"/>
  <c r="K7" i="18" s="1"/>
  <c r="L7" i="18" s="1"/>
  <c r="M7" i="18" s="1"/>
  <c r="N7" i="18" s="1"/>
  <c r="O7" i="18" s="1"/>
  <c r="P7" i="18" s="1"/>
  <c r="Q7" i="18" s="1"/>
  <c r="R7" i="18" s="1"/>
  <c r="S7" i="18" s="1"/>
  <c r="T7" i="18" s="1"/>
  <c r="U7" i="18" s="1"/>
  <c r="V7" i="18" s="1"/>
  <c r="W7" i="18" s="1"/>
  <c r="X7" i="18" s="1"/>
  <c r="F6" i="18"/>
  <c r="G6" i="18" s="1"/>
  <c r="H6" i="18" s="1"/>
  <c r="I6" i="18" s="1"/>
  <c r="J6" i="18" s="1"/>
  <c r="K6" i="18" s="1"/>
  <c r="L6" i="18" s="1"/>
  <c r="M6" i="18" s="1"/>
  <c r="N6" i="18" s="1"/>
  <c r="O6" i="18" s="1"/>
  <c r="P6" i="18" s="1"/>
  <c r="Q6" i="18" s="1"/>
  <c r="R6" i="18" s="1"/>
  <c r="S6" i="18" s="1"/>
  <c r="T6" i="18" s="1"/>
  <c r="U6" i="18" s="1"/>
  <c r="V6" i="18" s="1"/>
  <c r="W6" i="18" s="1"/>
  <c r="X6" i="18" s="1"/>
  <c r="F5" i="18"/>
  <c r="G5" i="18" s="1"/>
  <c r="X120" i="5"/>
  <c r="X119" i="5"/>
  <c r="X118" i="5"/>
  <c r="X117" i="5"/>
  <c r="X116" i="5"/>
  <c r="X115" i="5"/>
  <c r="X114" i="5"/>
  <c r="X113" i="5"/>
  <c r="X112" i="5"/>
  <c r="X111" i="5"/>
  <c r="X110" i="5"/>
  <c r="X109" i="5"/>
  <c r="X108" i="5"/>
  <c r="X107" i="5"/>
  <c r="X106" i="5"/>
  <c r="X105" i="5"/>
  <c r="X104" i="5"/>
  <c r="X103" i="5"/>
  <c r="X102" i="5"/>
  <c r="X101" i="5"/>
  <c r="X100" i="5"/>
  <c r="X99" i="5"/>
  <c r="X98" i="5"/>
  <c r="X97" i="5"/>
  <c r="X96" i="5"/>
  <c r="X95" i="5"/>
  <c r="X94" i="5"/>
  <c r="X93" i="5"/>
  <c r="E92" i="5"/>
  <c r="F92" i="5" s="1"/>
  <c r="G92" i="5" s="1"/>
  <c r="H92" i="5" s="1"/>
  <c r="I92" i="5" s="1"/>
  <c r="J92" i="5" s="1"/>
  <c r="K92" i="5" s="1"/>
  <c r="L92" i="5" s="1"/>
  <c r="M92" i="5" s="1"/>
  <c r="N92" i="5" s="1"/>
  <c r="O92" i="5" s="1"/>
  <c r="P92" i="5" s="1"/>
  <c r="Q92" i="5" s="1"/>
  <c r="R92" i="5" s="1"/>
  <c r="S92" i="5" s="1"/>
  <c r="T92" i="5" s="1"/>
  <c r="U92" i="5" s="1"/>
  <c r="V92" i="5" s="1"/>
  <c r="W92" i="5" s="1"/>
  <c r="E91" i="5"/>
  <c r="F91" i="5" s="1"/>
  <c r="G91" i="5" s="1"/>
  <c r="H91" i="5" s="1"/>
  <c r="I91" i="5" s="1"/>
  <c r="J91" i="5" s="1"/>
  <c r="K91" i="5" s="1"/>
  <c r="L91" i="5" s="1"/>
  <c r="M91" i="5" s="1"/>
  <c r="N91" i="5" s="1"/>
  <c r="O91" i="5" s="1"/>
  <c r="P91" i="5" s="1"/>
  <c r="Q91" i="5" s="1"/>
  <c r="R91" i="5" s="1"/>
  <c r="S91" i="5" s="1"/>
  <c r="T91" i="5" s="1"/>
  <c r="U91" i="5" s="1"/>
  <c r="V91" i="5" s="1"/>
  <c r="W91" i="5" s="1"/>
  <c r="E90" i="5"/>
  <c r="F90" i="5" s="1"/>
  <c r="G90" i="5" s="1"/>
  <c r="H90" i="5" s="1"/>
  <c r="I90" i="5" s="1"/>
  <c r="J90" i="5" s="1"/>
  <c r="K90" i="5" s="1"/>
  <c r="L90" i="5" s="1"/>
  <c r="M90" i="5" s="1"/>
  <c r="N90" i="5" s="1"/>
  <c r="O90" i="5" s="1"/>
  <c r="P90" i="5" s="1"/>
  <c r="Q90" i="5" s="1"/>
  <c r="R90" i="5" s="1"/>
  <c r="S90" i="5" s="1"/>
  <c r="T90" i="5" s="1"/>
  <c r="U90" i="5" s="1"/>
  <c r="V90" i="5" s="1"/>
  <c r="W90" i="5" s="1"/>
  <c r="D163" i="17"/>
  <c r="D123" i="17"/>
  <c r="D83" i="17"/>
  <c r="D43" i="17"/>
  <c r="D3" i="17"/>
  <c r="D3" i="4"/>
  <c r="F203" i="17"/>
  <c r="G203" i="17" s="1"/>
  <c r="H203" i="17" s="1"/>
  <c r="I203" i="17" s="1"/>
  <c r="J203" i="17" s="1"/>
  <c r="K203" i="17" s="1"/>
  <c r="L203" i="17" s="1"/>
  <c r="M203" i="17" s="1"/>
  <c r="N203" i="17" s="1"/>
  <c r="O203" i="17" s="1"/>
  <c r="P203" i="17" s="1"/>
  <c r="Q203" i="17" s="1"/>
  <c r="R203" i="17" s="1"/>
  <c r="S203" i="17" s="1"/>
  <c r="T203" i="17" s="1"/>
  <c r="U203" i="17" s="1"/>
  <c r="V203" i="17" s="1"/>
  <c r="W203" i="17" s="1"/>
  <c r="X203" i="17" s="1"/>
  <c r="F196" i="17"/>
  <c r="G196" i="17" s="1"/>
  <c r="H196" i="17" s="1"/>
  <c r="I196" i="17" s="1"/>
  <c r="J196" i="17" s="1"/>
  <c r="K196" i="17" s="1"/>
  <c r="L196" i="17" s="1"/>
  <c r="M196" i="17" s="1"/>
  <c r="N196" i="17" s="1"/>
  <c r="O196" i="17" s="1"/>
  <c r="P196" i="17" s="1"/>
  <c r="Q196" i="17" s="1"/>
  <c r="R196" i="17" s="1"/>
  <c r="S196" i="17" s="1"/>
  <c r="T196" i="17" s="1"/>
  <c r="U196" i="17" s="1"/>
  <c r="V196" i="17" s="1"/>
  <c r="W196" i="17" s="1"/>
  <c r="X196" i="17" s="1"/>
  <c r="F195" i="17"/>
  <c r="G195" i="17" s="1"/>
  <c r="H195" i="17" s="1"/>
  <c r="I195" i="17" s="1"/>
  <c r="J195" i="17" s="1"/>
  <c r="K195" i="17" s="1"/>
  <c r="L195" i="17" s="1"/>
  <c r="M195" i="17" s="1"/>
  <c r="N195" i="17" s="1"/>
  <c r="O195" i="17" s="1"/>
  <c r="P195" i="17" s="1"/>
  <c r="Q195" i="17" s="1"/>
  <c r="R195" i="17" s="1"/>
  <c r="S195" i="17" s="1"/>
  <c r="T195" i="17" s="1"/>
  <c r="U195" i="17" s="1"/>
  <c r="V195" i="17" s="1"/>
  <c r="W195" i="17" s="1"/>
  <c r="X195" i="17" s="1"/>
  <c r="F194" i="17"/>
  <c r="F171" i="17"/>
  <c r="G171" i="17" s="1"/>
  <c r="H171" i="17" s="1"/>
  <c r="I171" i="17" s="1"/>
  <c r="J171" i="17" s="1"/>
  <c r="K171" i="17" s="1"/>
  <c r="L171" i="17" s="1"/>
  <c r="M171" i="17" s="1"/>
  <c r="N171" i="17" s="1"/>
  <c r="O171" i="17" s="1"/>
  <c r="P171" i="17" s="1"/>
  <c r="Q171" i="17" s="1"/>
  <c r="R171" i="17" s="1"/>
  <c r="S171" i="17" s="1"/>
  <c r="T171" i="17" s="1"/>
  <c r="U171" i="17" s="1"/>
  <c r="V171" i="17" s="1"/>
  <c r="W171" i="17" s="1"/>
  <c r="X171" i="17" s="1"/>
  <c r="F167" i="17"/>
  <c r="G167" i="17" s="1"/>
  <c r="H167" i="17" s="1"/>
  <c r="I167" i="17" s="1"/>
  <c r="J167" i="17" s="1"/>
  <c r="K167" i="17" s="1"/>
  <c r="L167" i="17" s="1"/>
  <c r="M167" i="17" s="1"/>
  <c r="N167" i="17" s="1"/>
  <c r="O167" i="17" s="1"/>
  <c r="P167" i="17" s="1"/>
  <c r="Q167" i="17" s="1"/>
  <c r="R167" i="17" s="1"/>
  <c r="S167" i="17" s="1"/>
  <c r="T167" i="17" s="1"/>
  <c r="U167" i="17" s="1"/>
  <c r="V167" i="17" s="1"/>
  <c r="W167" i="17" s="1"/>
  <c r="X167" i="17" s="1"/>
  <c r="F166" i="17"/>
  <c r="G166" i="17" s="1"/>
  <c r="H166" i="17" s="1"/>
  <c r="I166" i="17" s="1"/>
  <c r="J166" i="17" s="1"/>
  <c r="K166" i="17" s="1"/>
  <c r="L166" i="17" s="1"/>
  <c r="M166" i="17" s="1"/>
  <c r="N166" i="17" s="1"/>
  <c r="O166" i="17" s="1"/>
  <c r="P166" i="17" s="1"/>
  <c r="Q166" i="17" s="1"/>
  <c r="R166" i="17" s="1"/>
  <c r="S166" i="17" s="1"/>
  <c r="T166" i="17" s="1"/>
  <c r="U166" i="17" s="1"/>
  <c r="V166" i="17" s="1"/>
  <c r="W166" i="17" s="1"/>
  <c r="X166" i="17" s="1"/>
  <c r="F165" i="17"/>
  <c r="G165" i="17" s="1"/>
  <c r="H165" i="17" s="1"/>
  <c r="I165" i="17" s="1"/>
  <c r="J165" i="17" s="1"/>
  <c r="K165" i="17" s="1"/>
  <c r="L165" i="17" s="1"/>
  <c r="M165" i="17" s="1"/>
  <c r="N165" i="17" s="1"/>
  <c r="O165" i="17" s="1"/>
  <c r="P165" i="17" s="1"/>
  <c r="Q165" i="17" s="1"/>
  <c r="R165" i="17" s="1"/>
  <c r="S165" i="17" s="1"/>
  <c r="T165" i="17" s="1"/>
  <c r="U165" i="17" s="1"/>
  <c r="V165" i="17" s="1"/>
  <c r="W165" i="17" s="1"/>
  <c r="X165" i="17" s="1"/>
  <c r="F156" i="17"/>
  <c r="G156" i="17" s="1"/>
  <c r="H156" i="17" s="1"/>
  <c r="I156" i="17" s="1"/>
  <c r="J156" i="17" s="1"/>
  <c r="K156" i="17" s="1"/>
  <c r="L156" i="17" s="1"/>
  <c r="M156" i="17" s="1"/>
  <c r="N156" i="17" s="1"/>
  <c r="O156" i="17" s="1"/>
  <c r="P156" i="17" s="1"/>
  <c r="Q156" i="17" s="1"/>
  <c r="R156" i="17" s="1"/>
  <c r="S156" i="17" s="1"/>
  <c r="T156" i="17" s="1"/>
  <c r="U156" i="17" s="1"/>
  <c r="V156" i="17" s="1"/>
  <c r="W156" i="17" s="1"/>
  <c r="X156" i="17" s="1"/>
  <c r="F155" i="17"/>
  <c r="G155" i="17" s="1"/>
  <c r="H155" i="17" s="1"/>
  <c r="I155" i="17" s="1"/>
  <c r="J155" i="17" s="1"/>
  <c r="K155" i="17" s="1"/>
  <c r="L155" i="17" s="1"/>
  <c r="M155" i="17" s="1"/>
  <c r="N155" i="17" s="1"/>
  <c r="O155" i="17" s="1"/>
  <c r="P155" i="17" s="1"/>
  <c r="Q155" i="17" s="1"/>
  <c r="R155" i="17" s="1"/>
  <c r="S155" i="17" s="1"/>
  <c r="T155" i="17" s="1"/>
  <c r="U155" i="17" s="1"/>
  <c r="V155" i="17" s="1"/>
  <c r="W155" i="17" s="1"/>
  <c r="X155" i="17" s="1"/>
  <c r="F154" i="17"/>
  <c r="F131" i="17"/>
  <c r="G131" i="17" s="1"/>
  <c r="H131" i="17" s="1"/>
  <c r="I131" i="17" s="1"/>
  <c r="J131" i="17" s="1"/>
  <c r="K131" i="17" s="1"/>
  <c r="L131" i="17" s="1"/>
  <c r="M131" i="17" s="1"/>
  <c r="N131" i="17" s="1"/>
  <c r="O131" i="17" s="1"/>
  <c r="P131" i="17" s="1"/>
  <c r="Q131" i="17" s="1"/>
  <c r="R131" i="17" s="1"/>
  <c r="S131" i="17" s="1"/>
  <c r="T131" i="17" s="1"/>
  <c r="U131" i="17" s="1"/>
  <c r="V131" i="17" s="1"/>
  <c r="W131" i="17" s="1"/>
  <c r="X131" i="17" s="1"/>
  <c r="F127" i="17"/>
  <c r="G127" i="17" s="1"/>
  <c r="H127" i="17" s="1"/>
  <c r="I127" i="17" s="1"/>
  <c r="J127" i="17" s="1"/>
  <c r="K127" i="17" s="1"/>
  <c r="L127" i="17" s="1"/>
  <c r="M127" i="17" s="1"/>
  <c r="N127" i="17" s="1"/>
  <c r="O127" i="17" s="1"/>
  <c r="P127" i="17" s="1"/>
  <c r="Q127" i="17" s="1"/>
  <c r="R127" i="17" s="1"/>
  <c r="S127" i="17" s="1"/>
  <c r="T127" i="17" s="1"/>
  <c r="U127" i="17" s="1"/>
  <c r="V127" i="17" s="1"/>
  <c r="W127" i="17" s="1"/>
  <c r="X127" i="17" s="1"/>
  <c r="F126" i="17"/>
  <c r="G126" i="17" s="1"/>
  <c r="H126" i="17" s="1"/>
  <c r="I126" i="17" s="1"/>
  <c r="J126" i="17" s="1"/>
  <c r="K126" i="17" s="1"/>
  <c r="L126" i="17" s="1"/>
  <c r="M126" i="17" s="1"/>
  <c r="N126" i="17" s="1"/>
  <c r="O126" i="17" s="1"/>
  <c r="P126" i="17" s="1"/>
  <c r="Q126" i="17" s="1"/>
  <c r="R126" i="17" s="1"/>
  <c r="S126" i="17" s="1"/>
  <c r="T126" i="17" s="1"/>
  <c r="U126" i="17" s="1"/>
  <c r="V126" i="17" s="1"/>
  <c r="W126" i="17" s="1"/>
  <c r="X126" i="17" s="1"/>
  <c r="F125" i="17"/>
  <c r="G125" i="17" s="1"/>
  <c r="H125" i="17" s="1"/>
  <c r="I125" i="17" s="1"/>
  <c r="J125" i="17" s="1"/>
  <c r="K125" i="17" s="1"/>
  <c r="L125" i="17" s="1"/>
  <c r="M125" i="17" s="1"/>
  <c r="N125" i="17" s="1"/>
  <c r="O125" i="17" s="1"/>
  <c r="P125" i="17" s="1"/>
  <c r="Q125" i="17" s="1"/>
  <c r="R125" i="17" s="1"/>
  <c r="S125" i="17" s="1"/>
  <c r="T125" i="17" s="1"/>
  <c r="U125" i="17" s="1"/>
  <c r="V125" i="17" s="1"/>
  <c r="W125" i="17" s="1"/>
  <c r="X125" i="17" s="1"/>
  <c r="F116" i="17"/>
  <c r="G116" i="17" s="1"/>
  <c r="H116" i="17" s="1"/>
  <c r="I116" i="17" s="1"/>
  <c r="J116" i="17" s="1"/>
  <c r="K116" i="17" s="1"/>
  <c r="L116" i="17" s="1"/>
  <c r="M116" i="17" s="1"/>
  <c r="N116" i="17" s="1"/>
  <c r="O116" i="17" s="1"/>
  <c r="P116" i="17" s="1"/>
  <c r="Q116" i="17" s="1"/>
  <c r="R116" i="17" s="1"/>
  <c r="S116" i="17" s="1"/>
  <c r="T116" i="17" s="1"/>
  <c r="U116" i="17" s="1"/>
  <c r="V116" i="17" s="1"/>
  <c r="W116" i="17" s="1"/>
  <c r="X116" i="17" s="1"/>
  <c r="F115" i="17"/>
  <c r="G115" i="17" s="1"/>
  <c r="H115" i="17" s="1"/>
  <c r="I115" i="17" s="1"/>
  <c r="J115" i="17" s="1"/>
  <c r="K115" i="17" s="1"/>
  <c r="L115" i="17" s="1"/>
  <c r="M115" i="17" s="1"/>
  <c r="N115" i="17" s="1"/>
  <c r="O115" i="17" s="1"/>
  <c r="P115" i="17" s="1"/>
  <c r="Q115" i="17" s="1"/>
  <c r="R115" i="17" s="1"/>
  <c r="S115" i="17" s="1"/>
  <c r="T115" i="17" s="1"/>
  <c r="U115" i="17" s="1"/>
  <c r="V115" i="17" s="1"/>
  <c r="W115" i="17" s="1"/>
  <c r="X115" i="17" s="1"/>
  <c r="F114" i="17"/>
  <c r="F91" i="17"/>
  <c r="G91" i="17" s="1"/>
  <c r="H91" i="17" s="1"/>
  <c r="I91" i="17" s="1"/>
  <c r="J91" i="17" s="1"/>
  <c r="K91" i="17" s="1"/>
  <c r="L91" i="17" s="1"/>
  <c r="M91" i="17" s="1"/>
  <c r="N91" i="17" s="1"/>
  <c r="O91" i="17" s="1"/>
  <c r="P91" i="17" s="1"/>
  <c r="Q91" i="17" s="1"/>
  <c r="R91" i="17" s="1"/>
  <c r="S91" i="17" s="1"/>
  <c r="T91" i="17" s="1"/>
  <c r="U91" i="17" s="1"/>
  <c r="V91" i="17" s="1"/>
  <c r="W91" i="17" s="1"/>
  <c r="X91" i="17" s="1"/>
  <c r="F87" i="17"/>
  <c r="G87" i="17" s="1"/>
  <c r="H87" i="17" s="1"/>
  <c r="I87" i="17" s="1"/>
  <c r="J87" i="17" s="1"/>
  <c r="K87" i="17" s="1"/>
  <c r="L87" i="17" s="1"/>
  <c r="M87" i="17" s="1"/>
  <c r="N87" i="17" s="1"/>
  <c r="O87" i="17" s="1"/>
  <c r="P87" i="17" s="1"/>
  <c r="Q87" i="17" s="1"/>
  <c r="R87" i="17" s="1"/>
  <c r="S87" i="17" s="1"/>
  <c r="T87" i="17" s="1"/>
  <c r="U87" i="17" s="1"/>
  <c r="V87" i="17" s="1"/>
  <c r="W87" i="17" s="1"/>
  <c r="X87" i="17" s="1"/>
  <c r="F86" i="17"/>
  <c r="G86" i="17" s="1"/>
  <c r="H86" i="17" s="1"/>
  <c r="I86" i="17" s="1"/>
  <c r="J86" i="17" s="1"/>
  <c r="K86" i="17" s="1"/>
  <c r="L86" i="17" s="1"/>
  <c r="M86" i="17" s="1"/>
  <c r="N86" i="17" s="1"/>
  <c r="O86" i="17" s="1"/>
  <c r="P86" i="17" s="1"/>
  <c r="Q86" i="17" s="1"/>
  <c r="R86" i="17" s="1"/>
  <c r="S86" i="17" s="1"/>
  <c r="T86" i="17" s="1"/>
  <c r="U86" i="17" s="1"/>
  <c r="V86" i="17" s="1"/>
  <c r="W86" i="17" s="1"/>
  <c r="X86" i="17" s="1"/>
  <c r="F85" i="17"/>
  <c r="G85" i="17" s="1"/>
  <c r="H85" i="17" s="1"/>
  <c r="I85" i="17" s="1"/>
  <c r="J85" i="17" s="1"/>
  <c r="K85" i="17" s="1"/>
  <c r="L85" i="17" s="1"/>
  <c r="M85" i="17" s="1"/>
  <c r="N85" i="17" s="1"/>
  <c r="O85" i="17" s="1"/>
  <c r="P85" i="17" s="1"/>
  <c r="Q85" i="17" s="1"/>
  <c r="R85" i="17" s="1"/>
  <c r="S85" i="17" s="1"/>
  <c r="T85" i="17" s="1"/>
  <c r="U85" i="17" s="1"/>
  <c r="V85" i="17" s="1"/>
  <c r="W85" i="17" s="1"/>
  <c r="X85" i="17" s="1"/>
  <c r="F76" i="17"/>
  <c r="G76" i="17" s="1"/>
  <c r="H76" i="17" s="1"/>
  <c r="I76" i="17" s="1"/>
  <c r="J76" i="17" s="1"/>
  <c r="K76" i="17" s="1"/>
  <c r="L76" i="17" s="1"/>
  <c r="M76" i="17" s="1"/>
  <c r="N76" i="17" s="1"/>
  <c r="O76" i="17" s="1"/>
  <c r="P76" i="17" s="1"/>
  <c r="Q76" i="17" s="1"/>
  <c r="R76" i="17" s="1"/>
  <c r="S76" i="17" s="1"/>
  <c r="T76" i="17" s="1"/>
  <c r="U76" i="17" s="1"/>
  <c r="V76" i="17" s="1"/>
  <c r="W76" i="17" s="1"/>
  <c r="X76" i="17" s="1"/>
  <c r="F75" i="17"/>
  <c r="G75" i="17" s="1"/>
  <c r="H75" i="17" s="1"/>
  <c r="I75" i="17" s="1"/>
  <c r="J75" i="17" s="1"/>
  <c r="K75" i="17" s="1"/>
  <c r="L75" i="17" s="1"/>
  <c r="M75" i="17" s="1"/>
  <c r="N75" i="17" s="1"/>
  <c r="O75" i="17" s="1"/>
  <c r="P75" i="17" s="1"/>
  <c r="Q75" i="17" s="1"/>
  <c r="R75" i="17" s="1"/>
  <c r="S75" i="17" s="1"/>
  <c r="T75" i="17" s="1"/>
  <c r="U75" i="17" s="1"/>
  <c r="V75" i="17" s="1"/>
  <c r="W75" i="17" s="1"/>
  <c r="X75" i="17" s="1"/>
  <c r="F74" i="17"/>
  <c r="G74" i="17" s="1"/>
  <c r="H74" i="17" s="1"/>
  <c r="I74" i="17" s="1"/>
  <c r="J74" i="17" s="1"/>
  <c r="K74" i="17" s="1"/>
  <c r="L74" i="17" s="1"/>
  <c r="M74" i="17" s="1"/>
  <c r="N74" i="17" s="1"/>
  <c r="O74" i="17" s="1"/>
  <c r="P74" i="17" s="1"/>
  <c r="Q74" i="17" s="1"/>
  <c r="R74" i="17" s="1"/>
  <c r="S74" i="17" s="1"/>
  <c r="T74" i="17" s="1"/>
  <c r="U74" i="17" s="1"/>
  <c r="V74" i="17" s="1"/>
  <c r="W74" i="17" s="1"/>
  <c r="X74" i="17" s="1"/>
  <c r="F51" i="17"/>
  <c r="G51" i="17" s="1"/>
  <c r="H51" i="17" s="1"/>
  <c r="I51" i="17" s="1"/>
  <c r="J51" i="17" s="1"/>
  <c r="K51" i="17" s="1"/>
  <c r="L51" i="17" s="1"/>
  <c r="M51" i="17" s="1"/>
  <c r="N51" i="17" s="1"/>
  <c r="O51" i="17" s="1"/>
  <c r="P51" i="17" s="1"/>
  <c r="Q51" i="17" s="1"/>
  <c r="R51" i="17" s="1"/>
  <c r="S51" i="17" s="1"/>
  <c r="T51" i="17" s="1"/>
  <c r="U51" i="17" s="1"/>
  <c r="V51" i="17" s="1"/>
  <c r="W51" i="17" s="1"/>
  <c r="X51" i="17" s="1"/>
  <c r="F47" i="17"/>
  <c r="G47" i="17" s="1"/>
  <c r="H47" i="17" s="1"/>
  <c r="I47" i="17" s="1"/>
  <c r="J47" i="17" s="1"/>
  <c r="K47" i="17" s="1"/>
  <c r="L47" i="17" s="1"/>
  <c r="M47" i="17" s="1"/>
  <c r="N47" i="17" s="1"/>
  <c r="O47" i="17" s="1"/>
  <c r="P47" i="17" s="1"/>
  <c r="Q47" i="17" s="1"/>
  <c r="R47" i="17" s="1"/>
  <c r="S47" i="17" s="1"/>
  <c r="T47" i="17" s="1"/>
  <c r="U47" i="17" s="1"/>
  <c r="V47" i="17" s="1"/>
  <c r="W47" i="17" s="1"/>
  <c r="X47" i="17" s="1"/>
  <c r="F46" i="17"/>
  <c r="G46" i="17" s="1"/>
  <c r="H46" i="17" s="1"/>
  <c r="I46" i="17" s="1"/>
  <c r="J46" i="17" s="1"/>
  <c r="K46" i="17" s="1"/>
  <c r="L46" i="17" s="1"/>
  <c r="M46" i="17" s="1"/>
  <c r="N46" i="17" s="1"/>
  <c r="O46" i="17" s="1"/>
  <c r="P46" i="17" s="1"/>
  <c r="Q46" i="17" s="1"/>
  <c r="R46" i="17" s="1"/>
  <c r="S46" i="17" s="1"/>
  <c r="T46" i="17" s="1"/>
  <c r="U46" i="17" s="1"/>
  <c r="V46" i="17" s="1"/>
  <c r="W46" i="17" s="1"/>
  <c r="X46" i="17" s="1"/>
  <c r="F45" i="17"/>
  <c r="G45" i="17" s="1"/>
  <c r="H45" i="17" s="1"/>
  <c r="I45" i="17" s="1"/>
  <c r="J45" i="17" s="1"/>
  <c r="K45" i="17" s="1"/>
  <c r="L45" i="17" s="1"/>
  <c r="M45" i="17" s="1"/>
  <c r="F36" i="17"/>
  <c r="G36" i="17" s="1"/>
  <c r="H36" i="17" s="1"/>
  <c r="I36" i="17" s="1"/>
  <c r="J36" i="17" s="1"/>
  <c r="K36" i="17" s="1"/>
  <c r="L36" i="17" s="1"/>
  <c r="M36" i="17" s="1"/>
  <c r="N36" i="17" s="1"/>
  <c r="O36" i="17" s="1"/>
  <c r="P36" i="17" s="1"/>
  <c r="Q36" i="17" s="1"/>
  <c r="R36" i="17" s="1"/>
  <c r="S36" i="17" s="1"/>
  <c r="T36" i="17" s="1"/>
  <c r="U36" i="17" s="1"/>
  <c r="V36" i="17" s="1"/>
  <c r="W36" i="17" s="1"/>
  <c r="X36" i="17" s="1"/>
  <c r="F35" i="17"/>
  <c r="G35" i="17" s="1"/>
  <c r="H35" i="17" s="1"/>
  <c r="I35" i="17" s="1"/>
  <c r="J35" i="17" s="1"/>
  <c r="K35" i="17" s="1"/>
  <c r="L35" i="17" s="1"/>
  <c r="M35" i="17" s="1"/>
  <c r="N35" i="17" s="1"/>
  <c r="O35" i="17" s="1"/>
  <c r="P35" i="17" s="1"/>
  <c r="Q35" i="17" s="1"/>
  <c r="R35" i="17" s="1"/>
  <c r="S35" i="17" s="1"/>
  <c r="T35" i="17" s="1"/>
  <c r="U35" i="17" s="1"/>
  <c r="V35" i="17" s="1"/>
  <c r="W35" i="17" s="1"/>
  <c r="X35" i="17" s="1"/>
  <c r="F34" i="17"/>
  <c r="G34" i="17" s="1"/>
  <c r="F11" i="17"/>
  <c r="G11" i="17" s="1"/>
  <c r="H11" i="17" s="1"/>
  <c r="I11" i="17" s="1"/>
  <c r="J11" i="17" s="1"/>
  <c r="K11" i="17" s="1"/>
  <c r="L11" i="17" s="1"/>
  <c r="M11" i="17" s="1"/>
  <c r="N11" i="17" s="1"/>
  <c r="O11" i="17" s="1"/>
  <c r="P11" i="17" s="1"/>
  <c r="Q11" i="17" s="1"/>
  <c r="R11" i="17" s="1"/>
  <c r="S11" i="17" s="1"/>
  <c r="T11" i="17" s="1"/>
  <c r="U11" i="17" s="1"/>
  <c r="V11" i="17" s="1"/>
  <c r="W11" i="17" s="1"/>
  <c r="X11" i="17" s="1"/>
  <c r="F7" i="17"/>
  <c r="G7" i="17" s="1"/>
  <c r="H7" i="17" s="1"/>
  <c r="I7" i="17" s="1"/>
  <c r="J7" i="17" s="1"/>
  <c r="K7" i="17" s="1"/>
  <c r="L7" i="17" s="1"/>
  <c r="M7" i="17" s="1"/>
  <c r="N7" i="17" s="1"/>
  <c r="O7" i="17" s="1"/>
  <c r="P7" i="17" s="1"/>
  <c r="Q7" i="17" s="1"/>
  <c r="R7" i="17" s="1"/>
  <c r="S7" i="17" s="1"/>
  <c r="T7" i="17" s="1"/>
  <c r="U7" i="17" s="1"/>
  <c r="V7" i="17" s="1"/>
  <c r="W7" i="17" s="1"/>
  <c r="X7" i="17" s="1"/>
  <c r="F6" i="17"/>
  <c r="G6" i="17" s="1"/>
  <c r="H6" i="17" s="1"/>
  <c r="I6" i="17" s="1"/>
  <c r="J6" i="17" s="1"/>
  <c r="K6" i="17" s="1"/>
  <c r="L6" i="17" s="1"/>
  <c r="M6" i="17" s="1"/>
  <c r="N6" i="17" s="1"/>
  <c r="O6" i="17" s="1"/>
  <c r="P6" i="17" s="1"/>
  <c r="Q6" i="17" s="1"/>
  <c r="R6" i="17" s="1"/>
  <c r="S6" i="17" s="1"/>
  <c r="T6" i="17" s="1"/>
  <c r="U6" i="17" s="1"/>
  <c r="V6" i="17" s="1"/>
  <c r="W6" i="17" s="1"/>
  <c r="X6" i="17" s="1"/>
  <c r="F5" i="17"/>
  <c r="G5" i="17" s="1"/>
  <c r="H5" i="17" s="1"/>
  <c r="I5" i="17" s="1"/>
  <c r="J5" i="17" s="1"/>
  <c r="K5" i="17" s="1"/>
  <c r="L5" i="17" s="1"/>
  <c r="M5" i="17" s="1"/>
  <c r="N5" i="17" s="1"/>
  <c r="O5" i="17" s="1"/>
  <c r="P5" i="17" s="1"/>
  <c r="Q5" i="17" s="1"/>
  <c r="R5" i="17" s="1"/>
  <c r="S5" i="17" s="1"/>
  <c r="T5" i="17" s="1"/>
  <c r="U5" i="17" s="1"/>
  <c r="V5" i="17" s="1"/>
  <c r="W5" i="17" s="1"/>
  <c r="X5" i="17" s="1"/>
  <c r="E165" i="5"/>
  <c r="F165" i="5"/>
  <c r="G165" i="5"/>
  <c r="H165" i="5"/>
  <c r="I165" i="5"/>
  <c r="J165" i="5"/>
  <c r="K165" i="5"/>
  <c r="L165" i="5"/>
  <c r="M165" i="5"/>
  <c r="N165" i="5"/>
  <c r="O165" i="5"/>
  <c r="P165" i="5"/>
  <c r="Q165" i="5"/>
  <c r="R165" i="5"/>
  <c r="S165" i="5"/>
  <c r="T165" i="5"/>
  <c r="U165" i="5"/>
  <c r="V165" i="5"/>
  <c r="W165" i="5"/>
  <c r="E166" i="5"/>
  <c r="F48" i="17" s="1"/>
  <c r="F166" i="5"/>
  <c r="G48" i="17" s="1"/>
  <c r="G166" i="5"/>
  <c r="H48" i="17" s="1"/>
  <c r="H166" i="5"/>
  <c r="I48" i="17" s="1"/>
  <c r="I49" i="17" s="1"/>
  <c r="I166" i="5"/>
  <c r="J48" i="17" s="1"/>
  <c r="J166" i="5"/>
  <c r="K48" i="17" s="1"/>
  <c r="K166" i="5"/>
  <c r="L48" i="17" s="1"/>
  <c r="L49" i="17" s="1"/>
  <c r="L166" i="5"/>
  <c r="M48" i="17" s="1"/>
  <c r="M49" i="17" s="1"/>
  <c r="M166" i="5"/>
  <c r="N48" i="17" s="1"/>
  <c r="N166" i="5"/>
  <c r="O48" i="17" s="1"/>
  <c r="O166" i="5"/>
  <c r="P48" i="17" s="1"/>
  <c r="P49" i="17" s="1"/>
  <c r="P166" i="5"/>
  <c r="Q48" i="17" s="1"/>
  <c r="Q49" i="17" s="1"/>
  <c r="Q166" i="5"/>
  <c r="R48" i="17" s="1"/>
  <c r="R166" i="5"/>
  <c r="S48" i="17" s="1"/>
  <c r="S49" i="17" s="1"/>
  <c r="S166" i="5"/>
  <c r="T48" i="17" s="1"/>
  <c r="T49" i="17" s="1"/>
  <c r="T166" i="5"/>
  <c r="U48" i="17" s="1"/>
  <c r="U166" i="5"/>
  <c r="V48" i="17" s="1"/>
  <c r="V166" i="5"/>
  <c r="W48" i="17" s="1"/>
  <c r="W166" i="5"/>
  <c r="X48" i="17" s="1"/>
  <c r="X49" i="17" s="1"/>
  <c r="E167" i="5"/>
  <c r="F88" i="17" s="1"/>
  <c r="F167" i="5"/>
  <c r="G88" i="17" s="1"/>
  <c r="G89" i="17" s="1"/>
  <c r="G167" i="5"/>
  <c r="H88" i="17" s="1"/>
  <c r="H89" i="17" s="1"/>
  <c r="H167" i="5"/>
  <c r="I88" i="17" s="1"/>
  <c r="I167" i="5"/>
  <c r="J88" i="17" s="1"/>
  <c r="J167" i="5"/>
  <c r="K88" i="17" s="1"/>
  <c r="K89" i="17" s="1"/>
  <c r="K167" i="5"/>
  <c r="L88" i="17" s="1"/>
  <c r="L89" i="17" s="1"/>
  <c r="L167" i="5"/>
  <c r="M88" i="17" s="1"/>
  <c r="M89" i="17" s="1"/>
  <c r="M167" i="5"/>
  <c r="N88" i="17" s="1"/>
  <c r="N167" i="5"/>
  <c r="O88" i="17" s="1"/>
  <c r="O89" i="17" s="1"/>
  <c r="O167" i="5"/>
  <c r="P88" i="17" s="1"/>
  <c r="P89" i="17" s="1"/>
  <c r="P167" i="5"/>
  <c r="Q88" i="17" s="1"/>
  <c r="Q89" i="17" s="1"/>
  <c r="Q167" i="5"/>
  <c r="R88" i="17" s="1"/>
  <c r="R167" i="5"/>
  <c r="S88" i="17" s="1"/>
  <c r="S167" i="5"/>
  <c r="T88" i="17" s="1"/>
  <c r="T167" i="5"/>
  <c r="U88" i="17" s="1"/>
  <c r="U167" i="5"/>
  <c r="V88" i="17" s="1"/>
  <c r="V167" i="5"/>
  <c r="W88" i="17" s="1"/>
  <c r="W89" i="17" s="1"/>
  <c r="W167" i="5"/>
  <c r="X88" i="17" s="1"/>
  <c r="E168" i="5"/>
  <c r="F128" i="17" s="1"/>
  <c r="F168" i="5"/>
  <c r="G128" i="17" s="1"/>
  <c r="G168" i="5"/>
  <c r="H128" i="17" s="1"/>
  <c r="H168" i="5"/>
  <c r="I128" i="17" s="1"/>
  <c r="I168" i="5"/>
  <c r="J128" i="17" s="1"/>
  <c r="J168" i="5"/>
  <c r="K128" i="17" s="1"/>
  <c r="K168" i="5"/>
  <c r="L128" i="17" s="1"/>
  <c r="L168" i="5"/>
  <c r="M128" i="17" s="1"/>
  <c r="M168" i="5"/>
  <c r="N128" i="17" s="1"/>
  <c r="N168" i="5"/>
  <c r="O128" i="17" s="1"/>
  <c r="O129" i="17" s="1"/>
  <c r="O168" i="5"/>
  <c r="P128" i="17" s="1"/>
  <c r="P168" i="5"/>
  <c r="Q128" i="17" s="1"/>
  <c r="Q168" i="5"/>
  <c r="R128" i="17" s="1"/>
  <c r="R168" i="5"/>
  <c r="S128" i="17" s="1"/>
  <c r="S168" i="5"/>
  <c r="T128" i="17" s="1"/>
  <c r="T168" i="5"/>
  <c r="U128" i="17" s="1"/>
  <c r="U168" i="5"/>
  <c r="V128" i="17" s="1"/>
  <c r="V168" i="5"/>
  <c r="W128" i="17" s="1"/>
  <c r="W168" i="5"/>
  <c r="X128" i="17" s="1"/>
  <c r="E169" i="5"/>
  <c r="F168" i="17" s="1"/>
  <c r="F169" i="5"/>
  <c r="G168" i="17" s="1"/>
  <c r="G169" i="17" s="1"/>
  <c r="G169" i="5"/>
  <c r="H168" i="17" s="1"/>
  <c r="H169" i="5"/>
  <c r="I168" i="17" s="1"/>
  <c r="I169" i="5"/>
  <c r="J168" i="17" s="1"/>
  <c r="J169" i="5"/>
  <c r="K168" i="17" s="1"/>
  <c r="K169" i="5"/>
  <c r="L168" i="17" s="1"/>
  <c r="L169" i="17" s="1"/>
  <c r="L169" i="5"/>
  <c r="M168" i="17" s="1"/>
  <c r="M169" i="17" s="1"/>
  <c r="M169" i="5"/>
  <c r="N168" i="17" s="1"/>
  <c r="N169" i="5"/>
  <c r="O168" i="17" s="1"/>
  <c r="O169" i="5"/>
  <c r="P168" i="17" s="1"/>
  <c r="P169" i="5"/>
  <c r="Q168" i="17" s="1"/>
  <c r="Q169" i="17" s="1"/>
  <c r="Q169" i="5"/>
  <c r="R168" i="17" s="1"/>
  <c r="R169" i="5"/>
  <c r="S168" i="17" s="1"/>
  <c r="S169" i="5"/>
  <c r="T168" i="17" s="1"/>
  <c r="T169" i="5"/>
  <c r="U168" i="17" s="1"/>
  <c r="U169" i="17" s="1"/>
  <c r="U169" i="5"/>
  <c r="V168" i="17" s="1"/>
  <c r="V169" i="5"/>
  <c r="W168" i="17" s="1"/>
  <c r="W169" i="5"/>
  <c r="X168" i="17" s="1"/>
  <c r="D167" i="5"/>
  <c r="E88" i="17" s="1"/>
  <c r="D168" i="5"/>
  <c r="E128" i="17" s="1"/>
  <c r="D169" i="5"/>
  <c r="E168" i="17" s="1"/>
  <c r="D166" i="5"/>
  <c r="E48" i="17" s="1"/>
  <c r="D165" i="5"/>
  <c r="X162" i="5"/>
  <c r="X161" i="5"/>
  <c r="X160" i="5"/>
  <c r="X159" i="5"/>
  <c r="X158" i="5"/>
  <c r="X157" i="5"/>
  <c r="X156" i="5"/>
  <c r="X155" i="5"/>
  <c r="X154" i="5"/>
  <c r="X153" i="5"/>
  <c r="X152" i="5"/>
  <c r="X151" i="5"/>
  <c r="X150" i="5"/>
  <c r="X149" i="5"/>
  <c r="X148" i="5"/>
  <c r="X147" i="5"/>
  <c r="X146" i="5"/>
  <c r="X145" i="5"/>
  <c r="X144" i="5"/>
  <c r="X143" i="5"/>
  <c r="X142" i="5"/>
  <c r="X141" i="5"/>
  <c r="X140" i="5"/>
  <c r="X139" i="5"/>
  <c r="X138" i="5"/>
  <c r="X137" i="5"/>
  <c r="X136" i="5"/>
  <c r="X135" i="5"/>
  <c r="E134" i="5"/>
  <c r="F134" i="5" s="1"/>
  <c r="G134" i="5" s="1"/>
  <c r="H134" i="5" s="1"/>
  <c r="I134" i="5" s="1"/>
  <c r="J134" i="5" s="1"/>
  <c r="K134" i="5" s="1"/>
  <c r="L134" i="5" s="1"/>
  <c r="M134" i="5" s="1"/>
  <c r="N134" i="5" s="1"/>
  <c r="O134" i="5" s="1"/>
  <c r="P134" i="5" s="1"/>
  <c r="Q134" i="5" s="1"/>
  <c r="R134" i="5" s="1"/>
  <c r="S134" i="5" s="1"/>
  <c r="T134" i="5" s="1"/>
  <c r="U134" i="5" s="1"/>
  <c r="V134" i="5" s="1"/>
  <c r="W134" i="5" s="1"/>
  <c r="E133" i="5"/>
  <c r="F133" i="5" s="1"/>
  <c r="G133" i="5" s="1"/>
  <c r="H133" i="5" s="1"/>
  <c r="I133" i="5" s="1"/>
  <c r="J133" i="5" s="1"/>
  <c r="K133" i="5" s="1"/>
  <c r="L133" i="5" s="1"/>
  <c r="M133" i="5" s="1"/>
  <c r="N133" i="5" s="1"/>
  <c r="O133" i="5" s="1"/>
  <c r="P133" i="5" s="1"/>
  <c r="Q133" i="5" s="1"/>
  <c r="R133" i="5" s="1"/>
  <c r="S133" i="5" s="1"/>
  <c r="T133" i="5" s="1"/>
  <c r="U133" i="5" s="1"/>
  <c r="V133" i="5" s="1"/>
  <c r="W133" i="5" s="1"/>
  <c r="E132" i="5"/>
  <c r="F132" i="5" s="1"/>
  <c r="G132" i="5" s="1"/>
  <c r="H132" i="5" s="1"/>
  <c r="I132" i="5" s="1"/>
  <c r="J132" i="5" s="1"/>
  <c r="K132" i="5" s="1"/>
  <c r="L132" i="5" s="1"/>
  <c r="M132" i="5" s="1"/>
  <c r="N132" i="5" s="1"/>
  <c r="O132" i="5" s="1"/>
  <c r="P132" i="5" s="1"/>
  <c r="Q132" i="5" s="1"/>
  <c r="R132" i="5" s="1"/>
  <c r="S132" i="5" s="1"/>
  <c r="T132" i="5" s="1"/>
  <c r="U132" i="5" s="1"/>
  <c r="V132" i="5" s="1"/>
  <c r="W132" i="5" s="1"/>
  <c r="F329" i="4"/>
  <c r="G329" i="4" s="1"/>
  <c r="H329" i="4" s="1"/>
  <c r="I329" i="4" s="1"/>
  <c r="J329" i="4" s="1"/>
  <c r="K329" i="4" s="1"/>
  <c r="L329" i="4" s="1"/>
  <c r="M329" i="4" s="1"/>
  <c r="N329" i="4" s="1"/>
  <c r="O329" i="4" s="1"/>
  <c r="P329" i="4" s="1"/>
  <c r="Q329" i="4" s="1"/>
  <c r="R329" i="4" s="1"/>
  <c r="S329" i="4" s="1"/>
  <c r="T329" i="4" s="1"/>
  <c r="U329" i="4" s="1"/>
  <c r="V329" i="4" s="1"/>
  <c r="W329" i="4" s="1"/>
  <c r="X329" i="4" s="1"/>
  <c r="F304" i="4"/>
  <c r="G304" i="4" s="1"/>
  <c r="H304" i="4" s="1"/>
  <c r="I304" i="4" s="1"/>
  <c r="J304" i="4" s="1"/>
  <c r="K304" i="4" s="1"/>
  <c r="L304" i="4" s="1"/>
  <c r="M304" i="4" s="1"/>
  <c r="N304" i="4" s="1"/>
  <c r="O304" i="4" s="1"/>
  <c r="P304" i="4" s="1"/>
  <c r="Q304" i="4" s="1"/>
  <c r="R304" i="4" s="1"/>
  <c r="S304" i="4" s="1"/>
  <c r="T304" i="4" s="1"/>
  <c r="U304" i="4" s="1"/>
  <c r="V304" i="4" s="1"/>
  <c r="W304" i="4" s="1"/>
  <c r="X304" i="4" s="1"/>
  <c r="F239" i="4"/>
  <c r="G239" i="4" s="1"/>
  <c r="H239" i="4" s="1"/>
  <c r="I239" i="4" s="1"/>
  <c r="J239" i="4" s="1"/>
  <c r="K239" i="4" s="1"/>
  <c r="L239" i="4" s="1"/>
  <c r="M239" i="4" s="1"/>
  <c r="N239" i="4" s="1"/>
  <c r="O239" i="4" s="1"/>
  <c r="P239" i="4" s="1"/>
  <c r="Q239" i="4" s="1"/>
  <c r="R239" i="4" s="1"/>
  <c r="S239" i="4" s="1"/>
  <c r="T239" i="4" s="1"/>
  <c r="U239" i="4" s="1"/>
  <c r="V239" i="4" s="1"/>
  <c r="W239" i="4" s="1"/>
  <c r="X239" i="4" s="1"/>
  <c r="F174" i="4"/>
  <c r="G174" i="4" s="1"/>
  <c r="H174" i="4" s="1"/>
  <c r="I174" i="4" s="1"/>
  <c r="J174" i="4" s="1"/>
  <c r="K174" i="4" s="1"/>
  <c r="L174" i="4" s="1"/>
  <c r="M174" i="4" s="1"/>
  <c r="N174" i="4" s="1"/>
  <c r="O174" i="4" s="1"/>
  <c r="P174" i="4" s="1"/>
  <c r="Q174" i="4" s="1"/>
  <c r="R174" i="4" s="1"/>
  <c r="S174" i="4" s="1"/>
  <c r="T174" i="4" s="1"/>
  <c r="U174" i="4" s="1"/>
  <c r="V174" i="4" s="1"/>
  <c r="W174" i="4" s="1"/>
  <c r="X174" i="4" s="1"/>
  <c r="F109" i="4"/>
  <c r="G109" i="4" s="1"/>
  <c r="H109" i="4" s="1"/>
  <c r="I109" i="4" s="1"/>
  <c r="J109" i="4" s="1"/>
  <c r="K109" i="4" s="1"/>
  <c r="L109" i="4" s="1"/>
  <c r="M109" i="4" s="1"/>
  <c r="N109" i="4" s="1"/>
  <c r="O109" i="4" s="1"/>
  <c r="P109" i="4" s="1"/>
  <c r="Q109" i="4" s="1"/>
  <c r="R109" i="4" s="1"/>
  <c r="S109" i="4" s="1"/>
  <c r="T109" i="4" s="1"/>
  <c r="U109" i="4" s="1"/>
  <c r="V109" i="4" s="1"/>
  <c r="W109" i="4" s="1"/>
  <c r="X109" i="4" s="1"/>
  <c r="F44" i="4"/>
  <c r="G44" i="4" s="1"/>
  <c r="H44" i="4" s="1"/>
  <c r="I44" i="4" s="1"/>
  <c r="J44" i="4" s="1"/>
  <c r="K44" i="4" s="1"/>
  <c r="L44" i="4" s="1"/>
  <c r="M44" i="4" s="1"/>
  <c r="N44" i="4" s="1"/>
  <c r="O44" i="4" s="1"/>
  <c r="P44" i="4" s="1"/>
  <c r="Q44" i="4" s="1"/>
  <c r="R44" i="4" s="1"/>
  <c r="S44" i="4" s="1"/>
  <c r="T44" i="4" s="1"/>
  <c r="U44" i="4" s="1"/>
  <c r="V44" i="4" s="1"/>
  <c r="W44" i="4" s="1"/>
  <c r="X44" i="4" s="1"/>
  <c r="Q8" i="18" l="1"/>
  <c r="Q9" i="18" s="1"/>
  <c r="P129" i="5"/>
  <c r="R88" i="1" s="1"/>
  <c r="I8" i="18"/>
  <c r="I9" i="18" s="1"/>
  <c r="H129" i="5"/>
  <c r="J88" i="1" s="1"/>
  <c r="X8" i="18"/>
  <c r="W129" i="5"/>
  <c r="Y88" i="1" s="1"/>
  <c r="P8" i="18"/>
  <c r="P9" i="18" s="1"/>
  <c r="O129" i="5"/>
  <c r="Q88" i="1" s="1"/>
  <c r="H8" i="18"/>
  <c r="G129" i="5"/>
  <c r="I88" i="1" s="1"/>
  <c r="W8" i="18"/>
  <c r="V129" i="5"/>
  <c r="X88" i="1" s="1"/>
  <c r="S8" i="18"/>
  <c r="S9" i="18" s="1"/>
  <c r="R129" i="5"/>
  <c r="T88" i="1" s="1"/>
  <c r="O8" i="18"/>
  <c r="O9" i="18" s="1"/>
  <c r="N129" i="5"/>
  <c r="P88" i="1" s="1"/>
  <c r="K8" i="18"/>
  <c r="K9" i="18" s="1"/>
  <c r="J129" i="5"/>
  <c r="L88" i="1" s="1"/>
  <c r="G8" i="18"/>
  <c r="G9" i="18" s="1"/>
  <c r="F129" i="5"/>
  <c r="H88" i="1" s="1"/>
  <c r="E8" i="18"/>
  <c r="D129" i="5"/>
  <c r="U8" i="18"/>
  <c r="U9" i="18" s="1"/>
  <c r="T129" i="5"/>
  <c r="V88" i="1" s="1"/>
  <c r="M8" i="18"/>
  <c r="L129" i="5"/>
  <c r="N88" i="1" s="1"/>
  <c r="T8" i="18"/>
  <c r="T9" i="18" s="1"/>
  <c r="S129" i="5"/>
  <c r="U88" i="1" s="1"/>
  <c r="L8" i="18"/>
  <c r="L9" i="18" s="1"/>
  <c r="K129" i="5"/>
  <c r="M88" i="1" s="1"/>
  <c r="V8" i="18"/>
  <c r="V9" i="18" s="1"/>
  <c r="U129" i="5"/>
  <c r="W88" i="1" s="1"/>
  <c r="R8" i="18"/>
  <c r="Q129" i="5"/>
  <c r="S88" i="1" s="1"/>
  <c r="N8" i="18"/>
  <c r="N9" i="18" s="1"/>
  <c r="M129" i="5"/>
  <c r="O88" i="1" s="1"/>
  <c r="J8" i="18"/>
  <c r="J9" i="18" s="1"/>
  <c r="I129" i="5"/>
  <c r="K88" i="1" s="1"/>
  <c r="F8" i="18"/>
  <c r="E129" i="5"/>
  <c r="G88" i="1" s="1"/>
  <c r="O8" i="17"/>
  <c r="N171" i="5"/>
  <c r="P89" i="1" s="1"/>
  <c r="G8" i="17"/>
  <c r="G9" i="17" s="1"/>
  <c r="F171" i="5"/>
  <c r="H89" i="1" s="1"/>
  <c r="V8" i="17"/>
  <c r="V9" i="17" s="1"/>
  <c r="U171" i="5"/>
  <c r="W89" i="1" s="1"/>
  <c r="N8" i="17"/>
  <c r="N9" i="17" s="1"/>
  <c r="M171" i="5"/>
  <c r="O89" i="1" s="1"/>
  <c r="F8" i="17"/>
  <c r="F9" i="17" s="1"/>
  <c r="E171" i="5"/>
  <c r="G89" i="1" s="1"/>
  <c r="E8" i="17"/>
  <c r="D171" i="5"/>
  <c r="U8" i="17"/>
  <c r="T171" i="5"/>
  <c r="V89" i="1" s="1"/>
  <c r="Q8" i="17"/>
  <c r="Q9" i="17" s="1"/>
  <c r="P171" i="5"/>
  <c r="R89" i="1" s="1"/>
  <c r="M8" i="17"/>
  <c r="M9" i="17" s="1"/>
  <c r="L171" i="5"/>
  <c r="N89" i="1" s="1"/>
  <c r="I8" i="17"/>
  <c r="I9" i="17" s="1"/>
  <c r="H171" i="5"/>
  <c r="J89" i="1" s="1"/>
  <c r="W8" i="17"/>
  <c r="V171" i="5"/>
  <c r="X89" i="1" s="1"/>
  <c r="S8" i="17"/>
  <c r="S9" i="17" s="1"/>
  <c r="R171" i="5"/>
  <c r="T89" i="1" s="1"/>
  <c r="K8" i="17"/>
  <c r="K9" i="17" s="1"/>
  <c r="J171" i="5"/>
  <c r="L89" i="1" s="1"/>
  <c r="R8" i="17"/>
  <c r="R9" i="17" s="1"/>
  <c r="Q171" i="5"/>
  <c r="S89" i="1" s="1"/>
  <c r="J8" i="17"/>
  <c r="J9" i="17" s="1"/>
  <c r="I171" i="5"/>
  <c r="K89" i="1" s="1"/>
  <c r="X8" i="17"/>
  <c r="X9" i="17" s="1"/>
  <c r="W171" i="5"/>
  <c r="Y89" i="1" s="1"/>
  <c r="T8" i="17"/>
  <c r="S171" i="5"/>
  <c r="U89" i="1" s="1"/>
  <c r="P8" i="17"/>
  <c r="P9" i="17" s="1"/>
  <c r="O171" i="5"/>
  <c r="Q89" i="1" s="1"/>
  <c r="L8" i="17"/>
  <c r="K171" i="5"/>
  <c r="M89" i="1" s="1"/>
  <c r="H8" i="17"/>
  <c r="H9" i="17" s="1"/>
  <c r="G171" i="5"/>
  <c r="I89" i="1" s="1"/>
  <c r="F160" i="34"/>
  <c r="J144" i="34"/>
  <c r="K144" i="34" s="1"/>
  <c r="H114" i="32"/>
  <c r="G273" i="32"/>
  <c r="G305" i="32" s="1"/>
  <c r="I211" i="32"/>
  <c r="I243" i="32" s="1"/>
  <c r="I210" i="32"/>
  <c r="I242" i="32" s="1"/>
  <c r="H189" i="32"/>
  <c r="H143" i="32"/>
  <c r="H175" i="32" s="1"/>
  <c r="H14" i="32"/>
  <c r="I14" i="32" s="1"/>
  <c r="I46" i="32" s="1"/>
  <c r="H54" i="32"/>
  <c r="H209" i="32"/>
  <c r="H241" i="32" s="1"/>
  <c r="I58" i="32"/>
  <c r="H61" i="32"/>
  <c r="J156" i="32"/>
  <c r="J188" i="32" s="1"/>
  <c r="I192" i="32"/>
  <c r="J213" i="32"/>
  <c r="J245" i="32" s="1"/>
  <c r="K160" i="32"/>
  <c r="K192" i="32" s="1"/>
  <c r="I144" i="32"/>
  <c r="J144" i="32" s="1"/>
  <c r="J176" i="32" s="1"/>
  <c r="I95" i="32"/>
  <c r="J95" i="32" s="1"/>
  <c r="K150" i="32"/>
  <c r="K182" i="32" s="1"/>
  <c r="F70" i="30"/>
  <c r="I149" i="32"/>
  <c r="F120" i="33"/>
  <c r="H14" i="35"/>
  <c r="H17" i="35" s="1"/>
  <c r="H117" i="30"/>
  <c r="H115" i="30" s="1"/>
  <c r="I8" i="35"/>
  <c r="I10" i="35" s="1"/>
  <c r="I111" i="30"/>
  <c r="I21" i="32"/>
  <c r="I53" i="32" s="1"/>
  <c r="J29" i="32"/>
  <c r="J61" i="32" s="1"/>
  <c r="J31" i="32"/>
  <c r="J63" i="32" s="1"/>
  <c r="H13" i="32"/>
  <c r="H45" i="32" s="1"/>
  <c r="H96" i="32"/>
  <c r="H128" i="32" s="1"/>
  <c r="H119" i="32"/>
  <c r="I79" i="32"/>
  <c r="I111" i="32" s="1"/>
  <c r="H126" i="32"/>
  <c r="I94" i="32"/>
  <c r="I148" i="32"/>
  <c r="J148" i="32" s="1"/>
  <c r="J180" i="32" s="1"/>
  <c r="H219" i="32"/>
  <c r="G321" i="32"/>
  <c r="H289" i="32"/>
  <c r="H321" i="32" s="1"/>
  <c r="G275" i="32"/>
  <c r="G307" i="32" s="1"/>
  <c r="G292" i="32"/>
  <c r="G324" i="32" s="1"/>
  <c r="G320" i="32"/>
  <c r="H288" i="32"/>
  <c r="H320" i="32" s="1"/>
  <c r="H256" i="32"/>
  <c r="I222" i="32"/>
  <c r="I254" i="32" s="1"/>
  <c r="I224" i="32"/>
  <c r="I221" i="32"/>
  <c r="I253" i="32" s="1"/>
  <c r="J220" i="32"/>
  <c r="K220" i="32" s="1"/>
  <c r="K252" i="32" s="1"/>
  <c r="H226" i="32"/>
  <c r="H258" i="32" s="1"/>
  <c r="H152" i="32"/>
  <c r="H184" i="32" s="1"/>
  <c r="G187" i="32"/>
  <c r="I155" i="32"/>
  <c r="J157" i="32"/>
  <c r="G122" i="32"/>
  <c r="H90" i="32"/>
  <c r="H122" i="32" s="1"/>
  <c r="J78" i="32"/>
  <c r="J110" i="32" s="1"/>
  <c r="I97" i="32"/>
  <c r="I62" i="32"/>
  <c r="J30" i="32"/>
  <c r="J62" i="32" s="1"/>
  <c r="H25" i="32"/>
  <c r="H57" i="32" s="1"/>
  <c r="G64" i="32"/>
  <c r="H32" i="32"/>
  <c r="I52" i="33"/>
  <c r="J52" i="33" s="1"/>
  <c r="K52" i="33" s="1"/>
  <c r="J109" i="33"/>
  <c r="K109" i="33" s="1"/>
  <c r="L109" i="33" s="1"/>
  <c r="J98" i="33"/>
  <c r="K98" i="33" s="1"/>
  <c r="E205" i="33"/>
  <c r="F23" i="30" s="1"/>
  <c r="I173" i="33"/>
  <c r="J173" i="33" s="1"/>
  <c r="H188" i="33"/>
  <c r="I188" i="33" s="1"/>
  <c r="G174" i="33"/>
  <c r="I96" i="33"/>
  <c r="J96" i="33" s="1"/>
  <c r="H55" i="33"/>
  <c r="I28" i="33"/>
  <c r="J28" i="33" s="1"/>
  <c r="I12" i="33"/>
  <c r="J12" i="33" s="1"/>
  <c r="F80" i="34"/>
  <c r="K111" i="34"/>
  <c r="L111" i="34" s="1"/>
  <c r="M111" i="34" s="1"/>
  <c r="N111" i="34" s="1"/>
  <c r="F120" i="34"/>
  <c r="I95" i="34"/>
  <c r="K132" i="34"/>
  <c r="L132" i="34" s="1"/>
  <c r="I133" i="34"/>
  <c r="J133" i="34" s="1"/>
  <c r="H184" i="34"/>
  <c r="I184" i="34" s="1"/>
  <c r="J184" i="34" s="1"/>
  <c r="K184" i="34" s="1"/>
  <c r="H173" i="34"/>
  <c r="I173" i="34" s="1"/>
  <c r="J173" i="34" s="1"/>
  <c r="I177" i="34"/>
  <c r="I190" i="34"/>
  <c r="J190" i="34" s="1"/>
  <c r="K190" i="34" s="1"/>
  <c r="I138" i="34"/>
  <c r="J138" i="34" s="1"/>
  <c r="K138" i="34" s="1"/>
  <c r="J140" i="34"/>
  <c r="K140" i="34" s="1"/>
  <c r="L140" i="34" s="1"/>
  <c r="M99" i="34"/>
  <c r="N99" i="34" s="1"/>
  <c r="G78" i="34"/>
  <c r="H55" i="34"/>
  <c r="J28" i="34"/>
  <c r="K28" i="34" s="1"/>
  <c r="L28" i="34" s="1"/>
  <c r="M28" i="34" s="1"/>
  <c r="L18" i="34"/>
  <c r="I14" i="34"/>
  <c r="J14" i="34" s="1"/>
  <c r="K27" i="34"/>
  <c r="L27" i="34" s="1"/>
  <c r="M27" i="34" s="1"/>
  <c r="L15" i="34"/>
  <c r="M15" i="34" s="1"/>
  <c r="J31" i="34"/>
  <c r="K31" i="34" s="1"/>
  <c r="N15" i="35"/>
  <c r="I65" i="34"/>
  <c r="J65" i="34" s="1"/>
  <c r="K136" i="34"/>
  <c r="L136" i="34" s="1"/>
  <c r="N22" i="34"/>
  <c r="I172" i="34"/>
  <c r="J172" i="34" s="1"/>
  <c r="M139" i="34"/>
  <c r="N139" i="34" s="1"/>
  <c r="K62" i="34"/>
  <c r="L62" i="34" s="1"/>
  <c r="I100" i="34"/>
  <c r="J100" i="34" s="1"/>
  <c r="I23" i="34"/>
  <c r="J23" i="34" s="1"/>
  <c r="J69" i="34"/>
  <c r="I104" i="34"/>
  <c r="J104" i="34" s="1"/>
  <c r="I59" i="34"/>
  <c r="J59" i="34" s="1"/>
  <c r="G38" i="34"/>
  <c r="G189" i="34"/>
  <c r="H189" i="34" s="1"/>
  <c r="K110" i="34"/>
  <c r="L110" i="34" s="1"/>
  <c r="G176" i="34"/>
  <c r="H176" i="34" s="1"/>
  <c r="H178" i="34"/>
  <c r="I178" i="34" s="1"/>
  <c r="H134" i="34"/>
  <c r="I134" i="34" s="1"/>
  <c r="F198" i="34"/>
  <c r="F205" i="34" s="1"/>
  <c r="G36" i="30" s="1"/>
  <c r="I146" i="34"/>
  <c r="G118" i="34"/>
  <c r="H92" i="34"/>
  <c r="I92" i="34" s="1"/>
  <c r="G158" i="34"/>
  <c r="F40" i="34"/>
  <c r="L108" i="34"/>
  <c r="J141" i="34"/>
  <c r="K141" i="34" s="1"/>
  <c r="J57" i="34"/>
  <c r="K57" i="34" s="1"/>
  <c r="J180" i="34"/>
  <c r="N29" i="34"/>
  <c r="O29" i="34" s="1"/>
  <c r="P29" i="34" s="1"/>
  <c r="Q29" i="34" s="1"/>
  <c r="R29" i="34" s="1"/>
  <c r="H52" i="34"/>
  <c r="I52" i="34" s="1"/>
  <c r="J52" i="34" s="1"/>
  <c r="K148" i="34"/>
  <c r="J188" i="34"/>
  <c r="K188" i="34" s="1"/>
  <c r="K61" i="34"/>
  <c r="G175" i="34"/>
  <c r="J137" i="34"/>
  <c r="K137" i="34" s="1"/>
  <c r="H150" i="34"/>
  <c r="H186" i="34"/>
  <c r="I186" i="34" s="1"/>
  <c r="K21" i="34"/>
  <c r="L21" i="34" s="1"/>
  <c r="M21" i="34" s="1"/>
  <c r="E200" i="34"/>
  <c r="E207" i="34" s="1"/>
  <c r="F109" i="30" s="1"/>
  <c r="I135" i="34"/>
  <c r="K25" i="34"/>
  <c r="H107" i="34"/>
  <c r="J71" i="34"/>
  <c r="K71" i="34" s="1"/>
  <c r="G183" i="34"/>
  <c r="H183" i="34" s="1"/>
  <c r="I183" i="34" s="1"/>
  <c r="J19" i="34"/>
  <c r="K19" i="34" s="1"/>
  <c r="L19" i="34" s="1"/>
  <c r="M19" i="34" s="1"/>
  <c r="O24" i="34"/>
  <c r="P24" i="34" s="1"/>
  <c r="Q24" i="34" s="1"/>
  <c r="R24" i="34" s="1"/>
  <c r="S24" i="34" s="1"/>
  <c r="H174" i="34"/>
  <c r="I174" i="34" s="1"/>
  <c r="L66" i="34"/>
  <c r="M66" i="34" s="1"/>
  <c r="H96" i="34"/>
  <c r="J103" i="34"/>
  <c r="H98" i="34"/>
  <c r="I98" i="34" s="1"/>
  <c r="I143" i="34"/>
  <c r="L13" i="34"/>
  <c r="M13" i="34" s="1"/>
  <c r="K149" i="34"/>
  <c r="J20" i="34"/>
  <c r="J145" i="34"/>
  <c r="J68" i="34"/>
  <c r="K68" i="34" s="1"/>
  <c r="L68" i="34" s="1"/>
  <c r="H12" i="34"/>
  <c r="E205" i="34"/>
  <c r="F36" i="30" s="1"/>
  <c r="J101" i="34"/>
  <c r="G191" i="34"/>
  <c r="H191" i="34" s="1"/>
  <c r="H182" i="34"/>
  <c r="M102" i="34"/>
  <c r="H147" i="34"/>
  <c r="I147" i="34" s="1"/>
  <c r="I67" i="34"/>
  <c r="J151" i="34"/>
  <c r="K151" i="34" s="1"/>
  <c r="I106" i="34"/>
  <c r="J106" i="34" s="1"/>
  <c r="H187" i="34"/>
  <c r="I187" i="34" s="1"/>
  <c r="L53" i="34"/>
  <c r="J142" i="34"/>
  <c r="H181" i="34"/>
  <c r="J58" i="34"/>
  <c r="J54" i="34"/>
  <c r="K54" i="34" s="1"/>
  <c r="I94" i="34"/>
  <c r="H93" i="34"/>
  <c r="I60" i="34"/>
  <c r="I63" i="34"/>
  <c r="H185" i="34"/>
  <c r="H97" i="34"/>
  <c r="K17" i="34"/>
  <c r="H70" i="34"/>
  <c r="I70" i="34" s="1"/>
  <c r="L16" i="34"/>
  <c r="K30" i="34"/>
  <c r="L30" i="34" s="1"/>
  <c r="M30" i="34" s="1"/>
  <c r="N30" i="34" s="1"/>
  <c r="O30" i="34" s="1"/>
  <c r="P30" i="34" s="1"/>
  <c r="Q30" i="34" s="1"/>
  <c r="R30" i="34" s="1"/>
  <c r="S30" i="34" s="1"/>
  <c r="T30" i="34" s="1"/>
  <c r="U30" i="34" s="1"/>
  <c r="V30" i="34" s="1"/>
  <c r="W30" i="34" s="1"/>
  <c r="X30" i="34" s="1"/>
  <c r="I105" i="34"/>
  <c r="L26" i="34"/>
  <c r="K179" i="34"/>
  <c r="L179" i="34" s="1"/>
  <c r="I109" i="34"/>
  <c r="M56" i="34"/>
  <c r="J64" i="34"/>
  <c r="H56" i="33"/>
  <c r="I141" i="33"/>
  <c r="J141" i="33" s="1"/>
  <c r="J106" i="33"/>
  <c r="H189" i="33"/>
  <c r="G68" i="33"/>
  <c r="H68" i="33" s="1"/>
  <c r="I100" i="33"/>
  <c r="J100" i="33" s="1"/>
  <c r="H103" i="33"/>
  <c r="I103" i="33" s="1"/>
  <c r="G61" i="33"/>
  <c r="H61" i="33" s="1"/>
  <c r="G150" i="33"/>
  <c r="H150" i="33" s="1"/>
  <c r="I150" i="33" s="1"/>
  <c r="H67" i="33"/>
  <c r="K99" i="33"/>
  <c r="K110" i="33"/>
  <c r="H14" i="33"/>
  <c r="I14" i="33" s="1"/>
  <c r="G184" i="33"/>
  <c r="G182" i="33"/>
  <c r="H182" i="33" s="1"/>
  <c r="E200" i="33"/>
  <c r="F78" i="33"/>
  <c r="I59" i="33"/>
  <c r="H139" i="33"/>
  <c r="I139" i="33" s="1"/>
  <c r="I148" i="33"/>
  <c r="J148" i="33" s="1"/>
  <c r="I23" i="33"/>
  <c r="I58" i="33"/>
  <c r="I107" i="33"/>
  <c r="J107" i="33" s="1"/>
  <c r="K107" i="33" s="1"/>
  <c r="L107" i="33" s="1"/>
  <c r="G191" i="33"/>
  <c r="H104" i="33"/>
  <c r="G151" i="33"/>
  <c r="H180" i="33"/>
  <c r="I180" i="33" s="1"/>
  <c r="H143" i="33"/>
  <c r="L105" i="33"/>
  <c r="M105" i="33" s="1"/>
  <c r="J16" i="33"/>
  <c r="K16" i="33" s="1"/>
  <c r="L15" i="33"/>
  <c r="M15" i="33" s="1"/>
  <c r="F158" i="33"/>
  <c r="G132" i="33"/>
  <c r="J54" i="33"/>
  <c r="E160" i="33"/>
  <c r="G145" i="33"/>
  <c r="H145" i="33" s="1"/>
  <c r="N27" i="33"/>
  <c r="K19" i="33"/>
  <c r="I136" i="33"/>
  <c r="J95" i="33"/>
  <c r="J92" i="33"/>
  <c r="H134" i="33"/>
  <c r="I134" i="33" s="1"/>
  <c r="E80" i="33"/>
  <c r="G175" i="33"/>
  <c r="H175" i="33" s="1"/>
  <c r="G185" i="33"/>
  <c r="H185" i="33" s="1"/>
  <c r="I185" i="33" s="1"/>
  <c r="G118" i="33"/>
  <c r="H138" i="33"/>
  <c r="I138" i="33" s="1"/>
  <c r="I69" i="33"/>
  <c r="G63" i="33"/>
  <c r="H63" i="33" s="1"/>
  <c r="H172" i="33"/>
  <c r="I172" i="33" s="1"/>
  <c r="H65" i="33"/>
  <c r="I65" i="33" s="1"/>
  <c r="H135" i="33"/>
  <c r="I135" i="33" s="1"/>
  <c r="G187" i="33"/>
  <c r="H187" i="33" s="1"/>
  <c r="I187" i="33" s="1"/>
  <c r="J187" i="33" s="1"/>
  <c r="H111" i="33"/>
  <c r="G133" i="33"/>
  <c r="H71" i="33"/>
  <c r="I71" i="33" s="1"/>
  <c r="G64" i="33"/>
  <c r="F40" i="33"/>
  <c r="K20" i="33"/>
  <c r="L20" i="33" s="1"/>
  <c r="M20" i="33" s="1"/>
  <c r="I108" i="33"/>
  <c r="J108" i="33" s="1"/>
  <c r="J93" i="33"/>
  <c r="K93" i="33" s="1"/>
  <c r="L93" i="33" s="1"/>
  <c r="K17" i="33"/>
  <c r="L17" i="33" s="1"/>
  <c r="I31" i="33"/>
  <c r="H60" i="33"/>
  <c r="G57" i="33"/>
  <c r="H57" i="33" s="1"/>
  <c r="I57" i="33" s="1"/>
  <c r="J97" i="33"/>
  <c r="H24" i="33"/>
  <c r="K13" i="33"/>
  <c r="H137" i="33"/>
  <c r="H179" i="33"/>
  <c r="I179" i="33" s="1"/>
  <c r="J179" i="33" s="1"/>
  <c r="G176" i="33"/>
  <c r="G70" i="33"/>
  <c r="H101" i="33"/>
  <c r="J29" i="33"/>
  <c r="K29" i="33" s="1"/>
  <c r="H142" i="33"/>
  <c r="K30" i="33"/>
  <c r="H190" i="33"/>
  <c r="G53" i="33"/>
  <c r="J21" i="33"/>
  <c r="H186" i="33"/>
  <c r="I183" i="33"/>
  <c r="H146" i="33"/>
  <c r="H22" i="33"/>
  <c r="G181" i="33"/>
  <c r="H178" i="33"/>
  <c r="G144" i="33"/>
  <c r="J102" i="33"/>
  <c r="K102" i="33" s="1"/>
  <c r="G38" i="33"/>
  <c r="F198" i="33"/>
  <c r="I94" i="33"/>
  <c r="J25" i="33"/>
  <c r="K18" i="33"/>
  <c r="H62" i="33"/>
  <c r="H149" i="33"/>
  <c r="G177" i="33"/>
  <c r="H177" i="33" s="1"/>
  <c r="H147" i="33"/>
  <c r="G140" i="33"/>
  <c r="H66" i="33"/>
  <c r="K26" i="33"/>
  <c r="H120" i="32"/>
  <c r="I88" i="32"/>
  <c r="I120" i="32" s="1"/>
  <c r="H51" i="32"/>
  <c r="K58" i="32"/>
  <c r="L26" i="32"/>
  <c r="L58" i="32" s="1"/>
  <c r="H59" i="32"/>
  <c r="I194" i="32"/>
  <c r="J162" i="32"/>
  <c r="K162" i="32" s="1"/>
  <c r="K194" i="32" s="1"/>
  <c r="H85" i="32"/>
  <c r="I85" i="32" s="1"/>
  <c r="I117" i="32" s="1"/>
  <c r="G246" i="32"/>
  <c r="H214" i="32"/>
  <c r="I214" i="32" s="1"/>
  <c r="I246" i="32" s="1"/>
  <c r="G308" i="32"/>
  <c r="H276" i="32"/>
  <c r="G52" i="32"/>
  <c r="H20" i="32"/>
  <c r="I23" i="32"/>
  <c r="I19" i="32"/>
  <c r="I51" i="32" s="1"/>
  <c r="H123" i="32"/>
  <c r="J218" i="32"/>
  <c r="K218" i="32" s="1"/>
  <c r="K250" i="32" s="1"/>
  <c r="F316" i="32"/>
  <c r="H284" i="32"/>
  <c r="I284" i="32" s="1"/>
  <c r="I316" i="32" s="1"/>
  <c r="H285" i="32"/>
  <c r="I285" i="32" s="1"/>
  <c r="I317" i="32" s="1"/>
  <c r="F321" i="32"/>
  <c r="G50" i="32"/>
  <c r="H18" i="32"/>
  <c r="G191" i="32"/>
  <c r="I159" i="32"/>
  <c r="J159" i="32" s="1"/>
  <c r="J191" i="32" s="1"/>
  <c r="G115" i="32"/>
  <c r="I83" i="32"/>
  <c r="J83" i="32" s="1"/>
  <c r="J115" i="32" s="1"/>
  <c r="H125" i="32"/>
  <c r="J93" i="32"/>
  <c r="F320" i="32"/>
  <c r="J217" i="32"/>
  <c r="K217" i="32" s="1"/>
  <c r="K249" i="32" s="1"/>
  <c r="I255" i="32"/>
  <c r="K223" i="32"/>
  <c r="F130" i="32"/>
  <c r="H62" i="32"/>
  <c r="I145" i="32"/>
  <c r="I225" i="32"/>
  <c r="J216" i="32"/>
  <c r="G310" i="32"/>
  <c r="I278" i="32"/>
  <c r="I227" i="32"/>
  <c r="F322" i="32"/>
  <c r="H290" i="32"/>
  <c r="G280" i="32"/>
  <c r="H280" i="32" s="1"/>
  <c r="H312" i="32" s="1"/>
  <c r="I154" i="32"/>
  <c r="J154" i="32" s="1"/>
  <c r="J186" i="32" s="1"/>
  <c r="F307" i="32"/>
  <c r="H273" i="32"/>
  <c r="I273" i="32" s="1"/>
  <c r="I305" i="32" s="1"/>
  <c r="H80" i="32"/>
  <c r="G60" i="32"/>
  <c r="H287" i="32"/>
  <c r="H279" i="32"/>
  <c r="I279" i="32" s="1"/>
  <c r="I311" i="32" s="1"/>
  <c r="H113" i="32"/>
  <c r="G55" i="32"/>
  <c r="G51" i="32"/>
  <c r="G185" i="32"/>
  <c r="H153" i="32"/>
  <c r="F195" i="32"/>
  <c r="J58" i="32"/>
  <c r="H124" i="32"/>
  <c r="I92" i="32"/>
  <c r="I54" i="32"/>
  <c r="K22" i="32"/>
  <c r="F65" i="32"/>
  <c r="I91" i="32"/>
  <c r="I208" i="32"/>
  <c r="J208" i="32" s="1"/>
  <c r="J240" i="32" s="1"/>
  <c r="H177" i="32"/>
  <c r="H257" i="32"/>
  <c r="G314" i="32"/>
  <c r="I282" i="32"/>
  <c r="H121" i="32"/>
  <c r="I89" i="32"/>
  <c r="G283" i="32"/>
  <c r="G315" i="32" s="1"/>
  <c r="G111" i="32"/>
  <c r="I28" i="32"/>
  <c r="J28" i="32" s="1"/>
  <c r="J60" i="32" s="1"/>
  <c r="J81" i="32"/>
  <c r="I17" i="32"/>
  <c r="H178" i="32"/>
  <c r="H193" i="32"/>
  <c r="J161" i="32"/>
  <c r="J193" i="32" s="1"/>
  <c r="F317" i="32"/>
  <c r="H244" i="32"/>
  <c r="I212" i="32"/>
  <c r="H252" i="32"/>
  <c r="I114" i="32"/>
  <c r="K82" i="32"/>
  <c r="K114" i="32" s="1"/>
  <c r="G48" i="32"/>
  <c r="G240" i="32"/>
  <c r="F260" i="32"/>
  <c r="G183" i="32"/>
  <c r="H151" i="32"/>
  <c r="J215" i="32"/>
  <c r="H47" i="32"/>
  <c r="F315" i="32"/>
  <c r="H118" i="32"/>
  <c r="J87" i="32"/>
  <c r="H259" i="32"/>
  <c r="F312" i="32"/>
  <c r="H186" i="32"/>
  <c r="G254" i="32"/>
  <c r="I147" i="32"/>
  <c r="J147" i="32" s="1"/>
  <c r="J179" i="32" s="1"/>
  <c r="G112" i="32"/>
  <c r="G319" i="32"/>
  <c r="F311" i="32"/>
  <c r="G323" i="32"/>
  <c r="H291" i="32"/>
  <c r="J24" i="32"/>
  <c r="F313" i="32"/>
  <c r="G281" i="32"/>
  <c r="H281" i="32" s="1"/>
  <c r="H313" i="32" s="1"/>
  <c r="H56" i="32"/>
  <c r="G117" i="32"/>
  <c r="F318" i="32"/>
  <c r="H286" i="32"/>
  <c r="H318" i="32" s="1"/>
  <c r="F309" i="32"/>
  <c r="G277" i="32"/>
  <c r="H250" i="32"/>
  <c r="G120" i="32"/>
  <c r="F306" i="32"/>
  <c r="G274" i="32"/>
  <c r="H274" i="32" s="1"/>
  <c r="H306" i="32" s="1"/>
  <c r="H16" i="32"/>
  <c r="I16" i="32" s="1"/>
  <c r="I48" i="32" s="1"/>
  <c r="I86" i="32"/>
  <c r="I248" i="32"/>
  <c r="I119" i="32"/>
  <c r="I146" i="32"/>
  <c r="I27" i="32"/>
  <c r="I15" i="32"/>
  <c r="I47" i="32" s="1"/>
  <c r="H110" i="32"/>
  <c r="G116" i="32"/>
  <c r="H84" i="32"/>
  <c r="H158" i="32"/>
  <c r="M121" i="30"/>
  <c r="V48" i="18"/>
  <c r="H48" i="18"/>
  <c r="F48" i="18"/>
  <c r="G154" i="17"/>
  <c r="H154" i="17" s="1"/>
  <c r="I154" i="17" s="1"/>
  <c r="J154" i="17" s="1"/>
  <c r="K154" i="17" s="1"/>
  <c r="L154" i="17" s="1"/>
  <c r="M154" i="17" s="1"/>
  <c r="N154" i="17" s="1"/>
  <c r="O154" i="17" s="1"/>
  <c r="P154" i="17" s="1"/>
  <c r="Q154" i="17" s="1"/>
  <c r="R154" i="17" s="1"/>
  <c r="S154" i="17" s="1"/>
  <c r="T154" i="17" s="1"/>
  <c r="U154" i="17" s="1"/>
  <c r="V154" i="17" s="1"/>
  <c r="W154" i="17" s="1"/>
  <c r="X154" i="17" s="1"/>
  <c r="G129" i="17"/>
  <c r="K129" i="17"/>
  <c r="S129" i="17"/>
  <c r="W129" i="17"/>
  <c r="T129" i="17"/>
  <c r="X129" i="17"/>
  <c r="W9" i="17"/>
  <c r="I89" i="17"/>
  <c r="O9" i="17"/>
  <c r="H49" i="17"/>
  <c r="U49" i="17"/>
  <c r="U89" i="17"/>
  <c r="H169" i="18"/>
  <c r="L169" i="18"/>
  <c r="P169" i="18"/>
  <c r="T169" i="18"/>
  <c r="Q129" i="18"/>
  <c r="U49" i="18"/>
  <c r="W9" i="18"/>
  <c r="X89" i="18"/>
  <c r="O129" i="18"/>
  <c r="M9" i="18"/>
  <c r="G34" i="18"/>
  <c r="H34" i="18" s="1"/>
  <c r="I34" i="18" s="1"/>
  <c r="J34" i="18" s="1"/>
  <c r="K34" i="18" s="1"/>
  <c r="L34" i="18" s="1"/>
  <c r="M34" i="18" s="1"/>
  <c r="N34" i="18" s="1"/>
  <c r="O34" i="18" s="1"/>
  <c r="P34" i="18" s="1"/>
  <c r="Q34" i="18" s="1"/>
  <c r="R34" i="18" s="1"/>
  <c r="S34" i="18" s="1"/>
  <c r="T34" i="18" s="1"/>
  <c r="U34" i="18" s="1"/>
  <c r="V34" i="18" s="1"/>
  <c r="W34" i="18" s="1"/>
  <c r="X34" i="18" s="1"/>
  <c r="R9" i="18"/>
  <c r="R48" i="18"/>
  <c r="R49" i="18" s="1"/>
  <c r="E9" i="18"/>
  <c r="Z28" i="1"/>
  <c r="H89" i="18"/>
  <c r="H5" i="18"/>
  <c r="I5" i="18" s="1"/>
  <c r="J5" i="18" s="1"/>
  <c r="K5" i="18" s="1"/>
  <c r="L5" i="18" s="1"/>
  <c r="M5" i="18" s="1"/>
  <c r="N5" i="18" s="1"/>
  <c r="O5" i="18" s="1"/>
  <c r="P5" i="18" s="1"/>
  <c r="Q5" i="18" s="1"/>
  <c r="R5" i="18" s="1"/>
  <c r="S5" i="18" s="1"/>
  <c r="T5" i="18" s="1"/>
  <c r="U5" i="18" s="1"/>
  <c r="V5" i="18" s="1"/>
  <c r="W5" i="18" s="1"/>
  <c r="X5" i="18" s="1"/>
  <c r="O49" i="18"/>
  <c r="S49" i="18"/>
  <c r="G49" i="18"/>
  <c r="W49" i="18"/>
  <c r="H9" i="18"/>
  <c r="X9" i="18"/>
  <c r="C52" i="18" a="1"/>
  <c r="F9" i="18"/>
  <c r="J49" i="18"/>
  <c r="N49" i="18"/>
  <c r="F49" i="18"/>
  <c r="V49" i="18"/>
  <c r="H49" i="18"/>
  <c r="L49" i="18"/>
  <c r="P49" i="18"/>
  <c r="T49" i="18"/>
  <c r="X49" i="18"/>
  <c r="G89" i="18"/>
  <c r="K89" i="18"/>
  <c r="O89" i="18"/>
  <c r="S89" i="18"/>
  <c r="W89" i="18"/>
  <c r="C92" i="18" a="1"/>
  <c r="E89" i="18"/>
  <c r="I89" i="18"/>
  <c r="M89" i="18"/>
  <c r="Q89" i="18"/>
  <c r="U89" i="18"/>
  <c r="Y88" i="18"/>
  <c r="F129" i="18"/>
  <c r="J129" i="18"/>
  <c r="N129" i="18"/>
  <c r="R129" i="18"/>
  <c r="V129" i="18"/>
  <c r="C132" i="18" a="1"/>
  <c r="H129" i="18"/>
  <c r="P129" i="18"/>
  <c r="T129" i="18"/>
  <c r="X129" i="18"/>
  <c r="Y128" i="18"/>
  <c r="E169" i="18"/>
  <c r="I169" i="18"/>
  <c r="M169" i="18"/>
  <c r="Q169" i="18"/>
  <c r="U169" i="18"/>
  <c r="Y168" i="18"/>
  <c r="C172" i="18" a="1"/>
  <c r="G194" i="18"/>
  <c r="H194" i="18" s="1"/>
  <c r="I194" i="18" s="1"/>
  <c r="J194" i="18" s="1"/>
  <c r="K194" i="18" s="1"/>
  <c r="L194" i="18" s="1"/>
  <c r="M194" i="18" s="1"/>
  <c r="N194" i="18" s="1"/>
  <c r="O194" i="18" s="1"/>
  <c r="P194" i="18" s="1"/>
  <c r="Q194" i="18" s="1"/>
  <c r="R194" i="18" s="1"/>
  <c r="S194" i="18" s="1"/>
  <c r="T194" i="18" s="1"/>
  <c r="U194" i="18" s="1"/>
  <c r="V194" i="18" s="1"/>
  <c r="W194" i="18" s="1"/>
  <c r="X194" i="18" s="1"/>
  <c r="F169" i="18"/>
  <c r="J169" i="18"/>
  <c r="N169" i="18"/>
  <c r="R169" i="18"/>
  <c r="V169" i="18"/>
  <c r="G169" i="18"/>
  <c r="K169" i="18"/>
  <c r="O169" i="18"/>
  <c r="S169" i="18"/>
  <c r="W169" i="18"/>
  <c r="K169" i="17"/>
  <c r="S169" i="17"/>
  <c r="J129" i="17"/>
  <c r="I129" i="17"/>
  <c r="J49" i="17"/>
  <c r="R49" i="17"/>
  <c r="L129" i="17"/>
  <c r="U129" i="17"/>
  <c r="H169" i="17"/>
  <c r="O169" i="17"/>
  <c r="W169" i="17"/>
  <c r="E129" i="17"/>
  <c r="M129" i="17"/>
  <c r="X169" i="17"/>
  <c r="L9" i="17"/>
  <c r="T9" i="17"/>
  <c r="E49" i="17"/>
  <c r="N49" i="17"/>
  <c r="S89" i="17"/>
  <c r="H129" i="17"/>
  <c r="P129" i="17"/>
  <c r="E169" i="17"/>
  <c r="N45" i="17"/>
  <c r="O45" i="17" s="1"/>
  <c r="P45" i="17" s="1"/>
  <c r="Q45" i="17" s="1"/>
  <c r="R45" i="17" s="1"/>
  <c r="S45" i="17" s="1"/>
  <c r="T45" i="17" s="1"/>
  <c r="U45" i="17" s="1"/>
  <c r="V45" i="17" s="1"/>
  <c r="W45" i="17" s="1"/>
  <c r="X45" i="17" s="1"/>
  <c r="K49" i="17"/>
  <c r="O49" i="17"/>
  <c r="U9" i="17"/>
  <c r="C12" i="17" a="1"/>
  <c r="H34" i="17"/>
  <c r="I34" i="17" s="1"/>
  <c r="J34" i="17" s="1"/>
  <c r="K34" i="17" s="1"/>
  <c r="L34" i="17" s="1"/>
  <c r="M34" i="17" s="1"/>
  <c r="N34" i="17" s="1"/>
  <c r="O34" i="17" s="1"/>
  <c r="P34" i="17" s="1"/>
  <c r="Q34" i="17" s="1"/>
  <c r="R34" i="17" s="1"/>
  <c r="S34" i="17" s="1"/>
  <c r="T34" i="17" s="1"/>
  <c r="U34" i="17" s="1"/>
  <c r="V34" i="17" s="1"/>
  <c r="W34" i="17" s="1"/>
  <c r="X34" i="17" s="1"/>
  <c r="C132" i="17" a="1"/>
  <c r="F129" i="17"/>
  <c r="N129" i="17"/>
  <c r="V129" i="17"/>
  <c r="R129" i="17"/>
  <c r="G49" i="17"/>
  <c r="W49" i="17"/>
  <c r="X89" i="17"/>
  <c r="G114" i="17"/>
  <c r="H114" i="17" s="1"/>
  <c r="I114" i="17" s="1"/>
  <c r="J114" i="17" s="1"/>
  <c r="K114" i="17" s="1"/>
  <c r="L114" i="17" s="1"/>
  <c r="M114" i="17" s="1"/>
  <c r="N114" i="17" s="1"/>
  <c r="O114" i="17" s="1"/>
  <c r="P114" i="17" s="1"/>
  <c r="Q114" i="17" s="1"/>
  <c r="R114" i="17" s="1"/>
  <c r="S114" i="17" s="1"/>
  <c r="T114" i="17" s="1"/>
  <c r="U114" i="17" s="1"/>
  <c r="V114" i="17" s="1"/>
  <c r="W114" i="17" s="1"/>
  <c r="X114" i="17" s="1"/>
  <c r="Y88" i="17"/>
  <c r="T89" i="17"/>
  <c r="C92" i="17" a="1"/>
  <c r="G194" i="17"/>
  <c r="H194" i="17" s="1"/>
  <c r="I194" i="17" s="1"/>
  <c r="J194" i="17" s="1"/>
  <c r="K194" i="17" s="1"/>
  <c r="L194" i="17" s="1"/>
  <c r="M194" i="17" s="1"/>
  <c r="N194" i="17" s="1"/>
  <c r="O194" i="17" s="1"/>
  <c r="P194" i="17" s="1"/>
  <c r="Q194" i="17" s="1"/>
  <c r="R194" i="17" s="1"/>
  <c r="S194" i="17" s="1"/>
  <c r="T194" i="17" s="1"/>
  <c r="U194" i="17" s="1"/>
  <c r="V194" i="17" s="1"/>
  <c r="W194" i="17" s="1"/>
  <c r="X194" i="17" s="1"/>
  <c r="F49" i="17"/>
  <c r="V49" i="17"/>
  <c r="F89" i="17"/>
  <c r="J89" i="17"/>
  <c r="N89" i="17"/>
  <c r="R89" i="17"/>
  <c r="V89" i="17"/>
  <c r="E89" i="17"/>
  <c r="Q129" i="17"/>
  <c r="Y128" i="17"/>
  <c r="C172" i="17" a="1"/>
  <c r="F169" i="17"/>
  <c r="J169" i="17"/>
  <c r="N169" i="17"/>
  <c r="R169" i="17"/>
  <c r="V169" i="17"/>
  <c r="Y48" i="17"/>
  <c r="T169" i="17"/>
  <c r="P169" i="17"/>
  <c r="Y168" i="17"/>
  <c r="I169" i="17"/>
  <c r="X171" i="5" l="1"/>
  <c r="Y8" i="18"/>
  <c r="W94" i="1"/>
  <c r="X94" i="1"/>
  <c r="X129" i="5"/>
  <c r="F88" i="1"/>
  <c r="Y8" i="17"/>
  <c r="F89" i="1"/>
  <c r="E9" i="17"/>
  <c r="D12" i="17" s="1" a="1"/>
  <c r="G160" i="34"/>
  <c r="L144" i="34"/>
  <c r="M144" i="34" s="1"/>
  <c r="J211" i="32"/>
  <c r="J243" i="32" s="1"/>
  <c r="I143" i="32"/>
  <c r="J143" i="32" s="1"/>
  <c r="I209" i="32"/>
  <c r="J209" i="32" s="1"/>
  <c r="J241" i="32" s="1"/>
  <c r="J210" i="32"/>
  <c r="K210" i="32" s="1"/>
  <c r="K29" i="32"/>
  <c r="K61" i="32" s="1"/>
  <c r="H46" i="32"/>
  <c r="J14" i="32"/>
  <c r="K14" i="32" s="1"/>
  <c r="K46" i="32" s="1"/>
  <c r="K156" i="32"/>
  <c r="K188" i="32" s="1"/>
  <c r="J222" i="32"/>
  <c r="J254" i="32" s="1"/>
  <c r="H292" i="32"/>
  <c r="H324" i="32" s="1"/>
  <c r="K144" i="32"/>
  <c r="L144" i="32" s="1"/>
  <c r="K213" i="32"/>
  <c r="K245" i="32" s="1"/>
  <c r="L160" i="32"/>
  <c r="L192" i="32" s="1"/>
  <c r="I289" i="32"/>
  <c r="I321" i="32" s="1"/>
  <c r="I176" i="32"/>
  <c r="J127" i="32"/>
  <c r="K95" i="32"/>
  <c r="K127" i="32" s="1"/>
  <c r="I96" i="32"/>
  <c r="I128" i="32" s="1"/>
  <c r="J21" i="32"/>
  <c r="K21" i="32" s="1"/>
  <c r="K53" i="32" s="1"/>
  <c r="L150" i="32"/>
  <c r="L182" i="32" s="1"/>
  <c r="J221" i="32"/>
  <c r="K221" i="32" s="1"/>
  <c r="K253" i="32" s="1"/>
  <c r="I13" i="32"/>
  <c r="J13" i="32" s="1"/>
  <c r="J45" i="32" s="1"/>
  <c r="I25" i="32"/>
  <c r="I57" i="32" s="1"/>
  <c r="I181" i="32"/>
  <c r="J149" i="32"/>
  <c r="K31" i="32"/>
  <c r="K63" i="32" s="1"/>
  <c r="I127" i="32"/>
  <c r="F71" i="30"/>
  <c r="F18" i="30"/>
  <c r="I63" i="33"/>
  <c r="J63" i="33" s="1"/>
  <c r="G72" i="30"/>
  <c r="G32" i="30"/>
  <c r="G39" i="30" s="1"/>
  <c r="F72" i="30"/>
  <c r="F32" i="30"/>
  <c r="I14" i="35"/>
  <c r="I17" i="35" s="1"/>
  <c r="I117" i="30"/>
  <c r="I115" i="30" s="1"/>
  <c r="J8" i="35"/>
  <c r="J10" i="35" s="1"/>
  <c r="J111" i="30"/>
  <c r="K30" i="32"/>
  <c r="L30" i="32" s="1"/>
  <c r="L62" i="32" s="1"/>
  <c r="M26" i="32"/>
  <c r="M58" i="32" s="1"/>
  <c r="J79" i="32"/>
  <c r="J94" i="32"/>
  <c r="I126" i="32"/>
  <c r="I180" i="32"/>
  <c r="K148" i="32"/>
  <c r="I152" i="32"/>
  <c r="I184" i="32" s="1"/>
  <c r="L218" i="32"/>
  <c r="L250" i="32" s="1"/>
  <c r="H251" i="32"/>
  <c r="I219" i="32"/>
  <c r="I226" i="32"/>
  <c r="L220" i="32"/>
  <c r="L252" i="32" s="1"/>
  <c r="I288" i="32"/>
  <c r="I320" i="32" s="1"/>
  <c r="H275" i="32"/>
  <c r="I287" i="32"/>
  <c r="K216" i="32"/>
  <c r="L216" i="32" s="1"/>
  <c r="L248" i="32" s="1"/>
  <c r="L217" i="32"/>
  <c r="M217" i="32" s="1"/>
  <c r="M249" i="32" s="1"/>
  <c r="J252" i="32"/>
  <c r="I256" i="32"/>
  <c r="J224" i="32"/>
  <c r="I187" i="32"/>
  <c r="J155" i="32"/>
  <c r="K155" i="32" s="1"/>
  <c r="K187" i="32" s="1"/>
  <c r="G195" i="32"/>
  <c r="L162" i="32"/>
  <c r="M162" i="32" s="1"/>
  <c r="J189" i="32"/>
  <c r="K157" i="32"/>
  <c r="G130" i="32"/>
  <c r="I129" i="32"/>
  <c r="J97" i="32"/>
  <c r="K97" i="32" s="1"/>
  <c r="K129" i="32" s="1"/>
  <c r="I90" i="32"/>
  <c r="K78" i="32"/>
  <c r="L78" i="32" s="1"/>
  <c r="K28" i="32"/>
  <c r="K60" i="32" s="1"/>
  <c r="H64" i="32"/>
  <c r="I32" i="32"/>
  <c r="L19" i="33"/>
  <c r="M19" i="33" s="1"/>
  <c r="N19" i="33" s="1"/>
  <c r="O19" i="33" s="1"/>
  <c r="F205" i="33"/>
  <c r="G23" i="30" s="1"/>
  <c r="G78" i="33"/>
  <c r="F160" i="33"/>
  <c r="E207" i="33"/>
  <c r="F108" i="30" s="1"/>
  <c r="I182" i="33"/>
  <c r="J182" i="33" s="1"/>
  <c r="K182" i="33" s="1"/>
  <c r="I178" i="33"/>
  <c r="J178" i="33" s="1"/>
  <c r="K178" i="33" s="1"/>
  <c r="H174" i="33"/>
  <c r="K92" i="33"/>
  <c r="L92" i="33" s="1"/>
  <c r="K96" i="33"/>
  <c r="L96" i="33" s="1"/>
  <c r="K108" i="33"/>
  <c r="L108" i="33" s="1"/>
  <c r="I55" i="33"/>
  <c r="K28" i="33"/>
  <c r="L28" i="33" s="1"/>
  <c r="G80" i="34"/>
  <c r="I55" i="34"/>
  <c r="J55" i="34" s="1"/>
  <c r="K55" i="34" s="1"/>
  <c r="L55" i="34" s="1"/>
  <c r="J95" i="34"/>
  <c r="K95" i="34" s="1"/>
  <c r="L95" i="34" s="1"/>
  <c r="M95" i="34" s="1"/>
  <c r="M132" i="34"/>
  <c r="N132" i="34" s="1"/>
  <c r="I191" i="34"/>
  <c r="J191" i="34" s="1"/>
  <c r="K191" i="34" s="1"/>
  <c r="L191" i="34" s="1"/>
  <c r="J186" i="34"/>
  <c r="K186" i="34" s="1"/>
  <c r="L186" i="34" s="1"/>
  <c r="I189" i="34"/>
  <c r="J189" i="34" s="1"/>
  <c r="J177" i="34"/>
  <c r="L184" i="34"/>
  <c r="M184" i="34" s="1"/>
  <c r="N144" i="34"/>
  <c r="L141" i="34"/>
  <c r="M141" i="34" s="1"/>
  <c r="O139" i="34"/>
  <c r="P139" i="34" s="1"/>
  <c r="Q139" i="34" s="1"/>
  <c r="R139" i="34" s="1"/>
  <c r="S139" i="34" s="1"/>
  <c r="T139" i="34" s="1"/>
  <c r="U139" i="34" s="1"/>
  <c r="V139" i="34" s="1"/>
  <c r="W139" i="34" s="1"/>
  <c r="X139" i="34" s="1"/>
  <c r="Y139" i="34" s="1"/>
  <c r="O99" i="34"/>
  <c r="P99" i="34" s="1"/>
  <c r="Q99" i="34" s="1"/>
  <c r="K65" i="34"/>
  <c r="L65" i="34" s="1"/>
  <c r="K14" i="34"/>
  <c r="L14" i="34" s="1"/>
  <c r="M14" i="34" s="1"/>
  <c r="M18" i="34"/>
  <c r="N18" i="34" s="1"/>
  <c r="N15" i="34"/>
  <c r="O22" i="34"/>
  <c r="P22" i="34" s="1"/>
  <c r="I12" i="34"/>
  <c r="I38" i="34" s="1"/>
  <c r="O15" i="35"/>
  <c r="N21" i="34"/>
  <c r="O21" i="34" s="1"/>
  <c r="P21" i="34" s="1"/>
  <c r="Q21" i="34" s="1"/>
  <c r="J183" i="34"/>
  <c r="K183" i="34" s="1"/>
  <c r="N27" i="34"/>
  <c r="O27" i="34" s="1"/>
  <c r="J109" i="34"/>
  <c r="I185" i="34"/>
  <c r="J185" i="34" s="1"/>
  <c r="K185" i="34" s="1"/>
  <c r="J60" i="34"/>
  <c r="I93" i="34"/>
  <c r="J93" i="34" s="1"/>
  <c r="J187" i="34"/>
  <c r="K187" i="34" s="1"/>
  <c r="J147" i="34"/>
  <c r="K147" i="34" s="1"/>
  <c r="N102" i="34"/>
  <c r="O102" i="34" s="1"/>
  <c r="P102" i="34" s="1"/>
  <c r="H38" i="34"/>
  <c r="N13" i="34"/>
  <c r="O13" i="34" s="1"/>
  <c r="P13" i="34" s="1"/>
  <c r="Q13" i="34" s="1"/>
  <c r="R13" i="34" s="1"/>
  <c r="S13" i="34" s="1"/>
  <c r="T13" i="34" s="1"/>
  <c r="U13" i="34" s="1"/>
  <c r="V13" i="34" s="1"/>
  <c r="W13" i="34" s="1"/>
  <c r="X13" i="34" s="1"/>
  <c r="K64" i="34"/>
  <c r="J143" i="34"/>
  <c r="K143" i="34" s="1"/>
  <c r="J105" i="34"/>
  <c r="H175" i="34"/>
  <c r="I175" i="34" s="1"/>
  <c r="L61" i="34"/>
  <c r="L188" i="34"/>
  <c r="M188" i="34" s="1"/>
  <c r="K100" i="34"/>
  <c r="L100" i="34" s="1"/>
  <c r="M179" i="34"/>
  <c r="N179" i="34" s="1"/>
  <c r="M26" i="34"/>
  <c r="N26" i="34" s="1"/>
  <c r="O26" i="34" s="1"/>
  <c r="P26" i="34" s="1"/>
  <c r="Q26" i="34" s="1"/>
  <c r="R26" i="34" s="1"/>
  <c r="S26" i="34" s="1"/>
  <c r="T26" i="34" s="1"/>
  <c r="J94" i="34"/>
  <c r="K94" i="34" s="1"/>
  <c r="K101" i="34"/>
  <c r="L149" i="34"/>
  <c r="H118" i="34"/>
  <c r="J92" i="34"/>
  <c r="K92" i="34" s="1"/>
  <c r="K142" i="34"/>
  <c r="M16" i="34"/>
  <c r="K23" i="34"/>
  <c r="M62" i="34"/>
  <c r="N62" i="34" s="1"/>
  <c r="K173" i="34"/>
  <c r="M136" i="34"/>
  <c r="M53" i="34"/>
  <c r="J67" i="34"/>
  <c r="K67" i="34" s="1"/>
  <c r="Y30" i="34"/>
  <c r="L25" i="34"/>
  <c r="M25" i="34" s="1"/>
  <c r="N25" i="34" s="1"/>
  <c r="O25" i="34" s="1"/>
  <c r="I176" i="34"/>
  <c r="J176" i="34" s="1"/>
  <c r="N19" i="34"/>
  <c r="O19" i="34" s="1"/>
  <c r="M68" i="34"/>
  <c r="L71" i="34"/>
  <c r="J135" i="34"/>
  <c r="K135" i="34" s="1"/>
  <c r="M140" i="34"/>
  <c r="L148" i="34"/>
  <c r="L57" i="34"/>
  <c r="K172" i="34"/>
  <c r="L172" i="34" s="1"/>
  <c r="K133" i="34"/>
  <c r="L133" i="34" s="1"/>
  <c r="G40" i="34"/>
  <c r="T24" i="34"/>
  <c r="U24" i="34" s="1"/>
  <c r="V24" i="34" s="1"/>
  <c r="J134" i="34"/>
  <c r="K134" i="34" s="1"/>
  <c r="J178" i="34"/>
  <c r="K178" i="34" s="1"/>
  <c r="L178" i="34" s="1"/>
  <c r="K106" i="34"/>
  <c r="L106" i="34" s="1"/>
  <c r="M106" i="34" s="1"/>
  <c r="K59" i="34"/>
  <c r="L59" i="34" s="1"/>
  <c r="M59" i="34" s="1"/>
  <c r="K145" i="34"/>
  <c r="L145" i="34" s="1"/>
  <c r="M145" i="34" s="1"/>
  <c r="L137" i="34"/>
  <c r="M137" i="34" s="1"/>
  <c r="N28" i="34"/>
  <c r="L190" i="34"/>
  <c r="J174" i="34"/>
  <c r="K174" i="34" s="1"/>
  <c r="J63" i="34"/>
  <c r="K63" i="34" s="1"/>
  <c r="I182" i="34"/>
  <c r="J182" i="34" s="1"/>
  <c r="S29" i="34"/>
  <c r="T29" i="34" s="1"/>
  <c r="U29" i="34" s="1"/>
  <c r="V29" i="34" s="1"/>
  <c r="I96" i="34"/>
  <c r="H158" i="34"/>
  <c r="L54" i="34"/>
  <c r="M54" i="34" s="1"/>
  <c r="N54" i="34" s="1"/>
  <c r="M108" i="34"/>
  <c r="J70" i="34"/>
  <c r="K70" i="34" s="1"/>
  <c r="L31" i="34"/>
  <c r="M31" i="34" s="1"/>
  <c r="K58" i="34"/>
  <c r="I181" i="34"/>
  <c r="I97" i="34"/>
  <c r="K104" i="34"/>
  <c r="G198" i="34"/>
  <c r="K20" i="34"/>
  <c r="O111" i="34"/>
  <c r="P111" i="34" s="1"/>
  <c r="Q111" i="34" s="1"/>
  <c r="J98" i="34"/>
  <c r="K98" i="34" s="1"/>
  <c r="K103" i="34"/>
  <c r="K69" i="34"/>
  <c r="N66" i="34"/>
  <c r="I107" i="34"/>
  <c r="J107" i="34" s="1"/>
  <c r="F200" i="34"/>
  <c r="H78" i="34"/>
  <c r="K52" i="34"/>
  <c r="L52" i="34" s="1"/>
  <c r="L17" i="34"/>
  <c r="M17" i="34" s="1"/>
  <c r="N17" i="34" s="1"/>
  <c r="J146" i="34"/>
  <c r="I150" i="34"/>
  <c r="I158" i="34" s="1"/>
  <c r="L151" i="34"/>
  <c r="M151" i="34" s="1"/>
  <c r="M110" i="34"/>
  <c r="N56" i="34"/>
  <c r="O56" i="34" s="1"/>
  <c r="G120" i="34"/>
  <c r="K180" i="34"/>
  <c r="L180" i="34" s="1"/>
  <c r="L138" i="34"/>
  <c r="I22" i="33"/>
  <c r="M109" i="33"/>
  <c r="I62" i="33"/>
  <c r="H181" i="33"/>
  <c r="K21" i="33"/>
  <c r="L21" i="33" s="1"/>
  <c r="K179" i="33"/>
  <c r="I137" i="33"/>
  <c r="J185" i="33"/>
  <c r="K185" i="33" s="1"/>
  <c r="M107" i="33"/>
  <c r="N15" i="33"/>
  <c r="O15" i="33" s="1"/>
  <c r="P15" i="33" s="1"/>
  <c r="L99" i="33"/>
  <c r="J103" i="33"/>
  <c r="K103" i="33" s="1"/>
  <c r="L103" i="33" s="1"/>
  <c r="I186" i="33"/>
  <c r="J186" i="33" s="1"/>
  <c r="K186" i="33" s="1"/>
  <c r="H53" i="33"/>
  <c r="I53" i="33" s="1"/>
  <c r="J53" i="33" s="1"/>
  <c r="K173" i="33"/>
  <c r="J139" i="33"/>
  <c r="K139" i="33" s="1"/>
  <c r="H140" i="33"/>
  <c r="I190" i="33"/>
  <c r="I24" i="33"/>
  <c r="J71" i="33"/>
  <c r="J135" i="33"/>
  <c r="K135" i="33" s="1"/>
  <c r="L135" i="33" s="1"/>
  <c r="J172" i="33"/>
  <c r="G120" i="33"/>
  <c r="J150" i="33"/>
  <c r="I61" i="33"/>
  <c r="L98" i="33"/>
  <c r="M98" i="33" s="1"/>
  <c r="L30" i="33"/>
  <c r="I142" i="33"/>
  <c r="L13" i="33"/>
  <c r="K97" i="33"/>
  <c r="H133" i="33"/>
  <c r="I133" i="33" s="1"/>
  <c r="H38" i="33"/>
  <c r="I143" i="33"/>
  <c r="I189" i="33"/>
  <c r="J189" i="33" s="1"/>
  <c r="L26" i="33"/>
  <c r="M26" i="33" s="1"/>
  <c r="L102" i="33"/>
  <c r="I146" i="33"/>
  <c r="J146" i="33" s="1"/>
  <c r="I60" i="33"/>
  <c r="I175" i="33"/>
  <c r="J175" i="33" s="1"/>
  <c r="F80" i="33"/>
  <c r="I145" i="33"/>
  <c r="I149" i="33"/>
  <c r="H191" i="33"/>
  <c r="J58" i="33"/>
  <c r="K148" i="33"/>
  <c r="J59" i="33"/>
  <c r="J138" i="33"/>
  <c r="K138" i="33" s="1"/>
  <c r="L110" i="33"/>
  <c r="K100" i="33"/>
  <c r="K106" i="33"/>
  <c r="L52" i="33"/>
  <c r="H184" i="33"/>
  <c r="I184" i="33" s="1"/>
  <c r="K141" i="33"/>
  <c r="L141" i="33" s="1"/>
  <c r="I56" i="33"/>
  <c r="I177" i="33"/>
  <c r="J177" i="33" s="1"/>
  <c r="J57" i="33"/>
  <c r="G40" i="33"/>
  <c r="H144" i="33"/>
  <c r="J65" i="33"/>
  <c r="J94" i="33"/>
  <c r="J136" i="33"/>
  <c r="K136" i="33" s="1"/>
  <c r="J180" i="33"/>
  <c r="K12" i="33"/>
  <c r="J23" i="33"/>
  <c r="H64" i="33"/>
  <c r="I64" i="33" s="1"/>
  <c r="I147" i="33"/>
  <c r="J147" i="33" s="1"/>
  <c r="F200" i="33"/>
  <c r="J14" i="33"/>
  <c r="K14" i="33" s="1"/>
  <c r="I67" i="33"/>
  <c r="K54" i="33"/>
  <c r="L18" i="33"/>
  <c r="M18" i="33" s="1"/>
  <c r="L29" i="33"/>
  <c r="M29" i="33" s="1"/>
  <c r="M17" i="33"/>
  <c r="J183" i="33"/>
  <c r="H70" i="33"/>
  <c r="H176" i="33"/>
  <c r="J188" i="33"/>
  <c r="K188" i="33" s="1"/>
  <c r="I66" i="33"/>
  <c r="H118" i="33"/>
  <c r="J31" i="33"/>
  <c r="M93" i="33"/>
  <c r="I101" i="33"/>
  <c r="J101" i="33" s="1"/>
  <c r="K101" i="33" s="1"/>
  <c r="L101" i="33" s="1"/>
  <c r="I111" i="33"/>
  <c r="K25" i="33"/>
  <c r="G198" i="33"/>
  <c r="J134" i="33"/>
  <c r="K134" i="33" s="1"/>
  <c r="K95" i="33"/>
  <c r="G158" i="33"/>
  <c r="H132" i="33"/>
  <c r="N20" i="33"/>
  <c r="L16" i="33"/>
  <c r="N105" i="33"/>
  <c r="K187" i="33"/>
  <c r="L187" i="33" s="1"/>
  <c r="H151" i="33"/>
  <c r="O27" i="33"/>
  <c r="P27" i="33" s="1"/>
  <c r="Q27" i="33" s="1"/>
  <c r="J69" i="33"/>
  <c r="I68" i="33"/>
  <c r="I104" i="33"/>
  <c r="J104" i="33" s="1"/>
  <c r="G309" i="32"/>
  <c r="G313" i="32"/>
  <c r="J56" i="32"/>
  <c r="J119" i="32"/>
  <c r="J16" i="32"/>
  <c r="J48" i="32" s="1"/>
  <c r="G65" i="32"/>
  <c r="J146" i="32"/>
  <c r="J178" i="32" s="1"/>
  <c r="I60" i="32"/>
  <c r="I240" i="32"/>
  <c r="K215" i="32"/>
  <c r="L215" i="32" s="1"/>
  <c r="L247" i="32" s="1"/>
  <c r="K147" i="32"/>
  <c r="K179" i="32" s="1"/>
  <c r="H319" i="32"/>
  <c r="H305" i="32"/>
  <c r="J273" i="32"/>
  <c r="K273" i="32" s="1"/>
  <c r="K305" i="32" s="1"/>
  <c r="H322" i="32"/>
  <c r="I290" i="32"/>
  <c r="I310" i="32"/>
  <c r="J278" i="32"/>
  <c r="K278" i="32" s="1"/>
  <c r="K310" i="32" s="1"/>
  <c r="J125" i="32"/>
  <c r="K93" i="32"/>
  <c r="L93" i="32" s="1"/>
  <c r="L125" i="32" s="1"/>
  <c r="K83" i="32"/>
  <c r="L83" i="32" s="1"/>
  <c r="L115" i="32" s="1"/>
  <c r="H317" i="32"/>
  <c r="H316" i="32"/>
  <c r="J250" i="32"/>
  <c r="I276" i="32"/>
  <c r="J276" i="32" s="1"/>
  <c r="J308" i="32" s="1"/>
  <c r="I286" i="32"/>
  <c r="H246" i="32"/>
  <c r="H117" i="32"/>
  <c r="J15" i="32"/>
  <c r="J47" i="32" s="1"/>
  <c r="I84" i="32"/>
  <c r="I116" i="32" s="1"/>
  <c r="H190" i="32"/>
  <c r="I59" i="32"/>
  <c r="I118" i="32"/>
  <c r="G306" i="32"/>
  <c r="J85" i="32"/>
  <c r="I179" i="32"/>
  <c r="K87" i="32"/>
  <c r="H183" i="32"/>
  <c r="I151" i="32"/>
  <c r="J151" i="32" s="1"/>
  <c r="J183" i="32" s="1"/>
  <c r="G260" i="32"/>
  <c r="L82" i="32"/>
  <c r="I49" i="32"/>
  <c r="J17" i="32"/>
  <c r="I314" i="32"/>
  <c r="J282" i="32"/>
  <c r="K282" i="32" s="1"/>
  <c r="K24" i="32"/>
  <c r="L24" i="32" s="1"/>
  <c r="L56" i="32" s="1"/>
  <c r="K54" i="32"/>
  <c r="L22" i="32"/>
  <c r="M22" i="32" s="1"/>
  <c r="M54" i="32" s="1"/>
  <c r="I186" i="32"/>
  <c r="K154" i="32"/>
  <c r="L154" i="32" s="1"/>
  <c r="I115" i="32"/>
  <c r="I191" i="32"/>
  <c r="K159" i="32"/>
  <c r="I178" i="32"/>
  <c r="H323" i="32"/>
  <c r="J247" i="32"/>
  <c r="J27" i="32"/>
  <c r="J113" i="32"/>
  <c r="K81" i="32"/>
  <c r="J86" i="32"/>
  <c r="J118" i="32" s="1"/>
  <c r="I124" i="32"/>
  <c r="J92" i="32"/>
  <c r="H185" i="32"/>
  <c r="I153" i="32"/>
  <c r="J279" i="32"/>
  <c r="J311" i="32" s="1"/>
  <c r="H112" i="32"/>
  <c r="I80" i="32"/>
  <c r="F325" i="32"/>
  <c r="F333" i="32" s="1"/>
  <c r="G22" i="30" s="1"/>
  <c r="I280" i="32"/>
  <c r="J280" i="32" s="1"/>
  <c r="J312" i="32" s="1"/>
  <c r="I259" i="32"/>
  <c r="J227" i="32"/>
  <c r="I257" i="32"/>
  <c r="H50" i="32"/>
  <c r="I18" i="32"/>
  <c r="I291" i="32"/>
  <c r="I323" i="32" s="1"/>
  <c r="I55" i="32"/>
  <c r="J23" i="32"/>
  <c r="H52" i="32"/>
  <c r="I20" i="32"/>
  <c r="J20" i="32" s="1"/>
  <c r="J52" i="32" s="1"/>
  <c r="H308" i="32"/>
  <c r="J194" i="32"/>
  <c r="J284" i="32"/>
  <c r="K284" i="32" s="1"/>
  <c r="K316" i="32" s="1"/>
  <c r="J19" i="32"/>
  <c r="K19" i="32" s="1"/>
  <c r="K51" i="32" s="1"/>
  <c r="J88" i="32"/>
  <c r="K161" i="32"/>
  <c r="H116" i="32"/>
  <c r="H48" i="32"/>
  <c r="I274" i="32"/>
  <c r="H277" i="32"/>
  <c r="I158" i="32"/>
  <c r="I190" i="32" s="1"/>
  <c r="I244" i="32"/>
  <c r="J212" i="32"/>
  <c r="K212" i="32" s="1"/>
  <c r="K244" i="32" s="1"/>
  <c r="I121" i="32"/>
  <c r="J89" i="32"/>
  <c r="I123" i="32"/>
  <c r="J91" i="32"/>
  <c r="H311" i="32"/>
  <c r="H283" i="32"/>
  <c r="G312" i="32"/>
  <c r="J248" i="32"/>
  <c r="J225" i="32"/>
  <c r="I177" i="32"/>
  <c r="J145" i="32"/>
  <c r="K208" i="32"/>
  <c r="K255" i="32"/>
  <c r="L223" i="32"/>
  <c r="M223" i="32" s="1"/>
  <c r="M255" i="32" s="1"/>
  <c r="J249" i="32"/>
  <c r="J285" i="32"/>
  <c r="J214" i="32"/>
  <c r="I281" i="32"/>
  <c r="N121" i="30"/>
  <c r="Z88" i="1"/>
  <c r="Y48" i="18"/>
  <c r="D132" i="18" a="1"/>
  <c r="D147" i="18" s="1"/>
  <c r="Y129" i="18"/>
  <c r="Y9" i="18"/>
  <c r="D12" i="18" a="1"/>
  <c r="D19" i="18" s="1"/>
  <c r="D92" i="18" a="1"/>
  <c r="Y89" i="18"/>
  <c r="C189" i="18"/>
  <c r="C185" i="18"/>
  <c r="C181" i="18"/>
  <c r="C177" i="18"/>
  <c r="C173" i="18"/>
  <c r="C188" i="18"/>
  <c r="C184" i="18"/>
  <c r="C180" i="18"/>
  <c r="C176" i="18"/>
  <c r="C172" i="18"/>
  <c r="C191" i="18"/>
  <c r="C187" i="18"/>
  <c r="C183" i="18"/>
  <c r="C179" i="18"/>
  <c r="C175" i="18"/>
  <c r="C182" i="18"/>
  <c r="C178" i="18"/>
  <c r="C186" i="18"/>
  <c r="C174" i="18"/>
  <c r="C190" i="18"/>
  <c r="C148" i="18"/>
  <c r="C144" i="18"/>
  <c r="C140" i="18"/>
  <c r="C136" i="18"/>
  <c r="C132" i="18"/>
  <c r="C150" i="18"/>
  <c r="C146" i="18"/>
  <c r="C142" i="18"/>
  <c r="C138" i="18"/>
  <c r="C134" i="18"/>
  <c r="C145" i="18"/>
  <c r="C137" i="18"/>
  <c r="C151" i="18"/>
  <c r="C143" i="18"/>
  <c r="C135" i="18"/>
  <c r="C149" i="18"/>
  <c r="C141" i="18"/>
  <c r="C133" i="18"/>
  <c r="C139" i="18"/>
  <c r="C147" i="18"/>
  <c r="C12" i="18" a="1"/>
  <c r="D172" i="18" a="1"/>
  <c r="Y169" i="18"/>
  <c r="C109" i="18"/>
  <c r="C105" i="18"/>
  <c r="C101" i="18"/>
  <c r="C97" i="18"/>
  <c r="C93" i="18"/>
  <c r="C107" i="18"/>
  <c r="C102" i="18"/>
  <c r="C96" i="18"/>
  <c r="C110" i="18"/>
  <c r="C104" i="18"/>
  <c r="C99" i="18"/>
  <c r="C94" i="18"/>
  <c r="C106" i="18"/>
  <c r="C95" i="18"/>
  <c r="C103" i="18"/>
  <c r="C92" i="18"/>
  <c r="C98" i="18"/>
  <c r="C111" i="18"/>
  <c r="C108" i="18"/>
  <c r="C100" i="18"/>
  <c r="Y49" i="18"/>
  <c r="D52" i="18" a="1"/>
  <c r="C70" i="18"/>
  <c r="C66" i="18"/>
  <c r="C62" i="18"/>
  <c r="C58" i="18"/>
  <c r="C54" i="18"/>
  <c r="C69" i="18"/>
  <c r="C64" i="18"/>
  <c r="C59" i="18"/>
  <c r="C53" i="18"/>
  <c r="C68" i="18"/>
  <c r="C63" i="18"/>
  <c r="C57" i="18"/>
  <c r="C52" i="18"/>
  <c r="C67" i="18"/>
  <c r="C56" i="18"/>
  <c r="C65" i="18"/>
  <c r="C55" i="18"/>
  <c r="C61" i="18"/>
  <c r="C71" i="18"/>
  <c r="C60" i="18"/>
  <c r="D132" i="17" a="1"/>
  <c r="D144" i="17" s="1"/>
  <c r="Y169" i="17"/>
  <c r="C52" i="17" a="1"/>
  <c r="C58" i="17" s="1"/>
  <c r="Y49" i="17"/>
  <c r="D52" i="17" a="1"/>
  <c r="D172" i="17" a="1"/>
  <c r="C28" i="17"/>
  <c r="C24" i="17"/>
  <c r="C20" i="17"/>
  <c r="C16" i="17"/>
  <c r="C12" i="17"/>
  <c r="C31" i="17"/>
  <c r="C26" i="17"/>
  <c r="C21" i="17"/>
  <c r="C15" i="17"/>
  <c r="C30" i="17"/>
  <c r="C25" i="17"/>
  <c r="C19" i="17"/>
  <c r="C14" i="17"/>
  <c r="C29" i="17"/>
  <c r="C23" i="17"/>
  <c r="C18" i="17"/>
  <c r="C13" i="17"/>
  <c r="C22" i="17"/>
  <c r="C17" i="17"/>
  <c r="C27" i="17"/>
  <c r="D92" i="17" a="1"/>
  <c r="Y89" i="17"/>
  <c r="C108" i="17"/>
  <c r="C104" i="17"/>
  <c r="C100" i="17"/>
  <c r="C96" i="17"/>
  <c r="C92" i="17"/>
  <c r="C109" i="17"/>
  <c r="C103" i="17"/>
  <c r="C98" i="17"/>
  <c r="C93" i="17"/>
  <c r="C107" i="17"/>
  <c r="C102" i="17"/>
  <c r="C97" i="17"/>
  <c r="C111" i="17"/>
  <c r="C106" i="17"/>
  <c r="C101" i="17"/>
  <c r="C95" i="17"/>
  <c r="C94" i="17"/>
  <c r="C110" i="17"/>
  <c r="C105" i="17"/>
  <c r="C99" i="17"/>
  <c r="C188" i="17"/>
  <c r="C184" i="17"/>
  <c r="C180" i="17"/>
  <c r="C176" i="17"/>
  <c r="C172" i="17"/>
  <c r="C187" i="17"/>
  <c r="C182" i="17"/>
  <c r="C177" i="17"/>
  <c r="C190" i="17"/>
  <c r="C183" i="17"/>
  <c r="C175" i="17"/>
  <c r="C191" i="17"/>
  <c r="C181" i="17"/>
  <c r="C173" i="17"/>
  <c r="C189" i="17"/>
  <c r="C179" i="17"/>
  <c r="C186" i="17"/>
  <c r="C178" i="17"/>
  <c r="C185" i="17"/>
  <c r="C174" i="17"/>
  <c r="Y129" i="17"/>
  <c r="C149" i="17"/>
  <c r="C145" i="17"/>
  <c r="C141" i="17"/>
  <c r="C137" i="17"/>
  <c r="C133" i="17"/>
  <c r="C151" i="17"/>
  <c r="C146" i="17"/>
  <c r="C140" i="17"/>
  <c r="C135" i="17"/>
  <c r="C144" i="17"/>
  <c r="C138" i="17"/>
  <c r="C150" i="17"/>
  <c r="C143" i="17"/>
  <c r="C136" i="17"/>
  <c r="C148" i="17"/>
  <c r="C142" i="17"/>
  <c r="C134" i="17"/>
  <c r="C139" i="17"/>
  <c r="C132" i="17"/>
  <c r="C147" i="17"/>
  <c r="Y9" i="17" l="1"/>
  <c r="R94" i="1"/>
  <c r="Q94" i="1"/>
  <c r="V94" i="1"/>
  <c r="S94" i="1"/>
  <c r="L94" i="1"/>
  <c r="H94" i="1"/>
  <c r="N94" i="1"/>
  <c r="G94" i="1"/>
  <c r="M94" i="1"/>
  <c r="I94" i="1"/>
  <c r="H160" i="34"/>
  <c r="O132" i="34"/>
  <c r="P132" i="34" s="1"/>
  <c r="Q132" i="34" s="1"/>
  <c r="R132" i="34" s="1"/>
  <c r="I78" i="34"/>
  <c r="N29" i="33"/>
  <c r="O29" i="33" s="1"/>
  <c r="P29" i="33" s="1"/>
  <c r="Q29" i="33" s="1"/>
  <c r="R29" i="33" s="1"/>
  <c r="S29" i="33" s="1"/>
  <c r="T29" i="33" s="1"/>
  <c r="U29" i="33" s="1"/>
  <c r="V29" i="33" s="1"/>
  <c r="W29" i="33" s="1"/>
  <c r="X29" i="33" s="1"/>
  <c r="Y29" i="33" s="1"/>
  <c r="I175" i="32"/>
  <c r="K211" i="32"/>
  <c r="L211" i="32" s="1"/>
  <c r="J242" i="32"/>
  <c r="I241" i="32"/>
  <c r="L14" i="32"/>
  <c r="M14" i="32" s="1"/>
  <c r="M46" i="32" s="1"/>
  <c r="K209" i="32"/>
  <c r="L209" i="32" s="1"/>
  <c r="L29" i="32"/>
  <c r="L61" i="32" s="1"/>
  <c r="I292" i="32"/>
  <c r="J292" i="32" s="1"/>
  <c r="L156" i="32"/>
  <c r="M156" i="32" s="1"/>
  <c r="L213" i="32"/>
  <c r="L245" i="32" s="1"/>
  <c r="K176" i="32"/>
  <c r="J46" i="32"/>
  <c r="K222" i="32"/>
  <c r="L222" i="32" s="1"/>
  <c r="L254" i="32" s="1"/>
  <c r="J96" i="32"/>
  <c r="K96" i="32" s="1"/>
  <c r="L96" i="32" s="1"/>
  <c r="L128" i="32" s="1"/>
  <c r="J253" i="32"/>
  <c r="J289" i="32"/>
  <c r="K289" i="32" s="1"/>
  <c r="K321" i="32" s="1"/>
  <c r="L31" i="32"/>
  <c r="M31" i="32" s="1"/>
  <c r="M63" i="32" s="1"/>
  <c r="L147" i="32"/>
  <c r="L179" i="32" s="1"/>
  <c r="K15" i="32"/>
  <c r="K47" i="32" s="1"/>
  <c r="M160" i="32"/>
  <c r="M150" i="32"/>
  <c r="M182" i="32" s="1"/>
  <c r="K16" i="32"/>
  <c r="K48" i="32" s="1"/>
  <c r="J25" i="32"/>
  <c r="J57" i="32" s="1"/>
  <c r="J53" i="32"/>
  <c r="J181" i="32"/>
  <c r="G70" i="30"/>
  <c r="K149" i="32"/>
  <c r="L28" i="32"/>
  <c r="L60" i="32" s="1"/>
  <c r="K62" i="32"/>
  <c r="M220" i="32"/>
  <c r="M252" i="32" s="1"/>
  <c r="I45" i="32"/>
  <c r="K276" i="32"/>
  <c r="K308" i="32" s="1"/>
  <c r="M30" i="32"/>
  <c r="M62" i="32" s="1"/>
  <c r="K13" i="32"/>
  <c r="K45" i="32" s="1"/>
  <c r="N26" i="32"/>
  <c r="O26" i="32" s="1"/>
  <c r="O58" i="32" s="1"/>
  <c r="L95" i="32"/>
  <c r="L127" i="32" s="1"/>
  <c r="K110" i="32"/>
  <c r="M218" i="32"/>
  <c r="N218" i="32" s="1"/>
  <c r="N250" i="32" s="1"/>
  <c r="L221" i="32"/>
  <c r="L253" i="32" s="1"/>
  <c r="J152" i="32"/>
  <c r="J184" i="32" s="1"/>
  <c r="K63" i="33"/>
  <c r="L63" i="33" s="1"/>
  <c r="M63" i="33" s="1"/>
  <c r="G71" i="30"/>
  <c r="G18" i="30"/>
  <c r="G27" i="30" s="1"/>
  <c r="G40" i="30" s="1"/>
  <c r="G49" i="30" s="1"/>
  <c r="G59" i="30" s="1"/>
  <c r="G80" i="33"/>
  <c r="F27" i="30"/>
  <c r="F39" i="30"/>
  <c r="H120" i="34"/>
  <c r="K8" i="35"/>
  <c r="K10" i="35" s="1"/>
  <c r="K111" i="30"/>
  <c r="J14" i="35"/>
  <c r="J17" i="35" s="1"/>
  <c r="J117" i="30"/>
  <c r="J115" i="30" s="1"/>
  <c r="H65" i="32"/>
  <c r="J111" i="32"/>
  <c r="K79" i="32"/>
  <c r="L97" i="32"/>
  <c r="L129" i="32" s="1"/>
  <c r="J126" i="32"/>
  <c r="K94" i="32"/>
  <c r="K180" i="32"/>
  <c r="L148" i="32"/>
  <c r="L194" i="32"/>
  <c r="K146" i="32"/>
  <c r="K178" i="32" s="1"/>
  <c r="I251" i="32"/>
  <c r="J219" i="32"/>
  <c r="J251" i="32" s="1"/>
  <c r="M215" i="32"/>
  <c r="M247" i="32" s="1"/>
  <c r="J226" i="32"/>
  <c r="I258" i="32"/>
  <c r="J288" i="32"/>
  <c r="H307" i="32"/>
  <c r="I275" i="32"/>
  <c r="L273" i="32"/>
  <c r="L305" i="32" s="1"/>
  <c r="I319" i="32"/>
  <c r="J287" i="32"/>
  <c r="K287" i="32" s="1"/>
  <c r="K319" i="32" s="1"/>
  <c r="G325" i="32"/>
  <c r="G333" i="32" s="1"/>
  <c r="H22" i="30" s="1"/>
  <c r="H70" i="30" s="1"/>
  <c r="N217" i="32"/>
  <c r="N249" i="32" s="1"/>
  <c r="L249" i="32"/>
  <c r="K224" i="32"/>
  <c r="L224" i="32" s="1"/>
  <c r="J256" i="32"/>
  <c r="K248" i="32"/>
  <c r="M216" i="32"/>
  <c r="M194" i="32"/>
  <c r="N162" i="32"/>
  <c r="N194" i="32" s="1"/>
  <c r="H195" i="32"/>
  <c r="J187" i="32"/>
  <c r="L155" i="32"/>
  <c r="L187" i="32" s="1"/>
  <c r="L157" i="32"/>
  <c r="K189" i="32"/>
  <c r="J84" i="32"/>
  <c r="J116" i="32" s="1"/>
  <c r="I122" i="32"/>
  <c r="J90" i="32"/>
  <c r="J129" i="32"/>
  <c r="M83" i="32"/>
  <c r="M115" i="32" s="1"/>
  <c r="I64" i="32"/>
  <c r="N22" i="32"/>
  <c r="N54" i="32" s="1"/>
  <c r="J32" i="32"/>
  <c r="J64" i="32" s="1"/>
  <c r="L19" i="32"/>
  <c r="L51" i="32" s="1"/>
  <c r="L21" i="32"/>
  <c r="L53" i="32" s="1"/>
  <c r="M13" i="33"/>
  <c r="N13" i="33" s="1"/>
  <c r="M96" i="33"/>
  <c r="N96" i="33" s="1"/>
  <c r="O96" i="33" s="1"/>
  <c r="P96" i="33" s="1"/>
  <c r="Q96" i="33" s="1"/>
  <c r="R96" i="33" s="1"/>
  <c r="S96" i="33" s="1"/>
  <c r="T96" i="33" s="1"/>
  <c r="U96" i="33" s="1"/>
  <c r="V96" i="33" s="1"/>
  <c r="W96" i="33" s="1"/>
  <c r="X96" i="33" s="1"/>
  <c r="Y96" i="33" s="1"/>
  <c r="G160" i="33"/>
  <c r="F207" i="33"/>
  <c r="G108" i="30" s="1"/>
  <c r="J143" i="33"/>
  <c r="K143" i="33" s="1"/>
  <c r="L143" i="33" s="1"/>
  <c r="L139" i="33"/>
  <c r="M139" i="33" s="1"/>
  <c r="N139" i="33" s="1"/>
  <c r="O139" i="33" s="1"/>
  <c r="P139" i="33" s="1"/>
  <c r="Q139" i="33" s="1"/>
  <c r="R139" i="33" s="1"/>
  <c r="S139" i="33" s="1"/>
  <c r="T139" i="33" s="1"/>
  <c r="U139" i="33" s="1"/>
  <c r="V139" i="33" s="1"/>
  <c r="W139" i="33" s="1"/>
  <c r="X139" i="33" s="1"/>
  <c r="Y139" i="33" s="1"/>
  <c r="I181" i="33"/>
  <c r="J181" i="33" s="1"/>
  <c r="K181" i="33" s="1"/>
  <c r="I174" i="33"/>
  <c r="J174" i="33" s="1"/>
  <c r="G205" i="33"/>
  <c r="H23" i="30" s="1"/>
  <c r="K147" i="33"/>
  <c r="L147" i="33" s="1"/>
  <c r="M147" i="33" s="1"/>
  <c r="L134" i="33"/>
  <c r="M134" i="33" s="1"/>
  <c r="M92" i="33"/>
  <c r="K53" i="33"/>
  <c r="L53" i="33" s="1"/>
  <c r="J55" i="33"/>
  <c r="L12" i="33"/>
  <c r="M12" i="33" s="1"/>
  <c r="N141" i="34"/>
  <c r="O141" i="34" s="1"/>
  <c r="P141" i="34" s="1"/>
  <c r="Q141" i="34" s="1"/>
  <c r="L183" i="34"/>
  <c r="M183" i="34" s="1"/>
  <c r="N184" i="34"/>
  <c r="O184" i="34" s="1"/>
  <c r="K176" i="34"/>
  <c r="L176" i="34" s="1"/>
  <c r="M176" i="34" s="1"/>
  <c r="G200" i="34"/>
  <c r="G207" i="34" s="1"/>
  <c r="H109" i="30" s="1"/>
  <c r="H198" i="34"/>
  <c r="M178" i="34"/>
  <c r="N178" i="34" s="1"/>
  <c r="O178" i="34" s="1"/>
  <c r="K177" i="34"/>
  <c r="O144" i="34"/>
  <c r="P144" i="34" s="1"/>
  <c r="I160" i="34"/>
  <c r="K105" i="34"/>
  <c r="L105" i="34" s="1"/>
  <c r="M105" i="34" s="1"/>
  <c r="I118" i="34"/>
  <c r="N110" i="34"/>
  <c r="O110" i="34" s="1"/>
  <c r="R99" i="34"/>
  <c r="S99" i="34" s="1"/>
  <c r="T99" i="34" s="1"/>
  <c r="U99" i="34" s="1"/>
  <c r="M55" i="34"/>
  <c r="N55" i="34" s="1"/>
  <c r="O55" i="34" s="1"/>
  <c r="P55" i="34" s="1"/>
  <c r="L67" i="34"/>
  <c r="M67" i="34" s="1"/>
  <c r="O18" i="34"/>
  <c r="W29" i="34"/>
  <c r="X29" i="34" s="1"/>
  <c r="Y29" i="34" s="1"/>
  <c r="O15" i="34"/>
  <c r="P15" i="34" s="1"/>
  <c r="Q15" i="34" s="1"/>
  <c r="R15" i="34" s="1"/>
  <c r="S15" i="34" s="1"/>
  <c r="T15" i="34" s="1"/>
  <c r="U15" i="34" s="1"/>
  <c r="V15" i="34" s="1"/>
  <c r="W15" i="34" s="1"/>
  <c r="X15" i="34" s="1"/>
  <c r="J12" i="34"/>
  <c r="W24" i="34"/>
  <c r="X24" i="34" s="1"/>
  <c r="Y24" i="34" s="1"/>
  <c r="Q22" i="34"/>
  <c r="P15" i="35"/>
  <c r="O17" i="34"/>
  <c r="P17" i="34" s="1"/>
  <c r="P25" i="34"/>
  <c r="Q25" i="34" s="1"/>
  <c r="R25" i="34" s="1"/>
  <c r="S25" i="34" s="1"/>
  <c r="T25" i="34" s="1"/>
  <c r="U25" i="34" s="1"/>
  <c r="V25" i="34" s="1"/>
  <c r="W25" i="34" s="1"/>
  <c r="X25" i="34" s="1"/>
  <c r="Y25" i="34" s="1"/>
  <c r="J175" i="34"/>
  <c r="K175" i="34" s="1"/>
  <c r="I198" i="34"/>
  <c r="L70" i="34"/>
  <c r="M70" i="34" s="1"/>
  <c r="L135" i="34"/>
  <c r="M135" i="34" s="1"/>
  <c r="P56" i="34"/>
  <c r="Q56" i="34" s="1"/>
  <c r="R56" i="34" s="1"/>
  <c r="N137" i="34"/>
  <c r="O137" i="34" s="1"/>
  <c r="P137" i="34" s="1"/>
  <c r="Q137" i="34" s="1"/>
  <c r="R137" i="34" s="1"/>
  <c r="S137" i="34" s="1"/>
  <c r="T137" i="34" s="1"/>
  <c r="U137" i="34" s="1"/>
  <c r="V137" i="34" s="1"/>
  <c r="W137" i="34" s="1"/>
  <c r="X137" i="34" s="1"/>
  <c r="Y137" i="34" s="1"/>
  <c r="P27" i="34"/>
  <c r="Q27" i="34" s="1"/>
  <c r="R27" i="34" s="1"/>
  <c r="S27" i="34" s="1"/>
  <c r="T27" i="34" s="1"/>
  <c r="U27" i="34" s="1"/>
  <c r="V27" i="34" s="1"/>
  <c r="W27" i="34" s="1"/>
  <c r="X27" i="34" s="1"/>
  <c r="Y27" i="34" s="1"/>
  <c r="N59" i="34"/>
  <c r="O59" i="34" s="1"/>
  <c r="P59" i="34" s="1"/>
  <c r="Q59" i="34" s="1"/>
  <c r="N53" i="34"/>
  <c r="K146" i="34"/>
  <c r="L146" i="34" s="1"/>
  <c r="M52" i="34"/>
  <c r="N52" i="34" s="1"/>
  <c r="H80" i="34"/>
  <c r="K107" i="34"/>
  <c r="L107" i="34" s="1"/>
  <c r="L94" i="34"/>
  <c r="L103" i="34"/>
  <c r="L98" i="34"/>
  <c r="M98" i="34" s="1"/>
  <c r="N98" i="34" s="1"/>
  <c r="N106" i="34"/>
  <c r="Y13" i="34"/>
  <c r="L58" i="34"/>
  <c r="N31" i="34"/>
  <c r="O31" i="34" s="1"/>
  <c r="K60" i="34"/>
  <c r="K78" i="34" s="1"/>
  <c r="O28" i="34"/>
  <c r="P28" i="34" s="1"/>
  <c r="Q28" i="34" s="1"/>
  <c r="R28" i="34" s="1"/>
  <c r="M138" i="34"/>
  <c r="N138" i="34" s="1"/>
  <c r="O138" i="34" s="1"/>
  <c r="J150" i="34"/>
  <c r="K150" i="34" s="1"/>
  <c r="N145" i="34"/>
  <c r="Q102" i="34"/>
  <c r="R102" i="34" s="1"/>
  <c r="S102" i="34" s="1"/>
  <c r="M186" i="34"/>
  <c r="N186" i="34" s="1"/>
  <c r="L143" i="34"/>
  <c r="H205" i="34"/>
  <c r="I36" i="30" s="1"/>
  <c r="M148" i="34"/>
  <c r="O179" i="34"/>
  <c r="M191" i="34"/>
  <c r="N191" i="34" s="1"/>
  <c r="N136" i="34"/>
  <c r="L64" i="34"/>
  <c r="M64" i="34" s="1"/>
  <c r="N64" i="34" s="1"/>
  <c r="O64" i="34" s="1"/>
  <c r="P64" i="34" s="1"/>
  <c r="Q64" i="34" s="1"/>
  <c r="R64" i="34" s="1"/>
  <c r="S64" i="34" s="1"/>
  <c r="T64" i="34" s="1"/>
  <c r="U64" i="34" s="1"/>
  <c r="V64" i="34" s="1"/>
  <c r="W64" i="34" s="1"/>
  <c r="X64" i="34" s="1"/>
  <c r="Y64" i="34" s="1"/>
  <c r="M71" i="34"/>
  <c r="G205" i="34"/>
  <c r="H36" i="30" s="1"/>
  <c r="F207" i="34"/>
  <c r="G109" i="30" s="1"/>
  <c r="N140" i="34"/>
  <c r="O140" i="34" s="1"/>
  <c r="P140" i="34" s="1"/>
  <c r="Q140" i="34" s="1"/>
  <c r="R140" i="34" s="1"/>
  <c r="P19" i="34"/>
  <c r="Q19" i="34" s="1"/>
  <c r="R19" i="34" s="1"/>
  <c r="S19" i="34" s="1"/>
  <c r="T19" i="34" s="1"/>
  <c r="U19" i="34" s="1"/>
  <c r="V19" i="34" s="1"/>
  <c r="W19" i="34" s="1"/>
  <c r="X19" i="34" s="1"/>
  <c r="Y19" i="34" s="1"/>
  <c r="L23" i="34"/>
  <c r="R21" i="34"/>
  <c r="S21" i="34" s="1"/>
  <c r="L185" i="34"/>
  <c r="M185" i="34" s="1"/>
  <c r="K189" i="34"/>
  <c r="L142" i="34"/>
  <c r="M142" i="34" s="1"/>
  <c r="N142" i="34" s="1"/>
  <c r="M172" i="34"/>
  <c r="J97" i="34"/>
  <c r="K109" i="34"/>
  <c r="O62" i="34"/>
  <c r="P62" i="34" s="1"/>
  <c r="Q62" i="34" s="1"/>
  <c r="R62" i="34" s="1"/>
  <c r="S62" i="34" s="1"/>
  <c r="T62" i="34" s="1"/>
  <c r="U62" i="34" s="1"/>
  <c r="V62" i="34" s="1"/>
  <c r="W62" i="34" s="1"/>
  <c r="X62" i="34" s="1"/>
  <c r="Y62" i="34" s="1"/>
  <c r="M57" i="34"/>
  <c r="N57" i="34" s="1"/>
  <c r="O57" i="34" s="1"/>
  <c r="P57" i="34" s="1"/>
  <c r="Q57" i="34" s="1"/>
  <c r="R57" i="34" s="1"/>
  <c r="S57" i="34" s="1"/>
  <c r="T57" i="34" s="1"/>
  <c r="U57" i="34" s="1"/>
  <c r="V57" i="34" s="1"/>
  <c r="W57" i="34" s="1"/>
  <c r="X57" i="34" s="1"/>
  <c r="Y57" i="34" s="1"/>
  <c r="M149" i="34"/>
  <c r="N149" i="34" s="1"/>
  <c r="O149" i="34" s="1"/>
  <c r="L63" i="34"/>
  <c r="J78" i="34"/>
  <c r="H40" i="34"/>
  <c r="N16" i="34"/>
  <c r="O16" i="34" s="1"/>
  <c r="P16" i="34" s="1"/>
  <c r="Q16" i="34" s="1"/>
  <c r="R16" i="34" s="1"/>
  <c r="S16" i="34" s="1"/>
  <c r="T16" i="34" s="1"/>
  <c r="U16" i="34" s="1"/>
  <c r="V16" i="34" s="1"/>
  <c r="W16" i="34" s="1"/>
  <c r="X16" i="34" s="1"/>
  <c r="L101" i="34"/>
  <c r="M101" i="34" s="1"/>
  <c r="U26" i="34"/>
  <c r="V26" i="34" s="1"/>
  <c r="W26" i="34" s="1"/>
  <c r="X26" i="34" s="1"/>
  <c r="Y26" i="34" s="1"/>
  <c r="L104" i="34"/>
  <c r="O66" i="34"/>
  <c r="L187" i="34"/>
  <c r="N95" i="34"/>
  <c r="O95" i="34" s="1"/>
  <c r="P95" i="34" s="1"/>
  <c r="M180" i="34"/>
  <c r="N14" i="34"/>
  <c r="O14" i="34" s="1"/>
  <c r="P14" i="34" s="1"/>
  <c r="Q14" i="34" s="1"/>
  <c r="R14" i="34" s="1"/>
  <c r="S14" i="34" s="1"/>
  <c r="T14" i="34" s="1"/>
  <c r="U14" i="34" s="1"/>
  <c r="V14" i="34" s="1"/>
  <c r="W14" i="34" s="1"/>
  <c r="X14" i="34" s="1"/>
  <c r="Y14" i="34" s="1"/>
  <c r="N151" i="34"/>
  <c r="O151" i="34" s="1"/>
  <c r="P151" i="34" s="1"/>
  <c r="Q151" i="34" s="1"/>
  <c r="R151" i="34" s="1"/>
  <c r="S151" i="34" s="1"/>
  <c r="L20" i="34"/>
  <c r="L147" i="34"/>
  <c r="M147" i="34" s="1"/>
  <c r="S132" i="34"/>
  <c r="O54" i="34"/>
  <c r="P54" i="34" s="1"/>
  <c r="Q54" i="34" s="1"/>
  <c r="R54" i="34" s="1"/>
  <c r="S54" i="34" s="1"/>
  <c r="M65" i="34"/>
  <c r="N65" i="34" s="1"/>
  <c r="O65" i="34" s="1"/>
  <c r="P65" i="34" s="1"/>
  <c r="Q65" i="34" s="1"/>
  <c r="R65" i="34" s="1"/>
  <c r="S65" i="34" s="1"/>
  <c r="T65" i="34" s="1"/>
  <c r="U65" i="34" s="1"/>
  <c r="V65" i="34" s="1"/>
  <c r="W65" i="34" s="1"/>
  <c r="X65" i="34" s="1"/>
  <c r="Y65" i="34" s="1"/>
  <c r="L134" i="34"/>
  <c r="K93" i="34"/>
  <c r="L174" i="34"/>
  <c r="M190" i="34"/>
  <c r="M133" i="34"/>
  <c r="L69" i="34"/>
  <c r="N188" i="34"/>
  <c r="J96" i="34"/>
  <c r="L173" i="34"/>
  <c r="M100" i="34"/>
  <c r="N100" i="34" s="1"/>
  <c r="O100" i="34" s="1"/>
  <c r="P100" i="34" s="1"/>
  <c r="Q100" i="34" s="1"/>
  <c r="R100" i="34" s="1"/>
  <c r="S100" i="34" s="1"/>
  <c r="T100" i="34" s="1"/>
  <c r="U100" i="34" s="1"/>
  <c r="V100" i="34" s="1"/>
  <c r="W100" i="34" s="1"/>
  <c r="X100" i="34" s="1"/>
  <c r="Y100" i="34" s="1"/>
  <c r="L92" i="34"/>
  <c r="M92" i="34" s="1"/>
  <c r="N108" i="34"/>
  <c r="O108" i="34" s="1"/>
  <c r="P108" i="34" s="1"/>
  <c r="Q108" i="34" s="1"/>
  <c r="R108" i="34" s="1"/>
  <c r="S108" i="34" s="1"/>
  <c r="T108" i="34" s="1"/>
  <c r="U108" i="34" s="1"/>
  <c r="V108" i="34" s="1"/>
  <c r="W108" i="34" s="1"/>
  <c r="X108" i="34" s="1"/>
  <c r="Y108" i="34" s="1"/>
  <c r="M61" i="34"/>
  <c r="R111" i="34"/>
  <c r="S111" i="34" s="1"/>
  <c r="T111" i="34" s="1"/>
  <c r="U111" i="34" s="1"/>
  <c r="V111" i="34" s="1"/>
  <c r="W111" i="34" s="1"/>
  <c r="X111" i="34" s="1"/>
  <c r="Y111" i="34" s="1"/>
  <c r="N68" i="34"/>
  <c r="O68" i="34" s="1"/>
  <c r="J181" i="34"/>
  <c r="K182" i="34"/>
  <c r="H158" i="33"/>
  <c r="I132" i="33"/>
  <c r="M16" i="33"/>
  <c r="N16" i="33" s="1"/>
  <c r="O16" i="33" s="1"/>
  <c r="P16" i="33" s="1"/>
  <c r="Q16" i="33" s="1"/>
  <c r="R16" i="33" s="1"/>
  <c r="S16" i="33" s="1"/>
  <c r="T16" i="33" s="1"/>
  <c r="U16" i="33" s="1"/>
  <c r="V16" i="33" s="1"/>
  <c r="W16" i="33" s="1"/>
  <c r="X16" i="33" s="1"/>
  <c r="Y16" i="33" s="1"/>
  <c r="N98" i="33"/>
  <c r="O98" i="33" s="1"/>
  <c r="P98" i="33" s="1"/>
  <c r="Q98" i="33" s="1"/>
  <c r="R98" i="33" s="1"/>
  <c r="S98" i="33" s="1"/>
  <c r="T98" i="33" s="1"/>
  <c r="U98" i="33" s="1"/>
  <c r="V98" i="33" s="1"/>
  <c r="W98" i="33" s="1"/>
  <c r="X98" i="33" s="1"/>
  <c r="Y98" i="33" s="1"/>
  <c r="M103" i="33"/>
  <c r="N103" i="33" s="1"/>
  <c r="O103" i="33" s="1"/>
  <c r="O105" i="33"/>
  <c r="P105" i="33" s="1"/>
  <c r="L95" i="33"/>
  <c r="M108" i="33"/>
  <c r="H198" i="33"/>
  <c r="J67" i="33"/>
  <c r="K67" i="33" s="1"/>
  <c r="K104" i="33"/>
  <c r="L104" i="33" s="1"/>
  <c r="M104" i="33" s="1"/>
  <c r="N104" i="33" s="1"/>
  <c r="O104" i="33" s="1"/>
  <c r="P104" i="33" s="1"/>
  <c r="Q104" i="33" s="1"/>
  <c r="R104" i="33" s="1"/>
  <c r="S104" i="33" s="1"/>
  <c r="T104" i="33" s="1"/>
  <c r="U104" i="33" s="1"/>
  <c r="V104" i="33" s="1"/>
  <c r="W104" i="33" s="1"/>
  <c r="X104" i="33" s="1"/>
  <c r="Y104" i="33" s="1"/>
  <c r="R27" i="33"/>
  <c r="S27" i="33" s="1"/>
  <c r="T27" i="33" s="1"/>
  <c r="U27" i="33" s="1"/>
  <c r="I151" i="33"/>
  <c r="J151" i="33" s="1"/>
  <c r="L25" i="33"/>
  <c r="M25" i="33" s="1"/>
  <c r="N25" i="33" s="1"/>
  <c r="O25" i="33" s="1"/>
  <c r="P25" i="33" s="1"/>
  <c r="Q25" i="33" s="1"/>
  <c r="R25" i="33" s="1"/>
  <c r="S25" i="33" s="1"/>
  <c r="M101" i="33"/>
  <c r="N101" i="33" s="1"/>
  <c r="O101" i="33" s="1"/>
  <c r="P101" i="33" s="1"/>
  <c r="M102" i="33"/>
  <c r="N102" i="33" s="1"/>
  <c r="O102" i="33" s="1"/>
  <c r="P102" i="33" s="1"/>
  <c r="Q102" i="33" s="1"/>
  <c r="R102" i="33" s="1"/>
  <c r="L188" i="33"/>
  <c r="M188" i="33" s="1"/>
  <c r="K23" i="33"/>
  <c r="L23" i="33" s="1"/>
  <c r="M23" i="33" s="1"/>
  <c r="K180" i="33"/>
  <c r="I118" i="33"/>
  <c r="K175" i="33"/>
  <c r="L178" i="33"/>
  <c r="J56" i="33"/>
  <c r="L100" i="33"/>
  <c r="K59" i="33"/>
  <c r="L59" i="33" s="1"/>
  <c r="K177" i="33"/>
  <c r="K94" i="33"/>
  <c r="L94" i="33" s="1"/>
  <c r="J133" i="33"/>
  <c r="N93" i="33"/>
  <c r="O93" i="33" s="1"/>
  <c r="P93" i="33" s="1"/>
  <c r="Q93" i="33" s="1"/>
  <c r="R93" i="33" s="1"/>
  <c r="S93" i="33" s="1"/>
  <c r="T93" i="33" s="1"/>
  <c r="U93" i="33" s="1"/>
  <c r="V93" i="33" s="1"/>
  <c r="W93" i="33" s="1"/>
  <c r="X93" i="33" s="1"/>
  <c r="Y93" i="33" s="1"/>
  <c r="J61" i="33"/>
  <c r="K150" i="33"/>
  <c r="M135" i="33"/>
  <c r="N135" i="33" s="1"/>
  <c r="K71" i="33"/>
  <c r="L186" i="33"/>
  <c r="M21" i="33"/>
  <c r="J62" i="33"/>
  <c r="K62" i="33" s="1"/>
  <c r="N109" i="33"/>
  <c r="O109" i="33" s="1"/>
  <c r="L173" i="33"/>
  <c r="I176" i="33"/>
  <c r="J176" i="33" s="1"/>
  <c r="L136" i="33"/>
  <c r="M136" i="33" s="1"/>
  <c r="K57" i="33"/>
  <c r="M99" i="33"/>
  <c r="L182" i="33"/>
  <c r="J137" i="33"/>
  <c r="L179" i="33"/>
  <c r="M179" i="33" s="1"/>
  <c r="N179" i="33" s="1"/>
  <c r="J184" i="33"/>
  <c r="N17" i="33"/>
  <c r="O17" i="33" s="1"/>
  <c r="P17" i="33" s="1"/>
  <c r="Q17" i="33" s="1"/>
  <c r="R17" i="33" s="1"/>
  <c r="M28" i="33"/>
  <c r="N28" i="33" s="1"/>
  <c r="L54" i="33"/>
  <c r="L14" i="33"/>
  <c r="M14" i="33" s="1"/>
  <c r="N14" i="33" s="1"/>
  <c r="O14" i="33" s="1"/>
  <c r="G200" i="33"/>
  <c r="P19" i="33"/>
  <c r="Q19" i="33" s="1"/>
  <c r="R19" i="33" s="1"/>
  <c r="S19" i="33" s="1"/>
  <c r="K183" i="33"/>
  <c r="L177" i="33"/>
  <c r="M177" i="33" s="1"/>
  <c r="M110" i="33"/>
  <c r="N110" i="33" s="1"/>
  <c r="O110" i="33" s="1"/>
  <c r="P110" i="33" s="1"/>
  <c r="L148" i="33"/>
  <c r="K58" i="33"/>
  <c r="N107" i="33"/>
  <c r="O107" i="33" s="1"/>
  <c r="P107" i="33" s="1"/>
  <c r="Q107" i="33" s="1"/>
  <c r="M30" i="33"/>
  <c r="N30" i="33" s="1"/>
  <c r="O30" i="33" s="1"/>
  <c r="M141" i="33"/>
  <c r="N141" i="33" s="1"/>
  <c r="H120" i="33"/>
  <c r="K65" i="33"/>
  <c r="L65" i="33" s="1"/>
  <c r="J22" i="33"/>
  <c r="K22" i="33" s="1"/>
  <c r="L22" i="33" s="1"/>
  <c r="I38" i="33"/>
  <c r="J190" i="33"/>
  <c r="I70" i="33"/>
  <c r="J70" i="33" s="1"/>
  <c r="M52" i="33"/>
  <c r="K189" i="33"/>
  <c r="L185" i="33"/>
  <c r="M185" i="33" s="1"/>
  <c r="M187" i="33"/>
  <c r="J111" i="33"/>
  <c r="K111" i="33" s="1"/>
  <c r="K31" i="33"/>
  <c r="N18" i="33"/>
  <c r="O18" i="33" s="1"/>
  <c r="P18" i="33" s="1"/>
  <c r="J64" i="33"/>
  <c r="K64" i="33" s="1"/>
  <c r="H40" i="33"/>
  <c r="J66" i="33"/>
  <c r="J68" i="33"/>
  <c r="K68" i="33" s="1"/>
  <c r="L68" i="33" s="1"/>
  <c r="L106" i="33"/>
  <c r="M106" i="33" s="1"/>
  <c r="N106" i="33" s="1"/>
  <c r="L138" i="33"/>
  <c r="I191" i="33"/>
  <c r="J145" i="33"/>
  <c r="K145" i="33" s="1"/>
  <c r="K69" i="33"/>
  <c r="J60" i="33"/>
  <c r="K146" i="33"/>
  <c r="L146" i="33" s="1"/>
  <c r="I144" i="33"/>
  <c r="J149" i="33"/>
  <c r="N26" i="33"/>
  <c r="O26" i="33" s="1"/>
  <c r="P26" i="33" s="1"/>
  <c r="L97" i="33"/>
  <c r="M97" i="33" s="1"/>
  <c r="J142" i="33"/>
  <c r="K172" i="33"/>
  <c r="I140" i="33"/>
  <c r="H78" i="33"/>
  <c r="Q15" i="33"/>
  <c r="R15" i="33" s="1"/>
  <c r="J24" i="33"/>
  <c r="O20" i="33"/>
  <c r="P20" i="33" s="1"/>
  <c r="K314" i="32"/>
  <c r="J246" i="32"/>
  <c r="K214" i="32"/>
  <c r="K246" i="32" s="1"/>
  <c r="L255" i="32"/>
  <c r="K240" i="32"/>
  <c r="J257" i="32"/>
  <c r="K225" i="32"/>
  <c r="K257" i="32" s="1"/>
  <c r="H315" i="32"/>
  <c r="I283" i="32"/>
  <c r="I315" i="32" s="1"/>
  <c r="H309" i="32"/>
  <c r="I52" i="32"/>
  <c r="J55" i="32"/>
  <c r="L110" i="32"/>
  <c r="M78" i="32"/>
  <c r="J59" i="32"/>
  <c r="K186" i="32"/>
  <c r="L54" i="32"/>
  <c r="K243" i="32"/>
  <c r="I183" i="32"/>
  <c r="K151" i="32"/>
  <c r="K183" i="32" s="1"/>
  <c r="K119" i="32"/>
  <c r="L87" i="32"/>
  <c r="J117" i="32"/>
  <c r="K85" i="32"/>
  <c r="J158" i="32"/>
  <c r="J190" i="32" s="1"/>
  <c r="K242" i="32"/>
  <c r="L210" i="32"/>
  <c r="J310" i="32"/>
  <c r="I322" i="32"/>
  <c r="J290" i="32"/>
  <c r="J305" i="32"/>
  <c r="M24" i="32"/>
  <c r="N24" i="32" s="1"/>
  <c r="K23" i="32"/>
  <c r="J317" i="32"/>
  <c r="J281" i="32"/>
  <c r="J313" i="32" s="1"/>
  <c r="K193" i="32"/>
  <c r="L161" i="32"/>
  <c r="J51" i="32"/>
  <c r="I312" i="32"/>
  <c r="J124" i="32"/>
  <c r="K92" i="32"/>
  <c r="L186" i="32"/>
  <c r="M154" i="32"/>
  <c r="N154" i="32" s="1"/>
  <c r="K56" i="32"/>
  <c r="L282" i="32"/>
  <c r="L314" i="32" s="1"/>
  <c r="L176" i="32"/>
  <c r="M144" i="32"/>
  <c r="I308" i="32"/>
  <c r="K115" i="32"/>
  <c r="K125" i="32"/>
  <c r="M93" i="32"/>
  <c r="K247" i="32"/>
  <c r="K280" i="32"/>
  <c r="J123" i="32"/>
  <c r="K91" i="32"/>
  <c r="L91" i="32" s="1"/>
  <c r="L123" i="32" s="1"/>
  <c r="J121" i="32"/>
  <c r="K89" i="32"/>
  <c r="I306" i="32"/>
  <c r="J120" i="32"/>
  <c r="K88" i="32"/>
  <c r="J316" i="32"/>
  <c r="L284" i="32"/>
  <c r="L316" i="32" s="1"/>
  <c r="I50" i="32"/>
  <c r="J18" i="32"/>
  <c r="J259" i="32"/>
  <c r="I112" i="32"/>
  <c r="J80" i="32"/>
  <c r="K80" i="32" s="1"/>
  <c r="K112" i="32" s="1"/>
  <c r="I185" i="32"/>
  <c r="K113" i="32"/>
  <c r="L81" i="32"/>
  <c r="I277" i="32"/>
  <c r="K191" i="32"/>
  <c r="L159" i="32"/>
  <c r="K86" i="32"/>
  <c r="K118" i="32" s="1"/>
  <c r="K17" i="32"/>
  <c r="K49" i="32" s="1"/>
  <c r="L114" i="32"/>
  <c r="M82" i="32"/>
  <c r="J274" i="32"/>
  <c r="J306" i="32" s="1"/>
  <c r="L278" i="32"/>
  <c r="M278" i="32" s="1"/>
  <c r="L208" i="32"/>
  <c r="L240" i="32" s="1"/>
  <c r="K27" i="32"/>
  <c r="J291" i="32"/>
  <c r="K279" i="32"/>
  <c r="N223" i="32"/>
  <c r="I313" i="32"/>
  <c r="J177" i="32"/>
  <c r="K285" i="32"/>
  <c r="K317" i="32" s="1"/>
  <c r="J244" i="32"/>
  <c r="L212" i="32"/>
  <c r="M212" i="32" s="1"/>
  <c r="M244" i="32" s="1"/>
  <c r="K20" i="32"/>
  <c r="K227" i="32"/>
  <c r="K259" i="32" s="1"/>
  <c r="J153" i="32"/>
  <c r="K153" i="32" s="1"/>
  <c r="K185" i="32" s="1"/>
  <c r="J175" i="32"/>
  <c r="K143" i="32"/>
  <c r="J314" i="32"/>
  <c r="J49" i="32"/>
  <c r="H130" i="32"/>
  <c r="I318" i="32"/>
  <c r="J286" i="32"/>
  <c r="H260" i="32"/>
  <c r="K145" i="32"/>
  <c r="O121" i="30"/>
  <c r="C63" i="17"/>
  <c r="C65" i="17"/>
  <c r="E65" i="17" s="1"/>
  <c r="C61" i="17"/>
  <c r="E61" i="17" s="1"/>
  <c r="C62" i="17"/>
  <c r="E62" i="17" s="1"/>
  <c r="C64" i="17"/>
  <c r="E64" i="17" s="1"/>
  <c r="D151" i="18"/>
  <c r="D136" i="18"/>
  <c r="D138" i="18"/>
  <c r="D137" i="18"/>
  <c r="D145" i="18"/>
  <c r="D132" i="18"/>
  <c r="D135" i="18"/>
  <c r="D134" i="18"/>
  <c r="D148" i="18"/>
  <c r="D143" i="18"/>
  <c r="D150" i="18"/>
  <c r="D144" i="18"/>
  <c r="D140" i="18"/>
  <c r="D141" i="18"/>
  <c r="D139" i="18"/>
  <c r="D142" i="18"/>
  <c r="D146" i="18"/>
  <c r="D133" i="18"/>
  <c r="D149" i="18"/>
  <c r="D16" i="18"/>
  <c r="D13" i="18"/>
  <c r="D29" i="18"/>
  <c r="D26" i="18"/>
  <c r="D23" i="18"/>
  <c r="D20" i="18"/>
  <c r="D17" i="18"/>
  <c r="D14" i="18"/>
  <c r="D30" i="18"/>
  <c r="D27" i="18"/>
  <c r="D24" i="18"/>
  <c r="D21" i="18"/>
  <c r="D18" i="18"/>
  <c r="D15" i="18"/>
  <c r="D31" i="18"/>
  <c r="D12" i="18"/>
  <c r="D28" i="18"/>
  <c r="D25" i="18"/>
  <c r="D22" i="18"/>
  <c r="E52" i="18"/>
  <c r="E53" i="18"/>
  <c r="F53" i="18" s="1"/>
  <c r="E70" i="18"/>
  <c r="E109" i="18"/>
  <c r="F109" i="18" s="1"/>
  <c r="E71" i="18"/>
  <c r="E56" i="18"/>
  <c r="F56" i="18" s="1"/>
  <c r="E63" i="18"/>
  <c r="E64" i="18"/>
  <c r="F64" i="18" s="1"/>
  <c r="E62" i="18"/>
  <c r="E108" i="18"/>
  <c r="F108" i="18" s="1"/>
  <c r="E103" i="18"/>
  <c r="E99" i="18"/>
  <c r="E102" i="18"/>
  <c r="E101" i="18"/>
  <c r="F101" i="18" s="1"/>
  <c r="C28" i="18"/>
  <c r="C24" i="18"/>
  <c r="C20" i="18"/>
  <c r="C16" i="18"/>
  <c r="C12" i="18"/>
  <c r="C31" i="18"/>
  <c r="C27" i="18"/>
  <c r="C23" i="18"/>
  <c r="C19" i="18"/>
  <c r="C15" i="18"/>
  <c r="C30" i="18"/>
  <c r="C26" i="18"/>
  <c r="C22" i="18"/>
  <c r="C18" i="18"/>
  <c r="C14" i="18"/>
  <c r="C29" i="18"/>
  <c r="C25" i="18"/>
  <c r="C21" i="18"/>
  <c r="C17" i="18"/>
  <c r="C13" i="18"/>
  <c r="E141" i="18"/>
  <c r="E151" i="18"/>
  <c r="F151" i="18" s="1"/>
  <c r="E138" i="18"/>
  <c r="F138" i="18" s="1"/>
  <c r="E132" i="18"/>
  <c r="E148" i="18"/>
  <c r="F148" i="18" s="1"/>
  <c r="E190" i="18"/>
  <c r="E182" i="18"/>
  <c r="E187" i="18"/>
  <c r="E180" i="18"/>
  <c r="F180" i="18" s="1"/>
  <c r="E177" i="18"/>
  <c r="F177" i="18" s="1"/>
  <c r="E61" i="18"/>
  <c r="E67" i="18"/>
  <c r="E68" i="18"/>
  <c r="F68" i="18" s="1"/>
  <c r="E69" i="18"/>
  <c r="E66" i="18"/>
  <c r="D69" i="18"/>
  <c r="D65" i="18"/>
  <c r="D61" i="18"/>
  <c r="D57" i="18"/>
  <c r="D53" i="18"/>
  <c r="D70" i="18"/>
  <c r="D64" i="18"/>
  <c r="D59" i="18"/>
  <c r="D54" i="18"/>
  <c r="D68" i="18"/>
  <c r="D63" i="18"/>
  <c r="D58" i="18"/>
  <c r="D52" i="18"/>
  <c r="D67" i="18"/>
  <c r="D56" i="18"/>
  <c r="D66" i="18"/>
  <c r="D55" i="18"/>
  <c r="D62" i="18"/>
  <c r="D71" i="18"/>
  <c r="D60" i="18"/>
  <c r="E111" i="18"/>
  <c r="E95" i="18"/>
  <c r="E104" i="18"/>
  <c r="E107" i="18"/>
  <c r="E105" i="18"/>
  <c r="F105" i="18" s="1"/>
  <c r="E147" i="18"/>
  <c r="E149" i="18"/>
  <c r="E137" i="18"/>
  <c r="E142" i="18"/>
  <c r="E136" i="18"/>
  <c r="F136" i="18" s="1"/>
  <c r="E174" i="18"/>
  <c r="E175" i="18"/>
  <c r="E191" i="18"/>
  <c r="E184" i="18"/>
  <c r="F184" i="18" s="1"/>
  <c r="E181" i="18"/>
  <c r="F181" i="18" s="1"/>
  <c r="D108" i="18"/>
  <c r="D104" i="18"/>
  <c r="D100" i="18"/>
  <c r="D96" i="18"/>
  <c r="D92" i="18"/>
  <c r="D107" i="18"/>
  <c r="D102" i="18"/>
  <c r="D97" i="18"/>
  <c r="D110" i="18"/>
  <c r="D105" i="18"/>
  <c r="D99" i="18"/>
  <c r="D94" i="18"/>
  <c r="D106" i="18"/>
  <c r="D95" i="18"/>
  <c r="D103" i="18"/>
  <c r="D93" i="18"/>
  <c r="D98" i="18"/>
  <c r="D111" i="18"/>
  <c r="D109" i="18"/>
  <c r="D101" i="18"/>
  <c r="E55" i="18"/>
  <c r="F55" i="18" s="1"/>
  <c r="E54" i="18"/>
  <c r="F54" i="18" s="1"/>
  <c r="E98" i="18"/>
  <c r="E106" i="18"/>
  <c r="F106" i="18" s="1"/>
  <c r="E110" i="18"/>
  <c r="E93" i="18"/>
  <c r="E139" i="18"/>
  <c r="E135" i="18"/>
  <c r="F135" i="18" s="1"/>
  <c r="E145" i="18"/>
  <c r="E146" i="18"/>
  <c r="F146" i="18" s="1"/>
  <c r="E140" i="18"/>
  <c r="F140" i="18" s="1"/>
  <c r="E186" i="18"/>
  <c r="E179" i="18"/>
  <c r="E172" i="18"/>
  <c r="E188" i="18"/>
  <c r="F188" i="18" s="1"/>
  <c r="E185" i="18"/>
  <c r="E60" i="18"/>
  <c r="F60" i="18" s="1"/>
  <c r="E65" i="18"/>
  <c r="F65" i="18" s="1"/>
  <c r="E57" i="18"/>
  <c r="E59" i="18"/>
  <c r="E58" i="18"/>
  <c r="F58" i="18" s="1"/>
  <c r="E100" i="18"/>
  <c r="E92" i="18"/>
  <c r="E94" i="18"/>
  <c r="E96" i="18"/>
  <c r="F96" i="18" s="1"/>
  <c r="E97" i="18"/>
  <c r="F97" i="18" s="1"/>
  <c r="D188" i="18"/>
  <c r="D184" i="18"/>
  <c r="D180" i="18"/>
  <c r="D176" i="18"/>
  <c r="D172" i="18"/>
  <c r="D191" i="18"/>
  <c r="D187" i="18"/>
  <c r="D183" i="18"/>
  <c r="D179" i="18"/>
  <c r="D175" i="18"/>
  <c r="D190" i="18"/>
  <c r="D186" i="18"/>
  <c r="D182" i="18"/>
  <c r="D178" i="18"/>
  <c r="D174" i="18"/>
  <c r="D177" i="18"/>
  <c r="D189" i="18"/>
  <c r="D173" i="18"/>
  <c r="D181" i="18"/>
  <c r="D185" i="18"/>
  <c r="E133" i="18"/>
  <c r="F133" i="18" s="1"/>
  <c r="E143" i="18"/>
  <c r="E134" i="18"/>
  <c r="E150" i="18"/>
  <c r="E144" i="18"/>
  <c r="E178" i="18"/>
  <c r="F178" i="18" s="1"/>
  <c r="E183" i="18"/>
  <c r="F183" i="18" s="1"/>
  <c r="E176" i="18"/>
  <c r="E173" i="18"/>
  <c r="E189" i="18"/>
  <c r="F189" i="18" s="1"/>
  <c r="D142" i="17"/>
  <c r="D135" i="17"/>
  <c r="D148" i="17"/>
  <c r="D134" i="17"/>
  <c r="D150" i="17"/>
  <c r="D136" i="17"/>
  <c r="D137" i="17"/>
  <c r="D141" i="17"/>
  <c r="D133" i="17"/>
  <c r="D143" i="17"/>
  <c r="D132" i="17"/>
  <c r="C67" i="17"/>
  <c r="E67" i="17" s="1"/>
  <c r="C68" i="17"/>
  <c r="E68" i="17" s="1"/>
  <c r="C69" i="17"/>
  <c r="E69" i="17" s="1"/>
  <c r="C71" i="17"/>
  <c r="E71" i="17" s="1"/>
  <c r="C66" i="17"/>
  <c r="E66" i="17" s="1"/>
  <c r="D139" i="17"/>
  <c r="D149" i="17"/>
  <c r="D138" i="17"/>
  <c r="D146" i="17"/>
  <c r="D140" i="17"/>
  <c r="C52" i="17"/>
  <c r="E52" i="17" s="1"/>
  <c r="C53" i="17"/>
  <c r="E53" i="17" s="1"/>
  <c r="C55" i="17"/>
  <c r="E55" i="17" s="1"/>
  <c r="C54" i="17"/>
  <c r="E54" i="17" s="1"/>
  <c r="C70" i="17"/>
  <c r="D147" i="17"/>
  <c r="D145" i="17"/>
  <c r="D151" i="17"/>
  <c r="C56" i="17"/>
  <c r="E56" i="17" s="1"/>
  <c r="C57" i="17"/>
  <c r="E57" i="17" s="1"/>
  <c r="C59" i="17"/>
  <c r="E59" i="17" s="1"/>
  <c r="C60" i="17"/>
  <c r="E60" i="17" s="1"/>
  <c r="E132" i="17"/>
  <c r="E141" i="17"/>
  <c r="E178" i="17"/>
  <c r="E173" i="17"/>
  <c r="E183" i="17"/>
  <c r="E187" i="17"/>
  <c r="E184" i="17"/>
  <c r="E94" i="17"/>
  <c r="E111" i="17"/>
  <c r="E93" i="17"/>
  <c r="E92" i="17"/>
  <c r="E108" i="17"/>
  <c r="D111" i="17"/>
  <c r="D107" i="17"/>
  <c r="D103" i="17"/>
  <c r="D99" i="17"/>
  <c r="D95" i="17"/>
  <c r="D109" i="17"/>
  <c r="D104" i="17"/>
  <c r="D98" i="17"/>
  <c r="D93" i="17"/>
  <c r="D108" i="17"/>
  <c r="D102" i="17"/>
  <c r="D97" i="17"/>
  <c r="D92" i="17"/>
  <c r="D106" i="17"/>
  <c r="D101" i="17"/>
  <c r="D96" i="17"/>
  <c r="D94" i="17"/>
  <c r="D110" i="17"/>
  <c r="D105" i="17"/>
  <c r="D100" i="17"/>
  <c r="E63" i="17"/>
  <c r="E13" i="17"/>
  <c r="E14" i="17"/>
  <c r="E15" i="17"/>
  <c r="E12" i="17"/>
  <c r="E28" i="17"/>
  <c r="D191" i="17"/>
  <c r="D187" i="17"/>
  <c r="D183" i="17"/>
  <c r="D179" i="17"/>
  <c r="D175" i="17"/>
  <c r="D188" i="17"/>
  <c r="D182" i="17"/>
  <c r="D177" i="17"/>
  <c r="D172" i="17"/>
  <c r="D190" i="17"/>
  <c r="D184" i="17"/>
  <c r="D176" i="17"/>
  <c r="D189" i="17"/>
  <c r="D180" i="17"/>
  <c r="D186" i="17"/>
  <c r="D178" i="17"/>
  <c r="D185" i="17"/>
  <c r="D174" i="17"/>
  <c r="D173" i="17"/>
  <c r="D181" i="17"/>
  <c r="D69" i="17"/>
  <c r="D65" i="17"/>
  <c r="D61" i="17"/>
  <c r="D57" i="17"/>
  <c r="D53" i="17"/>
  <c r="D71" i="17"/>
  <c r="D66" i="17"/>
  <c r="D60" i="17"/>
  <c r="D55" i="17"/>
  <c r="D70" i="17"/>
  <c r="D64" i="17"/>
  <c r="D59" i="17"/>
  <c r="D54" i="17"/>
  <c r="D68" i="17"/>
  <c r="D63" i="17"/>
  <c r="D58" i="17"/>
  <c r="D52" i="17"/>
  <c r="D67" i="17"/>
  <c r="D62" i="17"/>
  <c r="D56" i="17"/>
  <c r="E139" i="17"/>
  <c r="E136" i="17"/>
  <c r="E144" i="17"/>
  <c r="E151" i="17"/>
  <c r="E145" i="17"/>
  <c r="E186" i="17"/>
  <c r="E181" i="17"/>
  <c r="E190" i="17"/>
  <c r="E172" i="17"/>
  <c r="E188" i="17"/>
  <c r="E99" i="17"/>
  <c r="E95" i="17"/>
  <c r="E97" i="17"/>
  <c r="E98" i="17"/>
  <c r="E96" i="17"/>
  <c r="E27" i="17"/>
  <c r="E18" i="17"/>
  <c r="E19" i="17"/>
  <c r="E21" i="17"/>
  <c r="E16" i="17"/>
  <c r="E148" i="17"/>
  <c r="E138" i="17"/>
  <c r="E146" i="17"/>
  <c r="E134" i="17"/>
  <c r="E143" i="17"/>
  <c r="E135" i="17"/>
  <c r="E133" i="17"/>
  <c r="E149" i="17"/>
  <c r="E174" i="17"/>
  <c r="E179" i="17"/>
  <c r="E191" i="17"/>
  <c r="E177" i="17"/>
  <c r="E176" i="17"/>
  <c r="E105" i="17"/>
  <c r="E101" i="17"/>
  <c r="E102" i="17"/>
  <c r="E103" i="17"/>
  <c r="E100" i="17"/>
  <c r="E17" i="17"/>
  <c r="E23" i="17"/>
  <c r="E25" i="17"/>
  <c r="E26" i="17"/>
  <c r="E20" i="17"/>
  <c r="E147" i="17"/>
  <c r="E142" i="17"/>
  <c r="E150" i="17"/>
  <c r="E140" i="17"/>
  <c r="E137" i="17"/>
  <c r="D31" i="17"/>
  <c r="D27" i="17"/>
  <c r="D23" i="17"/>
  <c r="D19" i="17"/>
  <c r="D15" i="17"/>
  <c r="D26" i="17"/>
  <c r="D21" i="17"/>
  <c r="D16" i="17"/>
  <c r="D30" i="17"/>
  <c r="D25" i="17"/>
  <c r="D20" i="17"/>
  <c r="D14" i="17"/>
  <c r="D29" i="17"/>
  <c r="D24" i="17"/>
  <c r="D18" i="17"/>
  <c r="D13" i="17"/>
  <c r="D22" i="17"/>
  <c r="D17" i="17"/>
  <c r="D12" i="17"/>
  <c r="D28" i="17"/>
  <c r="E185" i="17"/>
  <c r="E189" i="17"/>
  <c r="E175" i="17"/>
  <c r="E182" i="17"/>
  <c r="E180" i="17"/>
  <c r="E110" i="17"/>
  <c r="E106" i="17"/>
  <c r="E107" i="17"/>
  <c r="E109" i="17"/>
  <c r="E104" i="17"/>
  <c r="E58" i="17"/>
  <c r="E22" i="17"/>
  <c r="E29" i="17"/>
  <c r="E30" i="17"/>
  <c r="E31" i="17"/>
  <c r="E24" i="17"/>
  <c r="I80" i="34" l="1"/>
  <c r="J80" i="34" s="1"/>
  <c r="K80" i="34" s="1"/>
  <c r="N67" i="34"/>
  <c r="O67" i="34" s="1"/>
  <c r="P67" i="34" s="1"/>
  <c r="Q67" i="34" s="1"/>
  <c r="H80" i="33"/>
  <c r="I324" i="32"/>
  <c r="N31" i="32"/>
  <c r="N63" i="32" s="1"/>
  <c r="L46" i="32"/>
  <c r="L63" i="32"/>
  <c r="M222" i="32"/>
  <c r="M254" i="32" s="1"/>
  <c r="K241" i="32"/>
  <c r="L188" i="32"/>
  <c r="N14" i="32"/>
  <c r="O14" i="32" s="1"/>
  <c r="L289" i="32"/>
  <c r="L321" i="32" s="1"/>
  <c r="M29" i="32"/>
  <c r="M61" i="32" s="1"/>
  <c r="N150" i="32"/>
  <c r="O150" i="32" s="1"/>
  <c r="O182" i="32" s="1"/>
  <c r="K254" i="32"/>
  <c r="M213" i="32"/>
  <c r="M245" i="32" s="1"/>
  <c r="J128" i="32"/>
  <c r="M147" i="32"/>
  <c r="M179" i="32" s="1"/>
  <c r="J321" i="32"/>
  <c r="M221" i="32"/>
  <c r="M253" i="32" s="1"/>
  <c r="L15" i="32"/>
  <c r="L47" i="32" s="1"/>
  <c r="M95" i="32"/>
  <c r="M127" i="32" s="1"/>
  <c r="M192" i="32"/>
  <c r="N160" i="32"/>
  <c r="L214" i="32"/>
  <c r="L246" i="32" s="1"/>
  <c r="M19" i="32"/>
  <c r="M51" i="32" s="1"/>
  <c r="N58" i="32"/>
  <c r="L13" i="32"/>
  <c r="M13" i="32" s="1"/>
  <c r="M45" i="32" s="1"/>
  <c r="K158" i="32"/>
  <c r="K190" i="32" s="1"/>
  <c r="N220" i="32"/>
  <c r="O220" i="32" s="1"/>
  <c r="K32" i="32"/>
  <c r="K64" i="32" s="1"/>
  <c r="N215" i="32"/>
  <c r="N247" i="32" s="1"/>
  <c r="M250" i="32"/>
  <c r="K25" i="32"/>
  <c r="L25" i="32" s="1"/>
  <c r="L57" i="32" s="1"/>
  <c r="O218" i="32"/>
  <c r="P218" i="32" s="1"/>
  <c r="N83" i="32"/>
  <c r="N115" i="32" s="1"/>
  <c r="H325" i="32"/>
  <c r="H333" i="32" s="1"/>
  <c r="I22" i="30" s="1"/>
  <c r="I260" i="32"/>
  <c r="L16" i="32"/>
  <c r="M16" i="32" s="1"/>
  <c r="M48" i="32" s="1"/>
  <c r="K281" i="32"/>
  <c r="K313" i="32" s="1"/>
  <c r="M28" i="32"/>
  <c r="N28" i="32" s="1"/>
  <c r="N30" i="32"/>
  <c r="N62" i="32" s="1"/>
  <c r="K84" i="32"/>
  <c r="L84" i="32" s="1"/>
  <c r="L276" i="32"/>
  <c r="L308" i="32" s="1"/>
  <c r="K181" i="32"/>
  <c r="L149" i="32"/>
  <c r="L146" i="32"/>
  <c r="L178" i="32" s="1"/>
  <c r="P26" i="32"/>
  <c r="P58" i="32" s="1"/>
  <c r="K219" i="32"/>
  <c r="K251" i="32" s="1"/>
  <c r="K152" i="32"/>
  <c r="K184" i="32" s="1"/>
  <c r="G69" i="30"/>
  <c r="G60" i="30"/>
  <c r="G77" i="30" s="1"/>
  <c r="H71" i="30"/>
  <c r="H18" i="30"/>
  <c r="J38" i="33"/>
  <c r="H160" i="33"/>
  <c r="F40" i="30"/>
  <c r="F49" i="30" s="1"/>
  <c r="I32" i="30"/>
  <c r="I39" i="30" s="1"/>
  <c r="I72" i="30"/>
  <c r="H32" i="30"/>
  <c r="H72" i="30"/>
  <c r="K14" i="35"/>
  <c r="K17" i="35" s="1"/>
  <c r="K117" i="30"/>
  <c r="K115" i="30" s="1"/>
  <c r="L8" i="35"/>
  <c r="L10" i="35" s="1"/>
  <c r="L111" i="30"/>
  <c r="M21" i="32"/>
  <c r="N21" i="32" s="1"/>
  <c r="N53" i="32" s="1"/>
  <c r="I65" i="32"/>
  <c r="I130" i="32"/>
  <c r="M97" i="32"/>
  <c r="N97" i="32" s="1"/>
  <c r="N129" i="32" s="1"/>
  <c r="K111" i="32"/>
  <c r="L79" i="32"/>
  <c r="K126" i="32"/>
  <c r="L94" i="32"/>
  <c r="L180" i="32"/>
  <c r="M148" i="32"/>
  <c r="M155" i="32"/>
  <c r="M187" i="32" s="1"/>
  <c r="O162" i="32"/>
  <c r="P162" i="32" s="1"/>
  <c r="P194" i="32" s="1"/>
  <c r="K226" i="32"/>
  <c r="K258" i="32" s="1"/>
  <c r="J258" i="32"/>
  <c r="J260" i="32" s="1"/>
  <c r="I307" i="32"/>
  <c r="J275" i="32"/>
  <c r="K274" i="32"/>
  <c r="K306" i="32" s="1"/>
  <c r="J320" i="32"/>
  <c r="K288" i="32"/>
  <c r="M273" i="32"/>
  <c r="M305" i="32" s="1"/>
  <c r="J319" i="32"/>
  <c r="L287" i="32"/>
  <c r="L256" i="32"/>
  <c r="O217" i="32"/>
  <c r="O249" i="32" s="1"/>
  <c r="M248" i="32"/>
  <c r="N216" i="32"/>
  <c r="N248" i="32" s="1"/>
  <c r="L225" i="32"/>
  <c r="M225" i="32" s="1"/>
  <c r="K256" i="32"/>
  <c r="M224" i="32"/>
  <c r="M256" i="32" s="1"/>
  <c r="I195" i="32"/>
  <c r="L189" i="32"/>
  <c r="M157" i="32"/>
  <c r="J122" i="32"/>
  <c r="K90" i="32"/>
  <c r="L80" i="32"/>
  <c r="L112" i="32" s="1"/>
  <c r="N29" i="32"/>
  <c r="N61" i="32" s="1"/>
  <c r="L17" i="32"/>
  <c r="L49" i="32" s="1"/>
  <c r="O22" i="32"/>
  <c r="P22" i="32" s="1"/>
  <c r="P54" i="32" s="1"/>
  <c r="S15" i="33"/>
  <c r="T15" i="33" s="1"/>
  <c r="U15" i="33" s="1"/>
  <c r="V15" i="33" s="1"/>
  <c r="W15" i="33" s="1"/>
  <c r="X15" i="33" s="1"/>
  <c r="Y15" i="33" s="1"/>
  <c r="P30" i="33"/>
  <c r="Q30" i="33" s="1"/>
  <c r="R30" i="33" s="1"/>
  <c r="S30" i="33" s="1"/>
  <c r="T30" i="33" s="1"/>
  <c r="U30" i="33" s="1"/>
  <c r="V30" i="33" s="1"/>
  <c r="W30" i="33" s="1"/>
  <c r="X30" i="33" s="1"/>
  <c r="Y30" i="33" s="1"/>
  <c r="V27" i="33"/>
  <c r="W27" i="33" s="1"/>
  <c r="O13" i="33"/>
  <c r="P13" i="33" s="1"/>
  <c r="Q13" i="33" s="1"/>
  <c r="R13" i="33" s="1"/>
  <c r="S13" i="33" s="1"/>
  <c r="T13" i="33" s="1"/>
  <c r="U13" i="33" s="1"/>
  <c r="V13" i="33" s="1"/>
  <c r="W13" i="33" s="1"/>
  <c r="X13" i="33" s="1"/>
  <c r="Y13" i="33" s="1"/>
  <c r="P103" i="33"/>
  <c r="Q103" i="33" s="1"/>
  <c r="R103" i="33" s="1"/>
  <c r="G207" i="33"/>
  <c r="H108" i="30" s="1"/>
  <c r="N188" i="33"/>
  <c r="O188" i="33" s="1"/>
  <c r="K174" i="33"/>
  <c r="M146" i="33"/>
  <c r="N146" i="33" s="1"/>
  <c r="O146" i="33" s="1"/>
  <c r="M143" i="33"/>
  <c r="N143" i="33" s="1"/>
  <c r="O143" i="33" s="1"/>
  <c r="P143" i="33" s="1"/>
  <c r="Q143" i="33" s="1"/>
  <c r="R143" i="33" s="1"/>
  <c r="S143" i="33" s="1"/>
  <c r="T143" i="33" s="1"/>
  <c r="U143" i="33" s="1"/>
  <c r="V143" i="33" s="1"/>
  <c r="W143" i="33" s="1"/>
  <c r="X143" i="33" s="1"/>
  <c r="Y143" i="33" s="1"/>
  <c r="K137" i="33"/>
  <c r="L137" i="33" s="1"/>
  <c r="I120" i="33"/>
  <c r="N92" i="33"/>
  <c r="M54" i="33"/>
  <c r="N54" i="33" s="1"/>
  <c r="K55" i="33"/>
  <c r="L64" i="33"/>
  <c r="M64" i="33" s="1"/>
  <c r="N64" i="33" s="1"/>
  <c r="N12" i="33"/>
  <c r="O12" i="33" s="1"/>
  <c r="P12" i="33" s="1"/>
  <c r="T19" i="33"/>
  <c r="U19" i="33" s="1"/>
  <c r="V19" i="33" s="1"/>
  <c r="W19" i="33" s="1"/>
  <c r="X19" i="33" s="1"/>
  <c r="Y19" i="33" s="1"/>
  <c r="S17" i="33"/>
  <c r="T17" i="33" s="1"/>
  <c r="U17" i="33" s="1"/>
  <c r="V17" i="33" s="1"/>
  <c r="W17" i="33" s="1"/>
  <c r="X17" i="33" s="1"/>
  <c r="Y17" i="33" s="1"/>
  <c r="L60" i="34"/>
  <c r="M60" i="34" s="1"/>
  <c r="N60" i="34" s="1"/>
  <c r="S56" i="34"/>
  <c r="T56" i="34" s="1"/>
  <c r="U56" i="34" s="1"/>
  <c r="V56" i="34" s="1"/>
  <c r="W56" i="34" s="1"/>
  <c r="X56" i="34" s="1"/>
  <c r="Y56" i="34" s="1"/>
  <c r="J118" i="34"/>
  <c r="M107" i="34"/>
  <c r="N107" i="34" s="1"/>
  <c r="O107" i="34" s="1"/>
  <c r="P107" i="34" s="1"/>
  <c r="Q107" i="34" s="1"/>
  <c r="R107" i="34" s="1"/>
  <c r="S107" i="34" s="1"/>
  <c r="T107" i="34" s="1"/>
  <c r="U107" i="34" s="1"/>
  <c r="V107" i="34" s="1"/>
  <c r="W107" i="34" s="1"/>
  <c r="X107" i="34" s="1"/>
  <c r="Y107" i="34" s="1"/>
  <c r="V99" i="34"/>
  <c r="W99" i="34" s="1"/>
  <c r="X99" i="34" s="1"/>
  <c r="Y99" i="34" s="1"/>
  <c r="M94" i="34"/>
  <c r="N94" i="34" s="1"/>
  <c r="O94" i="34" s="1"/>
  <c r="N101" i="34"/>
  <c r="O101" i="34" s="1"/>
  <c r="P101" i="34" s="1"/>
  <c r="Q101" i="34" s="1"/>
  <c r="R101" i="34" s="1"/>
  <c r="S101" i="34" s="1"/>
  <c r="T101" i="34" s="1"/>
  <c r="U101" i="34" s="1"/>
  <c r="V101" i="34" s="1"/>
  <c r="W101" i="34" s="1"/>
  <c r="X101" i="34" s="1"/>
  <c r="Y101" i="34" s="1"/>
  <c r="L150" i="34"/>
  <c r="M150" i="34" s="1"/>
  <c r="N150" i="34" s="1"/>
  <c r="O150" i="34" s="1"/>
  <c r="P150" i="34" s="1"/>
  <c r="R141" i="34"/>
  <c r="N135" i="34"/>
  <c r="O135" i="34" s="1"/>
  <c r="P135" i="34" s="1"/>
  <c r="Q135" i="34" s="1"/>
  <c r="R135" i="34" s="1"/>
  <c r="S135" i="34" s="1"/>
  <c r="T135" i="34" s="1"/>
  <c r="U135" i="34" s="1"/>
  <c r="V135" i="34" s="1"/>
  <c r="W135" i="34" s="1"/>
  <c r="X135" i="34" s="1"/>
  <c r="Y135" i="34" s="1"/>
  <c r="N176" i="34"/>
  <c r="O176" i="34" s="1"/>
  <c r="P184" i="34"/>
  <c r="Q184" i="34" s="1"/>
  <c r="O191" i="34"/>
  <c r="P191" i="34" s="1"/>
  <c r="N190" i="34"/>
  <c r="O190" i="34" s="1"/>
  <c r="P190" i="34" s="1"/>
  <c r="Q190" i="34" s="1"/>
  <c r="R190" i="34" s="1"/>
  <c r="S190" i="34" s="1"/>
  <c r="T190" i="34" s="1"/>
  <c r="U190" i="34" s="1"/>
  <c r="V190" i="34" s="1"/>
  <c r="W190" i="34" s="1"/>
  <c r="X190" i="34" s="1"/>
  <c r="Y190" i="34" s="1"/>
  <c r="L177" i="34"/>
  <c r="N180" i="34"/>
  <c r="O180" i="34" s="1"/>
  <c r="J198" i="34"/>
  <c r="I205" i="34"/>
  <c r="J36" i="30" s="1"/>
  <c r="H200" i="34"/>
  <c r="I200" i="34" s="1"/>
  <c r="Q144" i="34"/>
  <c r="R144" i="34" s="1"/>
  <c r="S144" i="34" s="1"/>
  <c r="T144" i="34" s="1"/>
  <c r="U144" i="34" s="1"/>
  <c r="V144" i="34" s="1"/>
  <c r="W144" i="34" s="1"/>
  <c r="X144" i="34" s="1"/>
  <c r="Y144" i="34" s="1"/>
  <c r="O98" i="34"/>
  <c r="P98" i="34" s="1"/>
  <c r="Q98" i="34" s="1"/>
  <c r="R98" i="34" s="1"/>
  <c r="S98" i="34" s="1"/>
  <c r="T98" i="34" s="1"/>
  <c r="O106" i="34"/>
  <c r="P106" i="34" s="1"/>
  <c r="Q106" i="34" s="1"/>
  <c r="R106" i="34" s="1"/>
  <c r="S106" i="34" s="1"/>
  <c r="T106" i="34" s="1"/>
  <c r="U106" i="34" s="1"/>
  <c r="V106" i="34" s="1"/>
  <c r="W106" i="34" s="1"/>
  <c r="X106" i="34" s="1"/>
  <c r="Y106" i="34" s="1"/>
  <c r="I120" i="34"/>
  <c r="J120" i="34" s="1"/>
  <c r="P110" i="34"/>
  <c r="T54" i="34"/>
  <c r="U54" i="34" s="1"/>
  <c r="V54" i="34" s="1"/>
  <c r="W54" i="34" s="1"/>
  <c r="X54" i="34" s="1"/>
  <c r="Y54" i="34" s="1"/>
  <c r="S28" i="34"/>
  <c r="T28" i="34" s="1"/>
  <c r="U28" i="34" s="1"/>
  <c r="V28" i="34" s="1"/>
  <c r="W28" i="34" s="1"/>
  <c r="X28" i="34" s="1"/>
  <c r="Y28" i="34" s="1"/>
  <c r="P18" i="34"/>
  <c r="Q18" i="34" s="1"/>
  <c r="R18" i="34" s="1"/>
  <c r="Y16" i="34"/>
  <c r="J38" i="34"/>
  <c r="K12" i="34"/>
  <c r="K38" i="34" s="1"/>
  <c r="T21" i="34"/>
  <c r="U21" i="34" s="1"/>
  <c r="V21" i="34" s="1"/>
  <c r="W21" i="34" s="1"/>
  <c r="X21" i="34" s="1"/>
  <c r="Y21" i="34" s="1"/>
  <c r="Q17" i="34"/>
  <c r="R17" i="34" s="1"/>
  <c r="S17" i="34" s="1"/>
  <c r="T17" i="34" s="1"/>
  <c r="U17" i="34" s="1"/>
  <c r="V17" i="34" s="1"/>
  <c r="W17" i="34" s="1"/>
  <c r="X17" i="34" s="1"/>
  <c r="Y17" i="34" s="1"/>
  <c r="R22" i="34"/>
  <c r="Q15" i="35"/>
  <c r="T102" i="34"/>
  <c r="U102" i="34" s="1"/>
  <c r="V102" i="34" s="1"/>
  <c r="P31" i="34"/>
  <c r="Q31" i="34" s="1"/>
  <c r="R31" i="34" s="1"/>
  <c r="S31" i="34" s="1"/>
  <c r="T31" i="34" s="1"/>
  <c r="U31" i="34" s="1"/>
  <c r="V31" i="34" s="1"/>
  <c r="W31" i="34" s="1"/>
  <c r="X31" i="34" s="1"/>
  <c r="Y31" i="34" s="1"/>
  <c r="S140" i="34"/>
  <c r="T140" i="34" s="1"/>
  <c r="R59" i="34"/>
  <c r="S59" i="34" s="1"/>
  <c r="T59" i="34" s="1"/>
  <c r="U59" i="34" s="1"/>
  <c r="V59" i="34" s="1"/>
  <c r="W59" i="34" s="1"/>
  <c r="X59" i="34" s="1"/>
  <c r="Y59" i="34" s="1"/>
  <c r="Q95" i="34"/>
  <c r="R95" i="34" s="1"/>
  <c r="S95" i="34" s="1"/>
  <c r="T95" i="34" s="1"/>
  <c r="U95" i="34" s="1"/>
  <c r="V95" i="34" s="1"/>
  <c r="W95" i="34" s="1"/>
  <c r="X95" i="34" s="1"/>
  <c r="Y95" i="34" s="1"/>
  <c r="N172" i="34"/>
  <c r="N70" i="34"/>
  <c r="K158" i="34"/>
  <c r="L93" i="34"/>
  <c r="M93" i="34" s="1"/>
  <c r="N93" i="34" s="1"/>
  <c r="O93" i="34" s="1"/>
  <c r="M134" i="34"/>
  <c r="N185" i="34"/>
  <c r="O185" i="34" s="1"/>
  <c r="M187" i="34"/>
  <c r="N187" i="34" s="1"/>
  <c r="O187" i="34" s="1"/>
  <c r="N61" i="34"/>
  <c r="O61" i="34" s="1"/>
  <c r="P61" i="34" s="1"/>
  <c r="Q61" i="34" s="1"/>
  <c r="R61" i="34" s="1"/>
  <c r="S61" i="34" s="1"/>
  <c r="T61" i="34" s="1"/>
  <c r="U61" i="34" s="1"/>
  <c r="V61" i="34" s="1"/>
  <c r="W61" i="34" s="1"/>
  <c r="X61" i="34" s="1"/>
  <c r="Y61" i="34" s="1"/>
  <c r="Y15" i="34"/>
  <c r="O145" i="34"/>
  <c r="P145" i="34" s="1"/>
  <c r="Q145" i="34" s="1"/>
  <c r="R145" i="34" s="1"/>
  <c r="S145" i="34" s="1"/>
  <c r="T145" i="34" s="1"/>
  <c r="U145" i="34" s="1"/>
  <c r="V145" i="34" s="1"/>
  <c r="W145" i="34" s="1"/>
  <c r="X145" i="34" s="1"/>
  <c r="Y145" i="34" s="1"/>
  <c r="N71" i="34"/>
  <c r="O71" i="34" s="1"/>
  <c r="P71" i="34" s="1"/>
  <c r="Q71" i="34" s="1"/>
  <c r="R71" i="34" s="1"/>
  <c r="S71" i="34" s="1"/>
  <c r="T71" i="34" s="1"/>
  <c r="U71" i="34" s="1"/>
  <c r="V71" i="34" s="1"/>
  <c r="W71" i="34" s="1"/>
  <c r="X71" i="34" s="1"/>
  <c r="Y71" i="34" s="1"/>
  <c r="P178" i="34"/>
  <c r="Q178" i="34" s="1"/>
  <c r="R178" i="34" s="1"/>
  <c r="S178" i="34" s="1"/>
  <c r="T178" i="34" s="1"/>
  <c r="U178" i="34" s="1"/>
  <c r="V178" i="34" s="1"/>
  <c r="W178" i="34" s="1"/>
  <c r="X178" i="34" s="1"/>
  <c r="Y178" i="34" s="1"/>
  <c r="L175" i="34"/>
  <c r="N183" i="34"/>
  <c r="O183" i="34" s="1"/>
  <c r="P183" i="34" s="1"/>
  <c r="Q183" i="34" s="1"/>
  <c r="M69" i="34"/>
  <c r="N69" i="34" s="1"/>
  <c r="I40" i="34"/>
  <c r="M104" i="34"/>
  <c r="N104" i="34" s="1"/>
  <c r="O104" i="34" s="1"/>
  <c r="P104" i="34" s="1"/>
  <c r="Q104" i="34" s="1"/>
  <c r="R104" i="34" s="1"/>
  <c r="S104" i="34" s="1"/>
  <c r="T104" i="34" s="1"/>
  <c r="U104" i="34" s="1"/>
  <c r="V104" i="34" s="1"/>
  <c r="W104" i="34" s="1"/>
  <c r="X104" i="34" s="1"/>
  <c r="Y104" i="34" s="1"/>
  <c r="P179" i="34"/>
  <c r="Q179" i="34" s="1"/>
  <c r="R179" i="34" s="1"/>
  <c r="S179" i="34" s="1"/>
  <c r="T179" i="34" s="1"/>
  <c r="U179" i="34" s="1"/>
  <c r="V179" i="34" s="1"/>
  <c r="W179" i="34" s="1"/>
  <c r="X179" i="34" s="1"/>
  <c r="Y179" i="34" s="1"/>
  <c r="N147" i="34"/>
  <c r="M20" i="34"/>
  <c r="O142" i="34"/>
  <c r="P142" i="34" s="1"/>
  <c r="Q142" i="34" s="1"/>
  <c r="R142" i="34" s="1"/>
  <c r="S142" i="34" s="1"/>
  <c r="T142" i="34" s="1"/>
  <c r="U142" i="34" s="1"/>
  <c r="V142" i="34" s="1"/>
  <c r="W142" i="34" s="1"/>
  <c r="X142" i="34" s="1"/>
  <c r="Y142" i="34" s="1"/>
  <c r="L189" i="34"/>
  <c r="O186" i="34"/>
  <c r="P186" i="34" s="1"/>
  <c r="P149" i="34"/>
  <c r="Q149" i="34" s="1"/>
  <c r="R149" i="34" s="1"/>
  <c r="S149" i="34" s="1"/>
  <c r="T149" i="34" s="1"/>
  <c r="U149" i="34" s="1"/>
  <c r="V149" i="34" s="1"/>
  <c r="W149" i="34" s="1"/>
  <c r="X149" i="34" s="1"/>
  <c r="Y149" i="34" s="1"/>
  <c r="M103" i="34"/>
  <c r="Q55" i="34"/>
  <c r="R55" i="34" s="1"/>
  <c r="S55" i="34" s="1"/>
  <c r="T55" i="34" s="1"/>
  <c r="U55" i="34" s="1"/>
  <c r="V55" i="34" s="1"/>
  <c r="W55" i="34" s="1"/>
  <c r="X55" i="34" s="1"/>
  <c r="Y55" i="34" s="1"/>
  <c r="L182" i="34"/>
  <c r="M182" i="34" s="1"/>
  <c r="N182" i="34" s="1"/>
  <c r="O182" i="34" s="1"/>
  <c r="P182" i="34" s="1"/>
  <c r="L109" i="34"/>
  <c r="M109" i="34" s="1"/>
  <c r="N148" i="34"/>
  <c r="O148" i="34" s="1"/>
  <c r="P148" i="34" s="1"/>
  <c r="Q148" i="34" s="1"/>
  <c r="R148" i="34" s="1"/>
  <c r="S148" i="34" s="1"/>
  <c r="T148" i="34" s="1"/>
  <c r="U148" i="34" s="1"/>
  <c r="V148" i="34" s="1"/>
  <c r="W148" i="34" s="1"/>
  <c r="X148" i="34" s="1"/>
  <c r="Y148" i="34" s="1"/>
  <c r="K96" i="34"/>
  <c r="L96" i="34" s="1"/>
  <c r="N92" i="34"/>
  <c r="M173" i="34"/>
  <c r="P68" i="34"/>
  <c r="Q68" i="34" s="1"/>
  <c r="R68" i="34" s="1"/>
  <c r="S68" i="34" s="1"/>
  <c r="T68" i="34" s="1"/>
  <c r="U68" i="34" s="1"/>
  <c r="V68" i="34" s="1"/>
  <c r="W68" i="34" s="1"/>
  <c r="X68" i="34" s="1"/>
  <c r="Y68" i="34" s="1"/>
  <c r="O188" i="34"/>
  <c r="P188" i="34" s="1"/>
  <c r="N133" i="34"/>
  <c r="M23" i="34"/>
  <c r="N23" i="34" s="1"/>
  <c r="O23" i="34" s="1"/>
  <c r="P23" i="34" s="1"/>
  <c r="Q23" i="34" s="1"/>
  <c r="R23" i="34" s="1"/>
  <c r="S23" i="34" s="1"/>
  <c r="T23" i="34" s="1"/>
  <c r="U23" i="34" s="1"/>
  <c r="V23" i="34" s="1"/>
  <c r="W23" i="34" s="1"/>
  <c r="X23" i="34" s="1"/>
  <c r="Y23" i="34" s="1"/>
  <c r="M58" i="34"/>
  <c r="N58" i="34" s="1"/>
  <c r="P138" i="34"/>
  <c r="Q138" i="34" s="1"/>
  <c r="R138" i="34" s="1"/>
  <c r="S138" i="34" s="1"/>
  <c r="T138" i="34" s="1"/>
  <c r="U138" i="34" s="1"/>
  <c r="V138" i="34" s="1"/>
  <c r="W138" i="34" s="1"/>
  <c r="X138" i="34" s="1"/>
  <c r="Y138" i="34" s="1"/>
  <c r="P66" i="34"/>
  <c r="T151" i="34"/>
  <c r="U151" i="34" s="1"/>
  <c r="V151" i="34" s="1"/>
  <c r="W151" i="34" s="1"/>
  <c r="X151" i="34" s="1"/>
  <c r="Y151" i="34" s="1"/>
  <c r="M143" i="34"/>
  <c r="K97" i="34"/>
  <c r="M63" i="34"/>
  <c r="N63" i="34" s="1"/>
  <c r="O63" i="34" s="1"/>
  <c r="P63" i="34" s="1"/>
  <c r="Q63" i="34" s="1"/>
  <c r="R63" i="34" s="1"/>
  <c r="S63" i="34" s="1"/>
  <c r="T63" i="34" s="1"/>
  <c r="U63" i="34" s="1"/>
  <c r="V63" i="34" s="1"/>
  <c r="W63" i="34" s="1"/>
  <c r="X63" i="34" s="1"/>
  <c r="Y63" i="34" s="1"/>
  <c r="O53" i="34"/>
  <c r="P53" i="34" s="1"/>
  <c r="M174" i="34"/>
  <c r="O136" i="34"/>
  <c r="P136" i="34" s="1"/>
  <c r="Q136" i="34" s="1"/>
  <c r="R136" i="34" s="1"/>
  <c r="S136" i="34" s="1"/>
  <c r="T136" i="34" s="1"/>
  <c r="U136" i="34" s="1"/>
  <c r="V136" i="34" s="1"/>
  <c r="W136" i="34" s="1"/>
  <c r="X136" i="34" s="1"/>
  <c r="Y136" i="34" s="1"/>
  <c r="K181" i="34"/>
  <c r="L181" i="34" s="1"/>
  <c r="J158" i="34"/>
  <c r="J160" i="34" s="1"/>
  <c r="T132" i="34"/>
  <c r="M146" i="34"/>
  <c r="N105" i="34"/>
  <c r="O105" i="34" s="1"/>
  <c r="P105" i="34" s="1"/>
  <c r="Q105" i="34" s="1"/>
  <c r="R105" i="34" s="1"/>
  <c r="S105" i="34" s="1"/>
  <c r="T105" i="34" s="1"/>
  <c r="U105" i="34" s="1"/>
  <c r="V105" i="34" s="1"/>
  <c r="W105" i="34" s="1"/>
  <c r="X105" i="34" s="1"/>
  <c r="Y105" i="34" s="1"/>
  <c r="O52" i="34"/>
  <c r="M65" i="33"/>
  <c r="N65" i="33" s="1"/>
  <c r="O28" i="33"/>
  <c r="P28" i="33" s="1"/>
  <c r="O179" i="33"/>
  <c r="P179" i="33" s="1"/>
  <c r="Q179" i="33" s="1"/>
  <c r="R179" i="33" s="1"/>
  <c r="S179" i="33" s="1"/>
  <c r="T179" i="33" s="1"/>
  <c r="U179" i="33" s="1"/>
  <c r="V179" i="33" s="1"/>
  <c r="W179" i="33" s="1"/>
  <c r="X179" i="33" s="1"/>
  <c r="Y179" i="33" s="1"/>
  <c r="N97" i="33"/>
  <c r="O97" i="33" s="1"/>
  <c r="P97" i="33" s="1"/>
  <c r="Q97" i="33" s="1"/>
  <c r="R97" i="33" s="1"/>
  <c r="S97" i="33" s="1"/>
  <c r="T97" i="33" s="1"/>
  <c r="U97" i="33" s="1"/>
  <c r="V97" i="33" s="1"/>
  <c r="W97" i="33" s="1"/>
  <c r="X97" i="33" s="1"/>
  <c r="Y97" i="33" s="1"/>
  <c r="M22" i="33"/>
  <c r="N22" i="33" s="1"/>
  <c r="O22" i="33" s="1"/>
  <c r="K176" i="33"/>
  <c r="L176" i="33" s="1"/>
  <c r="O106" i="33"/>
  <c r="P106" i="33" s="1"/>
  <c r="Q106" i="33" s="1"/>
  <c r="R106" i="33" s="1"/>
  <c r="S106" i="33" s="1"/>
  <c r="T106" i="33" s="1"/>
  <c r="U106" i="33" s="1"/>
  <c r="V106" i="33" s="1"/>
  <c r="W106" i="33" s="1"/>
  <c r="X106" i="33" s="1"/>
  <c r="Y106" i="33" s="1"/>
  <c r="P14" i="33"/>
  <c r="Q14" i="33" s="1"/>
  <c r="R14" i="33" s="1"/>
  <c r="S14" i="33" s="1"/>
  <c r="T14" i="33" s="1"/>
  <c r="U14" i="33" s="1"/>
  <c r="I40" i="33"/>
  <c r="L67" i="33"/>
  <c r="M67" i="33" s="1"/>
  <c r="N67" i="33" s="1"/>
  <c r="O67" i="33" s="1"/>
  <c r="P67" i="33" s="1"/>
  <c r="Q67" i="33" s="1"/>
  <c r="R67" i="33" s="1"/>
  <c r="S67" i="33" s="1"/>
  <c r="T67" i="33" s="1"/>
  <c r="U67" i="33" s="1"/>
  <c r="V67" i="33" s="1"/>
  <c r="W67" i="33" s="1"/>
  <c r="X67" i="33" s="1"/>
  <c r="Y67" i="33" s="1"/>
  <c r="J78" i="33"/>
  <c r="K56" i="33"/>
  <c r="L71" i="33"/>
  <c r="L181" i="33"/>
  <c r="M181" i="33" s="1"/>
  <c r="N181" i="33" s="1"/>
  <c r="O181" i="33" s="1"/>
  <c r="P181" i="33" s="1"/>
  <c r="Q181" i="33" s="1"/>
  <c r="R181" i="33" s="1"/>
  <c r="S181" i="33" s="1"/>
  <c r="T181" i="33" s="1"/>
  <c r="U181" i="33" s="1"/>
  <c r="V181" i="33" s="1"/>
  <c r="W181" i="33" s="1"/>
  <c r="X181" i="33" s="1"/>
  <c r="Y181" i="33" s="1"/>
  <c r="J140" i="33"/>
  <c r="K70" i="33"/>
  <c r="Q101" i="33"/>
  <c r="R101" i="33" s="1"/>
  <c r="S101" i="33" s="1"/>
  <c r="T101" i="33" s="1"/>
  <c r="U101" i="33" s="1"/>
  <c r="V101" i="33" s="1"/>
  <c r="W101" i="33" s="1"/>
  <c r="X101" i="33" s="1"/>
  <c r="Y101" i="33" s="1"/>
  <c r="N52" i="33"/>
  <c r="O52" i="33" s="1"/>
  <c r="Q110" i="33"/>
  <c r="R110" i="33" s="1"/>
  <c r="S110" i="33" s="1"/>
  <c r="T110" i="33" s="1"/>
  <c r="U110" i="33" s="1"/>
  <c r="V110" i="33" s="1"/>
  <c r="W110" i="33" s="1"/>
  <c r="X110" i="33" s="1"/>
  <c r="Y110" i="33" s="1"/>
  <c r="L183" i="33"/>
  <c r="J144" i="33"/>
  <c r="H200" i="33"/>
  <c r="L69" i="33"/>
  <c r="M69" i="33" s="1"/>
  <c r="N69" i="33" s="1"/>
  <c r="O69" i="33" s="1"/>
  <c r="P69" i="33" s="1"/>
  <c r="Q69" i="33" s="1"/>
  <c r="R69" i="33" s="1"/>
  <c r="S69" i="33" s="1"/>
  <c r="N21" i="33"/>
  <c r="M186" i="33"/>
  <c r="N186" i="33" s="1"/>
  <c r="O186" i="33" s="1"/>
  <c r="P186" i="33" s="1"/>
  <c r="N134" i="33"/>
  <c r="O134" i="33" s="1"/>
  <c r="K118" i="33"/>
  <c r="M95" i="33"/>
  <c r="N95" i="33" s="1"/>
  <c r="O95" i="33" s="1"/>
  <c r="P95" i="33" s="1"/>
  <c r="Q95" i="33" s="1"/>
  <c r="R95" i="33" s="1"/>
  <c r="S95" i="33" s="1"/>
  <c r="T95" i="33" s="1"/>
  <c r="U95" i="33" s="1"/>
  <c r="V95" i="33" s="1"/>
  <c r="W95" i="33" s="1"/>
  <c r="X95" i="33" s="1"/>
  <c r="Y95" i="33" s="1"/>
  <c r="M59" i="33"/>
  <c r="M100" i="33"/>
  <c r="L175" i="33"/>
  <c r="K151" i="33"/>
  <c r="L151" i="33" s="1"/>
  <c r="L62" i="33"/>
  <c r="M62" i="33" s="1"/>
  <c r="N62" i="33" s="1"/>
  <c r="O62" i="33" s="1"/>
  <c r="P62" i="33" s="1"/>
  <c r="Q62" i="33" s="1"/>
  <c r="R62" i="33" s="1"/>
  <c r="S62" i="33" s="1"/>
  <c r="T62" i="33" s="1"/>
  <c r="U62" i="33" s="1"/>
  <c r="V62" i="33" s="1"/>
  <c r="W62" i="33" s="1"/>
  <c r="X62" i="33" s="1"/>
  <c r="Y62" i="33" s="1"/>
  <c r="R107" i="33"/>
  <c r="S107" i="33" s="1"/>
  <c r="T107" i="33" s="1"/>
  <c r="U107" i="33" s="1"/>
  <c r="V107" i="33" s="1"/>
  <c r="W107" i="33" s="1"/>
  <c r="X107" i="33" s="1"/>
  <c r="Y107" i="33" s="1"/>
  <c r="N147" i="33"/>
  <c r="O147" i="33" s="1"/>
  <c r="P147" i="33" s="1"/>
  <c r="Q147" i="33" s="1"/>
  <c r="R147" i="33" s="1"/>
  <c r="S147" i="33" s="1"/>
  <c r="T147" i="33" s="1"/>
  <c r="U147" i="33" s="1"/>
  <c r="V147" i="33" s="1"/>
  <c r="W147" i="33" s="1"/>
  <c r="X147" i="33" s="1"/>
  <c r="Y147" i="33" s="1"/>
  <c r="K190" i="33"/>
  <c r="P109" i="33"/>
  <c r="Q109" i="33" s="1"/>
  <c r="R109" i="33" s="1"/>
  <c r="S109" i="33" s="1"/>
  <c r="T109" i="33" s="1"/>
  <c r="U109" i="33" s="1"/>
  <c r="V109" i="33" s="1"/>
  <c r="W109" i="33" s="1"/>
  <c r="X109" i="33" s="1"/>
  <c r="Y109" i="33" s="1"/>
  <c r="N108" i="33"/>
  <c r="O108" i="33" s="1"/>
  <c r="P108" i="33" s="1"/>
  <c r="Q108" i="33" s="1"/>
  <c r="Q26" i="33"/>
  <c r="R26" i="33" s="1"/>
  <c r="S26" i="33" s="1"/>
  <c r="T26" i="33" s="1"/>
  <c r="U26" i="33" s="1"/>
  <c r="V26" i="33" s="1"/>
  <c r="W26" i="33" s="1"/>
  <c r="X26" i="33" s="1"/>
  <c r="Y26" i="33" s="1"/>
  <c r="M94" i="33"/>
  <c r="J191" i="33"/>
  <c r="M138" i="33"/>
  <c r="L111" i="33"/>
  <c r="L118" i="33" s="1"/>
  <c r="N99" i="33"/>
  <c r="O99" i="33" s="1"/>
  <c r="P99" i="33" s="1"/>
  <c r="Q99" i="33" s="1"/>
  <c r="R99" i="33" s="1"/>
  <c r="S99" i="33" s="1"/>
  <c r="T99" i="33" s="1"/>
  <c r="U99" i="33" s="1"/>
  <c r="V99" i="33" s="1"/>
  <c r="W99" i="33" s="1"/>
  <c r="X99" i="33" s="1"/>
  <c r="Y99" i="33" s="1"/>
  <c r="L172" i="33"/>
  <c r="M172" i="33" s="1"/>
  <c r="N63" i="33"/>
  <c r="O63" i="33" s="1"/>
  <c r="P63" i="33" s="1"/>
  <c r="Q63" i="33" s="1"/>
  <c r="R63" i="33" s="1"/>
  <c r="S63" i="33" s="1"/>
  <c r="T63" i="33" s="1"/>
  <c r="U63" i="33" s="1"/>
  <c r="V63" i="33" s="1"/>
  <c r="W63" i="33" s="1"/>
  <c r="X63" i="33" s="1"/>
  <c r="Y63" i="33" s="1"/>
  <c r="L58" i="33"/>
  <c r="M58" i="33" s="1"/>
  <c r="M53" i="33"/>
  <c r="N53" i="33" s="1"/>
  <c r="O53" i="33" s="1"/>
  <c r="K61" i="33"/>
  <c r="L61" i="33" s="1"/>
  <c r="M61" i="33" s="1"/>
  <c r="N61" i="33" s="1"/>
  <c r="O61" i="33" s="1"/>
  <c r="P61" i="33" s="1"/>
  <c r="Q61" i="33" s="1"/>
  <c r="R61" i="33" s="1"/>
  <c r="S61" i="33" s="1"/>
  <c r="T61" i="33" s="1"/>
  <c r="U61" i="33" s="1"/>
  <c r="V61" i="33" s="1"/>
  <c r="W61" i="33" s="1"/>
  <c r="X61" i="33" s="1"/>
  <c r="Y61" i="33" s="1"/>
  <c r="I78" i="33"/>
  <c r="K133" i="33"/>
  <c r="M68" i="33"/>
  <c r="L189" i="33"/>
  <c r="M189" i="33" s="1"/>
  <c r="N189" i="33" s="1"/>
  <c r="O189" i="33" s="1"/>
  <c r="P189" i="33" s="1"/>
  <c r="Q189" i="33" s="1"/>
  <c r="M178" i="33"/>
  <c r="J118" i="33"/>
  <c r="L180" i="33"/>
  <c r="M182" i="33"/>
  <c r="L31" i="33"/>
  <c r="M31" i="33" s="1"/>
  <c r="N31" i="33" s="1"/>
  <c r="O31" i="33" s="1"/>
  <c r="P31" i="33" s="1"/>
  <c r="Q31" i="33" s="1"/>
  <c r="T25" i="33"/>
  <c r="U25" i="33" s="1"/>
  <c r="V25" i="33" s="1"/>
  <c r="W25" i="33" s="1"/>
  <c r="X25" i="33" s="1"/>
  <c r="Y25" i="33" s="1"/>
  <c r="N187" i="33"/>
  <c r="O187" i="33" s="1"/>
  <c r="P187" i="33" s="1"/>
  <c r="Q187" i="33" s="1"/>
  <c r="R187" i="33" s="1"/>
  <c r="S187" i="33" s="1"/>
  <c r="T187" i="33" s="1"/>
  <c r="U187" i="33" s="1"/>
  <c r="V187" i="33" s="1"/>
  <c r="W187" i="33" s="1"/>
  <c r="X187" i="33" s="1"/>
  <c r="Y187" i="33" s="1"/>
  <c r="K60" i="33"/>
  <c r="L60" i="33" s="1"/>
  <c r="M60" i="33" s="1"/>
  <c r="N136" i="33"/>
  <c r="O136" i="33" s="1"/>
  <c r="P136" i="33" s="1"/>
  <c r="Q136" i="33" s="1"/>
  <c r="R136" i="33" s="1"/>
  <c r="S136" i="33" s="1"/>
  <c r="T136" i="33" s="1"/>
  <c r="U136" i="33" s="1"/>
  <c r="V136" i="33" s="1"/>
  <c r="W136" i="33" s="1"/>
  <c r="X136" i="33" s="1"/>
  <c r="Y136" i="33" s="1"/>
  <c r="N23" i="33"/>
  <c r="O23" i="33" s="1"/>
  <c r="P23" i="33" s="1"/>
  <c r="Q23" i="33" s="1"/>
  <c r="R23" i="33" s="1"/>
  <c r="S23" i="33" s="1"/>
  <c r="T23" i="33" s="1"/>
  <c r="U23" i="33" s="1"/>
  <c r="V23" i="33" s="1"/>
  <c r="W23" i="33" s="1"/>
  <c r="X23" i="33" s="1"/>
  <c r="Y23" i="33" s="1"/>
  <c r="Q105" i="33"/>
  <c r="R105" i="33" s="1"/>
  <c r="S105" i="33" s="1"/>
  <c r="T105" i="33" s="1"/>
  <c r="U105" i="33" s="1"/>
  <c r="V105" i="33" s="1"/>
  <c r="W105" i="33" s="1"/>
  <c r="X105" i="33" s="1"/>
  <c r="Y105" i="33" s="1"/>
  <c r="I198" i="33"/>
  <c r="Q20" i="33"/>
  <c r="R20" i="33" s="1"/>
  <c r="S20" i="33" s="1"/>
  <c r="T20" i="33" s="1"/>
  <c r="U20" i="33" s="1"/>
  <c r="V20" i="33" s="1"/>
  <c r="W20" i="33" s="1"/>
  <c r="X20" i="33" s="1"/>
  <c r="Y20" i="33" s="1"/>
  <c r="M148" i="33"/>
  <c r="N148" i="33" s="1"/>
  <c r="L150" i="33"/>
  <c r="M150" i="33" s="1"/>
  <c r="N150" i="33" s="1"/>
  <c r="O150" i="33" s="1"/>
  <c r="P150" i="33" s="1"/>
  <c r="Q150" i="33" s="1"/>
  <c r="R150" i="33" s="1"/>
  <c r="I158" i="33"/>
  <c r="K24" i="33"/>
  <c r="L145" i="33"/>
  <c r="Q18" i="33"/>
  <c r="R18" i="33" s="1"/>
  <c r="S18" i="33" s="1"/>
  <c r="T18" i="33" s="1"/>
  <c r="N185" i="33"/>
  <c r="K149" i="33"/>
  <c r="L149" i="33" s="1"/>
  <c r="M149" i="33" s="1"/>
  <c r="N149" i="33" s="1"/>
  <c r="O149" i="33" s="1"/>
  <c r="P149" i="33" s="1"/>
  <c r="Q149" i="33" s="1"/>
  <c r="R149" i="33" s="1"/>
  <c r="O141" i="33"/>
  <c r="P141" i="33" s="1"/>
  <c r="Q141" i="33" s="1"/>
  <c r="R141" i="33" s="1"/>
  <c r="S141" i="33" s="1"/>
  <c r="T141" i="33" s="1"/>
  <c r="U141" i="33" s="1"/>
  <c r="V141" i="33" s="1"/>
  <c r="W141" i="33" s="1"/>
  <c r="X141" i="33" s="1"/>
  <c r="Y141" i="33" s="1"/>
  <c r="H205" i="33"/>
  <c r="I23" i="30" s="1"/>
  <c r="K184" i="33"/>
  <c r="L57" i="33"/>
  <c r="M173" i="33"/>
  <c r="N173" i="33" s="1"/>
  <c r="O173" i="33" s="1"/>
  <c r="O135" i="33"/>
  <c r="P135" i="33" s="1"/>
  <c r="Q135" i="33" s="1"/>
  <c r="R135" i="33" s="1"/>
  <c r="S135" i="33" s="1"/>
  <c r="T135" i="33" s="1"/>
  <c r="U135" i="33" s="1"/>
  <c r="V135" i="33" s="1"/>
  <c r="W135" i="33" s="1"/>
  <c r="X135" i="33" s="1"/>
  <c r="Y135" i="33" s="1"/>
  <c r="K142" i="33"/>
  <c r="K66" i="33"/>
  <c r="N177" i="33"/>
  <c r="O177" i="33" s="1"/>
  <c r="P177" i="33" s="1"/>
  <c r="S102" i="33"/>
  <c r="T102" i="33" s="1"/>
  <c r="U102" i="33" s="1"/>
  <c r="V102" i="33" s="1"/>
  <c r="W102" i="33" s="1"/>
  <c r="X102" i="33" s="1"/>
  <c r="Y102" i="33" s="1"/>
  <c r="J132" i="33"/>
  <c r="N56" i="32"/>
  <c r="M310" i="32"/>
  <c r="N212" i="32"/>
  <c r="L145" i="32"/>
  <c r="L177" i="32" s="1"/>
  <c r="L191" i="32"/>
  <c r="M159" i="32"/>
  <c r="N159" i="32" s="1"/>
  <c r="N191" i="32" s="1"/>
  <c r="I309" i="32"/>
  <c r="L20" i="32"/>
  <c r="M20" i="32" s="1"/>
  <c r="M52" i="32" s="1"/>
  <c r="L88" i="32"/>
  <c r="M88" i="32" s="1"/>
  <c r="K121" i="32"/>
  <c r="L241" i="32"/>
  <c r="M209" i="32"/>
  <c r="M176" i="32"/>
  <c r="N144" i="32"/>
  <c r="N176" i="32" s="1"/>
  <c r="M186" i="32"/>
  <c r="L193" i="32"/>
  <c r="M161" i="32"/>
  <c r="M208" i="32"/>
  <c r="L23" i="32"/>
  <c r="L89" i="32"/>
  <c r="M91" i="32"/>
  <c r="J318" i="32"/>
  <c r="K286" i="32"/>
  <c r="L286" i="32" s="1"/>
  <c r="L318" i="32" s="1"/>
  <c r="J323" i="32"/>
  <c r="K291" i="32"/>
  <c r="L279" i="32"/>
  <c r="M279" i="32" s="1"/>
  <c r="M311" i="32" s="1"/>
  <c r="L285" i="32"/>
  <c r="J112" i="32"/>
  <c r="L227" i="32"/>
  <c r="L259" i="32" s="1"/>
  <c r="J50" i="32"/>
  <c r="J65" i="32" s="1"/>
  <c r="K18" i="32"/>
  <c r="K123" i="32"/>
  <c r="M56" i="32"/>
  <c r="O24" i="32"/>
  <c r="L242" i="32"/>
  <c r="K117" i="32"/>
  <c r="L85" i="32"/>
  <c r="L119" i="32"/>
  <c r="M87" i="32"/>
  <c r="N87" i="32" s="1"/>
  <c r="N119" i="32" s="1"/>
  <c r="K175" i="32"/>
  <c r="L143" i="32"/>
  <c r="L244" i="32"/>
  <c r="N255" i="32"/>
  <c r="K59" i="32"/>
  <c r="L27" i="32"/>
  <c r="L310" i="32"/>
  <c r="N278" i="32"/>
  <c r="N310" i="32" s="1"/>
  <c r="N186" i="32"/>
  <c r="O154" i="32"/>
  <c r="L153" i="32"/>
  <c r="M153" i="32" s="1"/>
  <c r="K120" i="32"/>
  <c r="M125" i="32"/>
  <c r="N93" i="32"/>
  <c r="K124" i="32"/>
  <c r="L92" i="32"/>
  <c r="J322" i="32"/>
  <c r="L86" i="32"/>
  <c r="J277" i="32"/>
  <c r="L243" i="32"/>
  <c r="M211" i="32"/>
  <c r="J324" i="32"/>
  <c r="K292" i="32"/>
  <c r="L151" i="32"/>
  <c r="M151" i="32" s="1"/>
  <c r="M110" i="32"/>
  <c r="N78" i="32"/>
  <c r="J283" i="32"/>
  <c r="M282" i="32"/>
  <c r="K177" i="32"/>
  <c r="J185" i="32"/>
  <c r="J195" i="32" s="1"/>
  <c r="K52" i="32"/>
  <c r="M188" i="32"/>
  <c r="N156" i="32"/>
  <c r="K311" i="32"/>
  <c r="M114" i="32"/>
  <c r="N82" i="32"/>
  <c r="L113" i="32"/>
  <c r="M81" i="32"/>
  <c r="M113" i="32" s="1"/>
  <c r="K312" i="32"/>
  <c r="L280" i="32"/>
  <c r="M96" i="32"/>
  <c r="K128" i="32"/>
  <c r="K55" i="32"/>
  <c r="K290" i="32"/>
  <c r="K322" i="32" s="1"/>
  <c r="M210" i="32"/>
  <c r="M284" i="32"/>
  <c r="N284" i="32" s="1"/>
  <c r="N316" i="32" s="1"/>
  <c r="O223" i="32"/>
  <c r="O255" i="32" s="1"/>
  <c r="P121" i="30"/>
  <c r="E198" i="17"/>
  <c r="E200" i="17" s="1"/>
  <c r="E158" i="17"/>
  <c r="E160" i="17" s="1"/>
  <c r="E118" i="17"/>
  <c r="E120" i="17" s="1"/>
  <c r="E38" i="17"/>
  <c r="E40" i="17" s="1"/>
  <c r="E198" i="18"/>
  <c r="E200" i="18" s="1"/>
  <c r="E158" i="18"/>
  <c r="E160" i="18" s="1"/>
  <c r="E118" i="18"/>
  <c r="E120" i="18" s="1"/>
  <c r="E78" i="18"/>
  <c r="E80" i="18" s="1"/>
  <c r="G189" i="18"/>
  <c r="G180" i="18"/>
  <c r="G151" i="18"/>
  <c r="G140" i="18"/>
  <c r="G146" i="18"/>
  <c r="F134" i="18"/>
  <c r="F143" i="18"/>
  <c r="G136" i="18"/>
  <c r="F137" i="18"/>
  <c r="F92" i="18"/>
  <c r="G108" i="18"/>
  <c r="F107" i="18"/>
  <c r="F66" i="18"/>
  <c r="G178" i="18"/>
  <c r="H178" i="18" s="1"/>
  <c r="G133" i="18"/>
  <c r="F100" i="18"/>
  <c r="F186" i="18"/>
  <c r="G186" i="18" s="1"/>
  <c r="G135" i="18"/>
  <c r="F110" i="18"/>
  <c r="G110" i="18" s="1"/>
  <c r="G106" i="18"/>
  <c r="G54" i="18"/>
  <c r="G184" i="18"/>
  <c r="H184" i="18" s="1"/>
  <c r="F175" i="18"/>
  <c r="G175" i="18" s="1"/>
  <c r="F142" i="18"/>
  <c r="G142" i="18" s="1"/>
  <c r="F149" i="18"/>
  <c r="G68" i="18"/>
  <c r="F61" i="18"/>
  <c r="F187" i="18"/>
  <c r="G148" i="18"/>
  <c r="G138" i="18"/>
  <c r="F141" i="18"/>
  <c r="E17" i="18"/>
  <c r="F17" i="18" s="1"/>
  <c r="E14" i="18"/>
  <c r="E30" i="18"/>
  <c r="F30" i="18" s="1"/>
  <c r="E27" i="18"/>
  <c r="E20" i="18"/>
  <c r="F102" i="18"/>
  <c r="G102" i="18" s="1"/>
  <c r="G109" i="18"/>
  <c r="E25" i="18"/>
  <c r="F25" i="18" s="1"/>
  <c r="E22" i="18"/>
  <c r="F22" i="18" s="1"/>
  <c r="E19" i="18"/>
  <c r="E12" i="18"/>
  <c r="E28" i="18"/>
  <c r="F28" i="18" s="1"/>
  <c r="G101" i="18"/>
  <c r="F99" i="18"/>
  <c r="F71" i="18"/>
  <c r="F57" i="18"/>
  <c r="G183" i="18"/>
  <c r="F173" i="18"/>
  <c r="F176" i="18"/>
  <c r="F144" i="18"/>
  <c r="G144" i="18" s="1"/>
  <c r="F150" i="18"/>
  <c r="G97" i="18"/>
  <c r="H97" i="18" s="1"/>
  <c r="G96" i="18"/>
  <c r="F94" i="18"/>
  <c r="G58" i="18"/>
  <c r="F59" i="18"/>
  <c r="G65" i="18"/>
  <c r="G60" i="18"/>
  <c r="F185" i="18"/>
  <c r="G188" i="18"/>
  <c r="F172" i="18"/>
  <c r="F179" i="18"/>
  <c r="F145" i="18"/>
  <c r="F139" i="18"/>
  <c r="F98" i="18"/>
  <c r="G98" i="18" s="1"/>
  <c r="G105" i="18"/>
  <c r="F111" i="18"/>
  <c r="F67" i="18"/>
  <c r="G67" i="18" s="1"/>
  <c r="E21" i="18"/>
  <c r="E18" i="18"/>
  <c r="F18" i="18" s="1"/>
  <c r="E15" i="18"/>
  <c r="E31" i="18"/>
  <c r="E24" i="18"/>
  <c r="F24" i="18" s="1"/>
  <c r="F103" i="18"/>
  <c r="F62" i="18"/>
  <c r="G62" i="18" s="1"/>
  <c r="F63" i="18"/>
  <c r="G56" i="18"/>
  <c r="H56" i="18" s="1"/>
  <c r="F70" i="18"/>
  <c r="G70" i="18" s="1"/>
  <c r="G53" i="18"/>
  <c r="F52" i="18"/>
  <c r="F93" i="18"/>
  <c r="G55" i="18"/>
  <c r="G181" i="18"/>
  <c r="F191" i="18"/>
  <c r="F174" i="18"/>
  <c r="F147" i="18"/>
  <c r="F104" i="18"/>
  <c r="F95" i="18"/>
  <c r="F69" i="18"/>
  <c r="G177" i="18"/>
  <c r="F182" i="18"/>
  <c r="F190" i="18"/>
  <c r="F132" i="18"/>
  <c r="E13" i="18"/>
  <c r="F13" i="18" s="1"/>
  <c r="E29" i="18"/>
  <c r="F29" i="18" s="1"/>
  <c r="E26" i="18"/>
  <c r="E23" i="18"/>
  <c r="F23" i="18" s="1"/>
  <c r="E16" i="18"/>
  <c r="G64" i="18"/>
  <c r="F30" i="17"/>
  <c r="F180" i="17"/>
  <c r="F20" i="17"/>
  <c r="G20" i="17" s="1"/>
  <c r="H20" i="17" s="1"/>
  <c r="F191" i="17"/>
  <c r="G191" i="17" s="1"/>
  <c r="F21" i="17"/>
  <c r="F190" i="17"/>
  <c r="G190" i="17" s="1"/>
  <c r="F15" i="17"/>
  <c r="F108" i="17"/>
  <c r="F132" i="17"/>
  <c r="F29" i="17"/>
  <c r="G29" i="17" s="1"/>
  <c r="H29" i="17" s="1"/>
  <c r="F59" i="17"/>
  <c r="F107" i="17"/>
  <c r="F182" i="17"/>
  <c r="G182" i="17" s="1"/>
  <c r="F137" i="17"/>
  <c r="F147" i="17"/>
  <c r="F26" i="17"/>
  <c r="F100" i="17"/>
  <c r="G100" i="17" s="1"/>
  <c r="F105" i="17"/>
  <c r="G105" i="17" s="1"/>
  <c r="F179" i="17"/>
  <c r="F135" i="17"/>
  <c r="F138" i="17"/>
  <c r="F19" i="17"/>
  <c r="F71" i="17"/>
  <c r="F96" i="17"/>
  <c r="F99" i="17"/>
  <c r="F181" i="17"/>
  <c r="G181" i="17" s="1"/>
  <c r="F145" i="17"/>
  <c r="F139" i="17"/>
  <c r="F14" i="17"/>
  <c r="F64" i="17"/>
  <c r="F92" i="17"/>
  <c r="F184" i="17"/>
  <c r="G184" i="17" s="1"/>
  <c r="H184" i="17" s="1"/>
  <c r="I184" i="17" s="1"/>
  <c r="F178" i="17"/>
  <c r="G178" i="17" s="1"/>
  <c r="F185" i="17"/>
  <c r="G185" i="17" s="1"/>
  <c r="F142" i="17"/>
  <c r="F53" i="17"/>
  <c r="G53" i="17" s="1"/>
  <c r="F133" i="17"/>
  <c r="F66" i="17"/>
  <c r="G66" i="17" s="1"/>
  <c r="F95" i="17"/>
  <c r="G95" i="17" s="1"/>
  <c r="F136" i="17"/>
  <c r="F94" i="17"/>
  <c r="G94" i="17" s="1"/>
  <c r="F24" i="17"/>
  <c r="G24" i="17" s="1"/>
  <c r="H24" i="17" s="1"/>
  <c r="F22" i="17"/>
  <c r="G22" i="17" s="1"/>
  <c r="F56" i="17"/>
  <c r="F106" i="17"/>
  <c r="F175" i="17"/>
  <c r="F140" i="17"/>
  <c r="F25" i="17"/>
  <c r="G25" i="17" s="1"/>
  <c r="F54" i="17"/>
  <c r="F103" i="17"/>
  <c r="G103" i="17" s="1"/>
  <c r="F176" i="17"/>
  <c r="G176" i="17" s="1"/>
  <c r="H176" i="17" s="1"/>
  <c r="I176" i="17" s="1"/>
  <c r="F174" i="17"/>
  <c r="F143" i="17"/>
  <c r="F148" i="17"/>
  <c r="F18" i="17"/>
  <c r="F69" i="17"/>
  <c r="F98" i="17"/>
  <c r="G98" i="17" s="1"/>
  <c r="H98" i="17" s="1"/>
  <c r="F188" i="17"/>
  <c r="F186" i="17"/>
  <c r="G186" i="17" s="1"/>
  <c r="H186" i="17" s="1"/>
  <c r="F151" i="17"/>
  <c r="F28" i="17"/>
  <c r="G28" i="17" s="1"/>
  <c r="H28" i="17" s="1"/>
  <c r="F13" i="17"/>
  <c r="G13" i="17" s="1"/>
  <c r="F63" i="17"/>
  <c r="F93" i="17"/>
  <c r="F187" i="17"/>
  <c r="F57" i="17"/>
  <c r="G57" i="17" s="1"/>
  <c r="F52" i="17"/>
  <c r="F60" i="17"/>
  <c r="G60" i="17" s="1"/>
  <c r="H60" i="17" s="1"/>
  <c r="F109" i="17"/>
  <c r="F17" i="17"/>
  <c r="F101" i="17"/>
  <c r="G101" i="17" s="1"/>
  <c r="H101" i="17" s="1"/>
  <c r="F146" i="17"/>
  <c r="F67" i="17"/>
  <c r="G67" i="17" s="1"/>
  <c r="F65" i="17"/>
  <c r="G65" i="17" s="1"/>
  <c r="F173" i="17"/>
  <c r="F31" i="17"/>
  <c r="F58" i="17"/>
  <c r="F104" i="17"/>
  <c r="F110" i="17"/>
  <c r="G110" i="17" s="1"/>
  <c r="F189" i="17"/>
  <c r="G189" i="17" s="1"/>
  <c r="F150" i="17"/>
  <c r="F23" i="17"/>
  <c r="G23" i="17" s="1"/>
  <c r="F55" i="17"/>
  <c r="G55" i="17" s="1"/>
  <c r="F102" i="17"/>
  <c r="F177" i="17"/>
  <c r="F149" i="17"/>
  <c r="F134" i="17"/>
  <c r="F16" i="17"/>
  <c r="F27" i="17"/>
  <c r="F68" i="17"/>
  <c r="F97" i="17"/>
  <c r="G97" i="17" s="1"/>
  <c r="F172" i="17"/>
  <c r="F144" i="17"/>
  <c r="F12" i="17"/>
  <c r="G12" i="17" s="1"/>
  <c r="F62" i="17"/>
  <c r="F61" i="17"/>
  <c r="F111" i="17"/>
  <c r="G111" i="17" s="1"/>
  <c r="F183" i="17"/>
  <c r="F141" i="17"/>
  <c r="E70" i="17"/>
  <c r="E78" i="17" s="1"/>
  <c r="E80" i="17" s="1"/>
  <c r="Q150" i="34" l="1"/>
  <c r="R150" i="34" s="1"/>
  <c r="S150" i="34" s="1"/>
  <c r="T150" i="34" s="1"/>
  <c r="U150" i="34" s="1"/>
  <c r="V150" i="34" s="1"/>
  <c r="W150" i="34" s="1"/>
  <c r="X150" i="34" s="1"/>
  <c r="Y150" i="34" s="1"/>
  <c r="L78" i="34"/>
  <c r="L80" i="34" s="1"/>
  <c r="U98" i="34"/>
  <c r="V98" i="34" s="1"/>
  <c r="W98" i="34" s="1"/>
  <c r="X98" i="34" s="1"/>
  <c r="Y98" i="34" s="1"/>
  <c r="O60" i="34"/>
  <c r="P60" i="34" s="1"/>
  <c r="Q60" i="34" s="1"/>
  <c r="R60" i="34" s="1"/>
  <c r="S60" i="34" s="1"/>
  <c r="T60" i="34" s="1"/>
  <c r="U60" i="34" s="1"/>
  <c r="V60" i="34" s="1"/>
  <c r="W60" i="34" s="1"/>
  <c r="X60" i="34" s="1"/>
  <c r="Y60" i="34" s="1"/>
  <c r="R67" i="34"/>
  <c r="S67" i="34" s="1"/>
  <c r="T67" i="34" s="1"/>
  <c r="U67" i="34" s="1"/>
  <c r="V67" i="34" s="1"/>
  <c r="W67" i="34" s="1"/>
  <c r="X67" i="34" s="1"/>
  <c r="Y67" i="34" s="1"/>
  <c r="J200" i="34"/>
  <c r="L158" i="34"/>
  <c r="I80" i="33"/>
  <c r="P22" i="33"/>
  <c r="Q22" i="33" s="1"/>
  <c r="R22" i="33" s="1"/>
  <c r="J120" i="33"/>
  <c r="K120" i="33" s="1"/>
  <c r="L120" i="33" s="1"/>
  <c r="O31" i="32"/>
  <c r="O63" i="32" s="1"/>
  <c r="M289" i="32"/>
  <c r="M321" i="32" s="1"/>
  <c r="N222" i="32"/>
  <c r="O222" i="32" s="1"/>
  <c r="N46" i="32"/>
  <c r="N182" i="32"/>
  <c r="M60" i="32"/>
  <c r="P150" i="32"/>
  <c r="Q150" i="32" s="1"/>
  <c r="L48" i="32"/>
  <c r="N213" i="32"/>
  <c r="N245" i="32" s="1"/>
  <c r="N273" i="32"/>
  <c r="N305" i="32" s="1"/>
  <c r="N221" i="32"/>
  <c r="O221" i="32" s="1"/>
  <c r="N19" i="32"/>
  <c r="N51" i="32" s="1"/>
  <c r="N147" i="32"/>
  <c r="N179" i="32" s="1"/>
  <c r="L158" i="32"/>
  <c r="M158" i="32" s="1"/>
  <c r="N252" i="32"/>
  <c r="O54" i="32"/>
  <c r="M25" i="32"/>
  <c r="N25" i="32" s="1"/>
  <c r="N57" i="32" s="1"/>
  <c r="M15" i="32"/>
  <c r="M47" i="32" s="1"/>
  <c r="O30" i="32"/>
  <c r="O62" i="32" s="1"/>
  <c r="K57" i="32"/>
  <c r="O194" i="32"/>
  <c r="M129" i="32"/>
  <c r="O83" i="32"/>
  <c r="P83" i="32" s="1"/>
  <c r="O250" i="32"/>
  <c r="M214" i="32"/>
  <c r="M246" i="32" s="1"/>
  <c r="N155" i="32"/>
  <c r="O155" i="32" s="1"/>
  <c r="O187" i="32" s="1"/>
  <c r="N95" i="32"/>
  <c r="O95" i="32" s="1"/>
  <c r="O127" i="32" s="1"/>
  <c r="I325" i="32"/>
  <c r="I333" i="32" s="1"/>
  <c r="J22" i="30" s="1"/>
  <c r="J70" i="30" s="1"/>
  <c r="P217" i="32"/>
  <c r="P249" i="32" s="1"/>
  <c r="M53" i="32"/>
  <c r="L45" i="32"/>
  <c r="L152" i="32"/>
  <c r="L184" i="32" s="1"/>
  <c r="O215" i="32"/>
  <c r="O247" i="32" s="1"/>
  <c r="M146" i="32"/>
  <c r="N146" i="32" s="1"/>
  <c r="N192" i="32"/>
  <c r="O160" i="32"/>
  <c r="L274" i="32"/>
  <c r="M274" i="32" s="1"/>
  <c r="M306" i="32" s="1"/>
  <c r="K116" i="32"/>
  <c r="L32" i="32"/>
  <c r="M32" i="32" s="1"/>
  <c r="L281" i="32"/>
  <c r="L313" i="32" s="1"/>
  <c r="Q26" i="32"/>
  <c r="Q58" i="32" s="1"/>
  <c r="L116" i="32"/>
  <c r="M84" i="32"/>
  <c r="M116" i="32" s="1"/>
  <c r="L219" i="32"/>
  <c r="L251" i="32" s="1"/>
  <c r="J130" i="32"/>
  <c r="M276" i="32"/>
  <c r="M308" i="32" s="1"/>
  <c r="L181" i="32"/>
  <c r="O29" i="32"/>
  <c r="P29" i="32" s="1"/>
  <c r="M149" i="32"/>
  <c r="M181" i="32" s="1"/>
  <c r="I70" i="30"/>
  <c r="G62" i="30"/>
  <c r="Q177" i="33"/>
  <c r="R177" i="33" s="1"/>
  <c r="S177" i="33" s="1"/>
  <c r="T177" i="33" s="1"/>
  <c r="U177" i="33" s="1"/>
  <c r="V177" i="33" s="1"/>
  <c r="W177" i="33" s="1"/>
  <c r="X177" i="33" s="1"/>
  <c r="Y177" i="33" s="1"/>
  <c r="Q28" i="33"/>
  <c r="R28" i="33" s="1"/>
  <c r="S28" i="33" s="1"/>
  <c r="T28" i="33" s="1"/>
  <c r="U28" i="33" s="1"/>
  <c r="V28" i="33" s="1"/>
  <c r="W28" i="33" s="1"/>
  <c r="X28" i="33" s="1"/>
  <c r="Y28" i="33" s="1"/>
  <c r="X27" i="33"/>
  <c r="Y27" i="33" s="1"/>
  <c r="H27" i="30"/>
  <c r="I71" i="30"/>
  <c r="I18" i="30"/>
  <c r="I27" i="30" s="1"/>
  <c r="I40" i="30" s="1"/>
  <c r="I49" i="30" s="1"/>
  <c r="I59" i="30" s="1"/>
  <c r="H39" i="30"/>
  <c r="F59" i="30"/>
  <c r="H207" i="34"/>
  <c r="I109" i="30" s="1"/>
  <c r="J72" i="30"/>
  <c r="J32" i="30"/>
  <c r="J39" i="30" s="1"/>
  <c r="M8" i="35"/>
  <c r="M10" i="35" s="1"/>
  <c r="M111" i="30"/>
  <c r="L14" i="35"/>
  <c r="L17" i="35" s="1"/>
  <c r="L117" i="30"/>
  <c r="L115" i="30" s="1"/>
  <c r="N13" i="32"/>
  <c r="N45" i="32" s="1"/>
  <c r="L111" i="32"/>
  <c r="M79" i="32"/>
  <c r="M111" i="32" s="1"/>
  <c r="M80" i="32"/>
  <c r="M112" i="32" s="1"/>
  <c r="O97" i="32"/>
  <c r="O129" i="32" s="1"/>
  <c r="L126" i="32"/>
  <c r="M94" i="32"/>
  <c r="N81" i="32"/>
  <c r="N113" i="32" s="1"/>
  <c r="M180" i="32"/>
  <c r="N148" i="32"/>
  <c r="L257" i="32"/>
  <c r="K260" i="32"/>
  <c r="O216" i="32"/>
  <c r="L226" i="32"/>
  <c r="N279" i="32"/>
  <c r="N311" i="32" s="1"/>
  <c r="J307" i="32"/>
  <c r="L288" i="32"/>
  <c r="M288" i="32" s="1"/>
  <c r="M320" i="32" s="1"/>
  <c r="K320" i="32"/>
  <c r="K275" i="32"/>
  <c r="K307" i="32" s="1"/>
  <c r="M286" i="32"/>
  <c r="M318" i="32" s="1"/>
  <c r="L319" i="32"/>
  <c r="M287" i="32"/>
  <c r="M319" i="32" s="1"/>
  <c r="N224" i="32"/>
  <c r="M189" i="32"/>
  <c r="N157" i="32"/>
  <c r="N189" i="32" s="1"/>
  <c r="O144" i="32"/>
  <c r="O176" i="32" s="1"/>
  <c r="K122" i="32"/>
  <c r="L90" i="32"/>
  <c r="L122" i="32" s="1"/>
  <c r="M17" i="32"/>
  <c r="M49" i="32" s="1"/>
  <c r="Q22" i="32"/>
  <c r="R22" i="32" s="1"/>
  <c r="N16" i="32"/>
  <c r="N48" i="32" s="1"/>
  <c r="S103" i="33"/>
  <c r="P188" i="33"/>
  <c r="Q188" i="33" s="1"/>
  <c r="I205" i="33"/>
  <c r="J23" i="30" s="1"/>
  <c r="L174" i="33"/>
  <c r="M174" i="33" s="1"/>
  <c r="Q186" i="33"/>
  <c r="R186" i="33" s="1"/>
  <c r="S186" i="33" s="1"/>
  <c r="T186" i="33" s="1"/>
  <c r="U186" i="33" s="1"/>
  <c r="V186" i="33" s="1"/>
  <c r="W186" i="33" s="1"/>
  <c r="X186" i="33" s="1"/>
  <c r="Y186" i="33" s="1"/>
  <c r="M137" i="33"/>
  <c r="N137" i="33" s="1"/>
  <c r="I160" i="33"/>
  <c r="P146" i="33"/>
  <c r="Q146" i="33" s="1"/>
  <c r="R146" i="33" s="1"/>
  <c r="S146" i="33" s="1"/>
  <c r="T146" i="33" s="1"/>
  <c r="U146" i="33" s="1"/>
  <c r="V146" i="33" s="1"/>
  <c r="W146" i="33" s="1"/>
  <c r="X146" i="33" s="1"/>
  <c r="Y146" i="33" s="1"/>
  <c r="S150" i="33"/>
  <c r="T150" i="33" s="1"/>
  <c r="U150" i="33" s="1"/>
  <c r="V150" i="33" s="1"/>
  <c r="W150" i="33" s="1"/>
  <c r="X150" i="33" s="1"/>
  <c r="Y150" i="33" s="1"/>
  <c r="M111" i="33"/>
  <c r="N111" i="33" s="1"/>
  <c r="O111" i="33" s="1"/>
  <c r="P111" i="33" s="1"/>
  <c r="Q111" i="33" s="1"/>
  <c r="R111" i="33" s="1"/>
  <c r="S111" i="33" s="1"/>
  <c r="T111" i="33" s="1"/>
  <c r="U111" i="33" s="1"/>
  <c r="V111" i="33" s="1"/>
  <c r="W111" i="33" s="1"/>
  <c r="X111" i="33" s="1"/>
  <c r="Y111" i="33" s="1"/>
  <c r="R108" i="33"/>
  <c r="S108" i="33" s="1"/>
  <c r="T108" i="33" s="1"/>
  <c r="U108" i="33" s="1"/>
  <c r="O92" i="33"/>
  <c r="P92" i="33" s="1"/>
  <c r="J80" i="33"/>
  <c r="L55" i="33"/>
  <c r="O54" i="33"/>
  <c r="P54" i="33" s="1"/>
  <c r="V14" i="33"/>
  <c r="W14" i="33" s="1"/>
  <c r="X14" i="33" s="1"/>
  <c r="Y14" i="33" s="1"/>
  <c r="S18" i="34"/>
  <c r="T18" i="34" s="1"/>
  <c r="U18" i="34" s="1"/>
  <c r="V18" i="34" s="1"/>
  <c r="W18" i="34" s="1"/>
  <c r="X18" i="34" s="1"/>
  <c r="Y18" i="34" s="1"/>
  <c r="L12" i="34"/>
  <c r="L38" i="34" s="1"/>
  <c r="N78" i="34"/>
  <c r="O69" i="34"/>
  <c r="P69" i="34" s="1"/>
  <c r="Q69" i="34" s="1"/>
  <c r="R69" i="34" s="1"/>
  <c r="O70" i="34"/>
  <c r="P70" i="34" s="1"/>
  <c r="N109" i="34"/>
  <c r="O109" i="34" s="1"/>
  <c r="P109" i="34" s="1"/>
  <c r="Q109" i="34" s="1"/>
  <c r="R109" i="34" s="1"/>
  <c r="S109" i="34" s="1"/>
  <c r="T109" i="34" s="1"/>
  <c r="U109" i="34" s="1"/>
  <c r="V109" i="34" s="1"/>
  <c r="W109" i="34" s="1"/>
  <c r="X109" i="34" s="1"/>
  <c r="Y109" i="34" s="1"/>
  <c r="Q110" i="34"/>
  <c r="R110" i="34" s="1"/>
  <c r="P94" i="34"/>
  <c r="Q94" i="34" s="1"/>
  <c r="R94" i="34" s="1"/>
  <c r="S94" i="34" s="1"/>
  <c r="T94" i="34" s="1"/>
  <c r="U94" i="34" s="1"/>
  <c r="V94" i="34" s="1"/>
  <c r="W94" i="34" s="1"/>
  <c r="X94" i="34" s="1"/>
  <c r="Y94" i="34" s="1"/>
  <c r="U140" i="34"/>
  <c r="V140" i="34" s="1"/>
  <c r="W140" i="34" s="1"/>
  <c r="S141" i="34"/>
  <c r="T141" i="34" s="1"/>
  <c r="P185" i="34"/>
  <c r="Q185" i="34" s="1"/>
  <c r="R185" i="34" s="1"/>
  <c r="S185" i="34" s="1"/>
  <c r="T185" i="34" s="1"/>
  <c r="U185" i="34" s="1"/>
  <c r="V185" i="34" s="1"/>
  <c r="W185" i="34" s="1"/>
  <c r="X185" i="34" s="1"/>
  <c r="Y185" i="34" s="1"/>
  <c r="Q191" i="34"/>
  <c r="R191" i="34" s="1"/>
  <c r="S191" i="34" s="1"/>
  <c r="T191" i="34" s="1"/>
  <c r="U191" i="34" s="1"/>
  <c r="V191" i="34" s="1"/>
  <c r="W191" i="34" s="1"/>
  <c r="X191" i="34" s="1"/>
  <c r="Y191" i="34" s="1"/>
  <c r="P176" i="34"/>
  <c r="Q176" i="34" s="1"/>
  <c r="R176" i="34" s="1"/>
  <c r="S176" i="34" s="1"/>
  <c r="T176" i="34" s="1"/>
  <c r="U176" i="34" s="1"/>
  <c r="V176" i="34" s="1"/>
  <c r="W176" i="34" s="1"/>
  <c r="X176" i="34" s="1"/>
  <c r="Y176" i="34" s="1"/>
  <c r="P180" i="34"/>
  <c r="Q180" i="34" s="1"/>
  <c r="R184" i="34"/>
  <c r="R183" i="34"/>
  <c r="M177" i="34"/>
  <c r="N177" i="34" s="1"/>
  <c r="M158" i="34"/>
  <c r="K160" i="34"/>
  <c r="W102" i="34"/>
  <c r="X102" i="34" s="1"/>
  <c r="Y102" i="34" s="1"/>
  <c r="Q53" i="34"/>
  <c r="R53" i="34" s="1"/>
  <c r="S53" i="34" s="1"/>
  <c r="T53" i="34" s="1"/>
  <c r="U53" i="34" s="1"/>
  <c r="V53" i="34" s="1"/>
  <c r="S22" i="34"/>
  <c r="T22" i="34" s="1"/>
  <c r="U22" i="34" s="1"/>
  <c r="V22" i="34" s="1"/>
  <c r="W22" i="34" s="1"/>
  <c r="R15" i="35"/>
  <c r="Q188" i="34"/>
  <c r="R188" i="34" s="1"/>
  <c r="S188" i="34" s="1"/>
  <c r="T188" i="34" s="1"/>
  <c r="U188" i="34" s="1"/>
  <c r="V188" i="34" s="1"/>
  <c r="W188" i="34" s="1"/>
  <c r="X188" i="34" s="1"/>
  <c r="Y188" i="34" s="1"/>
  <c r="M96" i="34"/>
  <c r="N96" i="34" s="1"/>
  <c r="O96" i="34" s="1"/>
  <c r="P96" i="34" s="1"/>
  <c r="Q96" i="34" s="1"/>
  <c r="R96" i="34" s="1"/>
  <c r="S96" i="34" s="1"/>
  <c r="T96" i="34" s="1"/>
  <c r="U96" i="34" s="1"/>
  <c r="V96" i="34" s="1"/>
  <c r="W96" i="34" s="1"/>
  <c r="X96" i="34" s="1"/>
  <c r="Y96" i="34" s="1"/>
  <c r="O58" i="34"/>
  <c r="P58" i="34" s="1"/>
  <c r="Q58" i="34" s="1"/>
  <c r="R58" i="34" s="1"/>
  <c r="S58" i="34" s="1"/>
  <c r="T58" i="34" s="1"/>
  <c r="U58" i="34" s="1"/>
  <c r="V58" i="34" s="1"/>
  <c r="W58" i="34" s="1"/>
  <c r="X58" i="34" s="1"/>
  <c r="Y58" i="34" s="1"/>
  <c r="Q182" i="34"/>
  <c r="R182" i="34" s="1"/>
  <c r="S182" i="34" s="1"/>
  <c r="T182" i="34" s="1"/>
  <c r="U182" i="34" s="1"/>
  <c r="V182" i="34" s="1"/>
  <c r="W182" i="34" s="1"/>
  <c r="X182" i="34" s="1"/>
  <c r="Y182" i="34" s="1"/>
  <c r="K118" i="34"/>
  <c r="K120" i="34" s="1"/>
  <c r="M181" i="34"/>
  <c r="N181" i="34" s="1"/>
  <c r="M175" i="34"/>
  <c r="N175" i="34" s="1"/>
  <c r="O175" i="34" s="1"/>
  <c r="P175" i="34" s="1"/>
  <c r="Q175" i="34" s="1"/>
  <c r="R175" i="34" s="1"/>
  <c r="S175" i="34" s="1"/>
  <c r="T175" i="34" s="1"/>
  <c r="U175" i="34" s="1"/>
  <c r="V175" i="34" s="1"/>
  <c r="W175" i="34" s="1"/>
  <c r="X175" i="34" s="1"/>
  <c r="Y175" i="34" s="1"/>
  <c r="N146" i="34"/>
  <c r="O146" i="34" s="1"/>
  <c r="P146" i="34" s="1"/>
  <c r="Q146" i="34" s="1"/>
  <c r="R146" i="34" s="1"/>
  <c r="S146" i="34" s="1"/>
  <c r="T146" i="34" s="1"/>
  <c r="U146" i="34" s="1"/>
  <c r="V146" i="34" s="1"/>
  <c r="W146" i="34" s="1"/>
  <c r="X146" i="34" s="1"/>
  <c r="Y146" i="34" s="1"/>
  <c r="M78" i="34"/>
  <c r="N103" i="34"/>
  <c r="O103" i="34" s="1"/>
  <c r="P103" i="34" s="1"/>
  <c r="Q103" i="34" s="1"/>
  <c r="R103" i="34" s="1"/>
  <c r="S103" i="34" s="1"/>
  <c r="T103" i="34" s="1"/>
  <c r="U103" i="34" s="1"/>
  <c r="V103" i="34" s="1"/>
  <c r="W103" i="34" s="1"/>
  <c r="X103" i="34" s="1"/>
  <c r="Y103" i="34" s="1"/>
  <c r="J205" i="34"/>
  <c r="K36" i="30" s="1"/>
  <c r="O147" i="34"/>
  <c r="I207" i="34"/>
  <c r="J109" i="30" s="1"/>
  <c r="J40" i="34"/>
  <c r="P187" i="34"/>
  <c r="Q187" i="34" s="1"/>
  <c r="R187" i="34" s="1"/>
  <c r="N174" i="34"/>
  <c r="O174" i="34" s="1"/>
  <c r="P174" i="34" s="1"/>
  <c r="Q174" i="34" s="1"/>
  <c r="R174" i="34" s="1"/>
  <c r="S174" i="34" s="1"/>
  <c r="T174" i="34" s="1"/>
  <c r="U174" i="34" s="1"/>
  <c r="V174" i="34" s="1"/>
  <c r="W174" i="34" s="1"/>
  <c r="X174" i="34" s="1"/>
  <c r="Y174" i="34" s="1"/>
  <c r="K198" i="34"/>
  <c r="Q66" i="34"/>
  <c r="R66" i="34" s="1"/>
  <c r="S66" i="34" s="1"/>
  <c r="T66" i="34" s="1"/>
  <c r="U66" i="34" s="1"/>
  <c r="V66" i="34" s="1"/>
  <c r="W66" i="34" s="1"/>
  <c r="X66" i="34" s="1"/>
  <c r="Y66" i="34" s="1"/>
  <c r="U132" i="34"/>
  <c r="N173" i="34"/>
  <c r="O173" i="34" s="1"/>
  <c r="O92" i="34"/>
  <c r="L97" i="34"/>
  <c r="L118" i="34" s="1"/>
  <c r="N143" i="34"/>
  <c r="O143" i="34" s="1"/>
  <c r="P143" i="34" s="1"/>
  <c r="Q143" i="34" s="1"/>
  <c r="R143" i="34" s="1"/>
  <c r="S143" i="34" s="1"/>
  <c r="T143" i="34" s="1"/>
  <c r="U143" i="34" s="1"/>
  <c r="O133" i="34"/>
  <c r="Q186" i="34"/>
  <c r="R186" i="34" s="1"/>
  <c r="M189" i="34"/>
  <c r="N20" i="34"/>
  <c r="L198" i="34"/>
  <c r="P52" i="34"/>
  <c r="N134" i="34"/>
  <c r="P93" i="34"/>
  <c r="O172" i="34"/>
  <c r="N172" i="33"/>
  <c r="O64" i="33"/>
  <c r="P64" i="33" s="1"/>
  <c r="Q64" i="33" s="1"/>
  <c r="R64" i="33" s="1"/>
  <c r="S64" i="33" s="1"/>
  <c r="T64" i="33" s="1"/>
  <c r="U64" i="33" s="1"/>
  <c r="V64" i="33" s="1"/>
  <c r="W64" i="33" s="1"/>
  <c r="X64" i="33" s="1"/>
  <c r="Y64" i="33" s="1"/>
  <c r="M176" i="33"/>
  <c r="N176" i="33" s="1"/>
  <c r="O176" i="33" s="1"/>
  <c r="P176" i="33" s="1"/>
  <c r="Q176" i="33" s="1"/>
  <c r="R176" i="33" s="1"/>
  <c r="S176" i="33" s="1"/>
  <c r="T176" i="33" s="1"/>
  <c r="U176" i="33" s="1"/>
  <c r="V176" i="33" s="1"/>
  <c r="W176" i="33" s="1"/>
  <c r="X176" i="33" s="1"/>
  <c r="Y176" i="33" s="1"/>
  <c r="O148" i="33"/>
  <c r="P148" i="33" s="1"/>
  <c r="Q148" i="33" s="1"/>
  <c r="R148" i="33" s="1"/>
  <c r="S148" i="33" s="1"/>
  <c r="T148" i="33" s="1"/>
  <c r="U148" i="33" s="1"/>
  <c r="V148" i="33" s="1"/>
  <c r="W148" i="33" s="1"/>
  <c r="X148" i="33" s="1"/>
  <c r="Y148" i="33" s="1"/>
  <c r="N60" i="33"/>
  <c r="O60" i="33" s="1"/>
  <c r="P60" i="33" s="1"/>
  <c r="Q60" i="33" s="1"/>
  <c r="R60" i="33" s="1"/>
  <c r="S60" i="33" s="1"/>
  <c r="T60" i="33" s="1"/>
  <c r="U60" i="33" s="1"/>
  <c r="V60" i="33" s="1"/>
  <c r="W60" i="33" s="1"/>
  <c r="X60" i="33" s="1"/>
  <c r="Y60" i="33" s="1"/>
  <c r="L184" i="33"/>
  <c r="M184" i="33" s="1"/>
  <c r="N184" i="33" s="1"/>
  <c r="O184" i="33" s="1"/>
  <c r="P184" i="33" s="1"/>
  <c r="Q184" i="33" s="1"/>
  <c r="R184" i="33" s="1"/>
  <c r="S184" i="33" s="1"/>
  <c r="T184" i="33" s="1"/>
  <c r="U184" i="33" s="1"/>
  <c r="V184" i="33" s="1"/>
  <c r="W184" i="33" s="1"/>
  <c r="X184" i="33" s="1"/>
  <c r="Y184" i="33" s="1"/>
  <c r="L66" i="33"/>
  <c r="M66" i="33" s="1"/>
  <c r="N66" i="33" s="1"/>
  <c r="O66" i="33" s="1"/>
  <c r="P66" i="33" s="1"/>
  <c r="Q66" i="33" s="1"/>
  <c r="R66" i="33" s="1"/>
  <c r="S66" i="33" s="1"/>
  <c r="T66" i="33" s="1"/>
  <c r="U66" i="33" s="1"/>
  <c r="V66" i="33" s="1"/>
  <c r="W66" i="33" s="1"/>
  <c r="X66" i="33" s="1"/>
  <c r="Y66" i="33" s="1"/>
  <c r="R31" i="33"/>
  <c r="S31" i="33" s="1"/>
  <c r="T31" i="33" s="1"/>
  <c r="U31" i="33" s="1"/>
  <c r="V31" i="33" s="1"/>
  <c r="W31" i="33" s="1"/>
  <c r="X31" i="33" s="1"/>
  <c r="Y31" i="33" s="1"/>
  <c r="L133" i="33"/>
  <c r="M145" i="33"/>
  <c r="N145" i="33" s="1"/>
  <c r="O145" i="33" s="1"/>
  <c r="P145" i="33" s="1"/>
  <c r="Q145" i="33" s="1"/>
  <c r="R145" i="33" s="1"/>
  <c r="S145" i="33" s="1"/>
  <c r="T145" i="33" s="1"/>
  <c r="U145" i="33" s="1"/>
  <c r="V145" i="33" s="1"/>
  <c r="W145" i="33" s="1"/>
  <c r="X145" i="33" s="1"/>
  <c r="Y145" i="33" s="1"/>
  <c r="N94" i="33"/>
  <c r="I200" i="33"/>
  <c r="K140" i="33"/>
  <c r="J40" i="33"/>
  <c r="J158" i="33"/>
  <c r="L142" i="33"/>
  <c r="M142" i="33" s="1"/>
  <c r="N142" i="33" s="1"/>
  <c r="O142" i="33" s="1"/>
  <c r="M57" i="33"/>
  <c r="N57" i="33" s="1"/>
  <c r="O57" i="33" s="1"/>
  <c r="P57" i="33" s="1"/>
  <c r="N138" i="33"/>
  <c r="O138" i="33" s="1"/>
  <c r="M175" i="33"/>
  <c r="N175" i="33" s="1"/>
  <c r="N59" i="33"/>
  <c r="O21" i="33"/>
  <c r="P21" i="33" s="1"/>
  <c r="M183" i="33"/>
  <c r="N183" i="33" s="1"/>
  <c r="O183" i="33" s="1"/>
  <c r="P183" i="33" s="1"/>
  <c r="Q183" i="33" s="1"/>
  <c r="R183" i="33" s="1"/>
  <c r="S183" i="33" s="1"/>
  <c r="T183" i="33" s="1"/>
  <c r="U183" i="33" s="1"/>
  <c r="V183" i="33" s="1"/>
  <c r="W183" i="33" s="1"/>
  <c r="X183" i="33" s="1"/>
  <c r="Y183" i="33" s="1"/>
  <c r="L190" i="33"/>
  <c r="P52" i="33"/>
  <c r="L70" i="33"/>
  <c r="T69" i="33"/>
  <c r="U69" i="33" s="1"/>
  <c r="K78" i="33"/>
  <c r="L56" i="33"/>
  <c r="H207" i="33"/>
  <c r="I108" i="30" s="1"/>
  <c r="J198" i="33"/>
  <c r="K132" i="33"/>
  <c r="P53" i="33"/>
  <c r="N58" i="33"/>
  <c r="O58" i="33" s="1"/>
  <c r="P58" i="33" s="1"/>
  <c r="Q58" i="33" s="1"/>
  <c r="R58" i="33" s="1"/>
  <c r="S58" i="33" s="1"/>
  <c r="T58" i="33" s="1"/>
  <c r="U58" i="33" s="1"/>
  <c r="V58" i="33" s="1"/>
  <c r="W58" i="33" s="1"/>
  <c r="X58" i="33" s="1"/>
  <c r="Y58" i="33" s="1"/>
  <c r="N68" i="33"/>
  <c r="O68" i="33" s="1"/>
  <c r="P68" i="33" s="1"/>
  <c r="Q68" i="33" s="1"/>
  <c r="R68" i="33" s="1"/>
  <c r="S68" i="33" s="1"/>
  <c r="T68" i="33" s="1"/>
  <c r="U68" i="33" s="1"/>
  <c r="V68" i="33" s="1"/>
  <c r="W68" i="33" s="1"/>
  <c r="X68" i="33" s="1"/>
  <c r="Y68" i="33" s="1"/>
  <c r="M151" i="33"/>
  <c r="N100" i="33"/>
  <c r="O100" i="33" s="1"/>
  <c r="P100" i="33" s="1"/>
  <c r="Q100" i="33" s="1"/>
  <c r="R100" i="33" s="1"/>
  <c r="S100" i="33" s="1"/>
  <c r="T100" i="33" s="1"/>
  <c r="U100" i="33" s="1"/>
  <c r="V100" i="33" s="1"/>
  <c r="W100" i="33" s="1"/>
  <c r="X100" i="33" s="1"/>
  <c r="Y100" i="33" s="1"/>
  <c r="S149" i="33"/>
  <c r="T149" i="33" s="1"/>
  <c r="U149" i="33" s="1"/>
  <c r="V149" i="33" s="1"/>
  <c r="W149" i="33" s="1"/>
  <c r="X149" i="33" s="1"/>
  <c r="Y149" i="33" s="1"/>
  <c r="Q12" i="33"/>
  <c r="O65" i="33"/>
  <c r="P173" i="33"/>
  <c r="Q173" i="33" s="1"/>
  <c r="R173" i="33" s="1"/>
  <c r="S173" i="33" s="1"/>
  <c r="T173" i="33" s="1"/>
  <c r="U173" i="33" s="1"/>
  <c r="V173" i="33" s="1"/>
  <c r="W173" i="33" s="1"/>
  <c r="X173" i="33" s="1"/>
  <c r="Y173" i="33" s="1"/>
  <c r="O185" i="33"/>
  <c r="P185" i="33" s="1"/>
  <c r="Q185" i="33" s="1"/>
  <c r="R185" i="33" s="1"/>
  <c r="S185" i="33" s="1"/>
  <c r="T185" i="33" s="1"/>
  <c r="U185" i="33" s="1"/>
  <c r="U18" i="33"/>
  <c r="V18" i="33" s="1"/>
  <c r="W18" i="33" s="1"/>
  <c r="X18" i="33" s="1"/>
  <c r="Y18" i="33" s="1"/>
  <c r="L24" i="33"/>
  <c r="K38" i="33"/>
  <c r="N182" i="33"/>
  <c r="O182" i="33" s="1"/>
  <c r="P182" i="33" s="1"/>
  <c r="Q182" i="33" s="1"/>
  <c r="R182" i="33" s="1"/>
  <c r="S182" i="33" s="1"/>
  <c r="M180" i="33"/>
  <c r="N180" i="33" s="1"/>
  <c r="O180" i="33" s="1"/>
  <c r="P180" i="33" s="1"/>
  <c r="Q180" i="33" s="1"/>
  <c r="R180" i="33" s="1"/>
  <c r="S180" i="33" s="1"/>
  <c r="T180" i="33" s="1"/>
  <c r="U180" i="33" s="1"/>
  <c r="V180" i="33" s="1"/>
  <c r="W180" i="33" s="1"/>
  <c r="X180" i="33" s="1"/>
  <c r="Y180" i="33" s="1"/>
  <c r="N178" i="33"/>
  <c r="O178" i="33" s="1"/>
  <c r="P178" i="33" s="1"/>
  <c r="Q178" i="33" s="1"/>
  <c r="R178" i="33" s="1"/>
  <c r="S178" i="33" s="1"/>
  <c r="T178" i="33" s="1"/>
  <c r="U178" i="33" s="1"/>
  <c r="V178" i="33" s="1"/>
  <c r="W178" i="33" s="1"/>
  <c r="X178" i="33" s="1"/>
  <c r="Y178" i="33" s="1"/>
  <c r="K191" i="33"/>
  <c r="L191" i="33" s="1"/>
  <c r="M191" i="33" s="1"/>
  <c r="N191" i="33" s="1"/>
  <c r="O191" i="33" s="1"/>
  <c r="P191" i="33" s="1"/>
  <c r="Q191" i="33" s="1"/>
  <c r="R191" i="33" s="1"/>
  <c r="S191" i="33" s="1"/>
  <c r="T191" i="33" s="1"/>
  <c r="U191" i="33" s="1"/>
  <c r="V191" i="33" s="1"/>
  <c r="W191" i="33" s="1"/>
  <c r="X191" i="33" s="1"/>
  <c r="Y191" i="33" s="1"/>
  <c r="R189" i="33"/>
  <c r="S189" i="33" s="1"/>
  <c r="T189" i="33" s="1"/>
  <c r="U189" i="33" s="1"/>
  <c r="V189" i="33" s="1"/>
  <c r="W189" i="33" s="1"/>
  <c r="X189" i="33" s="1"/>
  <c r="Y189" i="33" s="1"/>
  <c r="P134" i="33"/>
  <c r="Q134" i="33" s="1"/>
  <c r="R134" i="33" s="1"/>
  <c r="S134" i="33" s="1"/>
  <c r="T134" i="33" s="1"/>
  <c r="U134" i="33" s="1"/>
  <c r="V134" i="33" s="1"/>
  <c r="W134" i="33" s="1"/>
  <c r="X134" i="33" s="1"/>
  <c r="Y134" i="33" s="1"/>
  <c r="K144" i="33"/>
  <c r="M71" i="33"/>
  <c r="M185" i="32"/>
  <c r="N153" i="32"/>
  <c r="M316" i="32"/>
  <c r="O284" i="32"/>
  <c r="M183" i="32"/>
  <c r="N151" i="32"/>
  <c r="M128" i="32"/>
  <c r="N96" i="32"/>
  <c r="M314" i="32"/>
  <c r="N282" i="32"/>
  <c r="N314" i="32" s="1"/>
  <c r="J309" i="32"/>
  <c r="N125" i="32"/>
  <c r="O93" i="32"/>
  <c r="P250" i="32"/>
  <c r="Q218" i="32"/>
  <c r="L175" i="32"/>
  <c r="M143" i="32"/>
  <c r="K195" i="32"/>
  <c r="L117" i="32"/>
  <c r="M85" i="32"/>
  <c r="L311" i="32"/>
  <c r="K318" i="32"/>
  <c r="M123" i="32"/>
  <c r="N91" i="32"/>
  <c r="M193" i="32"/>
  <c r="N161" i="32"/>
  <c r="L120" i="32"/>
  <c r="O159" i="32"/>
  <c r="L312" i="32"/>
  <c r="M280" i="32"/>
  <c r="N114" i="32"/>
  <c r="O82" i="32"/>
  <c r="N188" i="32"/>
  <c r="O156" i="32"/>
  <c r="O46" i="32"/>
  <c r="P14" i="32"/>
  <c r="J315" i="32"/>
  <c r="L183" i="32"/>
  <c r="K324" i="32"/>
  <c r="L118" i="32"/>
  <c r="M86" i="32"/>
  <c r="L290" i="32"/>
  <c r="M120" i="32"/>
  <c r="N88" i="32"/>
  <c r="N60" i="32"/>
  <c r="O28" i="32"/>
  <c r="O278" i="32"/>
  <c r="L59" i="32"/>
  <c r="M27" i="32"/>
  <c r="O56" i="32"/>
  <c r="P24" i="32"/>
  <c r="K50" i="32"/>
  <c r="K323" i="32"/>
  <c r="P223" i="32"/>
  <c r="P255" i="32" s="1"/>
  <c r="L121" i="32"/>
  <c r="M89" i="32"/>
  <c r="M121" i="32" s="1"/>
  <c r="M257" i="32"/>
  <c r="N225" i="32"/>
  <c r="M241" i="32"/>
  <c r="N209" i="32"/>
  <c r="L52" i="32"/>
  <c r="M243" i="32"/>
  <c r="N211" i="32"/>
  <c r="O252" i="32"/>
  <c r="P220" i="32"/>
  <c r="L124" i="32"/>
  <c r="M92" i="32"/>
  <c r="O186" i="32"/>
  <c r="P154" i="32"/>
  <c r="M119" i="32"/>
  <c r="O87" i="32"/>
  <c r="O119" i="32" s="1"/>
  <c r="L18" i="32"/>
  <c r="M227" i="32"/>
  <c r="O21" i="32"/>
  <c r="L55" i="32"/>
  <c r="M23" i="32"/>
  <c r="M240" i="32"/>
  <c r="N208" i="32"/>
  <c r="M242" i="32"/>
  <c r="N210" i="32"/>
  <c r="N110" i="32"/>
  <c r="O78" i="32"/>
  <c r="L292" i="32"/>
  <c r="L185" i="32"/>
  <c r="L317" i="32"/>
  <c r="M285" i="32"/>
  <c r="L291" i="32"/>
  <c r="Q162" i="32"/>
  <c r="K283" i="32"/>
  <c r="K315" i="32" s="1"/>
  <c r="K277" i="32"/>
  <c r="M191" i="32"/>
  <c r="N244" i="32"/>
  <c r="O212" i="32"/>
  <c r="N20" i="32"/>
  <c r="N52" i="32" s="1"/>
  <c r="M145" i="32"/>
  <c r="Q121" i="30"/>
  <c r="F198" i="17"/>
  <c r="F200" i="17" s="1"/>
  <c r="F158" i="17"/>
  <c r="F160" i="17" s="1"/>
  <c r="G143" i="17"/>
  <c r="G138" i="17"/>
  <c r="G141" i="17"/>
  <c r="G134" i="17"/>
  <c r="H134" i="17" s="1"/>
  <c r="G140" i="17"/>
  <c r="G142" i="17"/>
  <c r="H142" i="17" s="1"/>
  <c r="G145" i="17"/>
  <c r="G151" i="17"/>
  <c r="G132" i="17"/>
  <c r="F118" i="17"/>
  <c r="F120" i="17" s="1"/>
  <c r="G146" i="17"/>
  <c r="H110" i="17"/>
  <c r="I110" i="17" s="1"/>
  <c r="G147" i="17"/>
  <c r="H97" i="17"/>
  <c r="I97" i="17" s="1"/>
  <c r="G183" i="17"/>
  <c r="H183" i="17" s="1"/>
  <c r="F38" i="17"/>
  <c r="F40" i="17" s="1"/>
  <c r="G106" i="17"/>
  <c r="H106" i="17" s="1"/>
  <c r="I106" i="17" s="1"/>
  <c r="J106" i="17" s="1"/>
  <c r="G62" i="17"/>
  <c r="H62" i="17" s="1"/>
  <c r="I62" i="17" s="1"/>
  <c r="F198" i="18"/>
  <c r="F200" i="18" s="1"/>
  <c r="F158" i="18"/>
  <c r="F160" i="18" s="1"/>
  <c r="F118" i="18"/>
  <c r="F120" i="18" s="1"/>
  <c r="G52" i="18"/>
  <c r="F78" i="18"/>
  <c r="F80" i="18" s="1"/>
  <c r="E38" i="18"/>
  <c r="E40" i="18" s="1"/>
  <c r="F12" i="18"/>
  <c r="G12" i="18" s="1"/>
  <c r="H57" i="17"/>
  <c r="I57" i="17" s="1"/>
  <c r="G93" i="17"/>
  <c r="I28" i="17"/>
  <c r="J28" i="17" s="1"/>
  <c r="H103" i="17"/>
  <c r="I103" i="17" s="1"/>
  <c r="G179" i="17"/>
  <c r="H179" i="17" s="1"/>
  <c r="G26" i="17"/>
  <c r="H26" i="17" s="1"/>
  <c r="G137" i="17"/>
  <c r="G59" i="17"/>
  <c r="H59" i="17" s="1"/>
  <c r="I59" i="17" s="1"/>
  <c r="G108" i="17"/>
  <c r="H108" i="17" s="1"/>
  <c r="H13" i="17"/>
  <c r="I13" i="17" s="1"/>
  <c r="H95" i="17"/>
  <c r="J184" i="17"/>
  <c r="K184" i="17" s="1"/>
  <c r="H180" i="18"/>
  <c r="H189" i="18"/>
  <c r="G185" i="18"/>
  <c r="H148" i="18"/>
  <c r="H151" i="18"/>
  <c r="I151" i="18" s="1"/>
  <c r="G143" i="18"/>
  <c r="H136" i="18"/>
  <c r="H146" i="18"/>
  <c r="H140" i="18"/>
  <c r="I140" i="18" s="1"/>
  <c r="G147" i="18"/>
  <c r="G137" i="18"/>
  <c r="G134" i="18"/>
  <c r="H134" i="18" s="1"/>
  <c r="G92" i="18"/>
  <c r="H108" i="18"/>
  <c r="I108" i="18" s="1"/>
  <c r="J108" i="18" s="1"/>
  <c r="H105" i="18"/>
  <c r="H106" i="18"/>
  <c r="H101" i="18"/>
  <c r="I97" i="18"/>
  <c r="G107" i="18"/>
  <c r="G66" i="18"/>
  <c r="I56" i="18"/>
  <c r="H55" i="18"/>
  <c r="G22" i="18"/>
  <c r="F19" i="18"/>
  <c r="G179" i="18"/>
  <c r="G187" i="18"/>
  <c r="H177" i="18"/>
  <c r="I178" i="18"/>
  <c r="G13" i="18"/>
  <c r="G95" i="18"/>
  <c r="H53" i="18"/>
  <c r="I53" i="18" s="1"/>
  <c r="H70" i="18"/>
  <c r="F15" i="18"/>
  <c r="G18" i="18"/>
  <c r="G57" i="18"/>
  <c r="H144" i="18"/>
  <c r="G176" i="18"/>
  <c r="G173" i="18"/>
  <c r="H60" i="18"/>
  <c r="I60" i="18" s="1"/>
  <c r="G25" i="18"/>
  <c r="G99" i="18"/>
  <c r="H102" i="18"/>
  <c r="I102" i="18" s="1"/>
  <c r="F20" i="18"/>
  <c r="H138" i="18"/>
  <c r="G61" i="18"/>
  <c r="H61" i="18" s="1"/>
  <c r="H181" i="18"/>
  <c r="G145" i="18"/>
  <c r="H186" i="18"/>
  <c r="I184" i="18"/>
  <c r="F31" i="18"/>
  <c r="G172" i="18"/>
  <c r="H58" i="18"/>
  <c r="F26" i="18"/>
  <c r="G29" i="18"/>
  <c r="G191" i="18"/>
  <c r="H191" i="18" s="1"/>
  <c r="H54" i="18"/>
  <c r="I54" i="18" s="1"/>
  <c r="H62" i="18"/>
  <c r="H67" i="18"/>
  <c r="I67" i="18" s="1"/>
  <c r="H65" i="18"/>
  <c r="G150" i="18"/>
  <c r="G141" i="18"/>
  <c r="G190" i="18"/>
  <c r="G149" i="18"/>
  <c r="G174" i="18"/>
  <c r="G71" i="18"/>
  <c r="H64" i="18"/>
  <c r="F16" i="18"/>
  <c r="G23" i="18"/>
  <c r="G132" i="18"/>
  <c r="G69" i="18"/>
  <c r="G104" i="18"/>
  <c r="H98" i="18"/>
  <c r="G63" i="18"/>
  <c r="G24" i="18"/>
  <c r="F21" i="18"/>
  <c r="G111" i="18"/>
  <c r="G139" i="18"/>
  <c r="G59" i="18"/>
  <c r="H59" i="18" s="1"/>
  <c r="G94" i="18"/>
  <c r="H96" i="18"/>
  <c r="I96" i="18" s="1"/>
  <c r="H183" i="18"/>
  <c r="G28" i="18"/>
  <c r="H109" i="18"/>
  <c r="F27" i="18"/>
  <c r="G30" i="18"/>
  <c r="F14" i="18"/>
  <c r="G17" i="18"/>
  <c r="G182" i="18"/>
  <c r="H68" i="18"/>
  <c r="H142" i="18"/>
  <c r="H175" i="18"/>
  <c r="H110" i="18"/>
  <c r="G93" i="18"/>
  <c r="H135" i="18"/>
  <c r="H188" i="18"/>
  <c r="G100" i="18"/>
  <c r="H100" i="18" s="1"/>
  <c r="H133" i="18"/>
  <c r="G103" i="18"/>
  <c r="G187" i="17"/>
  <c r="G18" i="17"/>
  <c r="H18" i="17" s="1"/>
  <c r="H94" i="17"/>
  <c r="I94" i="17" s="1"/>
  <c r="G92" i="17"/>
  <c r="G180" i="17"/>
  <c r="G172" i="17"/>
  <c r="G68" i="17"/>
  <c r="G27" i="17"/>
  <c r="G149" i="17"/>
  <c r="G58" i="17"/>
  <c r="G31" i="17"/>
  <c r="H65" i="17"/>
  <c r="I65" i="17" s="1"/>
  <c r="G63" i="17"/>
  <c r="H105" i="17"/>
  <c r="H191" i="17"/>
  <c r="F70" i="17"/>
  <c r="F78" i="17" s="1"/>
  <c r="F80" i="17" s="1"/>
  <c r="H111" i="17"/>
  <c r="H189" i="17"/>
  <c r="I101" i="17"/>
  <c r="G188" i="17"/>
  <c r="H12" i="17"/>
  <c r="G177" i="17"/>
  <c r="H66" i="17"/>
  <c r="I66" i="17" s="1"/>
  <c r="J66" i="17" s="1"/>
  <c r="G61" i="17"/>
  <c r="G144" i="17"/>
  <c r="G16" i="17"/>
  <c r="G102" i="17"/>
  <c r="H102" i="17" s="1"/>
  <c r="H55" i="17"/>
  <c r="G150" i="17"/>
  <c r="G104" i="17"/>
  <c r="G173" i="17"/>
  <c r="H67" i="17"/>
  <c r="G109" i="17"/>
  <c r="H109" i="17" s="1"/>
  <c r="I98" i="17"/>
  <c r="H182" i="17"/>
  <c r="I60" i="17"/>
  <c r="G52" i="17"/>
  <c r="I186" i="17"/>
  <c r="J176" i="17"/>
  <c r="G136" i="17"/>
  <c r="H53" i="17"/>
  <c r="G96" i="17"/>
  <c r="H96" i="17" s="1"/>
  <c r="G107" i="17"/>
  <c r="H107" i="17" s="1"/>
  <c r="I107" i="17" s="1"/>
  <c r="J107" i="17" s="1"/>
  <c r="K107" i="17" s="1"/>
  <c r="G174" i="17"/>
  <c r="G56" i="17"/>
  <c r="H22" i="17"/>
  <c r="H178" i="17"/>
  <c r="I178" i="17" s="1"/>
  <c r="G139" i="17"/>
  <c r="H181" i="17"/>
  <c r="I181" i="17" s="1"/>
  <c r="J181" i="17" s="1"/>
  <c r="G15" i="17"/>
  <c r="H15" i="17" s="1"/>
  <c r="I15" i="17" s="1"/>
  <c r="G21" i="17"/>
  <c r="H23" i="17"/>
  <c r="G17" i="17"/>
  <c r="G69" i="17"/>
  <c r="H69" i="17" s="1"/>
  <c r="G148" i="17"/>
  <c r="G54" i="17"/>
  <c r="H25" i="17"/>
  <c r="G175" i="17"/>
  <c r="H175" i="17" s="1"/>
  <c r="I24" i="17"/>
  <c r="G133" i="17"/>
  <c r="G99" i="17"/>
  <c r="H99" i="17" s="1"/>
  <c r="H100" i="17"/>
  <c r="I100" i="17" s="1"/>
  <c r="I29" i="17"/>
  <c r="H190" i="17"/>
  <c r="I190" i="17" s="1"/>
  <c r="H185" i="17"/>
  <c r="G64" i="17"/>
  <c r="G135" i="17"/>
  <c r="I20" i="17"/>
  <c r="G30" i="17"/>
  <c r="G14" i="17"/>
  <c r="G71" i="17"/>
  <c r="G19" i="17"/>
  <c r="E205" i="17"/>
  <c r="F36" i="1" s="1"/>
  <c r="L160" i="34" l="1"/>
  <c r="M160" i="34" s="1"/>
  <c r="K200" i="34"/>
  <c r="L200" i="34" s="1"/>
  <c r="S22" i="33"/>
  <c r="T22" i="33" s="1"/>
  <c r="U22" i="33" s="1"/>
  <c r="V22" i="33" s="1"/>
  <c r="W22" i="33" s="1"/>
  <c r="X22" i="33" s="1"/>
  <c r="Y22" i="33" s="1"/>
  <c r="I207" i="33"/>
  <c r="J108" i="30" s="1"/>
  <c r="M118" i="33"/>
  <c r="M120" i="33" s="1"/>
  <c r="N254" i="32"/>
  <c r="P31" i="32"/>
  <c r="Q31" i="32" s="1"/>
  <c r="Q63" i="32" s="1"/>
  <c r="N187" i="32"/>
  <c r="N15" i="32"/>
  <c r="O15" i="32" s="1"/>
  <c r="N289" i="32"/>
  <c r="O289" i="32" s="1"/>
  <c r="O321" i="32" s="1"/>
  <c r="P182" i="32"/>
  <c r="L190" i="32"/>
  <c r="L195" i="32" s="1"/>
  <c r="O273" i="32"/>
  <c r="P273" i="32" s="1"/>
  <c r="P215" i="32"/>
  <c r="P247" i="32" s="1"/>
  <c r="N253" i="32"/>
  <c r="N214" i="32"/>
  <c r="N246" i="32" s="1"/>
  <c r="M152" i="32"/>
  <c r="N152" i="32" s="1"/>
  <c r="O152" i="32" s="1"/>
  <c r="O184" i="32" s="1"/>
  <c r="L64" i="32"/>
  <c r="O61" i="32"/>
  <c r="O147" i="32"/>
  <c r="P147" i="32" s="1"/>
  <c r="P179" i="32" s="1"/>
  <c r="O213" i="32"/>
  <c r="O245" i="32" s="1"/>
  <c r="P30" i="32"/>
  <c r="P62" i="32" s="1"/>
  <c r="N80" i="32"/>
  <c r="N112" i="32" s="1"/>
  <c r="O81" i="32"/>
  <c r="O113" i="32" s="1"/>
  <c r="K65" i="32"/>
  <c r="O19" i="32"/>
  <c r="O51" i="32" s="1"/>
  <c r="Q217" i="32"/>
  <c r="Q249" i="32" s="1"/>
  <c r="O115" i="32"/>
  <c r="P155" i="32"/>
  <c r="Q155" i="32" s="1"/>
  <c r="M178" i="32"/>
  <c r="M57" i="32"/>
  <c r="O25" i="32"/>
  <c r="O57" i="32" s="1"/>
  <c r="N127" i="32"/>
  <c r="P95" i="32"/>
  <c r="P127" i="32" s="1"/>
  <c r="L306" i="32"/>
  <c r="O279" i="32"/>
  <c r="O311" i="32" s="1"/>
  <c r="M281" i="32"/>
  <c r="M313" i="32" s="1"/>
  <c r="P160" i="32"/>
  <c r="Q160" i="32" s="1"/>
  <c r="O192" i="32"/>
  <c r="M219" i="32"/>
  <c r="M251" i="32" s="1"/>
  <c r="N274" i="32"/>
  <c r="N306" i="32" s="1"/>
  <c r="K130" i="32"/>
  <c r="P97" i="32"/>
  <c r="P129" i="32" s="1"/>
  <c r="R26" i="32"/>
  <c r="N84" i="32"/>
  <c r="O84" i="32" s="1"/>
  <c r="Q223" i="32"/>
  <c r="Q255" i="32" s="1"/>
  <c r="N79" i="32"/>
  <c r="N111" i="32" s="1"/>
  <c r="N276" i="32"/>
  <c r="N149" i="32"/>
  <c r="U141" i="34"/>
  <c r="V141" i="34" s="1"/>
  <c r="W141" i="34" s="1"/>
  <c r="X141" i="34" s="1"/>
  <c r="Y141" i="34" s="1"/>
  <c r="H40" i="30"/>
  <c r="H49" i="30" s="1"/>
  <c r="T182" i="33"/>
  <c r="U182" i="33" s="1"/>
  <c r="V182" i="33" s="1"/>
  <c r="W182" i="33" s="1"/>
  <c r="X182" i="33" s="1"/>
  <c r="Y182" i="33" s="1"/>
  <c r="I60" i="30"/>
  <c r="I62" i="30" s="1"/>
  <c r="I69" i="30"/>
  <c r="J71" i="30"/>
  <c r="J18" i="30"/>
  <c r="J27" i="30" s="1"/>
  <c r="J40" i="30" s="1"/>
  <c r="J49" i="30" s="1"/>
  <c r="J59" i="30" s="1"/>
  <c r="K72" i="30"/>
  <c r="K32" i="30"/>
  <c r="O181" i="34"/>
  <c r="P181" i="34" s="1"/>
  <c r="Q181" i="34" s="1"/>
  <c r="R181" i="34" s="1"/>
  <c r="S181" i="34" s="1"/>
  <c r="T181" i="34" s="1"/>
  <c r="U181" i="34" s="1"/>
  <c r="V181" i="34" s="1"/>
  <c r="W181" i="34" s="1"/>
  <c r="X181" i="34" s="1"/>
  <c r="Y181" i="34" s="1"/>
  <c r="M80" i="34"/>
  <c r="N80" i="34" s="1"/>
  <c r="F60" i="30"/>
  <c r="F62" i="30" s="1"/>
  <c r="F69" i="30"/>
  <c r="N8" i="35"/>
  <c r="N10" i="35" s="1"/>
  <c r="N111" i="30"/>
  <c r="M14" i="35"/>
  <c r="M17" i="35" s="1"/>
  <c r="M117" i="30"/>
  <c r="M115" i="30" s="1"/>
  <c r="N17" i="32"/>
  <c r="N49" i="32" s="1"/>
  <c r="Q54" i="32"/>
  <c r="O13" i="32"/>
  <c r="O45" i="32" s="1"/>
  <c r="M126" i="32"/>
  <c r="N94" i="32"/>
  <c r="N180" i="32"/>
  <c r="O157" i="32"/>
  <c r="O148" i="32"/>
  <c r="P148" i="32" s="1"/>
  <c r="P180" i="32" s="1"/>
  <c r="P144" i="32"/>
  <c r="P176" i="32" s="1"/>
  <c r="P216" i="32"/>
  <c r="L258" i="32"/>
  <c r="L260" i="32" s="1"/>
  <c r="M226" i="32"/>
  <c r="M258" i="32" s="1"/>
  <c r="O248" i="32"/>
  <c r="O282" i="32"/>
  <c r="O314" i="32" s="1"/>
  <c r="L275" i="32"/>
  <c r="L320" i="32"/>
  <c r="N288" i="32"/>
  <c r="N286" i="32"/>
  <c r="N318" i="32" s="1"/>
  <c r="N287" i="32"/>
  <c r="N319" i="32" s="1"/>
  <c r="O224" i="32"/>
  <c r="N256" i="32"/>
  <c r="N89" i="32"/>
  <c r="N121" i="32" s="1"/>
  <c r="M90" i="32"/>
  <c r="M64" i="32"/>
  <c r="N32" i="32"/>
  <c r="O16" i="32"/>
  <c r="V108" i="33"/>
  <c r="W108" i="33" s="1"/>
  <c r="X108" i="33" s="1"/>
  <c r="Y108" i="33" s="1"/>
  <c r="T103" i="33"/>
  <c r="U103" i="33" s="1"/>
  <c r="V185" i="33"/>
  <c r="W185" i="33" s="1"/>
  <c r="X185" i="33" s="1"/>
  <c r="Y185" i="33" s="1"/>
  <c r="J205" i="33"/>
  <c r="K23" i="30" s="1"/>
  <c r="R188" i="33"/>
  <c r="S188" i="33" s="1"/>
  <c r="T188" i="33" s="1"/>
  <c r="U188" i="33" s="1"/>
  <c r="V188" i="33" s="1"/>
  <c r="W188" i="33" s="1"/>
  <c r="O175" i="33"/>
  <c r="P175" i="33" s="1"/>
  <c r="Q175" i="33" s="1"/>
  <c r="R175" i="33" s="1"/>
  <c r="S175" i="33" s="1"/>
  <c r="T175" i="33" s="1"/>
  <c r="U175" i="33" s="1"/>
  <c r="V175" i="33" s="1"/>
  <c r="W175" i="33" s="1"/>
  <c r="X175" i="33" s="1"/>
  <c r="Y175" i="33" s="1"/>
  <c r="N174" i="33"/>
  <c r="O137" i="33"/>
  <c r="P137" i="33" s="1"/>
  <c r="Q137" i="33" s="1"/>
  <c r="R137" i="33" s="1"/>
  <c r="S137" i="33" s="1"/>
  <c r="T137" i="33" s="1"/>
  <c r="U137" i="33" s="1"/>
  <c r="V137" i="33" s="1"/>
  <c r="W137" i="33" s="1"/>
  <c r="X137" i="33" s="1"/>
  <c r="Y137" i="33" s="1"/>
  <c r="P138" i="33"/>
  <c r="Q138" i="33" s="1"/>
  <c r="R138" i="33" s="1"/>
  <c r="S138" i="33" s="1"/>
  <c r="T138" i="33" s="1"/>
  <c r="U138" i="33" s="1"/>
  <c r="V138" i="33" s="1"/>
  <c r="W138" i="33" s="1"/>
  <c r="X138" i="33" s="1"/>
  <c r="Y138" i="33" s="1"/>
  <c r="P142" i="33"/>
  <c r="Q142" i="33" s="1"/>
  <c r="R142" i="33" s="1"/>
  <c r="S142" i="33" s="1"/>
  <c r="T142" i="33" s="1"/>
  <c r="U142" i="33" s="1"/>
  <c r="V142" i="33" s="1"/>
  <c r="W142" i="33" s="1"/>
  <c r="X142" i="33" s="1"/>
  <c r="Y142" i="33" s="1"/>
  <c r="Q92" i="33"/>
  <c r="R92" i="33" s="1"/>
  <c r="S92" i="33" s="1"/>
  <c r="M55" i="33"/>
  <c r="N55" i="33" s="1"/>
  <c r="O55" i="33" s="1"/>
  <c r="V69" i="33"/>
  <c r="W69" i="33" s="1"/>
  <c r="X69" i="33" s="1"/>
  <c r="Y69" i="33" s="1"/>
  <c r="Q57" i="33"/>
  <c r="R57" i="33" s="1"/>
  <c r="S57" i="33" s="1"/>
  <c r="T57" i="33" s="1"/>
  <c r="U57" i="33" s="1"/>
  <c r="V57" i="33" s="1"/>
  <c r="W57" i="33" s="1"/>
  <c r="X57" i="33" s="1"/>
  <c r="Y57" i="33" s="1"/>
  <c r="K80" i="33"/>
  <c r="Q54" i="33"/>
  <c r="R54" i="33" s="1"/>
  <c r="S54" i="33" s="1"/>
  <c r="T54" i="33" s="1"/>
  <c r="U54" i="33" s="1"/>
  <c r="V54" i="33" s="1"/>
  <c r="W54" i="33" s="1"/>
  <c r="X54" i="33" s="1"/>
  <c r="Y54" i="33" s="1"/>
  <c r="M12" i="34"/>
  <c r="M38" i="34" s="1"/>
  <c r="L205" i="34"/>
  <c r="M36" i="30" s="1"/>
  <c r="S69" i="34"/>
  <c r="T69" i="34" s="1"/>
  <c r="U69" i="34" s="1"/>
  <c r="V69" i="34" s="1"/>
  <c r="W69" i="34" s="1"/>
  <c r="X69" i="34" s="1"/>
  <c r="Y69" i="34" s="1"/>
  <c r="Q70" i="34"/>
  <c r="R70" i="34" s="1"/>
  <c r="S110" i="34"/>
  <c r="T110" i="34" s="1"/>
  <c r="U110" i="34" s="1"/>
  <c r="V110" i="34" s="1"/>
  <c r="W110" i="34" s="1"/>
  <c r="X110" i="34" s="1"/>
  <c r="Y110" i="34" s="1"/>
  <c r="X140" i="34"/>
  <c r="Y140" i="34" s="1"/>
  <c r="S186" i="34"/>
  <c r="T186" i="34" s="1"/>
  <c r="U186" i="34" s="1"/>
  <c r="V186" i="34" s="1"/>
  <c r="W186" i="34" s="1"/>
  <c r="X186" i="34" s="1"/>
  <c r="Y186" i="34" s="1"/>
  <c r="S184" i="34"/>
  <c r="T184" i="34" s="1"/>
  <c r="S187" i="34"/>
  <c r="T187" i="34" s="1"/>
  <c r="U187" i="34" s="1"/>
  <c r="V187" i="34" s="1"/>
  <c r="W187" i="34" s="1"/>
  <c r="X187" i="34" s="1"/>
  <c r="Y187" i="34" s="1"/>
  <c r="O177" i="34"/>
  <c r="P177" i="34" s="1"/>
  <c r="R180" i="34"/>
  <c r="S180" i="34" s="1"/>
  <c r="T180" i="34" s="1"/>
  <c r="U180" i="34" s="1"/>
  <c r="V180" i="34" s="1"/>
  <c r="W180" i="34" s="1"/>
  <c r="X180" i="34" s="1"/>
  <c r="Y180" i="34" s="1"/>
  <c r="P173" i="34"/>
  <c r="Q173" i="34" s="1"/>
  <c r="R173" i="34" s="1"/>
  <c r="S173" i="34" s="1"/>
  <c r="T173" i="34" s="1"/>
  <c r="U173" i="34" s="1"/>
  <c r="V173" i="34" s="1"/>
  <c r="W173" i="34" s="1"/>
  <c r="X173" i="34" s="1"/>
  <c r="Y173" i="34" s="1"/>
  <c r="S183" i="34"/>
  <c r="T183" i="34" s="1"/>
  <c r="U183" i="34" s="1"/>
  <c r="V183" i="34" s="1"/>
  <c r="W183" i="34" s="1"/>
  <c r="X183" i="34" s="1"/>
  <c r="Y183" i="34" s="1"/>
  <c r="V143" i="34"/>
  <c r="W143" i="34" s="1"/>
  <c r="X143" i="34" s="1"/>
  <c r="Y143" i="34" s="1"/>
  <c r="W53" i="34"/>
  <c r="X53" i="34" s="1"/>
  <c r="Y53" i="34" s="1"/>
  <c r="O20" i="34"/>
  <c r="P20" i="34" s="1"/>
  <c r="X22" i="34"/>
  <c r="Y22" i="34" s="1"/>
  <c r="S15" i="35"/>
  <c r="N189" i="34"/>
  <c r="N198" i="34" s="1"/>
  <c r="P92" i="34"/>
  <c r="P172" i="34"/>
  <c r="O134" i="34"/>
  <c r="P134" i="34" s="1"/>
  <c r="Q134" i="34" s="1"/>
  <c r="R134" i="34" s="1"/>
  <c r="S134" i="34" s="1"/>
  <c r="T134" i="34" s="1"/>
  <c r="U134" i="34" s="1"/>
  <c r="V134" i="34" s="1"/>
  <c r="W134" i="34" s="1"/>
  <c r="X134" i="34" s="1"/>
  <c r="Y134" i="34" s="1"/>
  <c r="V132" i="34"/>
  <c r="P147" i="34"/>
  <c r="Q147" i="34" s="1"/>
  <c r="R147" i="34" s="1"/>
  <c r="S147" i="34" s="1"/>
  <c r="T147" i="34" s="1"/>
  <c r="U147" i="34" s="1"/>
  <c r="V147" i="34" s="1"/>
  <c r="W147" i="34" s="1"/>
  <c r="X147" i="34" s="1"/>
  <c r="Y147" i="34" s="1"/>
  <c r="M198" i="34"/>
  <c r="P78" i="34"/>
  <c r="Q52" i="34"/>
  <c r="N158" i="34"/>
  <c r="J207" i="34"/>
  <c r="K109" i="30" s="1"/>
  <c r="K40" i="34"/>
  <c r="O78" i="34"/>
  <c r="Q93" i="34"/>
  <c r="R93" i="34" s="1"/>
  <c r="S93" i="34" s="1"/>
  <c r="T93" i="34" s="1"/>
  <c r="U93" i="34" s="1"/>
  <c r="V93" i="34" s="1"/>
  <c r="W93" i="34" s="1"/>
  <c r="X93" i="34" s="1"/>
  <c r="Y93" i="34" s="1"/>
  <c r="P133" i="34"/>
  <c r="M97" i="34"/>
  <c r="L120" i="34"/>
  <c r="K205" i="34"/>
  <c r="L36" i="30" s="1"/>
  <c r="Q21" i="33"/>
  <c r="R21" i="33" s="1"/>
  <c r="S21" i="33" s="1"/>
  <c r="T21" i="33" s="1"/>
  <c r="U21" i="33" s="1"/>
  <c r="V21" i="33" s="1"/>
  <c r="W21" i="33" s="1"/>
  <c r="X21" i="33" s="1"/>
  <c r="Y21" i="33" s="1"/>
  <c r="M70" i="33"/>
  <c r="N70" i="33" s="1"/>
  <c r="O70" i="33" s="1"/>
  <c r="P70" i="33" s="1"/>
  <c r="M24" i="33"/>
  <c r="L38" i="33"/>
  <c r="P65" i="33"/>
  <c r="Q65" i="33" s="1"/>
  <c r="R65" i="33" s="1"/>
  <c r="K158" i="33"/>
  <c r="L132" i="33"/>
  <c r="Q52" i="33"/>
  <c r="K40" i="33"/>
  <c r="N118" i="33"/>
  <c r="O94" i="33"/>
  <c r="O172" i="33"/>
  <c r="N151" i="33"/>
  <c r="O151" i="33" s="1"/>
  <c r="P151" i="33" s="1"/>
  <c r="Q151" i="33" s="1"/>
  <c r="R151" i="33" s="1"/>
  <c r="S151" i="33" s="1"/>
  <c r="T151" i="33" s="1"/>
  <c r="U151" i="33" s="1"/>
  <c r="V151" i="33" s="1"/>
  <c r="W151" i="33" s="1"/>
  <c r="X151" i="33" s="1"/>
  <c r="Y151" i="33" s="1"/>
  <c r="L78" i="33"/>
  <c r="M56" i="33"/>
  <c r="J160" i="33"/>
  <c r="J200" i="33"/>
  <c r="M133" i="33"/>
  <c r="N133" i="33" s="1"/>
  <c r="O133" i="33" s="1"/>
  <c r="P133" i="33" s="1"/>
  <c r="Q133" i="33" s="1"/>
  <c r="R133" i="33" s="1"/>
  <c r="S133" i="33" s="1"/>
  <c r="T133" i="33" s="1"/>
  <c r="U133" i="33" s="1"/>
  <c r="V133" i="33" s="1"/>
  <c r="W133" i="33" s="1"/>
  <c r="X133" i="33" s="1"/>
  <c r="Y133" i="33" s="1"/>
  <c r="N71" i="33"/>
  <c r="L144" i="33"/>
  <c r="M144" i="33" s="1"/>
  <c r="N144" i="33" s="1"/>
  <c r="O144" i="33" s="1"/>
  <c r="P144" i="33" s="1"/>
  <c r="Q144" i="33" s="1"/>
  <c r="R144" i="33" s="1"/>
  <c r="S144" i="33" s="1"/>
  <c r="T144" i="33" s="1"/>
  <c r="U144" i="33" s="1"/>
  <c r="V144" i="33" s="1"/>
  <c r="W144" i="33" s="1"/>
  <c r="X144" i="33" s="1"/>
  <c r="Y144" i="33" s="1"/>
  <c r="K198" i="33"/>
  <c r="R12" i="33"/>
  <c r="L198" i="33"/>
  <c r="Q53" i="33"/>
  <c r="R53" i="33" s="1"/>
  <c r="S53" i="33" s="1"/>
  <c r="T53" i="33" s="1"/>
  <c r="U53" i="33" s="1"/>
  <c r="V53" i="33" s="1"/>
  <c r="W53" i="33" s="1"/>
  <c r="X53" i="33" s="1"/>
  <c r="Y53" i="33" s="1"/>
  <c r="M190" i="33"/>
  <c r="N190" i="33" s="1"/>
  <c r="O190" i="33" s="1"/>
  <c r="P190" i="33" s="1"/>
  <c r="O59" i="33"/>
  <c r="L140" i="33"/>
  <c r="M140" i="33" s="1"/>
  <c r="N140" i="33" s="1"/>
  <c r="O140" i="33" s="1"/>
  <c r="K309" i="32"/>
  <c r="K325" i="32" s="1"/>
  <c r="L277" i="32"/>
  <c r="L309" i="32" s="1"/>
  <c r="O254" i="32"/>
  <c r="P222" i="32"/>
  <c r="L324" i="32"/>
  <c r="M292" i="32"/>
  <c r="L50" i="32"/>
  <c r="M18" i="32"/>
  <c r="O253" i="32"/>
  <c r="P221" i="32"/>
  <c r="N243" i="32"/>
  <c r="O211" i="32"/>
  <c r="O20" i="32"/>
  <c r="M59" i="32"/>
  <c r="N27" i="32"/>
  <c r="O310" i="32"/>
  <c r="P278" i="32"/>
  <c r="L322" i="32"/>
  <c r="M290" i="32"/>
  <c r="N123" i="32"/>
  <c r="O91" i="32"/>
  <c r="J325" i="32"/>
  <c r="J333" i="32" s="1"/>
  <c r="K22" i="30" s="1"/>
  <c r="K70" i="30" s="1"/>
  <c r="N183" i="32"/>
  <c r="O151" i="32"/>
  <c r="N185" i="32"/>
  <c r="O153" i="32"/>
  <c r="M317" i="32"/>
  <c r="N285" i="32"/>
  <c r="O110" i="32"/>
  <c r="P78" i="32"/>
  <c r="N242" i="32"/>
  <c r="O210" i="32"/>
  <c r="M55" i="32"/>
  <c r="N23" i="32"/>
  <c r="N178" i="32"/>
  <c r="O146" i="32"/>
  <c r="M124" i="32"/>
  <c r="N92" i="32"/>
  <c r="P56" i="32"/>
  <c r="Q24" i="32"/>
  <c r="O60" i="32"/>
  <c r="P28" i="32"/>
  <c r="P61" i="32"/>
  <c r="Q29" i="32"/>
  <c r="M118" i="32"/>
  <c r="N86" i="32"/>
  <c r="O188" i="32"/>
  <c r="P156" i="32"/>
  <c r="N193" i="32"/>
  <c r="O161" i="32"/>
  <c r="O125" i="32"/>
  <c r="P93" i="32"/>
  <c r="L283" i="32"/>
  <c r="M177" i="32"/>
  <c r="N145" i="32"/>
  <c r="O244" i="32"/>
  <c r="P212" i="32"/>
  <c r="Q194" i="32"/>
  <c r="R162" i="32"/>
  <c r="R54" i="32"/>
  <c r="S22" i="32"/>
  <c r="O53" i="32"/>
  <c r="P21" i="32"/>
  <c r="P87" i="32"/>
  <c r="P252" i="32"/>
  <c r="Q220" i="32"/>
  <c r="N257" i="32"/>
  <c r="O225" i="32"/>
  <c r="O114" i="32"/>
  <c r="P82" i="32"/>
  <c r="M312" i="32"/>
  <c r="N280" i="32"/>
  <c r="Q182" i="32"/>
  <c r="R150" i="32"/>
  <c r="M117" i="32"/>
  <c r="N85" i="32"/>
  <c r="M175" i="32"/>
  <c r="N143" i="32"/>
  <c r="Q250" i="32"/>
  <c r="R218" i="32"/>
  <c r="M190" i="32"/>
  <c r="N158" i="32"/>
  <c r="N128" i="32"/>
  <c r="O96" i="32"/>
  <c r="O316" i="32"/>
  <c r="P284" i="32"/>
  <c r="P115" i="32"/>
  <c r="Q83" i="32"/>
  <c r="L323" i="32"/>
  <c r="M291" i="32"/>
  <c r="N240" i="32"/>
  <c r="O208" i="32"/>
  <c r="M259" i="32"/>
  <c r="N227" i="32"/>
  <c r="P186" i="32"/>
  <c r="Q154" i="32"/>
  <c r="N241" i="32"/>
  <c r="O209" i="32"/>
  <c r="N120" i="32"/>
  <c r="O88" i="32"/>
  <c r="P46" i="32"/>
  <c r="Q14" i="32"/>
  <c r="O191" i="32"/>
  <c r="P159" i="32"/>
  <c r="L130" i="32"/>
  <c r="R121" i="30"/>
  <c r="G198" i="17"/>
  <c r="G200" i="17" s="1"/>
  <c r="H141" i="17"/>
  <c r="I141" i="17" s="1"/>
  <c r="G158" i="17"/>
  <c r="G160" i="17" s="1"/>
  <c r="H138" i="17"/>
  <c r="I138" i="17" s="1"/>
  <c r="H145" i="17"/>
  <c r="I142" i="17"/>
  <c r="H147" i="17"/>
  <c r="I147" i="17" s="1"/>
  <c r="H151" i="17"/>
  <c r="H143" i="17"/>
  <c r="H139" i="17"/>
  <c r="H140" i="17"/>
  <c r="H149" i="17"/>
  <c r="H146" i="17"/>
  <c r="H132" i="17"/>
  <c r="I26" i="17"/>
  <c r="J26" i="17" s="1"/>
  <c r="H177" i="17"/>
  <c r="G118" i="17"/>
  <c r="G120" i="17" s="1"/>
  <c r="I111" i="17"/>
  <c r="J111" i="17" s="1"/>
  <c r="G38" i="17"/>
  <c r="G40" i="17" s="1"/>
  <c r="H187" i="17"/>
  <c r="I187" i="17" s="1"/>
  <c r="J103" i="17"/>
  <c r="K103" i="17" s="1"/>
  <c r="G198" i="18"/>
  <c r="G200" i="18" s="1"/>
  <c r="G158" i="18"/>
  <c r="G160" i="18" s="1"/>
  <c r="G118" i="18"/>
  <c r="G120" i="18" s="1"/>
  <c r="G78" i="18"/>
  <c r="G80" i="18" s="1"/>
  <c r="H52" i="18"/>
  <c r="I52" i="18" s="1"/>
  <c r="F38" i="18"/>
  <c r="F40" i="18" s="1"/>
  <c r="E205" i="18"/>
  <c r="F23" i="1" s="1"/>
  <c r="F71" i="1" s="1"/>
  <c r="H12" i="18"/>
  <c r="I12" i="18" s="1"/>
  <c r="H25" i="18"/>
  <c r="I179" i="17"/>
  <c r="J179" i="17" s="1"/>
  <c r="K179" i="17" s="1"/>
  <c r="J178" i="17"/>
  <c r="F72" i="1"/>
  <c r="F32" i="1"/>
  <c r="F39" i="1" s="1"/>
  <c r="J15" i="17"/>
  <c r="K15" i="17" s="1"/>
  <c r="L15" i="17" s="1"/>
  <c r="H173" i="17"/>
  <c r="I173" i="17" s="1"/>
  <c r="J65" i="17"/>
  <c r="K65" i="17" s="1"/>
  <c r="H92" i="17"/>
  <c r="H137" i="17"/>
  <c r="I95" i="17"/>
  <c r="L184" i="17"/>
  <c r="M184" i="17" s="1"/>
  <c r="N184" i="17" s="1"/>
  <c r="H21" i="17"/>
  <c r="G70" i="17"/>
  <c r="H70" i="17" s="1"/>
  <c r="I70" i="17" s="1"/>
  <c r="H93" i="17"/>
  <c r="I180" i="18"/>
  <c r="I177" i="18"/>
  <c r="I189" i="18"/>
  <c r="J189" i="18" s="1"/>
  <c r="H176" i="18"/>
  <c r="I186" i="18"/>
  <c r="J178" i="18"/>
  <c r="H172" i="18"/>
  <c r="H185" i="18"/>
  <c r="I185" i="18" s="1"/>
  <c r="H179" i="18"/>
  <c r="I148" i="18"/>
  <c r="H143" i="18"/>
  <c r="I143" i="18" s="1"/>
  <c r="I136" i="18"/>
  <c r="J151" i="18"/>
  <c r="H147" i="18"/>
  <c r="I147" i="18" s="1"/>
  <c r="H145" i="18"/>
  <c r="J140" i="18"/>
  <c r="H139" i="18"/>
  <c r="H137" i="18"/>
  <c r="I135" i="18"/>
  <c r="I142" i="18"/>
  <c r="I134" i="18"/>
  <c r="I146" i="18"/>
  <c r="I105" i="18"/>
  <c r="J105" i="18" s="1"/>
  <c r="K105" i="18" s="1"/>
  <c r="H92" i="18"/>
  <c r="J97" i="18"/>
  <c r="K97" i="18" s="1"/>
  <c r="L97" i="18" s="1"/>
  <c r="H95" i="18"/>
  <c r="I106" i="18"/>
  <c r="J106" i="18" s="1"/>
  <c r="H94" i="18"/>
  <c r="I101" i="18"/>
  <c r="J96" i="18"/>
  <c r="H107" i="18"/>
  <c r="I110" i="18"/>
  <c r="H104" i="18"/>
  <c r="J56" i="18"/>
  <c r="H66" i="18"/>
  <c r="I55" i="18"/>
  <c r="J55" i="18" s="1"/>
  <c r="I70" i="18"/>
  <c r="J60" i="18"/>
  <c r="I62" i="18"/>
  <c r="H18" i="18"/>
  <c r="G27" i="18"/>
  <c r="G20" i="18"/>
  <c r="H13" i="18"/>
  <c r="H22" i="18"/>
  <c r="G19" i="18"/>
  <c r="H182" i="18"/>
  <c r="I188" i="18"/>
  <c r="I59" i="18"/>
  <c r="J184" i="18"/>
  <c r="K184" i="18" s="1"/>
  <c r="I61" i="18"/>
  <c r="J102" i="18"/>
  <c r="I138" i="18"/>
  <c r="J138" i="18" s="1"/>
  <c r="H173" i="18"/>
  <c r="I98" i="18"/>
  <c r="J67" i="18"/>
  <c r="K108" i="18"/>
  <c r="L108" i="18" s="1"/>
  <c r="H99" i="18"/>
  <c r="I58" i="18"/>
  <c r="H29" i="18"/>
  <c r="G26" i="18"/>
  <c r="I175" i="18"/>
  <c r="H141" i="18"/>
  <c r="I68" i="18"/>
  <c r="G14" i="18"/>
  <c r="H23" i="18"/>
  <c r="H63" i="18"/>
  <c r="I63" i="18" s="1"/>
  <c r="H103" i="18"/>
  <c r="I103" i="18" s="1"/>
  <c r="J53" i="18"/>
  <c r="G16" i="18"/>
  <c r="H30" i="18"/>
  <c r="I144" i="18"/>
  <c r="H149" i="18"/>
  <c r="I149" i="18" s="1"/>
  <c r="H150" i="18"/>
  <c r="H71" i="18"/>
  <c r="I71" i="18" s="1"/>
  <c r="H57" i="18"/>
  <c r="I57" i="18" s="1"/>
  <c r="I181" i="18"/>
  <c r="J181" i="18" s="1"/>
  <c r="G31" i="18"/>
  <c r="H190" i="18"/>
  <c r="I190" i="18" s="1"/>
  <c r="H17" i="18"/>
  <c r="I109" i="18"/>
  <c r="H174" i="18"/>
  <c r="I174" i="18" s="1"/>
  <c r="I183" i="18"/>
  <c r="I100" i="18"/>
  <c r="J54" i="18"/>
  <c r="H111" i="18"/>
  <c r="I65" i="18"/>
  <c r="J65" i="18" s="1"/>
  <c r="H93" i="18"/>
  <c r="H187" i="18"/>
  <c r="H28" i="18"/>
  <c r="I64" i="18"/>
  <c r="G21" i="18"/>
  <c r="H24" i="18"/>
  <c r="H69" i="18"/>
  <c r="H132" i="18"/>
  <c r="I191" i="18"/>
  <c r="G15" i="18"/>
  <c r="I133" i="18"/>
  <c r="J133" i="18" s="1"/>
  <c r="I69" i="17"/>
  <c r="J69" i="17" s="1"/>
  <c r="I96" i="17"/>
  <c r="J96" i="17" s="1"/>
  <c r="H14" i="17"/>
  <c r="I14" i="17" s="1"/>
  <c r="H64" i="17"/>
  <c r="H16" i="17"/>
  <c r="K106" i="17"/>
  <c r="L106" i="17" s="1"/>
  <c r="I108" i="17"/>
  <c r="J59" i="17"/>
  <c r="K59" i="17" s="1"/>
  <c r="L59" i="17" s="1"/>
  <c r="M59" i="17" s="1"/>
  <c r="N59" i="17" s="1"/>
  <c r="H135" i="17"/>
  <c r="I175" i="17"/>
  <c r="H54" i="17"/>
  <c r="I54" i="17" s="1"/>
  <c r="H148" i="17"/>
  <c r="J13" i="17"/>
  <c r="K13" i="17" s="1"/>
  <c r="H17" i="17"/>
  <c r="I22" i="17"/>
  <c r="J22" i="17" s="1"/>
  <c r="J29" i="17"/>
  <c r="K29" i="17" s="1"/>
  <c r="L29" i="17" s="1"/>
  <c r="I53" i="17"/>
  <c r="K28" i="17"/>
  <c r="L28" i="17" s="1"/>
  <c r="J186" i="17"/>
  <c r="H104" i="17"/>
  <c r="H150" i="17"/>
  <c r="I134" i="17"/>
  <c r="H144" i="17"/>
  <c r="J57" i="17"/>
  <c r="I189" i="17"/>
  <c r="J189" i="17" s="1"/>
  <c r="H31" i="17"/>
  <c r="H68" i="17"/>
  <c r="I68" i="17" s="1"/>
  <c r="J62" i="17"/>
  <c r="H180" i="17"/>
  <c r="J94" i="17"/>
  <c r="I18" i="17"/>
  <c r="I185" i="17"/>
  <c r="H19" i="17"/>
  <c r="K176" i="17"/>
  <c r="L176" i="17" s="1"/>
  <c r="I55" i="17"/>
  <c r="K66" i="17"/>
  <c r="L66" i="17" s="1"/>
  <c r="I182" i="17"/>
  <c r="H71" i="17"/>
  <c r="I71" i="17" s="1"/>
  <c r="I99" i="17"/>
  <c r="H133" i="17"/>
  <c r="J60" i="17"/>
  <c r="J190" i="17"/>
  <c r="J98" i="17"/>
  <c r="K98" i="17" s="1"/>
  <c r="I12" i="17"/>
  <c r="H61" i="17"/>
  <c r="H188" i="17"/>
  <c r="I67" i="17"/>
  <c r="J67" i="17" s="1"/>
  <c r="I25" i="17"/>
  <c r="H63" i="17"/>
  <c r="H172" i="17"/>
  <c r="H52" i="17"/>
  <c r="I109" i="17"/>
  <c r="H30" i="17"/>
  <c r="I30" i="17" s="1"/>
  <c r="J30" i="17" s="1"/>
  <c r="J100" i="17"/>
  <c r="K181" i="17"/>
  <c r="L181" i="17" s="1"/>
  <c r="H56" i="17"/>
  <c r="H174" i="17"/>
  <c r="J20" i="17"/>
  <c r="L107" i="17"/>
  <c r="M107" i="17" s="1"/>
  <c r="H136" i="17"/>
  <c r="J110" i="17"/>
  <c r="I23" i="17"/>
  <c r="J23" i="17" s="1"/>
  <c r="I102" i="17"/>
  <c r="J97" i="17"/>
  <c r="J24" i="17"/>
  <c r="K24" i="17" s="1"/>
  <c r="J101" i="17"/>
  <c r="I183" i="17"/>
  <c r="I191" i="17"/>
  <c r="J191" i="17" s="1"/>
  <c r="I105" i="17"/>
  <c r="H58" i="17"/>
  <c r="H27" i="17"/>
  <c r="I27" i="17" s="1"/>
  <c r="L80" i="33" l="1"/>
  <c r="P63" i="32"/>
  <c r="R31" i="32"/>
  <c r="R63" i="32" s="1"/>
  <c r="O305" i="32"/>
  <c r="N47" i="32"/>
  <c r="P289" i="32"/>
  <c r="P321" i="32" s="1"/>
  <c r="N321" i="32"/>
  <c r="L65" i="32"/>
  <c r="Q215" i="32"/>
  <c r="Q247" i="32" s="1"/>
  <c r="Q30" i="32"/>
  <c r="Q62" i="32" s="1"/>
  <c r="O214" i="32"/>
  <c r="P214" i="32" s="1"/>
  <c r="P279" i="32"/>
  <c r="P311" i="32" s="1"/>
  <c r="P19" i="32"/>
  <c r="Q19" i="32" s="1"/>
  <c r="Q51" i="32" s="1"/>
  <c r="Q147" i="32"/>
  <c r="Q179" i="32" s="1"/>
  <c r="M184" i="32"/>
  <c r="M195" i="32" s="1"/>
  <c r="P152" i="32"/>
  <c r="P184" i="32" s="1"/>
  <c r="N184" i="32"/>
  <c r="O274" i="32"/>
  <c r="P274" i="32" s="1"/>
  <c r="P306" i="32" s="1"/>
  <c r="P213" i="32"/>
  <c r="P245" i="32" s="1"/>
  <c r="O80" i="32"/>
  <c r="P80" i="32" s="1"/>
  <c r="O179" i="32"/>
  <c r="P81" i="32"/>
  <c r="P113" i="32" s="1"/>
  <c r="R217" i="32"/>
  <c r="R249" i="32" s="1"/>
  <c r="P187" i="32"/>
  <c r="N116" i="32"/>
  <c r="P25" i="32"/>
  <c r="P57" i="32" s="1"/>
  <c r="Q95" i="32"/>
  <c r="Q127" i="32" s="1"/>
  <c r="N281" i="32"/>
  <c r="N313" i="32" s="1"/>
  <c r="Q97" i="32"/>
  <c r="Q129" i="32" s="1"/>
  <c r="O47" i="32"/>
  <c r="P15" i="32"/>
  <c r="P47" i="32" s="1"/>
  <c r="R223" i="32"/>
  <c r="R255" i="32" s="1"/>
  <c r="O17" i="32"/>
  <c r="O49" i="32" s="1"/>
  <c r="N219" i="32"/>
  <c r="O219" i="32" s="1"/>
  <c r="O251" i="32" s="1"/>
  <c r="Q192" i="32"/>
  <c r="P192" i="32"/>
  <c r="R160" i="32"/>
  <c r="R192" i="32" s="1"/>
  <c r="K333" i="32"/>
  <c r="L22" i="30" s="1"/>
  <c r="L70" i="30" s="1"/>
  <c r="R58" i="32"/>
  <c r="S26" i="32"/>
  <c r="S58" i="32" s="1"/>
  <c r="I77" i="30"/>
  <c r="N181" i="32"/>
  <c r="O149" i="32"/>
  <c r="P149" i="32" s="1"/>
  <c r="P181" i="32" s="1"/>
  <c r="O79" i="32"/>
  <c r="O111" i="32" s="1"/>
  <c r="N308" i="32"/>
  <c r="O276" i="32"/>
  <c r="P282" i="32"/>
  <c r="P314" i="32" s="1"/>
  <c r="N160" i="34"/>
  <c r="O80" i="34"/>
  <c r="P80" i="34" s="1"/>
  <c r="K71" i="30"/>
  <c r="K18" i="30"/>
  <c r="K27" i="30" s="1"/>
  <c r="P140" i="33"/>
  <c r="Q140" i="33" s="1"/>
  <c r="R140" i="33" s="1"/>
  <c r="S140" i="33" s="1"/>
  <c r="T140" i="33" s="1"/>
  <c r="U140" i="33" s="1"/>
  <c r="V140" i="33" s="1"/>
  <c r="W140" i="33" s="1"/>
  <c r="X140" i="33" s="1"/>
  <c r="Y140" i="33" s="1"/>
  <c r="L72" i="30"/>
  <c r="L32" i="30"/>
  <c r="L39" i="30" s="1"/>
  <c r="F77" i="30"/>
  <c r="M32" i="30"/>
  <c r="M39" i="30" s="1"/>
  <c r="M72" i="30"/>
  <c r="H59" i="30"/>
  <c r="K39" i="30"/>
  <c r="J69" i="30"/>
  <c r="J60" i="30"/>
  <c r="N14" i="35"/>
  <c r="N17" i="35" s="1"/>
  <c r="N117" i="30"/>
  <c r="N115" i="30" s="1"/>
  <c r="O8" i="35"/>
  <c r="O10" i="35" s="1"/>
  <c r="O111" i="30"/>
  <c r="P13" i="32"/>
  <c r="P45" i="32" s="1"/>
  <c r="O89" i="32"/>
  <c r="O121" i="32" s="1"/>
  <c r="N126" i="32"/>
  <c r="O94" i="32"/>
  <c r="Q144" i="32"/>
  <c r="Q176" i="32" s="1"/>
  <c r="O180" i="32"/>
  <c r="Q148" i="32"/>
  <c r="P157" i="32"/>
  <c r="O189" i="32"/>
  <c r="M260" i="32"/>
  <c r="N226" i="32"/>
  <c r="N258" i="32" s="1"/>
  <c r="P248" i="32"/>
  <c r="Q216" i="32"/>
  <c r="O287" i="32"/>
  <c r="O319" i="32" s="1"/>
  <c r="N320" i="32"/>
  <c r="O288" i="32"/>
  <c r="P288" i="32" s="1"/>
  <c r="P320" i="32" s="1"/>
  <c r="M275" i="32"/>
  <c r="N275" i="32" s="1"/>
  <c r="N307" i="32" s="1"/>
  <c r="L307" i="32"/>
  <c r="O286" i="32"/>
  <c r="P224" i="32"/>
  <c r="P256" i="32" s="1"/>
  <c r="O256" i="32"/>
  <c r="M122" i="32"/>
  <c r="M130" i="32" s="1"/>
  <c r="N90" i="32"/>
  <c r="N122" i="32" s="1"/>
  <c r="N64" i="32"/>
  <c r="O48" i="32"/>
  <c r="P16" i="32"/>
  <c r="O32" i="32"/>
  <c r="O64" i="32" s="1"/>
  <c r="Q70" i="33"/>
  <c r="R70" i="33" s="1"/>
  <c r="S70" i="33" s="1"/>
  <c r="T70" i="33" s="1"/>
  <c r="U70" i="33" s="1"/>
  <c r="V70" i="33" s="1"/>
  <c r="W70" i="33" s="1"/>
  <c r="X70" i="33" s="1"/>
  <c r="Y70" i="33" s="1"/>
  <c r="V103" i="33"/>
  <c r="W103" i="33" s="1"/>
  <c r="X103" i="33" s="1"/>
  <c r="Y103" i="33" s="1"/>
  <c r="N120" i="33"/>
  <c r="K200" i="33"/>
  <c r="L200" i="33" s="1"/>
  <c r="K205" i="33"/>
  <c r="L23" i="30" s="1"/>
  <c r="J207" i="33"/>
  <c r="K108" i="30" s="1"/>
  <c r="Q190" i="33"/>
  <c r="R190" i="33" s="1"/>
  <c r="S190" i="33" s="1"/>
  <c r="T190" i="33" s="1"/>
  <c r="U190" i="33" s="1"/>
  <c r="V190" i="33" s="1"/>
  <c r="W190" i="33" s="1"/>
  <c r="X190" i="33" s="1"/>
  <c r="Y190" i="33" s="1"/>
  <c r="X188" i="33"/>
  <c r="Y188" i="33" s="1"/>
  <c r="O174" i="33"/>
  <c r="O198" i="33" s="1"/>
  <c r="T92" i="33"/>
  <c r="U92" i="33" s="1"/>
  <c r="P55" i="33"/>
  <c r="Q55" i="33" s="1"/>
  <c r="M78" i="33"/>
  <c r="N56" i="33"/>
  <c r="O56" i="33" s="1"/>
  <c r="S65" i="33"/>
  <c r="T65" i="33" s="1"/>
  <c r="U65" i="33" s="1"/>
  <c r="V65" i="33" s="1"/>
  <c r="W65" i="33" s="1"/>
  <c r="X65" i="33" s="1"/>
  <c r="Y65" i="33" s="1"/>
  <c r="N12" i="34"/>
  <c r="S70" i="34"/>
  <c r="T70" i="34" s="1"/>
  <c r="U70" i="34" s="1"/>
  <c r="V70" i="34" s="1"/>
  <c r="W70" i="34" s="1"/>
  <c r="X70" i="34" s="1"/>
  <c r="Y70" i="34" s="1"/>
  <c r="O158" i="34"/>
  <c r="U184" i="34"/>
  <c r="V184" i="34" s="1"/>
  <c r="W184" i="34" s="1"/>
  <c r="M200" i="34"/>
  <c r="N200" i="34" s="1"/>
  <c r="Q177" i="34"/>
  <c r="R177" i="34" s="1"/>
  <c r="Q20" i="34"/>
  <c r="R20" i="34" s="1"/>
  <c r="S20" i="34" s="1"/>
  <c r="T20" i="34" s="1"/>
  <c r="U20" i="34" s="1"/>
  <c r="V20" i="34" s="1"/>
  <c r="W20" i="34" s="1"/>
  <c r="X20" i="34" s="1"/>
  <c r="Y20" i="34" s="1"/>
  <c r="T15" i="35"/>
  <c r="Q78" i="34"/>
  <c r="R52" i="34"/>
  <c r="N97" i="34"/>
  <c r="M118" i="34"/>
  <c r="M205" i="34" s="1"/>
  <c r="N36" i="30" s="1"/>
  <c r="Q133" i="34"/>
  <c r="P158" i="34"/>
  <c r="K207" i="34"/>
  <c r="L109" i="30" s="1"/>
  <c r="L40" i="34"/>
  <c r="Q92" i="34"/>
  <c r="O189" i="34"/>
  <c r="W132" i="34"/>
  <c r="Q172" i="34"/>
  <c r="N198" i="33"/>
  <c r="L40" i="33"/>
  <c r="L158" i="33"/>
  <c r="L205" i="33" s="1"/>
  <c r="M23" i="30" s="1"/>
  <c r="M132" i="33"/>
  <c r="P59" i="33"/>
  <c r="Q59" i="33" s="1"/>
  <c r="R59" i="33" s="1"/>
  <c r="S59" i="33" s="1"/>
  <c r="T59" i="33" s="1"/>
  <c r="U59" i="33" s="1"/>
  <c r="V59" i="33" s="1"/>
  <c r="W59" i="33" s="1"/>
  <c r="X59" i="33" s="1"/>
  <c r="Y59" i="33" s="1"/>
  <c r="S12" i="33"/>
  <c r="P94" i="33"/>
  <c r="O118" i="33"/>
  <c r="R52" i="33"/>
  <c r="M38" i="33"/>
  <c r="N24" i="33"/>
  <c r="O71" i="33"/>
  <c r="P71" i="33" s="1"/>
  <c r="Q71" i="33" s="1"/>
  <c r="R71" i="33" s="1"/>
  <c r="S71" i="33" s="1"/>
  <c r="T71" i="33" s="1"/>
  <c r="U71" i="33" s="1"/>
  <c r="V71" i="33" s="1"/>
  <c r="W71" i="33" s="1"/>
  <c r="X71" i="33" s="1"/>
  <c r="Y71" i="33" s="1"/>
  <c r="K160" i="33"/>
  <c r="P172" i="33"/>
  <c r="M198" i="33"/>
  <c r="Q46" i="32"/>
  <c r="R14" i="32"/>
  <c r="Q115" i="32"/>
  <c r="R83" i="32"/>
  <c r="O128" i="32"/>
  <c r="P96" i="32"/>
  <c r="P114" i="32"/>
  <c r="Q82" i="32"/>
  <c r="P53" i="32"/>
  <c r="Q21" i="32"/>
  <c r="S54" i="32"/>
  <c r="T22" i="32"/>
  <c r="R194" i="32"/>
  <c r="S162" i="32"/>
  <c r="P244" i="32"/>
  <c r="Q212" i="32"/>
  <c r="N118" i="32"/>
  <c r="O86" i="32"/>
  <c r="P60" i="32"/>
  <c r="Q28" i="32"/>
  <c r="O178" i="32"/>
  <c r="P146" i="32"/>
  <c r="N55" i="32"/>
  <c r="O23" i="32"/>
  <c r="Q187" i="32"/>
  <c r="R155" i="32"/>
  <c r="P253" i="32"/>
  <c r="Q221" i="32"/>
  <c r="M324" i="32"/>
  <c r="N292" i="32"/>
  <c r="P305" i="32"/>
  <c r="Q273" i="32"/>
  <c r="O241" i="32"/>
  <c r="P209" i="32"/>
  <c r="M323" i="32"/>
  <c r="N291" i="32"/>
  <c r="O116" i="32"/>
  <c r="P84" i="32"/>
  <c r="Q186" i="32"/>
  <c r="R154" i="32"/>
  <c r="N259" i="32"/>
  <c r="O227" i="32"/>
  <c r="R250" i="32"/>
  <c r="S218" i="32"/>
  <c r="N117" i="32"/>
  <c r="O85" i="32"/>
  <c r="Q252" i="32"/>
  <c r="R220" i="32"/>
  <c r="L315" i="32"/>
  <c r="M283" i="32"/>
  <c r="P125" i="32"/>
  <c r="Q93" i="32"/>
  <c r="O193" i="32"/>
  <c r="P161" i="32"/>
  <c r="O242" i="32"/>
  <c r="P210" i="32"/>
  <c r="O185" i="32"/>
  <c r="P153" i="32"/>
  <c r="P310" i="32"/>
  <c r="Q278" i="32"/>
  <c r="P191" i="32"/>
  <c r="Q159" i="32"/>
  <c r="O120" i="32"/>
  <c r="P88" i="32"/>
  <c r="P316" i="32"/>
  <c r="Q284" i="32"/>
  <c r="N312" i="32"/>
  <c r="O280" i="32"/>
  <c r="O257" i="32"/>
  <c r="P225" i="32"/>
  <c r="N177" i="32"/>
  <c r="O145" i="32"/>
  <c r="P188" i="32"/>
  <c r="Q156" i="32"/>
  <c r="Q61" i="32"/>
  <c r="R29" i="32"/>
  <c r="Q56" i="32"/>
  <c r="R24" i="32"/>
  <c r="N124" i="32"/>
  <c r="O92" i="32"/>
  <c r="O123" i="32"/>
  <c r="P91" i="32"/>
  <c r="O243" i="32"/>
  <c r="P211" i="32"/>
  <c r="P254" i="32"/>
  <c r="Q222" i="32"/>
  <c r="O240" i="32"/>
  <c r="P208" i="32"/>
  <c r="N190" i="32"/>
  <c r="O158" i="32"/>
  <c r="N175" i="32"/>
  <c r="O143" i="32"/>
  <c r="R182" i="32"/>
  <c r="S150" i="32"/>
  <c r="P119" i="32"/>
  <c r="Q87" i="32"/>
  <c r="P110" i="32"/>
  <c r="Q78" i="32"/>
  <c r="N317" i="32"/>
  <c r="O285" i="32"/>
  <c r="O183" i="32"/>
  <c r="P151" i="32"/>
  <c r="M322" i="32"/>
  <c r="N290" i="32"/>
  <c r="N59" i="32"/>
  <c r="O27" i="32"/>
  <c r="O52" i="32"/>
  <c r="P20" i="32"/>
  <c r="M50" i="32"/>
  <c r="M65" i="32" s="1"/>
  <c r="N18" i="32"/>
  <c r="M277" i="32"/>
  <c r="S121" i="30"/>
  <c r="H198" i="17"/>
  <c r="H200" i="17" s="1"/>
  <c r="I139" i="17"/>
  <c r="J139" i="17" s="1"/>
  <c r="H158" i="17"/>
  <c r="H160" i="17" s="1"/>
  <c r="I148" i="17"/>
  <c r="J141" i="17"/>
  <c r="K141" i="17" s="1"/>
  <c r="I177" i="17"/>
  <c r="J177" i="17" s="1"/>
  <c r="I132" i="17"/>
  <c r="J132" i="17" s="1"/>
  <c r="I146" i="17"/>
  <c r="J146" i="17" s="1"/>
  <c r="I143" i="17"/>
  <c r="I140" i="17"/>
  <c r="I145" i="17"/>
  <c r="I149" i="17"/>
  <c r="I151" i="17"/>
  <c r="J142" i="17"/>
  <c r="H118" i="17"/>
  <c r="H120" i="17" s="1"/>
  <c r="L65" i="17"/>
  <c r="M65" i="17" s="1"/>
  <c r="N65" i="17" s="1"/>
  <c r="I92" i="17"/>
  <c r="J92" i="17" s="1"/>
  <c r="J175" i="17"/>
  <c r="K175" i="17" s="1"/>
  <c r="K178" i="17"/>
  <c r="L178" i="17" s="1"/>
  <c r="N107" i="17"/>
  <c r="O107" i="17" s="1"/>
  <c r="L103" i="17"/>
  <c r="M103" i="17" s="1"/>
  <c r="N103" i="17" s="1"/>
  <c r="I52" i="17"/>
  <c r="J52" i="17" s="1"/>
  <c r="H78" i="17"/>
  <c r="G78" i="17"/>
  <c r="G80" i="17" s="1"/>
  <c r="J173" i="17"/>
  <c r="L13" i="17"/>
  <c r="M13" i="17" s="1"/>
  <c r="M176" i="17"/>
  <c r="N176" i="17" s="1"/>
  <c r="H38" i="17"/>
  <c r="H40" i="17" s="1"/>
  <c r="J187" i="17"/>
  <c r="K187" i="17" s="1"/>
  <c r="L187" i="17" s="1"/>
  <c r="M187" i="17" s="1"/>
  <c r="J12" i="17"/>
  <c r="I137" i="17"/>
  <c r="H198" i="18"/>
  <c r="H200" i="18" s="1"/>
  <c r="H158" i="18"/>
  <c r="H160" i="18" s="1"/>
  <c r="H118" i="18"/>
  <c r="H120" i="18" s="1"/>
  <c r="H78" i="18"/>
  <c r="H80" i="18" s="1"/>
  <c r="G38" i="18"/>
  <c r="G40" i="18" s="1"/>
  <c r="H19" i="18"/>
  <c r="I19" i="18" s="1"/>
  <c r="I24" i="18"/>
  <c r="H26" i="18"/>
  <c r="I26" i="18" s="1"/>
  <c r="J180" i="18"/>
  <c r="K180" i="18" s="1"/>
  <c r="K56" i="18"/>
  <c r="L56" i="18" s="1"/>
  <c r="J12" i="18"/>
  <c r="I25" i="18"/>
  <c r="I95" i="18"/>
  <c r="J95" i="18" s="1"/>
  <c r="J54" i="17"/>
  <c r="K54" i="17" s="1"/>
  <c r="I21" i="17"/>
  <c r="K69" i="17"/>
  <c r="L69" i="17" s="1"/>
  <c r="M69" i="17" s="1"/>
  <c r="M29" i="17"/>
  <c r="N29" i="17" s="1"/>
  <c r="I93" i="17"/>
  <c r="J93" i="17" s="1"/>
  <c r="J95" i="17"/>
  <c r="K95" i="17" s="1"/>
  <c r="I179" i="18"/>
  <c r="J179" i="18" s="1"/>
  <c r="J177" i="18"/>
  <c r="J186" i="18"/>
  <c r="K178" i="18"/>
  <c r="I176" i="18"/>
  <c r="I173" i="18"/>
  <c r="J188" i="18"/>
  <c r="J185" i="18"/>
  <c r="K185" i="18" s="1"/>
  <c r="I172" i="18"/>
  <c r="J148" i="18"/>
  <c r="J136" i="18"/>
  <c r="I139" i="18"/>
  <c r="K151" i="18"/>
  <c r="L151" i="18" s="1"/>
  <c r="I145" i="18"/>
  <c r="J145" i="18" s="1"/>
  <c r="K145" i="18" s="1"/>
  <c r="K140" i="18"/>
  <c r="K138" i="18"/>
  <c r="J147" i="18"/>
  <c r="J142" i="18"/>
  <c r="J143" i="18"/>
  <c r="J134" i="18"/>
  <c r="I137" i="18"/>
  <c r="J146" i="18"/>
  <c r="K146" i="18" s="1"/>
  <c r="J135" i="18"/>
  <c r="J98" i="18"/>
  <c r="I94" i="18"/>
  <c r="J94" i="18" s="1"/>
  <c r="I92" i="18"/>
  <c r="J101" i="18"/>
  <c r="K106" i="18"/>
  <c r="L105" i="18"/>
  <c r="K96" i="18"/>
  <c r="L96" i="18" s="1"/>
  <c r="M108" i="18"/>
  <c r="I104" i="18"/>
  <c r="J104" i="18" s="1"/>
  <c r="I107" i="18"/>
  <c r="I111" i="18"/>
  <c r="J110" i="18"/>
  <c r="K110" i="18" s="1"/>
  <c r="I66" i="18"/>
  <c r="J70" i="18"/>
  <c r="K70" i="18" s="1"/>
  <c r="K53" i="18"/>
  <c r="J59" i="18"/>
  <c r="K60" i="18"/>
  <c r="L60" i="18" s="1"/>
  <c r="J62" i="18"/>
  <c r="J52" i="18"/>
  <c r="I23" i="18"/>
  <c r="H14" i="18"/>
  <c r="I18" i="18"/>
  <c r="H27" i="18"/>
  <c r="H20" i="18"/>
  <c r="I22" i="18"/>
  <c r="I13" i="18"/>
  <c r="K54" i="18"/>
  <c r="J57" i="18"/>
  <c r="L184" i="18"/>
  <c r="I150" i="18"/>
  <c r="J150" i="18" s="1"/>
  <c r="J175" i="18"/>
  <c r="K175" i="18" s="1"/>
  <c r="J58" i="18"/>
  <c r="I141" i="18"/>
  <c r="J141" i="18" s="1"/>
  <c r="K55" i="18"/>
  <c r="L55" i="18" s="1"/>
  <c r="I182" i="18"/>
  <c r="J182" i="18" s="1"/>
  <c r="K67" i="18"/>
  <c r="J68" i="18"/>
  <c r="M97" i="18"/>
  <c r="K181" i="18"/>
  <c r="H15" i="18"/>
  <c r="I69" i="18"/>
  <c r="J71" i="18"/>
  <c r="K65" i="18"/>
  <c r="I99" i="18"/>
  <c r="K189" i="18"/>
  <c r="L189" i="18" s="1"/>
  <c r="H16" i="18"/>
  <c r="J109" i="18"/>
  <c r="H21" i="18"/>
  <c r="J61" i="18"/>
  <c r="H31" i="18"/>
  <c r="I30" i="18"/>
  <c r="J191" i="18"/>
  <c r="K133" i="18"/>
  <c r="I132" i="18"/>
  <c r="I28" i="18"/>
  <c r="I187" i="18"/>
  <c r="J174" i="18"/>
  <c r="J183" i="18"/>
  <c r="I17" i="18"/>
  <c r="J100" i="18"/>
  <c r="J190" i="18"/>
  <c r="J63" i="18"/>
  <c r="J149" i="18"/>
  <c r="I93" i="18"/>
  <c r="J144" i="18"/>
  <c r="J64" i="18"/>
  <c r="I29" i="18"/>
  <c r="K102" i="18"/>
  <c r="J103" i="18"/>
  <c r="J102" i="17"/>
  <c r="K102" i="17" s="1"/>
  <c r="L102" i="17" s="1"/>
  <c r="I63" i="17"/>
  <c r="J63" i="17" s="1"/>
  <c r="J105" i="17"/>
  <c r="K20" i="17"/>
  <c r="M181" i="17"/>
  <c r="N181" i="17" s="1"/>
  <c r="M106" i="17"/>
  <c r="N106" i="17" s="1"/>
  <c r="I172" i="17"/>
  <c r="K94" i="17"/>
  <c r="L94" i="17" s="1"/>
  <c r="J25" i="17"/>
  <c r="K25" i="17" s="1"/>
  <c r="J185" i="17"/>
  <c r="I61" i="17"/>
  <c r="J99" i="17"/>
  <c r="J183" i="17"/>
  <c r="K30" i="17"/>
  <c r="J147" i="17"/>
  <c r="I188" i="17"/>
  <c r="J188" i="17" s="1"/>
  <c r="K60" i="17"/>
  <c r="L60" i="17" s="1"/>
  <c r="M60" i="17" s="1"/>
  <c r="M15" i="17"/>
  <c r="K97" i="17"/>
  <c r="K23" i="17"/>
  <c r="I136" i="17"/>
  <c r="J138" i="17"/>
  <c r="I174" i="17"/>
  <c r="K26" i="17"/>
  <c r="K191" i="17"/>
  <c r="I64" i="17"/>
  <c r="K67" i="17"/>
  <c r="I133" i="17"/>
  <c r="J182" i="17"/>
  <c r="J71" i="17"/>
  <c r="J68" i="17"/>
  <c r="K68" i="17" s="1"/>
  <c r="K189" i="17"/>
  <c r="L189" i="17" s="1"/>
  <c r="I144" i="17"/>
  <c r="K22" i="17"/>
  <c r="L22" i="17" s="1"/>
  <c r="M22" i="17" s="1"/>
  <c r="O59" i="17"/>
  <c r="J70" i="17"/>
  <c r="K190" i="17"/>
  <c r="J27" i="17"/>
  <c r="I17" i="17"/>
  <c r="L179" i="17"/>
  <c r="M179" i="17" s="1"/>
  <c r="I16" i="17"/>
  <c r="J109" i="17"/>
  <c r="K109" i="17" s="1"/>
  <c r="I19" i="17"/>
  <c r="J19" i="17" s="1"/>
  <c r="I31" i="17"/>
  <c r="K100" i="17"/>
  <c r="O184" i="17"/>
  <c r="I135" i="17"/>
  <c r="J108" i="17"/>
  <c r="K108" i="17" s="1"/>
  <c r="K62" i="17"/>
  <c r="I150" i="17"/>
  <c r="J14" i="17"/>
  <c r="K111" i="17"/>
  <c r="I58" i="17"/>
  <c r="J58" i="17" s="1"/>
  <c r="J55" i="17"/>
  <c r="J134" i="17"/>
  <c r="J53" i="17"/>
  <c r="M28" i="17"/>
  <c r="N28" i="17" s="1"/>
  <c r="K110" i="17"/>
  <c r="K96" i="17"/>
  <c r="I56" i="17"/>
  <c r="J56" i="17" s="1"/>
  <c r="L24" i="17"/>
  <c r="M66" i="17"/>
  <c r="N66" i="17" s="1"/>
  <c r="K101" i="17"/>
  <c r="J18" i="17"/>
  <c r="K18" i="17" s="1"/>
  <c r="I180" i="17"/>
  <c r="K57" i="17"/>
  <c r="L57" i="17" s="1"/>
  <c r="I104" i="17"/>
  <c r="K186" i="17"/>
  <c r="L98" i="17"/>
  <c r="F205" i="17"/>
  <c r="G36" i="1" s="1"/>
  <c r="Q80" i="34" l="1"/>
  <c r="O160" i="34"/>
  <c r="P160" i="34" s="1"/>
  <c r="O120" i="33"/>
  <c r="M80" i="33"/>
  <c r="R147" i="32"/>
  <c r="S147" i="32" s="1"/>
  <c r="S179" i="32" s="1"/>
  <c r="O246" i="32"/>
  <c r="O306" i="32"/>
  <c r="S31" i="32"/>
  <c r="S63" i="32" s="1"/>
  <c r="Q289" i="32"/>
  <c r="R289" i="32" s="1"/>
  <c r="Q274" i="32"/>
  <c r="Q306" i="32" s="1"/>
  <c r="S217" i="32"/>
  <c r="T217" i="32" s="1"/>
  <c r="R30" i="32"/>
  <c r="R62" i="32" s="1"/>
  <c r="R215" i="32"/>
  <c r="R247" i="32" s="1"/>
  <c r="O112" i="32"/>
  <c r="R19" i="32"/>
  <c r="R51" i="32" s="1"/>
  <c r="Q152" i="32"/>
  <c r="R152" i="32" s="1"/>
  <c r="R184" i="32" s="1"/>
  <c r="Q279" i="32"/>
  <c r="R279" i="32" s="1"/>
  <c r="R311" i="32" s="1"/>
  <c r="P51" i="32"/>
  <c r="Q213" i="32"/>
  <c r="R213" i="32" s="1"/>
  <c r="R245" i="32" s="1"/>
  <c r="R95" i="32"/>
  <c r="S95" i="32" s="1"/>
  <c r="Q25" i="32"/>
  <c r="Q57" i="32" s="1"/>
  <c r="Q81" i="32"/>
  <c r="Q113" i="32" s="1"/>
  <c r="Q282" i="32"/>
  <c r="R282" i="32" s="1"/>
  <c r="P17" i="32"/>
  <c r="P49" i="32" s="1"/>
  <c r="R97" i="32"/>
  <c r="S97" i="32" s="1"/>
  <c r="S129" i="32" s="1"/>
  <c r="O281" i="32"/>
  <c r="P281" i="32" s="1"/>
  <c r="S223" i="32"/>
  <c r="T223" i="32" s="1"/>
  <c r="Q15" i="32"/>
  <c r="Q47" i="32" s="1"/>
  <c r="P219" i="32"/>
  <c r="P251" i="32" s="1"/>
  <c r="P89" i="32"/>
  <c r="P121" i="32" s="1"/>
  <c r="N251" i="32"/>
  <c r="N260" i="32" s="1"/>
  <c r="S160" i="32"/>
  <c r="T160" i="32" s="1"/>
  <c r="T26" i="32"/>
  <c r="T58" i="32" s="1"/>
  <c r="P79" i="32"/>
  <c r="P111" i="32" s="1"/>
  <c r="R144" i="32"/>
  <c r="S144" i="32" s="1"/>
  <c r="P276" i="32"/>
  <c r="P308" i="32" s="1"/>
  <c r="O308" i="32"/>
  <c r="P287" i="32"/>
  <c r="P319" i="32" s="1"/>
  <c r="Q149" i="32"/>
  <c r="Q181" i="32" s="1"/>
  <c r="O181" i="32"/>
  <c r="L160" i="33"/>
  <c r="M71" i="30"/>
  <c r="L71" i="30"/>
  <c r="L18" i="30"/>
  <c r="L27" i="30" s="1"/>
  <c r="L40" i="30" s="1"/>
  <c r="L49" i="30" s="1"/>
  <c r="L59" i="30" s="1"/>
  <c r="N78" i="33"/>
  <c r="N72" i="30"/>
  <c r="N32" i="30"/>
  <c r="N39" i="30" s="1"/>
  <c r="H69" i="30"/>
  <c r="H60" i="30"/>
  <c r="J62" i="30"/>
  <c r="J77" i="30"/>
  <c r="K40" i="30"/>
  <c r="F122" i="30"/>
  <c r="F120" i="30" s="1"/>
  <c r="F124" i="30" s="1"/>
  <c r="G122" i="30"/>
  <c r="G120" i="30" s="1"/>
  <c r="G124" i="30" s="1"/>
  <c r="O14" i="35"/>
  <c r="O17" i="35" s="1"/>
  <c r="O117" i="30"/>
  <c r="O115" i="30" s="1"/>
  <c r="P8" i="35"/>
  <c r="P10" i="35" s="1"/>
  <c r="P111" i="30"/>
  <c r="Q13" i="32"/>
  <c r="R13" i="32" s="1"/>
  <c r="R45" i="32" s="1"/>
  <c r="O126" i="32"/>
  <c r="P94" i="32"/>
  <c r="P189" i="32"/>
  <c r="Q157" i="32"/>
  <c r="R148" i="32"/>
  <c r="Q180" i="32"/>
  <c r="Q248" i="32"/>
  <c r="O226" i="32"/>
  <c r="R216" i="32"/>
  <c r="L325" i="32"/>
  <c r="L333" i="32" s="1"/>
  <c r="M22" i="30" s="1"/>
  <c r="M70" i="30" s="1"/>
  <c r="M307" i="32"/>
  <c r="O275" i="32"/>
  <c r="O320" i="32"/>
  <c r="Q288" i="32"/>
  <c r="Q320" i="32" s="1"/>
  <c r="O318" i="32"/>
  <c r="P286" i="32"/>
  <c r="Q224" i="32"/>
  <c r="Q256" i="32" s="1"/>
  <c r="R179" i="32"/>
  <c r="N130" i="32"/>
  <c r="O90" i="32"/>
  <c r="O122" i="32" s="1"/>
  <c r="P48" i="32"/>
  <c r="Q16" i="32"/>
  <c r="Q48" i="32" s="1"/>
  <c r="P32" i="32"/>
  <c r="P64" i="32" s="1"/>
  <c r="R55" i="33"/>
  <c r="S55" i="33" s="1"/>
  <c r="T55" i="33" s="1"/>
  <c r="P174" i="33"/>
  <c r="Q174" i="33" s="1"/>
  <c r="N38" i="34"/>
  <c r="O12" i="34"/>
  <c r="X184" i="34"/>
  <c r="Y184" i="34" s="1"/>
  <c r="S177" i="34"/>
  <c r="T177" i="34" s="1"/>
  <c r="U177" i="34" s="1"/>
  <c r="V177" i="34" s="1"/>
  <c r="W177" i="34" s="1"/>
  <c r="X177" i="34" s="1"/>
  <c r="Y177" i="34" s="1"/>
  <c r="U15" i="35"/>
  <c r="P189" i="34"/>
  <c r="O198" i="34"/>
  <c r="O200" i="34" s="1"/>
  <c r="R92" i="34"/>
  <c r="O97" i="34"/>
  <c r="N118" i="34"/>
  <c r="X132" i="34"/>
  <c r="R172" i="34"/>
  <c r="M120" i="34"/>
  <c r="Q158" i="34"/>
  <c r="R133" i="34"/>
  <c r="L207" i="34"/>
  <c r="M109" i="30" s="1"/>
  <c r="M40" i="34"/>
  <c r="R78" i="34"/>
  <c r="S52" i="34"/>
  <c r="M158" i="33"/>
  <c r="M205" i="33" s="1"/>
  <c r="N23" i="30" s="1"/>
  <c r="N132" i="33"/>
  <c r="N38" i="33"/>
  <c r="O24" i="33"/>
  <c r="T12" i="33"/>
  <c r="K207" i="33"/>
  <c r="L108" i="30" s="1"/>
  <c r="Q94" i="33"/>
  <c r="P118" i="33"/>
  <c r="Q172" i="33"/>
  <c r="V92" i="33"/>
  <c r="P56" i="33"/>
  <c r="O78" i="33"/>
  <c r="S52" i="33"/>
  <c r="M200" i="33"/>
  <c r="N200" i="33" s="1"/>
  <c r="O200" i="33" s="1"/>
  <c r="M40" i="33"/>
  <c r="M309" i="32"/>
  <c r="N277" i="32"/>
  <c r="O317" i="32"/>
  <c r="P285" i="32"/>
  <c r="P112" i="32"/>
  <c r="Q80" i="32"/>
  <c r="S182" i="32"/>
  <c r="T150" i="32"/>
  <c r="O190" i="32"/>
  <c r="P158" i="32"/>
  <c r="Q254" i="32"/>
  <c r="R222" i="32"/>
  <c r="P185" i="32"/>
  <c r="Q153" i="32"/>
  <c r="P193" i="32"/>
  <c r="Q161" i="32"/>
  <c r="M315" i="32"/>
  <c r="N283" i="32"/>
  <c r="N323" i="32"/>
  <c r="O291" i="32"/>
  <c r="Q305" i="32"/>
  <c r="R273" i="32"/>
  <c r="N324" i="32"/>
  <c r="O292" i="32"/>
  <c r="R115" i="32"/>
  <c r="S83" i="32"/>
  <c r="N50" i="32"/>
  <c r="N65" i="32" s="1"/>
  <c r="O18" i="32"/>
  <c r="O59" i="32"/>
  <c r="P27" i="32"/>
  <c r="O124" i="32"/>
  <c r="P92" i="32"/>
  <c r="R56" i="32"/>
  <c r="S24" i="32"/>
  <c r="Q188" i="32"/>
  <c r="R156" i="32"/>
  <c r="P120" i="32"/>
  <c r="Q88" i="32"/>
  <c r="S250" i="32"/>
  <c r="T218" i="32"/>
  <c r="O259" i="32"/>
  <c r="P227" i="32"/>
  <c r="Q253" i="32"/>
  <c r="R221" i="32"/>
  <c r="Q60" i="32"/>
  <c r="R28" i="32"/>
  <c r="P246" i="32"/>
  <c r="Q214" i="32"/>
  <c r="S194" i="32"/>
  <c r="T162" i="32"/>
  <c r="P183" i="32"/>
  <c r="Q151" i="32"/>
  <c r="Q110" i="32"/>
  <c r="R78" i="32"/>
  <c r="Q119" i="32"/>
  <c r="R87" i="32"/>
  <c r="O175" i="32"/>
  <c r="P143" i="32"/>
  <c r="P240" i="32"/>
  <c r="Q208" i="32"/>
  <c r="P243" i="32"/>
  <c r="Q211" i="32"/>
  <c r="P123" i="32"/>
  <c r="Q91" i="32"/>
  <c r="Q310" i="32"/>
  <c r="R278" i="32"/>
  <c r="P242" i="32"/>
  <c r="Q210" i="32"/>
  <c r="Q125" i="32"/>
  <c r="R93" i="32"/>
  <c r="P116" i="32"/>
  <c r="Q84" i="32"/>
  <c r="P241" i="32"/>
  <c r="Q209" i="32"/>
  <c r="P128" i="32"/>
  <c r="Q96" i="32"/>
  <c r="P52" i="32"/>
  <c r="Q20" i="32"/>
  <c r="N322" i="32"/>
  <c r="O290" i="32"/>
  <c r="N195" i="32"/>
  <c r="R61" i="32"/>
  <c r="S29" i="32"/>
  <c r="O177" i="32"/>
  <c r="P145" i="32"/>
  <c r="P257" i="32"/>
  <c r="Q225" i="32"/>
  <c r="O312" i="32"/>
  <c r="P280" i="32"/>
  <c r="Q316" i="32"/>
  <c r="R284" i="32"/>
  <c r="Q191" i="32"/>
  <c r="R159" i="32"/>
  <c r="R252" i="32"/>
  <c r="S220" i="32"/>
  <c r="O117" i="32"/>
  <c r="P85" i="32"/>
  <c r="R186" i="32"/>
  <c r="S154" i="32"/>
  <c r="R187" i="32"/>
  <c r="S155" i="32"/>
  <c r="O55" i="32"/>
  <c r="P23" i="32"/>
  <c r="P178" i="32"/>
  <c r="Q146" i="32"/>
  <c r="O118" i="32"/>
  <c r="P86" i="32"/>
  <c r="Q244" i="32"/>
  <c r="R212" i="32"/>
  <c r="T54" i="32"/>
  <c r="U22" i="32"/>
  <c r="Q53" i="32"/>
  <c r="R21" i="32"/>
  <c r="Q114" i="32"/>
  <c r="R82" i="32"/>
  <c r="R46" i="32"/>
  <c r="S14" i="32"/>
  <c r="T121" i="30"/>
  <c r="H80" i="17"/>
  <c r="J172" i="17"/>
  <c r="I198" i="17"/>
  <c r="I200" i="17" s="1"/>
  <c r="O103" i="17"/>
  <c r="P103" i="17" s="1"/>
  <c r="Q103" i="17" s="1"/>
  <c r="J145" i="17"/>
  <c r="K145" i="17" s="1"/>
  <c r="I158" i="17"/>
  <c r="I160" i="17" s="1"/>
  <c r="J143" i="17"/>
  <c r="K143" i="17" s="1"/>
  <c r="K177" i="17"/>
  <c r="L177" i="17" s="1"/>
  <c r="J140" i="17"/>
  <c r="K140" i="17" s="1"/>
  <c r="J148" i="17"/>
  <c r="J137" i="17"/>
  <c r="K142" i="17"/>
  <c r="J149" i="17"/>
  <c r="J151" i="17"/>
  <c r="J135" i="17"/>
  <c r="K135" i="17" s="1"/>
  <c r="K146" i="17"/>
  <c r="L141" i="17"/>
  <c r="P107" i="17"/>
  <c r="Q107" i="17" s="1"/>
  <c r="R107" i="17" s="1"/>
  <c r="S107" i="17" s="1"/>
  <c r="T107" i="17" s="1"/>
  <c r="U107" i="17" s="1"/>
  <c r="V107" i="17" s="1"/>
  <c r="W107" i="17" s="1"/>
  <c r="X107" i="17" s="1"/>
  <c r="L175" i="17"/>
  <c r="M175" i="17" s="1"/>
  <c r="I118" i="17"/>
  <c r="I120" i="17" s="1"/>
  <c r="K132" i="17"/>
  <c r="K173" i="17"/>
  <c r="K139" i="17"/>
  <c r="K52" i="17"/>
  <c r="L52" i="17" s="1"/>
  <c r="I78" i="17"/>
  <c r="I80" i="17" s="1"/>
  <c r="I38" i="17"/>
  <c r="I40" i="17" s="1"/>
  <c r="N179" i="17"/>
  <c r="O179" i="17" s="1"/>
  <c r="J64" i="17"/>
  <c r="K64" i="17" s="1"/>
  <c r="L64" i="17" s="1"/>
  <c r="K92" i="17"/>
  <c r="L30" i="17"/>
  <c r="M30" i="17" s="1"/>
  <c r="N15" i="17"/>
  <c r="O15" i="17" s="1"/>
  <c r="P15" i="17" s="1"/>
  <c r="K12" i="17"/>
  <c r="I198" i="18"/>
  <c r="I200" i="18" s="1"/>
  <c r="J132" i="18"/>
  <c r="K132" i="18" s="1"/>
  <c r="I158" i="18"/>
  <c r="I160" i="18" s="1"/>
  <c r="M56" i="18"/>
  <c r="N56" i="18" s="1"/>
  <c r="I118" i="18"/>
  <c r="I120" i="18" s="1"/>
  <c r="I78" i="18"/>
  <c r="I80" i="18" s="1"/>
  <c r="H38" i="18"/>
  <c r="H40" i="18" s="1"/>
  <c r="J13" i="18"/>
  <c r="K13" i="18" s="1"/>
  <c r="I27" i="18"/>
  <c r="J27" i="18" s="1"/>
  <c r="J28" i="18"/>
  <c r="K28" i="18" s="1"/>
  <c r="J30" i="18"/>
  <c r="J29" i="18"/>
  <c r="K29" i="18" s="1"/>
  <c r="J24" i="18"/>
  <c r="L180" i="18"/>
  <c r="M180" i="18" s="1"/>
  <c r="K12" i="18"/>
  <c r="L12" i="18" s="1"/>
  <c r="K98" i="18"/>
  <c r="L98" i="18" s="1"/>
  <c r="J25" i="18"/>
  <c r="J23" i="18"/>
  <c r="K94" i="18"/>
  <c r="L95" i="17"/>
  <c r="K63" i="17"/>
  <c r="L63" i="17" s="1"/>
  <c r="O66" i="17"/>
  <c r="P66" i="17" s="1"/>
  <c r="Q66" i="17" s="1"/>
  <c r="R66" i="17" s="1"/>
  <c r="L20" i="17"/>
  <c r="M20" i="17" s="1"/>
  <c r="J61" i="17"/>
  <c r="L25" i="17"/>
  <c r="M25" i="17" s="1"/>
  <c r="K93" i="17"/>
  <c r="O65" i="17"/>
  <c r="P65" i="17" s="1"/>
  <c r="Q65" i="17" s="1"/>
  <c r="J21" i="17"/>
  <c r="G72" i="1"/>
  <c r="G32" i="1"/>
  <c r="K56" i="17"/>
  <c r="L56" i="17" s="1"/>
  <c r="M56" i="17" s="1"/>
  <c r="N56" i="17" s="1"/>
  <c r="M57" i="17"/>
  <c r="N57" i="17" s="1"/>
  <c r="O57" i="17" s="1"/>
  <c r="K186" i="18"/>
  <c r="K179" i="18"/>
  <c r="L178" i="18"/>
  <c r="M184" i="18"/>
  <c r="K177" i="18"/>
  <c r="L181" i="18"/>
  <c r="J176" i="18"/>
  <c r="J173" i="18"/>
  <c r="J172" i="18"/>
  <c r="K188" i="18"/>
  <c r="L185" i="18"/>
  <c r="K136" i="18"/>
  <c r="K148" i="18"/>
  <c r="L148" i="18" s="1"/>
  <c r="J139" i="18"/>
  <c r="M151" i="18"/>
  <c r="L140" i="18"/>
  <c r="L138" i="18"/>
  <c r="K147" i="18"/>
  <c r="K141" i="18"/>
  <c r="K143" i="18"/>
  <c r="K142" i="18"/>
  <c r="J137" i="18"/>
  <c r="L146" i="18"/>
  <c r="K134" i="18"/>
  <c r="K135" i="18"/>
  <c r="J92" i="18"/>
  <c r="L110" i="18"/>
  <c r="M110" i="18" s="1"/>
  <c r="N110" i="18" s="1"/>
  <c r="K101" i="18"/>
  <c r="L106" i="18"/>
  <c r="M106" i="18" s="1"/>
  <c r="M96" i="18"/>
  <c r="M105" i="18"/>
  <c r="J111" i="18"/>
  <c r="K111" i="18" s="1"/>
  <c r="N108" i="18"/>
  <c r="K104" i="18"/>
  <c r="L104" i="18" s="1"/>
  <c r="K95" i="18"/>
  <c r="J107" i="18"/>
  <c r="L53" i="18"/>
  <c r="M53" i="18" s="1"/>
  <c r="J66" i="18"/>
  <c r="M60" i="18"/>
  <c r="K59" i="18"/>
  <c r="L70" i="18"/>
  <c r="K62" i="18"/>
  <c r="K52" i="18"/>
  <c r="I14" i="18"/>
  <c r="J18" i="18"/>
  <c r="G205" i="18"/>
  <c r="H23" i="1" s="1"/>
  <c r="H71" i="1" s="1"/>
  <c r="J19" i="18"/>
  <c r="J26" i="18"/>
  <c r="I20" i="18"/>
  <c r="J22" i="18"/>
  <c r="L145" i="18"/>
  <c r="K63" i="18"/>
  <c r="L133" i="18"/>
  <c r="J17" i="18"/>
  <c r="K150" i="18"/>
  <c r="I21" i="18"/>
  <c r="K103" i="18"/>
  <c r="L102" i="18"/>
  <c r="K100" i="18"/>
  <c r="L100" i="18" s="1"/>
  <c r="I31" i="18"/>
  <c r="L67" i="18"/>
  <c r="M55" i="18"/>
  <c r="K174" i="18"/>
  <c r="L174" i="18" s="1"/>
  <c r="I15" i="18"/>
  <c r="K182" i="18"/>
  <c r="K68" i="18"/>
  <c r="K64" i="18"/>
  <c r="K183" i="18"/>
  <c r="K61" i="18"/>
  <c r="L61" i="18" s="1"/>
  <c r="L175" i="18"/>
  <c r="F205" i="18"/>
  <c r="G23" i="1" s="1"/>
  <c r="K144" i="18"/>
  <c r="J93" i="18"/>
  <c r="J187" i="18"/>
  <c r="K191" i="18"/>
  <c r="K109" i="18"/>
  <c r="I16" i="18"/>
  <c r="M189" i="18"/>
  <c r="K71" i="18"/>
  <c r="L65" i="18"/>
  <c r="M65" i="18" s="1"/>
  <c r="J99" i="18"/>
  <c r="N97" i="18"/>
  <c r="K190" i="18"/>
  <c r="K58" i="18"/>
  <c r="K149" i="18"/>
  <c r="K57" i="18"/>
  <c r="L54" i="18"/>
  <c r="J69" i="18"/>
  <c r="L109" i="17"/>
  <c r="M109" i="17" s="1"/>
  <c r="L108" i="17"/>
  <c r="M108" i="17" s="1"/>
  <c r="N187" i="17"/>
  <c r="O187" i="17" s="1"/>
  <c r="P187" i="17" s="1"/>
  <c r="Q187" i="17" s="1"/>
  <c r="R187" i="17" s="1"/>
  <c r="S187" i="17" s="1"/>
  <c r="T187" i="17" s="1"/>
  <c r="M98" i="17"/>
  <c r="N98" i="17" s="1"/>
  <c r="K55" i="17"/>
  <c r="J150" i="17"/>
  <c r="L26" i="17"/>
  <c r="K183" i="17"/>
  <c r="L183" i="17" s="1"/>
  <c r="L18" i="17"/>
  <c r="L101" i="17"/>
  <c r="N69" i="17"/>
  <c r="K27" i="17"/>
  <c r="L27" i="17" s="1"/>
  <c r="L191" i="17"/>
  <c r="M24" i="17"/>
  <c r="K58" i="17"/>
  <c r="N13" i="17"/>
  <c r="L190" i="17"/>
  <c r="K53" i="17"/>
  <c r="L68" i="17"/>
  <c r="M68" i="17" s="1"/>
  <c r="O176" i="17"/>
  <c r="K182" i="17"/>
  <c r="J174" i="17"/>
  <c r="L97" i="17"/>
  <c r="M97" i="17" s="1"/>
  <c r="K188" i="17"/>
  <c r="L188" i="17" s="1"/>
  <c r="M94" i="17"/>
  <c r="K105" i="17"/>
  <c r="L111" i="17"/>
  <c r="J144" i="17"/>
  <c r="L110" i="17"/>
  <c r="L62" i="17"/>
  <c r="L100" i="17"/>
  <c r="K19" i="17"/>
  <c r="J16" i="17"/>
  <c r="K16" i="17" s="1"/>
  <c r="L96" i="17"/>
  <c r="P59" i="17"/>
  <c r="L67" i="17"/>
  <c r="J136" i="17"/>
  <c r="L23" i="17"/>
  <c r="M23" i="17" s="1"/>
  <c r="N23" i="17" s="1"/>
  <c r="J17" i="17"/>
  <c r="N60" i="17"/>
  <c r="K147" i="17"/>
  <c r="K99" i="17"/>
  <c r="L99" i="17" s="1"/>
  <c r="K71" i="17"/>
  <c r="L71" i="17" s="1"/>
  <c r="M71" i="17" s="1"/>
  <c r="N71" i="17" s="1"/>
  <c r="O29" i="17"/>
  <c r="P29" i="17" s="1"/>
  <c r="Q29" i="17" s="1"/>
  <c r="O28" i="17"/>
  <c r="P28" i="17" s="1"/>
  <c r="L186" i="17"/>
  <c r="M186" i="17" s="1"/>
  <c r="N22" i="17"/>
  <c r="O22" i="17" s="1"/>
  <c r="P22" i="17" s="1"/>
  <c r="Q22" i="17" s="1"/>
  <c r="R22" i="17" s="1"/>
  <c r="S22" i="17" s="1"/>
  <c r="T22" i="17" s="1"/>
  <c r="U22" i="17" s="1"/>
  <c r="V22" i="17" s="1"/>
  <c r="W22" i="17" s="1"/>
  <c r="O106" i="17"/>
  <c r="P106" i="17" s="1"/>
  <c r="J104" i="17"/>
  <c r="K104" i="17" s="1"/>
  <c r="J180" i="17"/>
  <c r="K134" i="17"/>
  <c r="P184" i="17"/>
  <c r="J31" i="17"/>
  <c r="K70" i="17"/>
  <c r="M189" i="17"/>
  <c r="J133" i="17"/>
  <c r="K138" i="17"/>
  <c r="K185" i="17"/>
  <c r="L54" i="17"/>
  <c r="M178" i="17"/>
  <c r="N178" i="17" s="1"/>
  <c r="K14" i="17"/>
  <c r="L14" i="17" s="1"/>
  <c r="K172" i="17"/>
  <c r="O181" i="17"/>
  <c r="M102" i="17"/>
  <c r="N102" i="17" s="1"/>
  <c r="G205" i="17"/>
  <c r="H36" i="1" s="1"/>
  <c r="R80" i="34" l="1"/>
  <c r="Q160" i="34"/>
  <c r="N205" i="34"/>
  <c r="O36" i="30" s="1"/>
  <c r="O72" i="30" s="1"/>
  <c r="M160" i="33"/>
  <c r="M207" i="33" s="1"/>
  <c r="N108" i="30" s="1"/>
  <c r="L207" i="33"/>
  <c r="M108" i="30" s="1"/>
  <c r="P120" i="33"/>
  <c r="N80" i="33"/>
  <c r="O80" i="33" s="1"/>
  <c r="P198" i="33"/>
  <c r="P200" i="33" s="1"/>
  <c r="T31" i="32"/>
  <c r="T63" i="32" s="1"/>
  <c r="Q321" i="32"/>
  <c r="Q184" i="32"/>
  <c r="Q311" i="32"/>
  <c r="R274" i="32"/>
  <c r="S274" i="32" s="1"/>
  <c r="O313" i="32"/>
  <c r="S249" i="32"/>
  <c r="S19" i="32"/>
  <c r="S51" i="32" s="1"/>
  <c r="S30" i="32"/>
  <c r="S62" i="32" s="1"/>
  <c r="R81" i="32"/>
  <c r="R113" i="32" s="1"/>
  <c r="S215" i="32"/>
  <c r="S247" i="32" s="1"/>
  <c r="Q314" i="32"/>
  <c r="R127" i="32"/>
  <c r="R129" i="32"/>
  <c r="S279" i="32"/>
  <c r="S311" i="32" s="1"/>
  <c r="R25" i="32"/>
  <c r="R57" i="32" s="1"/>
  <c r="Q17" i="32"/>
  <c r="Q49" i="32" s="1"/>
  <c r="Q245" i="32"/>
  <c r="S213" i="32"/>
  <c r="Q89" i="32"/>
  <c r="Q121" i="32" s="1"/>
  <c r="S255" i="32"/>
  <c r="R15" i="32"/>
  <c r="Q219" i="32"/>
  <c r="Q251" i="32" s="1"/>
  <c r="Q79" i="32"/>
  <c r="Q287" i="32"/>
  <c r="R287" i="32" s="1"/>
  <c r="T192" i="32"/>
  <c r="S192" i="32"/>
  <c r="U160" i="32"/>
  <c r="U192" i="32" s="1"/>
  <c r="R176" i="32"/>
  <c r="U26" i="32"/>
  <c r="Q276" i="32"/>
  <c r="Q308" i="32" s="1"/>
  <c r="R149" i="32"/>
  <c r="R181" i="32" s="1"/>
  <c r="M18" i="30"/>
  <c r="M27" i="30" s="1"/>
  <c r="M40" i="30" s="1"/>
  <c r="M49" i="30" s="1"/>
  <c r="M59" i="30" s="1"/>
  <c r="M69" i="30" s="1"/>
  <c r="R288" i="32"/>
  <c r="R320" i="32" s="1"/>
  <c r="R174" i="33"/>
  <c r="S174" i="33" s="1"/>
  <c r="T174" i="33" s="1"/>
  <c r="U174" i="33" s="1"/>
  <c r="V174" i="33" s="1"/>
  <c r="L69" i="30"/>
  <c r="L60" i="30"/>
  <c r="L62" i="30" s="1"/>
  <c r="N71" i="30"/>
  <c r="H77" i="30"/>
  <c r="H62" i="30"/>
  <c r="K49" i="30"/>
  <c r="Q8" i="35"/>
  <c r="Q10" i="35" s="1"/>
  <c r="Q111" i="30"/>
  <c r="P14" i="35"/>
  <c r="P17" i="35" s="1"/>
  <c r="P117" i="30"/>
  <c r="P115" i="30" s="1"/>
  <c r="Q32" i="32"/>
  <c r="Q64" i="32" s="1"/>
  <c r="S13" i="32"/>
  <c r="S45" i="32" s="1"/>
  <c r="Q45" i="32"/>
  <c r="P126" i="32"/>
  <c r="Q94" i="32"/>
  <c r="T97" i="32"/>
  <c r="R180" i="32"/>
  <c r="S148" i="32"/>
  <c r="T148" i="32" s="1"/>
  <c r="T180" i="32" s="1"/>
  <c r="Q189" i="32"/>
  <c r="R157" i="32"/>
  <c r="R248" i="32"/>
  <c r="O258" i="32"/>
  <c r="O260" i="32" s="1"/>
  <c r="P226" i="32"/>
  <c r="S216" i="32"/>
  <c r="S248" i="32" s="1"/>
  <c r="O307" i="32"/>
  <c r="P275" i="32"/>
  <c r="Q275" i="32" s="1"/>
  <c r="Q307" i="32" s="1"/>
  <c r="P318" i="32"/>
  <c r="Q286" i="32"/>
  <c r="R224" i="32"/>
  <c r="R256" i="32" s="1"/>
  <c r="T147" i="32"/>
  <c r="S152" i="32"/>
  <c r="S184" i="32" s="1"/>
  <c r="O130" i="32"/>
  <c r="P90" i="32"/>
  <c r="R16" i="32"/>
  <c r="U55" i="33"/>
  <c r="V55" i="33" s="1"/>
  <c r="W55" i="33" s="1"/>
  <c r="X55" i="33" s="1"/>
  <c r="Y55" i="33" s="1"/>
  <c r="P12" i="34"/>
  <c r="O38" i="34"/>
  <c r="V15" i="35"/>
  <c r="M207" i="34"/>
  <c r="N109" i="30" s="1"/>
  <c r="N40" i="34"/>
  <c r="N120" i="34"/>
  <c r="P97" i="34"/>
  <c r="O118" i="34"/>
  <c r="Q189" i="34"/>
  <c r="P198" i="34"/>
  <c r="P200" i="34" s="1"/>
  <c r="Y132" i="34"/>
  <c r="S78" i="34"/>
  <c r="T52" i="34"/>
  <c r="S172" i="34"/>
  <c r="S92" i="34"/>
  <c r="R158" i="34"/>
  <c r="R160" i="34" s="1"/>
  <c r="S133" i="34"/>
  <c r="N40" i="33"/>
  <c r="W92" i="33"/>
  <c r="U12" i="33"/>
  <c r="N158" i="33"/>
  <c r="O132" i="33"/>
  <c r="R94" i="33"/>
  <c r="Q118" i="33"/>
  <c r="P78" i="33"/>
  <c r="Q56" i="33"/>
  <c r="Q198" i="33"/>
  <c r="R172" i="33"/>
  <c r="P24" i="33"/>
  <c r="O38" i="33"/>
  <c r="T52" i="33"/>
  <c r="R114" i="32"/>
  <c r="S82" i="32"/>
  <c r="P118" i="32"/>
  <c r="Q86" i="32"/>
  <c r="P117" i="32"/>
  <c r="Q85" i="32"/>
  <c r="R316" i="32"/>
  <c r="S284" i="32"/>
  <c r="P177" i="32"/>
  <c r="Q145" i="32"/>
  <c r="R125" i="32"/>
  <c r="S93" i="32"/>
  <c r="Q183" i="32"/>
  <c r="R151" i="32"/>
  <c r="P259" i="32"/>
  <c r="Q227" i="32"/>
  <c r="T255" i="32"/>
  <c r="U223" i="32"/>
  <c r="S56" i="32"/>
  <c r="T24" i="32"/>
  <c r="O324" i="32"/>
  <c r="P292" i="32"/>
  <c r="Q193" i="32"/>
  <c r="R161" i="32"/>
  <c r="S127" i="32"/>
  <c r="T95" i="32"/>
  <c r="T249" i="32"/>
  <c r="U217" i="32"/>
  <c r="R321" i="32"/>
  <c r="S289" i="32"/>
  <c r="T182" i="32"/>
  <c r="U150" i="32"/>
  <c r="Q112" i="32"/>
  <c r="R80" i="32"/>
  <c r="N309" i="32"/>
  <c r="O277" i="32"/>
  <c r="U54" i="32"/>
  <c r="V22" i="32"/>
  <c r="Q178" i="32"/>
  <c r="R146" i="32"/>
  <c r="S186" i="32"/>
  <c r="T154" i="32"/>
  <c r="R191" i="32"/>
  <c r="S159" i="32"/>
  <c r="Q257" i="32"/>
  <c r="R225" i="32"/>
  <c r="Q241" i="32"/>
  <c r="R209" i="32"/>
  <c r="R310" i="32"/>
  <c r="S278" i="32"/>
  <c r="P175" i="32"/>
  <c r="Q143" i="32"/>
  <c r="Q52" i="32"/>
  <c r="R20" i="32"/>
  <c r="O195" i="32"/>
  <c r="T194" i="32"/>
  <c r="U162" i="32"/>
  <c r="R60" i="32"/>
  <c r="S28" i="32"/>
  <c r="P59" i="32"/>
  <c r="Q27" i="32"/>
  <c r="M325" i="32"/>
  <c r="M333" i="32" s="1"/>
  <c r="N22" i="30" s="1"/>
  <c r="N70" i="30" s="1"/>
  <c r="R53" i="32"/>
  <c r="S21" i="32"/>
  <c r="S176" i="32"/>
  <c r="T144" i="32"/>
  <c r="S187" i="32"/>
  <c r="T155" i="32"/>
  <c r="S252" i="32"/>
  <c r="T220" i="32"/>
  <c r="P312" i="32"/>
  <c r="Q280" i="32"/>
  <c r="S61" i="32"/>
  <c r="T29" i="32"/>
  <c r="Q116" i="32"/>
  <c r="R84" i="32"/>
  <c r="Q243" i="32"/>
  <c r="R211" i="32"/>
  <c r="Q240" i="32"/>
  <c r="R208" i="32"/>
  <c r="R110" i="32"/>
  <c r="S78" i="32"/>
  <c r="P313" i="32"/>
  <c r="Q281" i="32"/>
  <c r="T250" i="32"/>
  <c r="U218" i="32"/>
  <c r="Q120" i="32"/>
  <c r="R88" i="32"/>
  <c r="R314" i="32"/>
  <c r="S282" i="32"/>
  <c r="R188" i="32"/>
  <c r="S156" i="32"/>
  <c r="P124" i="32"/>
  <c r="Q92" i="32"/>
  <c r="S115" i="32"/>
  <c r="T83" i="32"/>
  <c r="R305" i="32"/>
  <c r="S273" i="32"/>
  <c r="O323" i="32"/>
  <c r="P291" i="32"/>
  <c r="N315" i="32"/>
  <c r="O283" i="32"/>
  <c r="Q185" i="32"/>
  <c r="R153" i="32"/>
  <c r="R254" i="32"/>
  <c r="S222" i="32"/>
  <c r="P190" i="32"/>
  <c r="Q158" i="32"/>
  <c r="P317" i="32"/>
  <c r="Q285" i="32"/>
  <c r="S46" i="32"/>
  <c r="T14" i="32"/>
  <c r="R244" i="32"/>
  <c r="S212" i="32"/>
  <c r="P55" i="32"/>
  <c r="Q23" i="32"/>
  <c r="Q242" i="32"/>
  <c r="R210" i="32"/>
  <c r="Q123" i="32"/>
  <c r="R91" i="32"/>
  <c r="R119" i="32"/>
  <c r="S87" i="32"/>
  <c r="O322" i="32"/>
  <c r="P290" i="32"/>
  <c r="Q128" i="32"/>
  <c r="R96" i="32"/>
  <c r="Q246" i="32"/>
  <c r="R214" i="32"/>
  <c r="R253" i="32"/>
  <c r="S221" i="32"/>
  <c r="O50" i="32"/>
  <c r="O65" i="32" s="1"/>
  <c r="P18" i="32"/>
  <c r="U121" i="30"/>
  <c r="R103" i="17"/>
  <c r="S103" i="17" s="1"/>
  <c r="T103" i="17" s="1"/>
  <c r="U103" i="17" s="1"/>
  <c r="M177" i="17"/>
  <c r="N177" i="17" s="1"/>
  <c r="O177" i="17" s="1"/>
  <c r="P177" i="17" s="1"/>
  <c r="Q177" i="17" s="1"/>
  <c r="J198" i="17"/>
  <c r="J200" i="17" s="1"/>
  <c r="J158" i="17"/>
  <c r="J160" i="17" s="1"/>
  <c r="R65" i="17"/>
  <c r="S65" i="17" s="1"/>
  <c r="K150" i="17"/>
  <c r="K137" i="17"/>
  <c r="L137" i="17" s="1"/>
  <c r="L145" i="17"/>
  <c r="K148" i="17"/>
  <c r="L148" i="17" s="1"/>
  <c r="L139" i="17"/>
  <c r="K151" i="17"/>
  <c r="K149" i="17"/>
  <c r="M141" i="17"/>
  <c r="K144" i="17"/>
  <c r="L146" i="17"/>
  <c r="L142" i="17"/>
  <c r="M142" i="17" s="1"/>
  <c r="L134" i="17"/>
  <c r="L143" i="17"/>
  <c r="L140" i="17"/>
  <c r="L132" i="17"/>
  <c r="L92" i="17"/>
  <c r="K118" i="17"/>
  <c r="J118" i="17"/>
  <c r="J120" i="17" s="1"/>
  <c r="M52" i="17"/>
  <c r="N52" i="17" s="1"/>
  <c r="K61" i="17"/>
  <c r="K78" i="17" s="1"/>
  <c r="J78" i="17"/>
  <c r="J80" i="17" s="1"/>
  <c r="L173" i="17"/>
  <c r="M173" i="17" s="1"/>
  <c r="N173" i="17" s="1"/>
  <c r="M191" i="17"/>
  <c r="L147" i="17"/>
  <c r="M147" i="17" s="1"/>
  <c r="J38" i="17"/>
  <c r="J40" i="17" s="1"/>
  <c r="N30" i="17"/>
  <c r="O30" i="17" s="1"/>
  <c r="M188" i="17"/>
  <c r="N188" i="17" s="1"/>
  <c r="O188" i="17" s="1"/>
  <c r="P188" i="17" s="1"/>
  <c r="M183" i="17"/>
  <c r="N183" i="17" s="1"/>
  <c r="L12" i="17"/>
  <c r="N20" i="17"/>
  <c r="O20" i="17" s="1"/>
  <c r="K172" i="18"/>
  <c r="L172" i="18" s="1"/>
  <c r="J198" i="18"/>
  <c r="J200" i="18" s="1"/>
  <c r="J78" i="18"/>
  <c r="J80" i="18" s="1"/>
  <c r="J158" i="18"/>
  <c r="J160" i="18" s="1"/>
  <c r="L136" i="18"/>
  <c r="M136" i="18" s="1"/>
  <c r="J118" i="18"/>
  <c r="J120" i="18" s="1"/>
  <c r="L52" i="18"/>
  <c r="M52" i="18" s="1"/>
  <c r="K24" i="18"/>
  <c r="K26" i="18"/>
  <c r="L26" i="18" s="1"/>
  <c r="K23" i="18"/>
  <c r="K30" i="18"/>
  <c r="L30" i="18" s="1"/>
  <c r="J14" i="18"/>
  <c r="J21" i="18"/>
  <c r="I38" i="18"/>
  <c r="I40" i="18" s="1"/>
  <c r="K18" i="18"/>
  <c r="L94" i="18"/>
  <c r="M94" i="18" s="1"/>
  <c r="K25" i="18"/>
  <c r="K139" i="18"/>
  <c r="L139" i="18" s="1"/>
  <c r="G71" i="1"/>
  <c r="N186" i="17"/>
  <c r="O186" i="17" s="1"/>
  <c r="N108" i="17"/>
  <c r="M63" i="17"/>
  <c r="N63" i="17" s="1"/>
  <c r="H72" i="1"/>
  <c r="H32" i="1"/>
  <c r="X22" i="17"/>
  <c r="L93" i="17"/>
  <c r="N189" i="17"/>
  <c r="O189" i="17" s="1"/>
  <c r="P189" i="17" s="1"/>
  <c r="Q189" i="17" s="1"/>
  <c r="M95" i="17"/>
  <c r="N94" i="17"/>
  <c r="O94" i="17" s="1"/>
  <c r="P94" i="17" s="1"/>
  <c r="Q94" i="17" s="1"/>
  <c r="R94" i="17" s="1"/>
  <c r="S94" i="17" s="1"/>
  <c r="T94" i="17" s="1"/>
  <c r="G39" i="1"/>
  <c r="O178" i="17"/>
  <c r="P178" i="17" s="1"/>
  <c r="Q178" i="17" s="1"/>
  <c r="N175" i="17"/>
  <c r="O175" i="17" s="1"/>
  <c r="P175" i="17" s="1"/>
  <c r="Q175" i="17" s="1"/>
  <c r="R175" i="17" s="1"/>
  <c r="S175" i="17" s="1"/>
  <c r="T175" i="17" s="1"/>
  <c r="U175" i="17" s="1"/>
  <c r="V175" i="17" s="1"/>
  <c r="W175" i="17" s="1"/>
  <c r="X175" i="17" s="1"/>
  <c r="M100" i="17"/>
  <c r="N100" i="17" s="1"/>
  <c r="M111" i="17"/>
  <c r="N111" i="17" s="1"/>
  <c r="K21" i="17"/>
  <c r="L135" i="17"/>
  <c r="N180" i="18"/>
  <c r="O180" i="18" s="1"/>
  <c r="M181" i="18"/>
  <c r="L186" i="18"/>
  <c r="N184" i="18"/>
  <c r="M178" i="18"/>
  <c r="L179" i="18"/>
  <c r="L177" i="18"/>
  <c r="K176" i="18"/>
  <c r="L188" i="18"/>
  <c r="K173" i="18"/>
  <c r="L173" i="18" s="1"/>
  <c r="M185" i="18"/>
  <c r="N151" i="18"/>
  <c r="M138" i="18"/>
  <c r="N138" i="18" s="1"/>
  <c r="M140" i="18"/>
  <c r="L147" i="18"/>
  <c r="L141" i="18"/>
  <c r="M141" i="18" s="1"/>
  <c r="L134" i="18"/>
  <c r="K137" i="18"/>
  <c r="L135" i="18"/>
  <c r="L142" i="18"/>
  <c r="L143" i="18"/>
  <c r="M145" i="18"/>
  <c r="L150" i="18"/>
  <c r="M146" i="18"/>
  <c r="K92" i="18"/>
  <c r="L101" i="18"/>
  <c r="M101" i="18" s="1"/>
  <c r="N96" i="18"/>
  <c r="O96" i="18" s="1"/>
  <c r="K107" i="18"/>
  <c r="N105" i="18"/>
  <c r="L95" i="18"/>
  <c r="M95" i="18" s="1"/>
  <c r="O108" i="18"/>
  <c r="L111" i="18"/>
  <c r="M111" i="18" s="1"/>
  <c r="L59" i="18"/>
  <c r="N53" i="18"/>
  <c r="N60" i="18"/>
  <c r="O60" i="18" s="1"/>
  <c r="K66" i="18"/>
  <c r="M70" i="18"/>
  <c r="L62" i="18"/>
  <c r="O56" i="18"/>
  <c r="L13" i="18"/>
  <c r="J20" i="18"/>
  <c r="M12" i="18"/>
  <c r="K22" i="18"/>
  <c r="K19" i="18"/>
  <c r="L29" i="18"/>
  <c r="M174" i="18"/>
  <c r="K99" i="18"/>
  <c r="N65" i="18"/>
  <c r="L28" i="18"/>
  <c r="N55" i="18"/>
  <c r="L58" i="18"/>
  <c r="M148" i="18"/>
  <c r="O97" i="18"/>
  <c r="J16" i="18"/>
  <c r="L109" i="18"/>
  <c r="M109" i="18" s="1"/>
  <c r="K187" i="18"/>
  <c r="L182" i="18"/>
  <c r="K27" i="18"/>
  <c r="M98" i="18"/>
  <c r="L191" i="18"/>
  <c r="L132" i="18"/>
  <c r="M61" i="18"/>
  <c r="L190" i="18"/>
  <c r="L71" i="18"/>
  <c r="O110" i="18"/>
  <c r="M175" i="18"/>
  <c r="M104" i="18"/>
  <c r="J15" i="18"/>
  <c r="M67" i="18"/>
  <c r="N189" i="18"/>
  <c r="M100" i="18"/>
  <c r="L149" i="18"/>
  <c r="M102" i="18"/>
  <c r="N102" i="18" s="1"/>
  <c r="L103" i="18"/>
  <c r="L68" i="18"/>
  <c r="M133" i="18"/>
  <c r="L144" i="18"/>
  <c r="K93" i="18"/>
  <c r="K69" i="18"/>
  <c r="M54" i="18"/>
  <c r="L57" i="18"/>
  <c r="K17" i="18"/>
  <c r="L183" i="18"/>
  <c r="L64" i="18"/>
  <c r="N106" i="18"/>
  <c r="J31" i="18"/>
  <c r="L63" i="18"/>
  <c r="N109" i="17"/>
  <c r="O109" i="17" s="1"/>
  <c r="O56" i="17"/>
  <c r="P56" i="17" s="1"/>
  <c r="Q56" i="17" s="1"/>
  <c r="R56" i="17" s="1"/>
  <c r="M110" i="17"/>
  <c r="N110" i="17" s="1"/>
  <c r="O102" i="17"/>
  <c r="L172" i="17"/>
  <c r="M64" i="17"/>
  <c r="N64" i="17" s="1"/>
  <c r="K133" i="17"/>
  <c r="K136" i="17"/>
  <c r="M67" i="17"/>
  <c r="P179" i="17"/>
  <c r="O98" i="17"/>
  <c r="P98" i="17" s="1"/>
  <c r="N25" i="17"/>
  <c r="O25" i="17" s="1"/>
  <c r="P176" i="17"/>
  <c r="Q176" i="17" s="1"/>
  <c r="R176" i="17" s="1"/>
  <c r="S176" i="17" s="1"/>
  <c r="T176" i="17" s="1"/>
  <c r="U176" i="17" s="1"/>
  <c r="V176" i="17" s="1"/>
  <c r="W176" i="17" s="1"/>
  <c r="X176" i="17" s="1"/>
  <c r="N97" i="17"/>
  <c r="O97" i="17" s="1"/>
  <c r="N24" i="17"/>
  <c r="M26" i="17"/>
  <c r="N26" i="17" s="1"/>
  <c r="Q28" i="17"/>
  <c r="R28" i="17" s="1"/>
  <c r="S28" i="17" s="1"/>
  <c r="T28" i="17" s="1"/>
  <c r="U28" i="17" s="1"/>
  <c r="V28" i="17" s="1"/>
  <c r="W28" i="17" s="1"/>
  <c r="X28" i="17" s="1"/>
  <c r="O60" i="17"/>
  <c r="P60" i="17" s="1"/>
  <c r="P181" i="17"/>
  <c r="L185" i="17"/>
  <c r="M185" i="17" s="1"/>
  <c r="N185" i="17" s="1"/>
  <c r="M99" i="17"/>
  <c r="N99" i="17" s="1"/>
  <c r="L70" i="17"/>
  <c r="K31" i="17"/>
  <c r="M27" i="17"/>
  <c r="L16" i="17"/>
  <c r="Q59" i="17"/>
  <c r="R59" i="17" s="1"/>
  <c r="L19" i="17"/>
  <c r="Q106" i="17"/>
  <c r="Q15" i="17"/>
  <c r="R15" i="17" s="1"/>
  <c r="L182" i="17"/>
  <c r="O69" i="17"/>
  <c r="M101" i="17"/>
  <c r="K180" i="17"/>
  <c r="L180" i="17" s="1"/>
  <c r="M180" i="17" s="1"/>
  <c r="L55" i="17"/>
  <c r="U187" i="17"/>
  <c r="V187" i="17" s="1"/>
  <c r="W187" i="17" s="1"/>
  <c r="X187" i="17" s="1"/>
  <c r="S66" i="17"/>
  <c r="T66" i="17" s="1"/>
  <c r="U66" i="17" s="1"/>
  <c r="V66" i="17" s="1"/>
  <c r="M54" i="17"/>
  <c r="N54" i="17" s="1"/>
  <c r="O23" i="17"/>
  <c r="P23" i="17" s="1"/>
  <c r="Q23" i="17" s="1"/>
  <c r="M190" i="17"/>
  <c r="N190" i="17" s="1"/>
  <c r="K17" i="17"/>
  <c r="L58" i="17"/>
  <c r="M18" i="17"/>
  <c r="N18" i="17" s="1"/>
  <c r="O18" i="17" s="1"/>
  <c r="P57" i="17"/>
  <c r="L104" i="17"/>
  <c r="M104" i="17" s="1"/>
  <c r="L105" i="17"/>
  <c r="M105" i="17" s="1"/>
  <c r="M96" i="17"/>
  <c r="M62" i="17"/>
  <c r="L53" i="17"/>
  <c r="O71" i="17"/>
  <c r="L138" i="17"/>
  <c r="K174" i="17"/>
  <c r="N68" i="17"/>
  <c r="O13" i="17"/>
  <c r="R29" i="17"/>
  <c r="S29" i="17" s="1"/>
  <c r="M14" i="17"/>
  <c r="Q184" i="17"/>
  <c r="H205" i="17"/>
  <c r="I36" i="1" s="1"/>
  <c r="S80" i="34" l="1"/>
  <c r="O205" i="34"/>
  <c r="P36" i="30" s="1"/>
  <c r="P32" i="30" s="1"/>
  <c r="P39" i="30" s="1"/>
  <c r="O32" i="30"/>
  <c r="O39" i="30" s="1"/>
  <c r="N160" i="33"/>
  <c r="N207" i="33" s="1"/>
  <c r="O108" i="30" s="1"/>
  <c r="Q120" i="33"/>
  <c r="P80" i="33"/>
  <c r="R306" i="32"/>
  <c r="U31" i="32"/>
  <c r="U63" i="32" s="1"/>
  <c r="T30" i="32"/>
  <c r="T62" i="32" s="1"/>
  <c r="S81" i="32"/>
  <c r="S113" i="32" s="1"/>
  <c r="T19" i="32"/>
  <c r="U19" i="32" s="1"/>
  <c r="T215" i="32"/>
  <c r="U215" i="32" s="1"/>
  <c r="U247" i="32" s="1"/>
  <c r="S25" i="32"/>
  <c r="T25" i="32" s="1"/>
  <c r="R17" i="32"/>
  <c r="R49" i="32" s="1"/>
  <c r="R89" i="32"/>
  <c r="R121" i="32" s="1"/>
  <c r="T279" i="32"/>
  <c r="U279" i="32" s="1"/>
  <c r="S245" i="32"/>
  <c r="T213" i="32"/>
  <c r="R219" i="32"/>
  <c r="S219" i="32" s="1"/>
  <c r="Q319" i="32"/>
  <c r="S15" i="32"/>
  <c r="R47" i="32"/>
  <c r="Q111" i="32"/>
  <c r="R79" i="32"/>
  <c r="V160" i="32"/>
  <c r="U58" i="32"/>
  <c r="V26" i="32"/>
  <c r="L77" i="30"/>
  <c r="M60" i="30"/>
  <c r="S149" i="32"/>
  <c r="R276" i="32"/>
  <c r="R308" i="32" s="1"/>
  <c r="S288" i="32"/>
  <c r="N18" i="30"/>
  <c r="N27" i="30" s="1"/>
  <c r="N40" i="30" s="1"/>
  <c r="N49" i="30" s="1"/>
  <c r="N59" i="30" s="1"/>
  <c r="N60" i="30" s="1"/>
  <c r="J122" i="30"/>
  <c r="J120" i="30" s="1"/>
  <c r="J124" i="30" s="1"/>
  <c r="I122" i="30"/>
  <c r="I120" i="30" s="1"/>
  <c r="I124" i="30" s="1"/>
  <c r="H122" i="30"/>
  <c r="H120" i="30" s="1"/>
  <c r="H124" i="30" s="1"/>
  <c r="K59" i="30"/>
  <c r="Q14" i="35"/>
  <c r="Q17" i="35" s="1"/>
  <c r="Q117" i="30"/>
  <c r="Q115" i="30" s="1"/>
  <c r="R8" i="35"/>
  <c r="R10" i="35" s="1"/>
  <c r="R111" i="30"/>
  <c r="R32" i="32"/>
  <c r="R64" i="32" s="1"/>
  <c r="T13" i="32"/>
  <c r="T45" i="32" s="1"/>
  <c r="T129" i="32"/>
  <c r="U97" i="32"/>
  <c r="Q126" i="32"/>
  <c r="R94" i="32"/>
  <c r="S94" i="32" s="1"/>
  <c r="S126" i="32" s="1"/>
  <c r="S180" i="32"/>
  <c r="U148" i="32"/>
  <c r="S157" i="32"/>
  <c r="S189" i="32" s="1"/>
  <c r="R189" i="32"/>
  <c r="T152" i="32"/>
  <c r="T184" i="32" s="1"/>
  <c r="T216" i="32"/>
  <c r="P258" i="32"/>
  <c r="P260" i="32" s="1"/>
  <c r="Q226" i="32"/>
  <c r="P307" i="32"/>
  <c r="R275" i="32"/>
  <c r="R307" i="32" s="1"/>
  <c r="R319" i="32"/>
  <c r="S287" i="32"/>
  <c r="Q318" i="32"/>
  <c r="R286" i="32"/>
  <c r="S286" i="32" s="1"/>
  <c r="S224" i="32"/>
  <c r="T179" i="32"/>
  <c r="U147" i="32"/>
  <c r="U179" i="32" s="1"/>
  <c r="P122" i="32"/>
  <c r="P130" i="32" s="1"/>
  <c r="Q90" i="32"/>
  <c r="R48" i="32"/>
  <c r="S16" i="32"/>
  <c r="N205" i="33"/>
  <c r="O23" i="30" s="1"/>
  <c r="Q200" i="33"/>
  <c r="W174" i="33"/>
  <c r="X174" i="33" s="1"/>
  <c r="Y174" i="33" s="1"/>
  <c r="P38" i="34"/>
  <c r="Q12" i="34"/>
  <c r="W15" i="35"/>
  <c r="T92" i="34"/>
  <c r="T172" i="34"/>
  <c r="N207" i="34"/>
  <c r="O109" i="30" s="1"/>
  <c r="O40" i="34"/>
  <c r="Q97" i="34"/>
  <c r="P118" i="34"/>
  <c r="T133" i="34"/>
  <c r="S158" i="34"/>
  <c r="S160" i="34" s="1"/>
  <c r="T78" i="34"/>
  <c r="T80" i="34" s="1"/>
  <c r="U52" i="34"/>
  <c r="O120" i="34"/>
  <c r="R189" i="34"/>
  <c r="Q198" i="34"/>
  <c r="Q200" i="34" s="1"/>
  <c r="R56" i="33"/>
  <c r="Q78" i="33"/>
  <c r="V12" i="33"/>
  <c r="O40" i="33"/>
  <c r="Q24" i="33"/>
  <c r="P38" i="33"/>
  <c r="O158" i="33"/>
  <c r="O205" i="33" s="1"/>
  <c r="P23" i="30" s="1"/>
  <c r="P132" i="33"/>
  <c r="X92" i="33"/>
  <c r="S94" i="33"/>
  <c r="R118" i="33"/>
  <c r="U52" i="33"/>
  <c r="R198" i="33"/>
  <c r="S172" i="33"/>
  <c r="Q55" i="32"/>
  <c r="R23" i="32"/>
  <c r="T115" i="32"/>
  <c r="U83" i="32"/>
  <c r="P50" i="32"/>
  <c r="P65" i="32" s="1"/>
  <c r="Q18" i="32"/>
  <c r="R246" i="32"/>
  <c r="S214" i="32"/>
  <c r="R128" i="32"/>
  <c r="S96" i="32"/>
  <c r="Q59" i="32"/>
  <c r="R27" i="32"/>
  <c r="U194" i="32"/>
  <c r="V162" i="32"/>
  <c r="P195" i="32"/>
  <c r="N325" i="32"/>
  <c r="N333" i="32" s="1"/>
  <c r="O22" i="30" s="1"/>
  <c r="O70" i="30" s="1"/>
  <c r="R183" i="32"/>
  <c r="S151" i="32"/>
  <c r="S316" i="32"/>
  <c r="T284" i="32"/>
  <c r="S114" i="32"/>
  <c r="T82" i="32"/>
  <c r="S119" i="32"/>
  <c r="T87" i="32"/>
  <c r="Q317" i="32"/>
  <c r="R285" i="32"/>
  <c r="S254" i="32"/>
  <c r="T222" i="32"/>
  <c r="O315" i="32"/>
  <c r="P283" i="32"/>
  <c r="S305" i="32"/>
  <c r="T273" i="32"/>
  <c r="R120" i="32"/>
  <c r="S88" i="32"/>
  <c r="Q313" i="32"/>
  <c r="R281" i="32"/>
  <c r="R240" i="32"/>
  <c r="S208" i="32"/>
  <c r="R243" i="32"/>
  <c r="S211" i="32"/>
  <c r="Q312" i="32"/>
  <c r="R280" i="32"/>
  <c r="T187" i="32"/>
  <c r="U155" i="32"/>
  <c r="S53" i="32"/>
  <c r="T21" i="32"/>
  <c r="R52" i="32"/>
  <c r="S20" i="32"/>
  <c r="R241" i="32"/>
  <c r="S209" i="32"/>
  <c r="R257" i="32"/>
  <c r="S225" i="32"/>
  <c r="T186" i="32"/>
  <c r="U154" i="32"/>
  <c r="V54" i="32"/>
  <c r="W22" i="32"/>
  <c r="R112" i="32"/>
  <c r="S80" i="32"/>
  <c r="S321" i="32"/>
  <c r="T289" i="32"/>
  <c r="U249" i="32"/>
  <c r="V217" i="32"/>
  <c r="P324" i="32"/>
  <c r="Q292" i="32"/>
  <c r="U255" i="32"/>
  <c r="V223" i="32"/>
  <c r="Q259" i="32"/>
  <c r="R227" i="32"/>
  <c r="R123" i="32"/>
  <c r="S91" i="32"/>
  <c r="S244" i="32"/>
  <c r="T212" i="32"/>
  <c r="Q190" i="32"/>
  <c r="R158" i="32"/>
  <c r="Q124" i="32"/>
  <c r="R92" i="32"/>
  <c r="S253" i="32"/>
  <c r="T221" i="32"/>
  <c r="S306" i="32"/>
  <c r="T274" i="32"/>
  <c r="P322" i="32"/>
  <c r="Q290" i="32"/>
  <c r="S60" i="32"/>
  <c r="T28" i="32"/>
  <c r="S125" i="32"/>
  <c r="T93" i="32"/>
  <c r="Q177" i="32"/>
  <c r="R145" i="32"/>
  <c r="Q117" i="32"/>
  <c r="R85" i="32"/>
  <c r="Q118" i="32"/>
  <c r="R86" i="32"/>
  <c r="R242" i="32"/>
  <c r="S210" i="32"/>
  <c r="T46" i="32"/>
  <c r="U14" i="32"/>
  <c r="R185" i="32"/>
  <c r="S153" i="32"/>
  <c r="P323" i="32"/>
  <c r="Q291" i="32"/>
  <c r="S188" i="32"/>
  <c r="T156" i="32"/>
  <c r="S314" i="32"/>
  <c r="T282" i="32"/>
  <c r="U250" i="32"/>
  <c r="V218" i="32"/>
  <c r="S110" i="32"/>
  <c r="T78" i="32"/>
  <c r="R116" i="32"/>
  <c r="S84" i="32"/>
  <c r="T61" i="32"/>
  <c r="U29" i="32"/>
  <c r="T252" i="32"/>
  <c r="U220" i="32"/>
  <c r="T176" i="32"/>
  <c r="U144" i="32"/>
  <c r="Q175" i="32"/>
  <c r="R143" i="32"/>
  <c r="S310" i="32"/>
  <c r="T278" i="32"/>
  <c r="S191" i="32"/>
  <c r="T159" i="32"/>
  <c r="R178" i="32"/>
  <c r="S146" i="32"/>
  <c r="O309" i="32"/>
  <c r="P277" i="32"/>
  <c r="U182" i="32"/>
  <c r="V150" i="32"/>
  <c r="T127" i="32"/>
  <c r="U95" i="32"/>
  <c r="R193" i="32"/>
  <c r="S161" i="32"/>
  <c r="T56" i="32"/>
  <c r="U24" i="32"/>
  <c r="V121" i="30"/>
  <c r="K80" i="17"/>
  <c r="K120" i="17"/>
  <c r="R177" i="17"/>
  <c r="S177" i="17" s="1"/>
  <c r="T177" i="17" s="1"/>
  <c r="U177" i="17" s="1"/>
  <c r="V177" i="17" s="1"/>
  <c r="W177" i="17" s="1"/>
  <c r="X177" i="17" s="1"/>
  <c r="V103" i="17"/>
  <c r="W103" i="17" s="1"/>
  <c r="X103" i="17" s="1"/>
  <c r="T65" i="17"/>
  <c r="U65" i="17" s="1"/>
  <c r="V65" i="17" s="1"/>
  <c r="W65" i="17" s="1"/>
  <c r="X65" i="17" s="1"/>
  <c r="M172" i="17"/>
  <c r="K198" i="17"/>
  <c r="K200" i="17" s="1"/>
  <c r="L150" i="17"/>
  <c r="M150" i="17" s="1"/>
  <c r="L144" i="17"/>
  <c r="M144" i="17" s="1"/>
  <c r="M145" i="17"/>
  <c r="L151" i="17"/>
  <c r="K158" i="17"/>
  <c r="K160" i="17" s="1"/>
  <c r="M137" i="17"/>
  <c r="N137" i="17" s="1"/>
  <c r="M148" i="17"/>
  <c r="M134" i="17"/>
  <c r="N134" i="17" s="1"/>
  <c r="M140" i="17"/>
  <c r="M146" i="17"/>
  <c r="N142" i="17"/>
  <c r="M139" i="17"/>
  <c r="L136" i="17"/>
  <c r="M132" i="17"/>
  <c r="M143" i="17"/>
  <c r="N143" i="17" s="1"/>
  <c r="M135" i="17"/>
  <c r="N141" i="17"/>
  <c r="L149" i="17"/>
  <c r="L118" i="17"/>
  <c r="M92" i="17"/>
  <c r="O185" i="17"/>
  <c r="P185" i="17" s="1"/>
  <c r="Q185" i="17" s="1"/>
  <c r="O173" i="17"/>
  <c r="P173" i="17" s="1"/>
  <c r="Q173" i="17" s="1"/>
  <c r="N191" i="17"/>
  <c r="O191" i="17" s="1"/>
  <c r="P191" i="17" s="1"/>
  <c r="Q191" i="17" s="1"/>
  <c r="R191" i="17" s="1"/>
  <c r="S191" i="17" s="1"/>
  <c r="T191" i="17" s="1"/>
  <c r="U191" i="17" s="1"/>
  <c r="V191" i="17" s="1"/>
  <c r="W191" i="17" s="1"/>
  <c r="X191" i="17" s="1"/>
  <c r="P186" i="17"/>
  <c r="Q186" i="17" s="1"/>
  <c r="R186" i="17" s="1"/>
  <c r="O52" i="17"/>
  <c r="P52" i="17" s="1"/>
  <c r="P20" i="17"/>
  <c r="Q20" i="17" s="1"/>
  <c r="R20" i="17" s="1"/>
  <c r="S20" i="17" s="1"/>
  <c r="T20" i="17" s="1"/>
  <c r="U20" i="17" s="1"/>
  <c r="V20" i="17" s="1"/>
  <c r="W20" i="17" s="1"/>
  <c r="X20" i="17" s="1"/>
  <c r="L61" i="17"/>
  <c r="L78" i="17" s="1"/>
  <c r="P30" i="17"/>
  <c r="Q30" i="17" s="1"/>
  <c r="R30" i="17" s="1"/>
  <c r="S30" i="17" s="1"/>
  <c r="T30" i="17" s="1"/>
  <c r="U30" i="17" s="1"/>
  <c r="K38" i="17"/>
  <c r="K40" i="17" s="1"/>
  <c r="R23" i="17"/>
  <c r="S23" i="17" s="1"/>
  <c r="T23" i="17" s="1"/>
  <c r="U23" i="17" s="1"/>
  <c r="O110" i="17"/>
  <c r="P110" i="17" s="1"/>
  <c r="M93" i="17"/>
  <c r="M12" i="17"/>
  <c r="K198" i="18"/>
  <c r="K200" i="18" s="1"/>
  <c r="K158" i="18"/>
  <c r="K160" i="18" s="1"/>
  <c r="L92" i="18"/>
  <c r="M92" i="18" s="1"/>
  <c r="K118" i="18"/>
  <c r="K120" i="18" s="1"/>
  <c r="K78" i="18"/>
  <c r="K80" i="18" s="1"/>
  <c r="N52" i="18"/>
  <c r="O52" i="18" s="1"/>
  <c r="L24" i="18"/>
  <c r="L23" i="18"/>
  <c r="K21" i="18"/>
  <c r="L21" i="18" s="1"/>
  <c r="M13" i="18"/>
  <c r="L18" i="18"/>
  <c r="M18" i="18" s="1"/>
  <c r="K14" i="18"/>
  <c r="J38" i="18"/>
  <c r="J40" i="18" s="1"/>
  <c r="L25" i="18"/>
  <c r="N12" i="18"/>
  <c r="M139" i="18"/>
  <c r="N139" i="18" s="1"/>
  <c r="M59" i="18"/>
  <c r="N178" i="18"/>
  <c r="O63" i="17"/>
  <c r="P63" i="17" s="1"/>
  <c r="Q98" i="17"/>
  <c r="R98" i="17" s="1"/>
  <c r="R178" i="17"/>
  <c r="S178" i="17" s="1"/>
  <c r="T178" i="17" s="1"/>
  <c r="U178" i="17" s="1"/>
  <c r="V178" i="17" s="1"/>
  <c r="W178" i="17" s="1"/>
  <c r="X178" i="17" s="1"/>
  <c r="U94" i="17"/>
  <c r="V94" i="17" s="1"/>
  <c r="W94" i="17" s="1"/>
  <c r="X94" i="17" s="1"/>
  <c r="L21" i="17"/>
  <c r="N95" i="17"/>
  <c r="O108" i="17"/>
  <c r="P108" i="17" s="1"/>
  <c r="Q108" i="17" s="1"/>
  <c r="R108" i="17" s="1"/>
  <c r="S108" i="17" s="1"/>
  <c r="T108" i="17" s="1"/>
  <c r="U108" i="17" s="1"/>
  <c r="V108" i="17" s="1"/>
  <c r="W108" i="17" s="1"/>
  <c r="X108" i="17" s="1"/>
  <c r="Q181" i="17"/>
  <c r="R181" i="17" s="1"/>
  <c r="O111" i="17"/>
  <c r="P111" i="17" s="1"/>
  <c r="Q111" i="17" s="1"/>
  <c r="I72" i="1"/>
  <c r="I32" i="1"/>
  <c r="P97" i="17"/>
  <c r="Q97" i="17" s="1"/>
  <c r="O100" i="17"/>
  <c r="P100" i="17" s="1"/>
  <c r="Q100" i="17" s="1"/>
  <c r="R100" i="17" s="1"/>
  <c r="S100" i="17" s="1"/>
  <c r="T100" i="17" s="1"/>
  <c r="U100" i="17" s="1"/>
  <c r="V100" i="17" s="1"/>
  <c r="W100" i="17" s="1"/>
  <c r="X100" i="17" s="1"/>
  <c r="N181" i="18"/>
  <c r="O181" i="18" s="1"/>
  <c r="O184" i="18"/>
  <c r="M186" i="18"/>
  <c r="M179" i="18"/>
  <c r="M188" i="18"/>
  <c r="M177" i="18"/>
  <c r="L176" i="18"/>
  <c r="N175" i="18"/>
  <c r="N174" i="18"/>
  <c r="O174" i="18" s="1"/>
  <c r="M173" i="18"/>
  <c r="N185" i="18"/>
  <c r="O185" i="18" s="1"/>
  <c r="M172" i="18"/>
  <c r="P180" i="18"/>
  <c r="O151" i="18"/>
  <c r="N140" i="18"/>
  <c r="N145" i="18"/>
  <c r="O145" i="18" s="1"/>
  <c r="M150" i="18"/>
  <c r="N150" i="18" s="1"/>
  <c r="M143" i="18"/>
  <c r="N143" i="18" s="1"/>
  <c r="N136" i="18"/>
  <c r="M147" i="18"/>
  <c r="N141" i="18"/>
  <c r="N146" i="18"/>
  <c r="M135" i="18"/>
  <c r="M142" i="18"/>
  <c r="N142" i="18" s="1"/>
  <c r="M134" i="18"/>
  <c r="L137" i="18"/>
  <c r="M137" i="18" s="1"/>
  <c r="O138" i="18"/>
  <c r="P96" i="18"/>
  <c r="O105" i="18"/>
  <c r="L107" i="18"/>
  <c r="N101" i="18"/>
  <c r="P108" i="18"/>
  <c r="N95" i="18"/>
  <c r="O53" i="18"/>
  <c r="P60" i="18"/>
  <c r="L66" i="18"/>
  <c r="N70" i="18"/>
  <c r="O70" i="18" s="1"/>
  <c r="M62" i="18"/>
  <c r="P56" i="18"/>
  <c r="K20" i="18"/>
  <c r="L19" i="18"/>
  <c r="M26" i="18"/>
  <c r="L22" i="18"/>
  <c r="K16" i="18"/>
  <c r="I205" i="18"/>
  <c r="J23" i="1" s="1"/>
  <c r="J71" i="1" s="1"/>
  <c r="M29" i="18"/>
  <c r="M28" i="18"/>
  <c r="M68" i="18"/>
  <c r="M71" i="18"/>
  <c r="M182" i="18"/>
  <c r="P97" i="18"/>
  <c r="M103" i="18"/>
  <c r="M63" i="18"/>
  <c r="H205" i="18"/>
  <c r="I23" i="1" s="1"/>
  <c r="N54" i="18"/>
  <c r="M57" i="18"/>
  <c r="O102" i="18"/>
  <c r="K15" i="18"/>
  <c r="N111" i="18"/>
  <c r="M191" i="18"/>
  <c r="O65" i="18"/>
  <c r="L99" i="18"/>
  <c r="M64" i="18"/>
  <c r="M183" i="18"/>
  <c r="N100" i="18"/>
  <c r="N67" i="18"/>
  <c r="O189" i="18"/>
  <c r="M190" i="18"/>
  <c r="N61" i="18"/>
  <c r="N109" i="18"/>
  <c r="M144" i="18"/>
  <c r="L93" i="18"/>
  <c r="L187" i="18"/>
  <c r="M58" i="18"/>
  <c r="N94" i="18"/>
  <c r="O55" i="18"/>
  <c r="O106" i="18"/>
  <c r="M30" i="18"/>
  <c r="M132" i="18"/>
  <c r="K31" i="18"/>
  <c r="L17" i="18"/>
  <c r="L69" i="18"/>
  <c r="N133" i="18"/>
  <c r="N104" i="18"/>
  <c r="P110" i="18"/>
  <c r="N98" i="18"/>
  <c r="L27" i="18"/>
  <c r="N148" i="18"/>
  <c r="M149" i="18"/>
  <c r="T29" i="17"/>
  <c r="U29" i="17" s="1"/>
  <c r="V29" i="17" s="1"/>
  <c r="W29" i="17" s="1"/>
  <c r="X29" i="17" s="1"/>
  <c r="P25" i="17"/>
  <c r="Q25" i="17" s="1"/>
  <c r="R25" i="17" s="1"/>
  <c r="S25" i="17" s="1"/>
  <c r="Q60" i="17"/>
  <c r="R60" i="17" s="1"/>
  <c r="S60" i="17" s="1"/>
  <c r="T60" i="17" s="1"/>
  <c r="U60" i="17" s="1"/>
  <c r="O54" i="17"/>
  <c r="P54" i="17" s="1"/>
  <c r="Q54" i="17" s="1"/>
  <c r="M53" i="17"/>
  <c r="S56" i="17"/>
  <c r="T56" i="17" s="1"/>
  <c r="U56" i="17" s="1"/>
  <c r="V56" i="17" s="1"/>
  <c r="W56" i="17" s="1"/>
  <c r="X56" i="17" s="1"/>
  <c r="O68" i="17"/>
  <c r="P68" i="17" s="1"/>
  <c r="N104" i="17"/>
  <c r="O104" i="17" s="1"/>
  <c r="M58" i="17"/>
  <c r="N58" i="17" s="1"/>
  <c r="O58" i="17" s="1"/>
  <c r="S15" i="17"/>
  <c r="T15" i="17" s="1"/>
  <c r="O64" i="17"/>
  <c r="P64" i="17" s="1"/>
  <c r="Q64" i="17" s="1"/>
  <c r="R64" i="17" s="1"/>
  <c r="S64" i="17" s="1"/>
  <c r="T64" i="17" s="1"/>
  <c r="U64" i="17" s="1"/>
  <c r="V64" i="17" s="1"/>
  <c r="W64" i="17" s="1"/>
  <c r="X64" i="17" s="1"/>
  <c r="N101" i="17"/>
  <c r="O101" i="17" s="1"/>
  <c r="M19" i="17"/>
  <c r="L31" i="17"/>
  <c r="N14" i="17"/>
  <c r="O14" i="17" s="1"/>
  <c r="P14" i="17" s="1"/>
  <c r="Q14" i="17" s="1"/>
  <c r="N105" i="17"/>
  <c r="O105" i="17" s="1"/>
  <c r="P105" i="17" s="1"/>
  <c r="Q105" i="17" s="1"/>
  <c r="R105" i="17" s="1"/>
  <c r="S105" i="17" s="1"/>
  <c r="T105" i="17" s="1"/>
  <c r="U105" i="17" s="1"/>
  <c r="V105" i="17" s="1"/>
  <c r="W105" i="17" s="1"/>
  <c r="O183" i="17"/>
  <c r="P183" i="17" s="1"/>
  <c r="Q179" i="17"/>
  <c r="R179" i="17" s="1"/>
  <c r="S179" i="17" s="1"/>
  <c r="T179" i="17" s="1"/>
  <c r="U179" i="17" s="1"/>
  <c r="V179" i="17" s="1"/>
  <c r="W179" i="17" s="1"/>
  <c r="X179" i="17" s="1"/>
  <c r="R106" i="17"/>
  <c r="S106" i="17" s="1"/>
  <c r="T106" i="17" s="1"/>
  <c r="P71" i="17"/>
  <c r="Q71" i="17" s="1"/>
  <c r="R71" i="17" s="1"/>
  <c r="S71" i="17" s="1"/>
  <c r="T71" i="17" s="1"/>
  <c r="P109" i="17"/>
  <c r="Q109" i="17" s="1"/>
  <c r="N96" i="17"/>
  <c r="O96" i="17" s="1"/>
  <c r="M55" i="17"/>
  <c r="N67" i="17"/>
  <c r="O190" i="17"/>
  <c r="P190" i="17" s="1"/>
  <c r="R189" i="17"/>
  <c r="S189" i="17" s="1"/>
  <c r="T189" i="17" s="1"/>
  <c r="U189" i="17" s="1"/>
  <c r="V189" i="17" s="1"/>
  <c r="W189" i="17" s="1"/>
  <c r="S59" i="17"/>
  <c r="T59" i="17" s="1"/>
  <c r="U59" i="17" s="1"/>
  <c r="V59" i="17" s="1"/>
  <c r="W59" i="17" s="1"/>
  <c r="X59" i="17" s="1"/>
  <c r="M70" i="17"/>
  <c r="L17" i="17"/>
  <c r="Q57" i="17"/>
  <c r="R57" i="17" s="1"/>
  <c r="O99" i="17"/>
  <c r="O26" i="17"/>
  <c r="P26" i="17" s="1"/>
  <c r="L133" i="17"/>
  <c r="P102" i="17"/>
  <c r="N180" i="17"/>
  <c r="R184" i="17"/>
  <c r="S184" i="17" s="1"/>
  <c r="W66" i="17"/>
  <c r="X66" i="17" s="1"/>
  <c r="P13" i="17"/>
  <c r="Q13" i="17" s="1"/>
  <c r="R13" i="17" s="1"/>
  <c r="S13" i="17" s="1"/>
  <c r="T13" i="17" s="1"/>
  <c r="U13" i="17" s="1"/>
  <c r="V13" i="17" s="1"/>
  <c r="W13" i="17" s="1"/>
  <c r="X13" i="17" s="1"/>
  <c r="L174" i="17"/>
  <c r="L198" i="17" s="1"/>
  <c r="Q188" i="17"/>
  <c r="N62" i="17"/>
  <c r="O62" i="17" s="1"/>
  <c r="M138" i="17"/>
  <c r="P18" i="17"/>
  <c r="Q18" i="17" s="1"/>
  <c r="P69" i="17"/>
  <c r="Q69" i="17" s="1"/>
  <c r="R69" i="17" s="1"/>
  <c r="M182" i="17"/>
  <c r="O24" i="17"/>
  <c r="P24" i="17" s="1"/>
  <c r="N27" i="17"/>
  <c r="O27" i="17" s="1"/>
  <c r="N147" i="17"/>
  <c r="M16" i="17"/>
  <c r="I205" i="17"/>
  <c r="J36" i="1" s="1"/>
  <c r="P72" i="30" l="1"/>
  <c r="P205" i="34"/>
  <c r="Q36" i="30" s="1"/>
  <c r="Q72" i="30" s="1"/>
  <c r="R120" i="33"/>
  <c r="Q80" i="33"/>
  <c r="V31" i="32"/>
  <c r="V63" i="32" s="1"/>
  <c r="T81" i="32"/>
  <c r="U81" i="32" s="1"/>
  <c r="T51" i="32"/>
  <c r="U30" i="32"/>
  <c r="U62" i="32" s="1"/>
  <c r="V215" i="32"/>
  <c r="V247" i="32" s="1"/>
  <c r="T247" i="32"/>
  <c r="S57" i="32"/>
  <c r="S17" i="32"/>
  <c r="S49" i="32" s="1"/>
  <c r="S89" i="32"/>
  <c r="T89" i="32" s="1"/>
  <c r="T311" i="32"/>
  <c r="R251" i="32"/>
  <c r="U213" i="32"/>
  <c r="V213" i="32" s="1"/>
  <c r="V245" i="32" s="1"/>
  <c r="T245" i="32"/>
  <c r="T15" i="32"/>
  <c r="S47" i="32"/>
  <c r="R111" i="32"/>
  <c r="S79" i="32"/>
  <c r="V192" i="32"/>
  <c r="W160" i="32"/>
  <c r="V58" i="32"/>
  <c r="W26" i="32"/>
  <c r="S276" i="32"/>
  <c r="T276" i="32" s="1"/>
  <c r="T308" i="32" s="1"/>
  <c r="T157" i="32"/>
  <c r="N69" i="30"/>
  <c r="M62" i="30"/>
  <c r="M77" i="30"/>
  <c r="N77" i="30"/>
  <c r="N62" i="30"/>
  <c r="S181" i="32"/>
  <c r="T149" i="32"/>
  <c r="T181" i="32" s="1"/>
  <c r="T288" i="32"/>
  <c r="T320" i="32" s="1"/>
  <c r="S320" i="32"/>
  <c r="Q195" i="32"/>
  <c r="P71" i="30"/>
  <c r="R200" i="33"/>
  <c r="O71" i="30"/>
  <c r="O18" i="30"/>
  <c r="O27" i="30" s="1"/>
  <c r="O40" i="30" s="1"/>
  <c r="O49" i="30" s="1"/>
  <c r="O59" i="30" s="1"/>
  <c r="K60" i="30"/>
  <c r="K69" i="30"/>
  <c r="S8" i="35"/>
  <c r="S10" i="35" s="1"/>
  <c r="S111" i="30"/>
  <c r="R14" i="35"/>
  <c r="R17" i="35" s="1"/>
  <c r="R117" i="30"/>
  <c r="R115" i="30" s="1"/>
  <c r="S32" i="32"/>
  <c r="S64" i="32" s="1"/>
  <c r="U13" i="32"/>
  <c r="U129" i="32"/>
  <c r="V97" i="32"/>
  <c r="R126" i="32"/>
  <c r="T94" i="32"/>
  <c r="U152" i="32"/>
  <c r="U184" i="32" s="1"/>
  <c r="V148" i="32"/>
  <c r="U180" i="32"/>
  <c r="R226" i="32"/>
  <c r="Q258" i="32"/>
  <c r="Q260" i="32" s="1"/>
  <c r="T248" i="32"/>
  <c r="U216" i="32"/>
  <c r="V216" i="32" s="1"/>
  <c r="V248" i="32" s="1"/>
  <c r="O325" i="32"/>
  <c r="O333" i="32" s="1"/>
  <c r="P22" i="30" s="1"/>
  <c r="P70" i="30" s="1"/>
  <c r="S275" i="32"/>
  <c r="S318" i="32"/>
  <c r="S319" i="32"/>
  <c r="T287" i="32"/>
  <c r="T319" i="32" s="1"/>
  <c r="R318" i="32"/>
  <c r="T286" i="32"/>
  <c r="T318" i="32" s="1"/>
  <c r="S256" i="32"/>
  <c r="T224" i="32"/>
  <c r="V147" i="32"/>
  <c r="Q122" i="32"/>
  <c r="Q130" i="32" s="1"/>
  <c r="R90" i="32"/>
  <c r="S90" i="32" s="1"/>
  <c r="S122" i="32" s="1"/>
  <c r="S48" i="32"/>
  <c r="T16" i="32"/>
  <c r="O160" i="33"/>
  <c r="O207" i="33" s="1"/>
  <c r="P108" i="30" s="1"/>
  <c r="R12" i="34"/>
  <c r="Q38" i="34"/>
  <c r="P120" i="34"/>
  <c r="X15" i="35"/>
  <c r="R97" i="34"/>
  <c r="Q118" i="34"/>
  <c r="U172" i="34"/>
  <c r="U78" i="34"/>
  <c r="U80" i="34" s="1"/>
  <c r="V52" i="34"/>
  <c r="O207" i="34"/>
  <c r="P109" i="30" s="1"/>
  <c r="P40" i="34"/>
  <c r="S189" i="34"/>
  <c r="R198" i="34"/>
  <c r="R200" i="34" s="1"/>
  <c r="U133" i="34"/>
  <c r="T158" i="34"/>
  <c r="T160" i="34" s="1"/>
  <c r="U92" i="34"/>
  <c r="W12" i="33"/>
  <c r="R24" i="33"/>
  <c r="Q38" i="33"/>
  <c r="S56" i="33"/>
  <c r="R78" i="33"/>
  <c r="P158" i="33"/>
  <c r="P205" i="33" s="1"/>
  <c r="Q23" i="30" s="1"/>
  <c r="Q132" i="33"/>
  <c r="T94" i="33"/>
  <c r="S118" i="33"/>
  <c r="S120" i="33" s="1"/>
  <c r="S198" i="33"/>
  <c r="T172" i="33"/>
  <c r="V52" i="33"/>
  <c r="Y92" i="33"/>
  <c r="P40" i="33"/>
  <c r="U127" i="32"/>
  <c r="V95" i="32"/>
  <c r="V182" i="32"/>
  <c r="W150" i="32"/>
  <c r="S178" i="32"/>
  <c r="T146" i="32"/>
  <c r="R175" i="32"/>
  <c r="S143" i="32"/>
  <c r="U252" i="32"/>
  <c r="V220" i="32"/>
  <c r="S116" i="32"/>
  <c r="T84" i="32"/>
  <c r="T110" i="32"/>
  <c r="U78" i="32"/>
  <c r="T314" i="32"/>
  <c r="U282" i="32"/>
  <c r="Q323" i="32"/>
  <c r="R291" i="32"/>
  <c r="R118" i="32"/>
  <c r="S86" i="32"/>
  <c r="R177" i="32"/>
  <c r="S145" i="32"/>
  <c r="Q322" i="32"/>
  <c r="R290" i="32"/>
  <c r="R124" i="32"/>
  <c r="S92" i="32"/>
  <c r="R190" i="32"/>
  <c r="S158" i="32"/>
  <c r="R259" i="32"/>
  <c r="S227" i="32"/>
  <c r="V255" i="32"/>
  <c r="W223" i="32"/>
  <c r="V249" i="32"/>
  <c r="W217" i="32"/>
  <c r="S112" i="32"/>
  <c r="T80" i="32"/>
  <c r="U186" i="32"/>
  <c r="V154" i="32"/>
  <c r="S241" i="32"/>
  <c r="T209" i="32"/>
  <c r="S52" i="32"/>
  <c r="T20" i="32"/>
  <c r="U187" i="32"/>
  <c r="V155" i="32"/>
  <c r="S240" i="32"/>
  <c r="T208" i="32"/>
  <c r="S120" i="32"/>
  <c r="T88" i="32"/>
  <c r="T305" i="32"/>
  <c r="U273" i="32"/>
  <c r="T254" i="32"/>
  <c r="U222" i="32"/>
  <c r="S251" i="32"/>
  <c r="T219" i="32"/>
  <c r="T119" i="32"/>
  <c r="U87" i="32"/>
  <c r="T57" i="32"/>
  <c r="U25" i="32"/>
  <c r="U115" i="32"/>
  <c r="V83" i="32"/>
  <c r="T306" i="32"/>
  <c r="U274" i="32"/>
  <c r="U56" i="32"/>
  <c r="V24" i="32"/>
  <c r="S193" i="32"/>
  <c r="T161" i="32"/>
  <c r="U311" i="32"/>
  <c r="V279" i="32"/>
  <c r="P309" i="32"/>
  <c r="Q277" i="32"/>
  <c r="T191" i="32"/>
  <c r="U159" i="32"/>
  <c r="T310" i="32"/>
  <c r="U278" i="32"/>
  <c r="U176" i="32"/>
  <c r="V144" i="32"/>
  <c r="U61" i="32"/>
  <c r="V29" i="32"/>
  <c r="V250" i="32"/>
  <c r="W218" i="32"/>
  <c r="T188" i="32"/>
  <c r="U156" i="32"/>
  <c r="S185" i="32"/>
  <c r="T153" i="32"/>
  <c r="U46" i="32"/>
  <c r="V14" i="32"/>
  <c r="S242" i="32"/>
  <c r="T210" i="32"/>
  <c r="R117" i="32"/>
  <c r="S85" i="32"/>
  <c r="T125" i="32"/>
  <c r="U93" i="32"/>
  <c r="T60" i="32"/>
  <c r="U28" i="32"/>
  <c r="T253" i="32"/>
  <c r="U221" i="32"/>
  <c r="T244" i="32"/>
  <c r="U212" i="32"/>
  <c r="S123" i="32"/>
  <c r="T91" i="32"/>
  <c r="U51" i="32"/>
  <c r="V19" i="32"/>
  <c r="Q324" i="32"/>
  <c r="R292" i="32"/>
  <c r="T321" i="32"/>
  <c r="U289" i="32"/>
  <c r="W54" i="32"/>
  <c r="X22" i="32"/>
  <c r="S257" i="32"/>
  <c r="T225" i="32"/>
  <c r="T53" i="32"/>
  <c r="U21" i="32"/>
  <c r="R312" i="32"/>
  <c r="S280" i="32"/>
  <c r="S243" i="32"/>
  <c r="T211" i="32"/>
  <c r="R313" i="32"/>
  <c r="S281" i="32"/>
  <c r="P315" i="32"/>
  <c r="Q283" i="32"/>
  <c r="R317" i="32"/>
  <c r="S285" i="32"/>
  <c r="T114" i="32"/>
  <c r="U82" i="32"/>
  <c r="T316" i="32"/>
  <c r="U284" i="32"/>
  <c r="S183" i="32"/>
  <c r="T151" i="32"/>
  <c r="V194" i="32"/>
  <c r="W162" i="32"/>
  <c r="R59" i="32"/>
  <c r="S27" i="32"/>
  <c r="S128" i="32"/>
  <c r="T96" i="32"/>
  <c r="S246" i="32"/>
  <c r="T214" i="32"/>
  <c r="Q50" i="32"/>
  <c r="Q65" i="32" s="1"/>
  <c r="R18" i="32"/>
  <c r="R55" i="32"/>
  <c r="S23" i="32"/>
  <c r="W121" i="30"/>
  <c r="L80" i="17"/>
  <c r="L200" i="17"/>
  <c r="L120" i="17"/>
  <c r="N172" i="17"/>
  <c r="O172" i="17" s="1"/>
  <c r="L158" i="17"/>
  <c r="L160" i="17" s="1"/>
  <c r="N145" i="17"/>
  <c r="N144" i="17"/>
  <c r="O144" i="17" s="1"/>
  <c r="M136" i="17"/>
  <c r="N136" i="17" s="1"/>
  <c r="M151" i="17"/>
  <c r="N146" i="17"/>
  <c r="N148" i="17"/>
  <c r="O134" i="17"/>
  <c r="O143" i="17"/>
  <c r="O147" i="17"/>
  <c r="N139" i="17"/>
  <c r="N132" i="17"/>
  <c r="O141" i="17"/>
  <c r="P141" i="17" s="1"/>
  <c r="N135" i="17"/>
  <c r="O142" i="17"/>
  <c r="M149" i="17"/>
  <c r="N140" i="17"/>
  <c r="N150" i="17"/>
  <c r="L38" i="17"/>
  <c r="L40" i="17" s="1"/>
  <c r="Q68" i="17"/>
  <c r="R68" i="17" s="1"/>
  <c r="S68" i="17" s="1"/>
  <c r="T68" i="17" s="1"/>
  <c r="U68" i="17" s="1"/>
  <c r="N92" i="17"/>
  <c r="M118" i="17"/>
  <c r="R173" i="17"/>
  <c r="S173" i="17" s="1"/>
  <c r="T173" i="17" s="1"/>
  <c r="U173" i="17" s="1"/>
  <c r="V173" i="17" s="1"/>
  <c r="W173" i="17" s="1"/>
  <c r="X173" i="17" s="1"/>
  <c r="S186" i="17"/>
  <c r="T186" i="17" s="1"/>
  <c r="U186" i="17" s="1"/>
  <c r="V186" i="17" s="1"/>
  <c r="W186" i="17" s="1"/>
  <c r="X186" i="17" s="1"/>
  <c r="N53" i="17"/>
  <c r="O53" i="17" s="1"/>
  <c r="M61" i="17"/>
  <c r="N61" i="17" s="1"/>
  <c r="Q52" i="17"/>
  <c r="O137" i="17"/>
  <c r="N12" i="17"/>
  <c r="Q110" i="17"/>
  <c r="R110" i="17" s="1"/>
  <c r="Q63" i="17"/>
  <c r="R63" i="17" s="1"/>
  <c r="N93" i="17"/>
  <c r="R97" i="17"/>
  <c r="S97" i="17" s="1"/>
  <c r="T97" i="17" s="1"/>
  <c r="U97" i="17" s="1"/>
  <c r="V97" i="17" s="1"/>
  <c r="W97" i="17" s="1"/>
  <c r="X97" i="17" s="1"/>
  <c r="L198" i="18"/>
  <c r="L200" i="18" s="1"/>
  <c r="M158" i="18"/>
  <c r="L158" i="18"/>
  <c r="L160" i="18" s="1"/>
  <c r="L118" i="18"/>
  <c r="L120" i="18" s="1"/>
  <c r="L78" i="18"/>
  <c r="L80" i="18" s="1"/>
  <c r="M23" i="18"/>
  <c r="N23" i="18" s="1"/>
  <c r="O23" i="18" s="1"/>
  <c r="N59" i="18"/>
  <c r="O59" i="18" s="1"/>
  <c r="M24" i="18"/>
  <c r="N24" i="18" s="1"/>
  <c r="L14" i="18"/>
  <c r="L31" i="18"/>
  <c r="M31" i="18" s="1"/>
  <c r="N13" i="18"/>
  <c r="M25" i="18"/>
  <c r="N25" i="18" s="1"/>
  <c r="K38" i="18"/>
  <c r="K40" i="18" s="1"/>
  <c r="O12" i="18"/>
  <c r="P12" i="18" s="1"/>
  <c r="P151" i="18"/>
  <c r="O178" i="18"/>
  <c r="I71" i="1"/>
  <c r="S98" i="17"/>
  <c r="T98" i="17" s="1"/>
  <c r="U98" i="17" s="1"/>
  <c r="R111" i="17"/>
  <c r="H39" i="1"/>
  <c r="S181" i="17"/>
  <c r="T181" i="17" s="1"/>
  <c r="U181" i="17" s="1"/>
  <c r="V181" i="17" s="1"/>
  <c r="W181" i="17" s="1"/>
  <c r="X181" i="17" s="1"/>
  <c r="M21" i="17"/>
  <c r="N21" i="17" s="1"/>
  <c r="X189" i="17"/>
  <c r="P96" i="17"/>
  <c r="Q96" i="17" s="1"/>
  <c r="R96" i="17" s="1"/>
  <c r="S96" i="17" s="1"/>
  <c r="R14" i="17"/>
  <c r="S14" i="17" s="1"/>
  <c r="T14" i="17" s="1"/>
  <c r="U14" i="17" s="1"/>
  <c r="V14" i="17" s="1"/>
  <c r="W14" i="17" s="1"/>
  <c r="X14" i="17" s="1"/>
  <c r="U15" i="17"/>
  <c r="V15" i="17" s="1"/>
  <c r="W15" i="17" s="1"/>
  <c r="X15" i="17" s="1"/>
  <c r="I39" i="1"/>
  <c r="O95" i="17"/>
  <c r="P95" i="17" s="1"/>
  <c r="Q95" i="17" s="1"/>
  <c r="R95" i="17" s="1"/>
  <c r="S95" i="17" s="1"/>
  <c r="J72" i="1"/>
  <c r="J32" i="1"/>
  <c r="R54" i="17"/>
  <c r="S54" i="17" s="1"/>
  <c r="T54" i="17" s="1"/>
  <c r="U54" i="17" s="1"/>
  <c r="R18" i="17"/>
  <c r="S18" i="17" s="1"/>
  <c r="T18" i="17" s="1"/>
  <c r="U18" i="17" s="1"/>
  <c r="V18" i="17" s="1"/>
  <c r="W18" i="17" s="1"/>
  <c r="X18" i="17" s="1"/>
  <c r="R185" i="17"/>
  <c r="S185" i="17" s="1"/>
  <c r="T185" i="17" s="1"/>
  <c r="U185" i="17" s="1"/>
  <c r="V185" i="17" s="1"/>
  <c r="W185" i="17" s="1"/>
  <c r="X185" i="17" s="1"/>
  <c r="P184" i="18"/>
  <c r="N186" i="18"/>
  <c r="N188" i="18"/>
  <c r="M176" i="18"/>
  <c r="N179" i="18"/>
  <c r="N177" i="18"/>
  <c r="O175" i="18"/>
  <c r="N173" i="18"/>
  <c r="P185" i="18"/>
  <c r="N183" i="18"/>
  <c r="Q180" i="18"/>
  <c r="N172" i="18"/>
  <c r="O150" i="18"/>
  <c r="P150" i="18" s="1"/>
  <c r="O140" i="18"/>
  <c r="O141" i="18"/>
  <c r="P141" i="18" s="1"/>
  <c r="O136" i="18"/>
  <c r="O142" i="18"/>
  <c r="N147" i="18"/>
  <c r="O143" i="18"/>
  <c r="N134" i="18"/>
  <c r="N149" i="18"/>
  <c r="N137" i="18"/>
  <c r="N135" i="18"/>
  <c r="P138" i="18"/>
  <c r="O146" i="18"/>
  <c r="N92" i="18"/>
  <c r="Q96" i="18"/>
  <c r="P105" i="18"/>
  <c r="Q105" i="18" s="1"/>
  <c r="M107" i="18"/>
  <c r="O101" i="18"/>
  <c r="O95" i="18"/>
  <c r="Q108" i="18"/>
  <c r="P53" i="18"/>
  <c r="Q60" i="18"/>
  <c r="M66" i="18"/>
  <c r="P52" i="18"/>
  <c r="Q56" i="18"/>
  <c r="R56" i="18" s="1"/>
  <c r="N62" i="18"/>
  <c r="M22" i="18"/>
  <c r="L16" i="18"/>
  <c r="J205" i="18"/>
  <c r="K23" i="1" s="1"/>
  <c r="K71" i="1" s="1"/>
  <c r="M19" i="18"/>
  <c r="N26" i="18"/>
  <c r="L20" i="18"/>
  <c r="N28" i="18"/>
  <c r="N18" i="18"/>
  <c r="N29" i="18"/>
  <c r="P174" i="18"/>
  <c r="O94" i="18"/>
  <c r="M93" i="18"/>
  <c r="O100" i="18"/>
  <c r="M21" i="18"/>
  <c r="O54" i="18"/>
  <c r="O139" i="18"/>
  <c r="N132" i="18"/>
  <c r="N190" i="18"/>
  <c r="N64" i="18"/>
  <c r="M99" i="18"/>
  <c r="O111" i="18"/>
  <c r="N63" i="18"/>
  <c r="Q97" i="18"/>
  <c r="N68" i="18"/>
  <c r="O133" i="18"/>
  <c r="P181" i="18"/>
  <c r="Q110" i="18"/>
  <c r="N144" i="18"/>
  <c r="P189" i="18"/>
  <c r="P65" i="18"/>
  <c r="O109" i="18"/>
  <c r="N191" i="18"/>
  <c r="P70" i="18"/>
  <c r="L15" i="18"/>
  <c r="N57" i="18"/>
  <c r="N182" i="18"/>
  <c r="N71" i="18"/>
  <c r="M27" i="18"/>
  <c r="M187" i="18"/>
  <c r="O61" i="18"/>
  <c r="O148" i="18"/>
  <c r="O98" i="18"/>
  <c r="O104" i="18"/>
  <c r="M69" i="18"/>
  <c r="M17" i="18"/>
  <c r="N30" i="18"/>
  <c r="P106" i="18"/>
  <c r="P55" i="18"/>
  <c r="N58" i="18"/>
  <c r="O67" i="18"/>
  <c r="P145" i="18"/>
  <c r="P102" i="18"/>
  <c r="N103" i="18"/>
  <c r="T25" i="17"/>
  <c r="U25" i="17" s="1"/>
  <c r="T184" i="17"/>
  <c r="U184" i="17" s="1"/>
  <c r="U71" i="17"/>
  <c r="V71" i="17" s="1"/>
  <c r="W71" i="17" s="1"/>
  <c r="X71" i="17" s="1"/>
  <c r="P58" i="17"/>
  <c r="Q58" i="17" s="1"/>
  <c r="R58" i="17" s="1"/>
  <c r="N138" i="17"/>
  <c r="X105" i="17"/>
  <c r="N19" i="17"/>
  <c r="S57" i="17"/>
  <c r="T57" i="17" s="1"/>
  <c r="U57" i="17" s="1"/>
  <c r="V57" i="17" s="1"/>
  <c r="W57" i="17" s="1"/>
  <c r="X57" i="17" s="1"/>
  <c r="Q24" i="17"/>
  <c r="R24" i="17" s="1"/>
  <c r="S24" i="17" s="1"/>
  <c r="N182" i="17"/>
  <c r="O182" i="17" s="1"/>
  <c r="P182" i="17" s="1"/>
  <c r="O180" i="17"/>
  <c r="P180" i="17" s="1"/>
  <c r="Q180" i="17" s="1"/>
  <c r="R180" i="17" s="1"/>
  <c r="S180" i="17" s="1"/>
  <c r="R188" i="17"/>
  <c r="M133" i="17"/>
  <c r="Q190" i="17"/>
  <c r="R190" i="17" s="1"/>
  <c r="Q26" i="17"/>
  <c r="R26" i="17" s="1"/>
  <c r="M174" i="17"/>
  <c r="M198" i="17" s="1"/>
  <c r="R109" i="17"/>
  <c r="S109" i="17" s="1"/>
  <c r="T109" i="17" s="1"/>
  <c r="U109" i="17" s="1"/>
  <c r="V109" i="17" s="1"/>
  <c r="W109" i="17" s="1"/>
  <c r="X109" i="17" s="1"/>
  <c r="M17" i="17"/>
  <c r="U106" i="17"/>
  <c r="V106" i="17" s="1"/>
  <c r="W106" i="17" s="1"/>
  <c r="X106" i="17" s="1"/>
  <c r="Q183" i="17"/>
  <c r="R183" i="17" s="1"/>
  <c r="O67" i="17"/>
  <c r="P99" i="17"/>
  <c r="Q99" i="17" s="1"/>
  <c r="R99" i="17" s="1"/>
  <c r="N70" i="17"/>
  <c r="P27" i="17"/>
  <c r="Q27" i="17" s="1"/>
  <c r="R27" i="17" s="1"/>
  <c r="S27" i="17" s="1"/>
  <c r="T27" i="17" s="1"/>
  <c r="U27" i="17" s="1"/>
  <c r="V27" i="17" s="1"/>
  <c r="W27" i="17" s="1"/>
  <c r="X27" i="17" s="1"/>
  <c r="P104" i="17"/>
  <c r="Q104" i="17" s="1"/>
  <c r="N16" i="17"/>
  <c r="V60" i="17"/>
  <c r="W60" i="17" s="1"/>
  <c r="X60" i="17" s="1"/>
  <c r="S69" i="17"/>
  <c r="T69" i="17" s="1"/>
  <c r="U69" i="17" s="1"/>
  <c r="P62" i="17"/>
  <c r="Q62" i="17" s="1"/>
  <c r="R62" i="17" s="1"/>
  <c r="S62" i="17" s="1"/>
  <c r="T62" i="17" s="1"/>
  <c r="U62" i="17" s="1"/>
  <c r="Q102" i="17"/>
  <c r="R102" i="17" s="1"/>
  <c r="S102" i="17" s="1"/>
  <c r="T102" i="17" s="1"/>
  <c r="V30" i="17"/>
  <c r="W30" i="17" s="1"/>
  <c r="X30" i="17" s="1"/>
  <c r="N55" i="17"/>
  <c r="O55" i="17" s="1"/>
  <c r="P55" i="17" s="1"/>
  <c r="M31" i="17"/>
  <c r="N31" i="17" s="1"/>
  <c r="V23" i="17"/>
  <c r="P101" i="17"/>
  <c r="J205" i="17"/>
  <c r="K36" i="1" s="1"/>
  <c r="Q32" i="30" l="1"/>
  <c r="Q39" i="30" s="1"/>
  <c r="R80" i="33"/>
  <c r="W31" i="32"/>
  <c r="X31" i="32" s="1"/>
  <c r="T113" i="32"/>
  <c r="V30" i="32"/>
  <c r="W30" i="32" s="1"/>
  <c r="W215" i="32"/>
  <c r="X215" i="32" s="1"/>
  <c r="T17" i="32"/>
  <c r="T49" i="32" s="1"/>
  <c r="S121" i="32"/>
  <c r="U245" i="32"/>
  <c r="W213" i="32"/>
  <c r="T47" i="32"/>
  <c r="U15" i="32"/>
  <c r="S308" i="32"/>
  <c r="U276" i="32"/>
  <c r="V276" i="32" s="1"/>
  <c r="V308" i="32" s="1"/>
  <c r="S111" i="32"/>
  <c r="T79" i="32"/>
  <c r="X160" i="32"/>
  <c r="W192" i="32"/>
  <c r="X26" i="32"/>
  <c r="W58" i="32"/>
  <c r="U149" i="32"/>
  <c r="U181" i="32" s="1"/>
  <c r="T189" i="32"/>
  <c r="U157" i="32"/>
  <c r="T32" i="32"/>
  <c r="T64" i="32" s="1"/>
  <c r="P18" i="30"/>
  <c r="P27" i="30" s="1"/>
  <c r="P40" i="30" s="1"/>
  <c r="P49" i="30" s="1"/>
  <c r="P59" i="30" s="1"/>
  <c r="U288" i="32"/>
  <c r="O60" i="30"/>
  <c r="O69" i="30"/>
  <c r="Q71" i="30"/>
  <c r="S200" i="33"/>
  <c r="K62" i="30"/>
  <c r="K77" i="30"/>
  <c r="S14" i="35"/>
  <c r="S17" i="35" s="1"/>
  <c r="S117" i="30"/>
  <c r="S115" i="30" s="1"/>
  <c r="T8" i="35"/>
  <c r="T10" i="35" s="1"/>
  <c r="T111" i="30"/>
  <c r="U45" i="32"/>
  <c r="V13" i="32"/>
  <c r="W13" i="32" s="1"/>
  <c r="W45" i="32" s="1"/>
  <c r="T126" i="32"/>
  <c r="U94" i="32"/>
  <c r="V129" i="32"/>
  <c r="W97" i="32"/>
  <c r="V152" i="32"/>
  <c r="V184" i="32" s="1"/>
  <c r="V180" i="32"/>
  <c r="W148" i="32"/>
  <c r="U248" i="32"/>
  <c r="W216" i="32"/>
  <c r="W248" i="32" s="1"/>
  <c r="R258" i="32"/>
  <c r="R260" i="32" s="1"/>
  <c r="S226" i="32"/>
  <c r="S258" i="32" s="1"/>
  <c r="U287" i="32"/>
  <c r="U319" i="32" s="1"/>
  <c r="U286" i="32"/>
  <c r="V286" i="32" s="1"/>
  <c r="V318" i="32" s="1"/>
  <c r="S307" i="32"/>
  <c r="T275" i="32"/>
  <c r="P325" i="32"/>
  <c r="P333" i="32" s="1"/>
  <c r="Q22" i="30" s="1"/>
  <c r="Q70" i="30" s="1"/>
  <c r="U224" i="32"/>
  <c r="T256" i="32"/>
  <c r="V179" i="32"/>
  <c r="W147" i="32"/>
  <c r="X147" i="32" s="1"/>
  <c r="X179" i="32" s="1"/>
  <c r="R122" i="32"/>
  <c r="R130" i="32" s="1"/>
  <c r="T90" i="32"/>
  <c r="T48" i="32"/>
  <c r="U16" i="32"/>
  <c r="P160" i="33"/>
  <c r="P207" i="33" s="1"/>
  <c r="Q108" i="30" s="1"/>
  <c r="Q205" i="34"/>
  <c r="R36" i="30" s="1"/>
  <c r="R38" i="34"/>
  <c r="S12" i="34"/>
  <c r="Y15" i="35"/>
  <c r="T189" i="34"/>
  <c r="S198" i="34"/>
  <c r="S200" i="34" s="1"/>
  <c r="S97" i="34"/>
  <c r="R118" i="34"/>
  <c r="V172" i="34"/>
  <c r="V133" i="34"/>
  <c r="U158" i="34"/>
  <c r="U160" i="34" s="1"/>
  <c r="V78" i="34"/>
  <c r="V80" i="34" s="1"/>
  <c r="W52" i="34"/>
  <c r="P207" i="34"/>
  <c r="Q109" i="30" s="1"/>
  <c r="Q40" i="34"/>
  <c r="V92" i="34"/>
  <c r="Q120" i="34"/>
  <c r="U94" i="33"/>
  <c r="T118" i="33"/>
  <c r="T120" i="33" s="1"/>
  <c r="X12" i="33"/>
  <c r="Q40" i="33"/>
  <c r="T198" i="33"/>
  <c r="U172" i="33"/>
  <c r="T56" i="33"/>
  <c r="S78" i="33"/>
  <c r="W52" i="33"/>
  <c r="Q158" i="33"/>
  <c r="R132" i="33"/>
  <c r="S24" i="33"/>
  <c r="R38" i="33"/>
  <c r="S55" i="32"/>
  <c r="T23" i="32"/>
  <c r="T128" i="32"/>
  <c r="U96" i="32"/>
  <c r="U113" i="32"/>
  <c r="V81" i="32"/>
  <c r="U53" i="32"/>
  <c r="V21" i="32"/>
  <c r="V187" i="32"/>
  <c r="W155" i="32"/>
  <c r="T241" i="32"/>
  <c r="U209" i="32"/>
  <c r="T112" i="32"/>
  <c r="U80" i="32"/>
  <c r="S259" i="32"/>
  <c r="T227" i="32"/>
  <c r="S190" i="32"/>
  <c r="T158" i="32"/>
  <c r="R322" i="32"/>
  <c r="S290" i="32"/>
  <c r="W247" i="32"/>
  <c r="S118" i="32"/>
  <c r="T86" i="32"/>
  <c r="U314" i="32"/>
  <c r="V282" i="32"/>
  <c r="T116" i="32"/>
  <c r="U84" i="32"/>
  <c r="S175" i="32"/>
  <c r="T143" i="32"/>
  <c r="T178" i="32"/>
  <c r="U146" i="32"/>
  <c r="V127" i="32"/>
  <c r="W95" i="32"/>
  <c r="W63" i="32"/>
  <c r="T246" i="32"/>
  <c r="U214" i="32"/>
  <c r="R50" i="32"/>
  <c r="R65" i="32" s="1"/>
  <c r="S18" i="32"/>
  <c r="W194" i="32"/>
  <c r="X162" i="32"/>
  <c r="U114" i="32"/>
  <c r="V82" i="32"/>
  <c r="S317" i="32"/>
  <c r="T285" i="32"/>
  <c r="T243" i="32"/>
  <c r="U211" i="32"/>
  <c r="T257" i="32"/>
  <c r="U225" i="32"/>
  <c r="U321" i="32"/>
  <c r="V289" i="32"/>
  <c r="R324" i="32"/>
  <c r="S292" i="32"/>
  <c r="T123" i="32"/>
  <c r="U91" i="32"/>
  <c r="V115" i="32"/>
  <c r="W83" i="32"/>
  <c r="U57" i="32"/>
  <c r="V25" i="32"/>
  <c r="T251" i="32"/>
  <c r="U219" i="32"/>
  <c r="U305" i="32"/>
  <c r="V273" i="32"/>
  <c r="T240" i="32"/>
  <c r="U208" i="32"/>
  <c r="S117" i="32"/>
  <c r="T85" i="32"/>
  <c r="V46" i="32"/>
  <c r="W14" i="32"/>
  <c r="U188" i="32"/>
  <c r="V156" i="32"/>
  <c r="V176" i="32"/>
  <c r="W144" i="32"/>
  <c r="U191" i="32"/>
  <c r="V159" i="32"/>
  <c r="V311" i="32"/>
  <c r="W279" i="32"/>
  <c r="V56" i="32"/>
  <c r="W24" i="32"/>
  <c r="U306" i="32"/>
  <c r="V274" i="32"/>
  <c r="R195" i="32"/>
  <c r="T183" i="32"/>
  <c r="U151" i="32"/>
  <c r="Q315" i="32"/>
  <c r="R283" i="32"/>
  <c r="S312" i="32"/>
  <c r="T280" i="32"/>
  <c r="V51" i="32"/>
  <c r="W19" i="32"/>
  <c r="U253" i="32"/>
  <c r="V221" i="32"/>
  <c r="U119" i="32"/>
  <c r="V87" i="32"/>
  <c r="U254" i="32"/>
  <c r="V222" i="32"/>
  <c r="T120" i="32"/>
  <c r="U88" i="32"/>
  <c r="T52" i="32"/>
  <c r="U20" i="32"/>
  <c r="V186" i="32"/>
  <c r="W154" i="32"/>
  <c r="W249" i="32"/>
  <c r="X217" i="32"/>
  <c r="W255" i="32"/>
  <c r="X223" i="32"/>
  <c r="S124" i="32"/>
  <c r="T92" i="32"/>
  <c r="T121" i="32"/>
  <c r="U89" i="32"/>
  <c r="S177" i="32"/>
  <c r="T145" i="32"/>
  <c r="R323" i="32"/>
  <c r="S291" i="32"/>
  <c r="U110" i="32"/>
  <c r="V78" i="32"/>
  <c r="V252" i="32"/>
  <c r="W220" i="32"/>
  <c r="W182" i="32"/>
  <c r="X150" i="32"/>
  <c r="S59" i="32"/>
  <c r="T27" i="32"/>
  <c r="U316" i="32"/>
  <c r="V284" i="32"/>
  <c r="S313" i="32"/>
  <c r="T281" i="32"/>
  <c r="X54" i="32"/>
  <c r="Y54" i="32" s="1"/>
  <c r="Y22" i="32"/>
  <c r="U244" i="32"/>
  <c r="V212" i="32"/>
  <c r="U60" i="32"/>
  <c r="V28" i="32"/>
  <c r="U125" i="32"/>
  <c r="V93" i="32"/>
  <c r="T242" i="32"/>
  <c r="U210" i="32"/>
  <c r="T185" i="32"/>
  <c r="U153" i="32"/>
  <c r="W250" i="32"/>
  <c r="X218" i="32"/>
  <c r="V61" i="32"/>
  <c r="W29" i="32"/>
  <c r="U310" i="32"/>
  <c r="V278" i="32"/>
  <c r="Q309" i="32"/>
  <c r="R277" i="32"/>
  <c r="T193" i="32"/>
  <c r="U161" i="32"/>
  <c r="X121" i="30"/>
  <c r="M200" i="17"/>
  <c r="M120" i="17"/>
  <c r="M160" i="18"/>
  <c r="M158" i="17"/>
  <c r="M160" i="17" s="1"/>
  <c r="V68" i="17"/>
  <c r="W68" i="17" s="1"/>
  <c r="X68" i="17" s="1"/>
  <c r="P172" i="17"/>
  <c r="Q172" i="17" s="1"/>
  <c r="O145" i="17"/>
  <c r="N151" i="17"/>
  <c r="O148" i="17"/>
  <c r="O146" i="17"/>
  <c r="O136" i="17"/>
  <c r="P143" i="17"/>
  <c r="O132" i="17"/>
  <c r="O140" i="17"/>
  <c r="O135" i="17"/>
  <c r="P135" i="17" s="1"/>
  <c r="Q141" i="17"/>
  <c r="O150" i="17"/>
  <c r="P144" i="17"/>
  <c r="Q144" i="17" s="1"/>
  <c r="O139" i="17"/>
  <c r="P147" i="17"/>
  <c r="N149" i="17"/>
  <c r="P142" i="17"/>
  <c r="P134" i="17"/>
  <c r="S110" i="17"/>
  <c r="T110" i="17" s="1"/>
  <c r="U110" i="17" s="1"/>
  <c r="O92" i="17"/>
  <c r="N118" i="17"/>
  <c r="N120" i="17" s="1"/>
  <c r="O61" i="17"/>
  <c r="S190" i="17"/>
  <c r="T190" i="17" s="1"/>
  <c r="U190" i="17" s="1"/>
  <c r="V190" i="17" s="1"/>
  <c r="W190" i="17" s="1"/>
  <c r="X190" i="17" s="1"/>
  <c r="M78" i="17"/>
  <c r="M80" i="17" s="1"/>
  <c r="N78" i="17"/>
  <c r="M38" i="17"/>
  <c r="M40" i="17" s="1"/>
  <c r="R52" i="17"/>
  <c r="V69" i="17"/>
  <c r="W69" i="17" s="1"/>
  <c r="X69" i="17" s="1"/>
  <c r="V54" i="17"/>
  <c r="W54" i="17" s="1"/>
  <c r="X54" i="17" s="1"/>
  <c r="V98" i="17"/>
  <c r="W98" i="17" s="1"/>
  <c r="X98" i="17" s="1"/>
  <c r="P137" i="17"/>
  <c r="S26" i="17"/>
  <c r="T26" i="17" s="1"/>
  <c r="U26" i="17" s="1"/>
  <c r="V26" i="17" s="1"/>
  <c r="W26" i="17" s="1"/>
  <c r="X26" i="17" s="1"/>
  <c r="S183" i="17"/>
  <c r="T183" i="17" s="1"/>
  <c r="U183" i="17" s="1"/>
  <c r="V183" i="17" s="1"/>
  <c r="W183" i="17" s="1"/>
  <c r="X183" i="17" s="1"/>
  <c r="S63" i="17"/>
  <c r="T63" i="17" s="1"/>
  <c r="O93" i="17"/>
  <c r="P93" i="17" s="1"/>
  <c r="K205" i="17"/>
  <c r="L36" i="1" s="1"/>
  <c r="L32" i="1" s="1"/>
  <c r="T95" i="17"/>
  <c r="U95" i="17" s="1"/>
  <c r="V95" i="17" s="1"/>
  <c r="W95" i="17" s="1"/>
  <c r="X95" i="17" s="1"/>
  <c r="O12" i="17"/>
  <c r="P12" i="17" s="1"/>
  <c r="M198" i="18"/>
  <c r="M200" i="18" s="1"/>
  <c r="N158" i="18"/>
  <c r="M118" i="18"/>
  <c r="M120" i="18" s="1"/>
  <c r="M78" i="18"/>
  <c r="M80" i="18" s="1"/>
  <c r="Q52" i="18"/>
  <c r="R52" i="18" s="1"/>
  <c r="Q151" i="18"/>
  <c r="R151" i="18" s="1"/>
  <c r="O24" i="18"/>
  <c r="M16" i="18"/>
  <c r="O28" i="18"/>
  <c r="P28" i="18" s="1"/>
  <c r="P178" i="18"/>
  <c r="Q178" i="18" s="1"/>
  <c r="O13" i="18"/>
  <c r="M14" i="18"/>
  <c r="L38" i="18"/>
  <c r="L40" i="18" s="1"/>
  <c r="O18" i="18"/>
  <c r="P18" i="18" s="1"/>
  <c r="O92" i="18"/>
  <c r="T24" i="17"/>
  <c r="U24" i="17" s="1"/>
  <c r="V24" i="17" s="1"/>
  <c r="W24" i="17" s="1"/>
  <c r="X24" i="17" s="1"/>
  <c r="T180" i="17"/>
  <c r="U180" i="17" s="1"/>
  <c r="V180" i="17" s="1"/>
  <c r="W180" i="17" s="1"/>
  <c r="X180" i="17" s="1"/>
  <c r="J39" i="1"/>
  <c r="O21" i="17"/>
  <c r="P21" i="17" s="1"/>
  <c r="K72" i="1"/>
  <c r="K32" i="1"/>
  <c r="S111" i="17"/>
  <c r="T111" i="17" s="1"/>
  <c r="U111" i="17" s="1"/>
  <c r="V111" i="17" s="1"/>
  <c r="W111" i="17" s="1"/>
  <c r="X111" i="17" s="1"/>
  <c r="Q184" i="18"/>
  <c r="O188" i="18"/>
  <c r="P188" i="18" s="1"/>
  <c r="N176" i="18"/>
  <c r="O186" i="18"/>
  <c r="O179" i="18"/>
  <c r="O183" i="18"/>
  <c r="P183" i="18" s="1"/>
  <c r="P175" i="18"/>
  <c r="Q175" i="18" s="1"/>
  <c r="O177" i="18"/>
  <c r="Q185" i="18"/>
  <c r="O173" i="18"/>
  <c r="R180" i="18"/>
  <c r="O172" i="18"/>
  <c r="P136" i="18"/>
  <c r="P140" i="18"/>
  <c r="P142" i="18"/>
  <c r="O149" i="18"/>
  <c r="P149" i="18" s="1"/>
  <c r="O134" i="18"/>
  <c r="O147" i="18"/>
  <c r="P143" i="18"/>
  <c r="Q138" i="18"/>
  <c r="P146" i="18"/>
  <c r="O135" i="18"/>
  <c r="O137" i="18"/>
  <c r="R96" i="18"/>
  <c r="R105" i="18"/>
  <c r="N107" i="18"/>
  <c r="P101" i="18"/>
  <c r="R108" i="18"/>
  <c r="P95" i="18"/>
  <c r="Q53" i="18"/>
  <c r="R60" i="18"/>
  <c r="N66" i="18"/>
  <c r="P59" i="18"/>
  <c r="O62" i="18"/>
  <c r="Q12" i="18"/>
  <c r="N22" i="18"/>
  <c r="O26" i="18"/>
  <c r="M20" i="18"/>
  <c r="N19" i="18"/>
  <c r="O29" i="18"/>
  <c r="K205" i="18"/>
  <c r="L23" i="1" s="1"/>
  <c r="L71" i="1" s="1"/>
  <c r="N27" i="18"/>
  <c r="Q189" i="18"/>
  <c r="S56" i="18"/>
  <c r="Q145" i="18"/>
  <c r="O58" i="18"/>
  <c r="N69" i="18"/>
  <c r="P104" i="18"/>
  <c r="P148" i="18"/>
  <c r="P61" i="18"/>
  <c r="O57" i="18"/>
  <c r="O191" i="18"/>
  <c r="Q181" i="18"/>
  <c r="P111" i="18"/>
  <c r="N99" i="18"/>
  <c r="N31" i="18"/>
  <c r="O182" i="18"/>
  <c r="Q65" i="18"/>
  <c r="P133" i="18"/>
  <c r="R97" i="18"/>
  <c r="O190" i="18"/>
  <c r="P139" i="18"/>
  <c r="P94" i="18"/>
  <c r="Q174" i="18"/>
  <c r="O103" i="18"/>
  <c r="Q102" i="18"/>
  <c r="P67" i="18"/>
  <c r="Q55" i="18"/>
  <c r="O25" i="18"/>
  <c r="P98" i="18"/>
  <c r="M15" i="18"/>
  <c r="Q70" i="18"/>
  <c r="P109" i="18"/>
  <c r="O68" i="18"/>
  <c r="O64" i="18"/>
  <c r="N21" i="18"/>
  <c r="P100" i="18"/>
  <c r="N93" i="18"/>
  <c r="O30" i="18"/>
  <c r="Q106" i="18"/>
  <c r="N17" i="18"/>
  <c r="N187" i="18"/>
  <c r="O71" i="18"/>
  <c r="O144" i="18"/>
  <c r="R110" i="18"/>
  <c r="O63" i="18"/>
  <c r="O132" i="18"/>
  <c r="Q150" i="18"/>
  <c r="P54" i="18"/>
  <c r="P23" i="18"/>
  <c r="Q141" i="18"/>
  <c r="O31" i="17"/>
  <c r="O70" i="17"/>
  <c r="P70" i="17" s="1"/>
  <c r="Q70" i="17" s="1"/>
  <c r="N174" i="17"/>
  <c r="O174" i="17" s="1"/>
  <c r="O198" i="17" s="1"/>
  <c r="W23" i="17"/>
  <c r="X23" i="17" s="1"/>
  <c r="Q101" i="17"/>
  <c r="R101" i="17" s="1"/>
  <c r="N133" i="17"/>
  <c r="S188" i="17"/>
  <c r="O19" i="17"/>
  <c r="Q182" i="17"/>
  <c r="R182" i="17" s="1"/>
  <c r="S58" i="17"/>
  <c r="T58" i="17" s="1"/>
  <c r="U58" i="17" s="1"/>
  <c r="V58" i="17" s="1"/>
  <c r="W58" i="17" s="1"/>
  <c r="X58" i="17" s="1"/>
  <c r="V184" i="17"/>
  <c r="W184" i="17" s="1"/>
  <c r="X184" i="17" s="1"/>
  <c r="R104" i="17"/>
  <c r="S104" i="17" s="1"/>
  <c r="T96" i="17"/>
  <c r="O138" i="17"/>
  <c r="P53" i="17"/>
  <c r="Q55" i="17"/>
  <c r="R55" i="17" s="1"/>
  <c r="S55" i="17" s="1"/>
  <c r="T55" i="17" s="1"/>
  <c r="U55" i="17" s="1"/>
  <c r="V55" i="17" s="1"/>
  <c r="W55" i="17" s="1"/>
  <c r="X55" i="17" s="1"/>
  <c r="O16" i="17"/>
  <c r="P67" i="17"/>
  <c r="Q67" i="17" s="1"/>
  <c r="R67" i="17" s="1"/>
  <c r="S67" i="17" s="1"/>
  <c r="T67" i="17" s="1"/>
  <c r="U67" i="17" s="1"/>
  <c r="V67" i="17" s="1"/>
  <c r="W67" i="17" s="1"/>
  <c r="X67" i="17" s="1"/>
  <c r="S99" i="17"/>
  <c r="T99" i="17" s="1"/>
  <c r="U99" i="17" s="1"/>
  <c r="V99" i="17" s="1"/>
  <c r="W99" i="17" s="1"/>
  <c r="X99" i="17" s="1"/>
  <c r="U102" i="17"/>
  <c r="V102" i="17" s="1"/>
  <c r="W102" i="17" s="1"/>
  <c r="X102" i="17" s="1"/>
  <c r="V62" i="17"/>
  <c r="W62" i="17" s="1"/>
  <c r="X62" i="17" s="1"/>
  <c r="N17" i="17"/>
  <c r="N38" i="17" s="1"/>
  <c r="V25" i="17"/>
  <c r="W25" i="17" s="1"/>
  <c r="X25" i="17" s="1"/>
  <c r="S80" i="33" l="1"/>
  <c r="T200" i="33"/>
  <c r="V62" i="32"/>
  <c r="U17" i="32"/>
  <c r="U49" i="32" s="1"/>
  <c r="W245" i="32"/>
  <c r="X213" i="32"/>
  <c r="X245" i="32" s="1"/>
  <c r="U47" i="32"/>
  <c r="V15" i="32"/>
  <c r="Q325" i="32"/>
  <c r="Q333" i="32" s="1"/>
  <c r="R22" i="30" s="1"/>
  <c r="R70" i="30" s="1"/>
  <c r="U308" i="32"/>
  <c r="U79" i="32"/>
  <c r="T111" i="32"/>
  <c r="X192" i="32"/>
  <c r="Y192" i="32" s="1"/>
  <c r="Y160" i="32"/>
  <c r="U32" i="32"/>
  <c r="V32" i="32" s="1"/>
  <c r="W152" i="32"/>
  <c r="X152" i="32" s="1"/>
  <c r="X58" i="32"/>
  <c r="Y58" i="32" s="1"/>
  <c r="Y26" i="32"/>
  <c r="V149" i="32"/>
  <c r="V181" i="32" s="1"/>
  <c r="W276" i="32"/>
  <c r="W308" i="32" s="1"/>
  <c r="V157" i="32"/>
  <c r="U189" i="32"/>
  <c r="U318" i="32"/>
  <c r="W286" i="32"/>
  <c r="W318" i="32" s="1"/>
  <c r="Q18" i="30"/>
  <c r="Q27" i="30" s="1"/>
  <c r="Q40" i="30" s="1"/>
  <c r="Q49" i="30" s="1"/>
  <c r="U320" i="32"/>
  <c r="V288" i="32"/>
  <c r="W288" i="32" s="1"/>
  <c r="Q160" i="33"/>
  <c r="Q207" i="33" s="1"/>
  <c r="R108" i="30" s="1"/>
  <c r="O62" i="30"/>
  <c r="O122" i="30" s="1"/>
  <c r="O120" i="30" s="1"/>
  <c r="O124" i="30" s="1"/>
  <c r="O77" i="30"/>
  <c r="R205" i="34"/>
  <c r="S36" i="30" s="1"/>
  <c r="K122" i="30"/>
  <c r="K120" i="30" s="1"/>
  <c r="K124" i="30" s="1"/>
  <c r="L122" i="30"/>
  <c r="L120" i="30" s="1"/>
  <c r="L124" i="30" s="1"/>
  <c r="N122" i="30"/>
  <c r="N120" i="30" s="1"/>
  <c r="N124" i="30" s="1"/>
  <c r="M122" i="30"/>
  <c r="M120" i="30" s="1"/>
  <c r="M124" i="30" s="1"/>
  <c r="R72" i="30"/>
  <c r="R32" i="30"/>
  <c r="R39" i="30" s="1"/>
  <c r="P69" i="30"/>
  <c r="P60" i="30"/>
  <c r="T14" i="35"/>
  <c r="T17" i="35" s="1"/>
  <c r="T117" i="30"/>
  <c r="T115" i="30" s="1"/>
  <c r="U8" i="35"/>
  <c r="U10" i="35" s="1"/>
  <c r="U111" i="30"/>
  <c r="V45" i="32"/>
  <c r="X13" i="32"/>
  <c r="W129" i="32"/>
  <c r="X97" i="32"/>
  <c r="V94" i="32"/>
  <c r="U126" i="32"/>
  <c r="W180" i="32"/>
  <c r="X148" i="32"/>
  <c r="S260" i="32"/>
  <c r="X216" i="32"/>
  <c r="X248" i="32" s="1"/>
  <c r="Y248" i="32" s="1"/>
  <c r="T226" i="32"/>
  <c r="T258" i="32" s="1"/>
  <c r="T307" i="32"/>
  <c r="U275" i="32"/>
  <c r="V287" i="32"/>
  <c r="U256" i="32"/>
  <c r="V224" i="32"/>
  <c r="W184" i="32"/>
  <c r="W179" i="32"/>
  <c r="Y179" i="32" s="1"/>
  <c r="Y147" i="32"/>
  <c r="S130" i="32"/>
  <c r="T122" i="32"/>
  <c r="U90" i="32"/>
  <c r="U122" i="32" s="1"/>
  <c r="U48" i="32"/>
  <c r="V16" i="32"/>
  <c r="T12" i="34"/>
  <c r="S38" i="34"/>
  <c r="R120" i="34"/>
  <c r="W133" i="34"/>
  <c r="V158" i="34"/>
  <c r="V160" i="34" s="1"/>
  <c r="T97" i="34"/>
  <c r="S118" i="34"/>
  <c r="W92" i="34"/>
  <c r="U189" i="34"/>
  <c r="T198" i="34"/>
  <c r="T200" i="34" s="1"/>
  <c r="Q207" i="34"/>
  <c r="R109" i="30" s="1"/>
  <c r="R40" i="34"/>
  <c r="W78" i="34"/>
  <c r="W80" i="34" s="1"/>
  <c r="X52" i="34"/>
  <c r="W172" i="34"/>
  <c r="Q205" i="33"/>
  <c r="R23" i="30" s="1"/>
  <c r="R158" i="33"/>
  <c r="S132" i="33"/>
  <c r="R40" i="33"/>
  <c r="U56" i="33"/>
  <c r="T78" i="33"/>
  <c r="V94" i="33"/>
  <c r="U118" i="33"/>
  <c r="U120" i="33" s="1"/>
  <c r="T24" i="33"/>
  <c r="S38" i="33"/>
  <c r="X52" i="33"/>
  <c r="U198" i="33"/>
  <c r="V172" i="33"/>
  <c r="Y12" i="33"/>
  <c r="R315" i="32"/>
  <c r="S283" i="32"/>
  <c r="U251" i="32"/>
  <c r="V219" i="32"/>
  <c r="U123" i="32"/>
  <c r="V91" i="32"/>
  <c r="S50" i="32"/>
  <c r="S65" i="32" s="1"/>
  <c r="T18" i="32"/>
  <c r="U116" i="32"/>
  <c r="V84" i="32"/>
  <c r="S322" i="32"/>
  <c r="T290" i="32"/>
  <c r="V53" i="32"/>
  <c r="W21" i="32"/>
  <c r="V113" i="32"/>
  <c r="W81" i="32"/>
  <c r="V310" i="32"/>
  <c r="W278" i="32"/>
  <c r="X250" i="32"/>
  <c r="Y250" i="32" s="1"/>
  <c r="Y218" i="32"/>
  <c r="U242" i="32"/>
  <c r="V210" i="32"/>
  <c r="V60" i="32"/>
  <c r="W28" i="32"/>
  <c r="T313" i="32"/>
  <c r="U281" i="32"/>
  <c r="T59" i="32"/>
  <c r="U27" i="32"/>
  <c r="V110" i="32"/>
  <c r="W78" i="32"/>
  <c r="T177" i="32"/>
  <c r="U145" i="32"/>
  <c r="T124" i="32"/>
  <c r="U92" i="32"/>
  <c r="X255" i="32"/>
  <c r="Y255" i="32" s="1"/>
  <c r="Y223" i="32"/>
  <c r="W186" i="32"/>
  <c r="X154" i="32"/>
  <c r="W62" i="32"/>
  <c r="X30" i="32"/>
  <c r="V254" i="32"/>
  <c r="W222" i="32"/>
  <c r="W56" i="32"/>
  <c r="X24" i="32"/>
  <c r="V191" i="32"/>
  <c r="W159" i="32"/>
  <c r="W46" i="32"/>
  <c r="X14" i="32"/>
  <c r="V253" i="32"/>
  <c r="W221" i="32"/>
  <c r="W115" i="32"/>
  <c r="X83" i="32"/>
  <c r="U243" i="32"/>
  <c r="V211" i="32"/>
  <c r="X63" i="32"/>
  <c r="Y63" i="32" s="1"/>
  <c r="Y31" i="32"/>
  <c r="T259" i="32"/>
  <c r="U227" i="32"/>
  <c r="U112" i="32"/>
  <c r="V80" i="32"/>
  <c r="W51" i="32"/>
  <c r="X19" i="32"/>
  <c r="T312" i="32"/>
  <c r="U280" i="32"/>
  <c r="U183" i="32"/>
  <c r="V151" i="32"/>
  <c r="V305" i="32"/>
  <c r="W273" i="32"/>
  <c r="V57" i="32"/>
  <c r="W25" i="32"/>
  <c r="S324" i="32"/>
  <c r="T292" i="32"/>
  <c r="U257" i="32"/>
  <c r="V225" i="32"/>
  <c r="T317" i="32"/>
  <c r="U285" i="32"/>
  <c r="X194" i="32"/>
  <c r="Y194" i="32" s="1"/>
  <c r="Y162" i="32"/>
  <c r="U246" i="32"/>
  <c r="V214" i="32"/>
  <c r="W127" i="32"/>
  <c r="X95" i="32"/>
  <c r="T175" i="32"/>
  <c r="U143" i="32"/>
  <c r="V314" i="32"/>
  <c r="W282" i="32"/>
  <c r="T118" i="32"/>
  <c r="U86" i="32"/>
  <c r="T190" i="32"/>
  <c r="U158" i="32"/>
  <c r="U241" i="32"/>
  <c r="V209" i="32"/>
  <c r="U128" i="32"/>
  <c r="V96" i="32"/>
  <c r="U240" i="32"/>
  <c r="V208" i="32"/>
  <c r="V321" i="32"/>
  <c r="W289" i="32"/>
  <c r="V114" i="32"/>
  <c r="W82" i="32"/>
  <c r="U178" i="32"/>
  <c r="V146" i="32"/>
  <c r="X247" i="32"/>
  <c r="Y247" i="32" s="1"/>
  <c r="Y215" i="32"/>
  <c r="W187" i="32"/>
  <c r="X155" i="32"/>
  <c r="T55" i="32"/>
  <c r="U23" i="32"/>
  <c r="U193" i="32"/>
  <c r="V161" i="32"/>
  <c r="R309" i="32"/>
  <c r="S277" i="32"/>
  <c r="W61" i="32"/>
  <c r="X29" i="32"/>
  <c r="U185" i="32"/>
  <c r="V153" i="32"/>
  <c r="V125" i="32"/>
  <c r="W93" i="32"/>
  <c r="V244" i="32"/>
  <c r="W212" i="32"/>
  <c r="V316" i="32"/>
  <c r="W284" i="32"/>
  <c r="X182" i="32"/>
  <c r="Y182" i="32" s="1"/>
  <c r="Y150" i="32"/>
  <c r="W252" i="32"/>
  <c r="X220" i="32"/>
  <c r="S323" i="32"/>
  <c r="T291" i="32"/>
  <c r="U121" i="32"/>
  <c r="V89" i="32"/>
  <c r="X249" i="32"/>
  <c r="Y249" i="32" s="1"/>
  <c r="Y217" i="32"/>
  <c r="U52" i="32"/>
  <c r="V20" i="32"/>
  <c r="U120" i="32"/>
  <c r="V88" i="32"/>
  <c r="V119" i="32"/>
  <c r="W87" i="32"/>
  <c r="V306" i="32"/>
  <c r="W274" i="32"/>
  <c r="W311" i="32"/>
  <c r="X279" i="32"/>
  <c r="W176" i="32"/>
  <c r="X144" i="32"/>
  <c r="V188" i="32"/>
  <c r="W156" i="32"/>
  <c r="T117" i="32"/>
  <c r="U85" i="32"/>
  <c r="S195" i="32"/>
  <c r="Y121" i="30"/>
  <c r="N160" i="18"/>
  <c r="N80" i="17"/>
  <c r="N40" i="17"/>
  <c r="N198" i="17"/>
  <c r="N200" i="17" s="1"/>
  <c r="O200" i="17" s="1"/>
  <c r="R172" i="17"/>
  <c r="N158" i="17"/>
  <c r="N160" i="17" s="1"/>
  <c r="P145" i="17"/>
  <c r="V110" i="17"/>
  <c r="W110" i="17" s="1"/>
  <c r="X110" i="17" s="1"/>
  <c r="O151" i="17"/>
  <c r="P146" i="17"/>
  <c r="P132" i="17"/>
  <c r="P148" i="17"/>
  <c r="Q143" i="17"/>
  <c r="Q137" i="17"/>
  <c r="R144" i="17"/>
  <c r="Q142" i="17"/>
  <c r="P150" i="17"/>
  <c r="R141" i="17"/>
  <c r="P140" i="17"/>
  <c r="P138" i="17"/>
  <c r="Q147" i="17"/>
  <c r="Q134" i="17"/>
  <c r="O149" i="17"/>
  <c r="Q135" i="17"/>
  <c r="P136" i="17"/>
  <c r="P139" i="17"/>
  <c r="O118" i="17"/>
  <c r="O120" i="17" s="1"/>
  <c r="P92" i="17"/>
  <c r="Q92" i="17" s="1"/>
  <c r="L72" i="1"/>
  <c r="Q93" i="17"/>
  <c r="R93" i="17" s="1"/>
  <c r="S93" i="17" s="1"/>
  <c r="P61" i="17"/>
  <c r="S52" i="17"/>
  <c r="O78" i="17"/>
  <c r="M205" i="17"/>
  <c r="N36" i="1" s="1"/>
  <c r="U63" i="17"/>
  <c r="V63" i="17" s="1"/>
  <c r="Q12" i="17"/>
  <c r="N198" i="18"/>
  <c r="N200" i="18" s="1"/>
  <c r="O158" i="18"/>
  <c r="N118" i="18"/>
  <c r="N120" i="18" s="1"/>
  <c r="P92" i="18"/>
  <c r="Q92" i="18" s="1"/>
  <c r="S151" i="18"/>
  <c r="T151" i="18" s="1"/>
  <c r="N78" i="18"/>
  <c r="N80" i="18" s="1"/>
  <c r="P24" i="18"/>
  <c r="Q24" i="18" s="1"/>
  <c r="N16" i="18"/>
  <c r="O16" i="18" s="1"/>
  <c r="R178" i="18"/>
  <c r="S178" i="18" s="1"/>
  <c r="M38" i="18"/>
  <c r="M40" i="18" s="1"/>
  <c r="P29" i="18"/>
  <c r="Q29" i="18" s="1"/>
  <c r="P13" i="18"/>
  <c r="O22" i="18"/>
  <c r="P22" i="18" s="1"/>
  <c r="N14" i="18"/>
  <c r="R184" i="18"/>
  <c r="S184" i="18" s="1"/>
  <c r="L205" i="17"/>
  <c r="M36" i="1" s="1"/>
  <c r="P174" i="17"/>
  <c r="P198" i="17" s="1"/>
  <c r="Q21" i="17"/>
  <c r="R21" i="17" s="1"/>
  <c r="S21" i="17" s="1"/>
  <c r="T21" i="17" s="1"/>
  <c r="U21" i="17" s="1"/>
  <c r="V21" i="17" s="1"/>
  <c r="W21" i="17" s="1"/>
  <c r="X21" i="17" s="1"/>
  <c r="K39" i="1"/>
  <c r="L39" i="1"/>
  <c r="R70" i="17"/>
  <c r="O176" i="18"/>
  <c r="P179" i="18"/>
  <c r="P186" i="18"/>
  <c r="P177" i="18"/>
  <c r="R185" i="18"/>
  <c r="S185" i="18" s="1"/>
  <c r="P173" i="18"/>
  <c r="Q173" i="18" s="1"/>
  <c r="S180" i="18"/>
  <c r="P172" i="18"/>
  <c r="Q136" i="18"/>
  <c r="R136" i="18" s="1"/>
  <c r="Q140" i="18"/>
  <c r="P134" i="18"/>
  <c r="Q142" i="18"/>
  <c r="R138" i="18"/>
  <c r="Q143" i="18"/>
  <c r="Q146" i="18"/>
  <c r="P147" i="18"/>
  <c r="P135" i="18"/>
  <c r="P137" i="18"/>
  <c r="S105" i="18"/>
  <c r="T105" i="18" s="1"/>
  <c r="S96" i="18"/>
  <c r="O107" i="18"/>
  <c r="Q101" i="18"/>
  <c r="R101" i="18" s="1"/>
  <c r="Q95" i="18"/>
  <c r="S108" i="18"/>
  <c r="R53" i="18"/>
  <c r="S53" i="18" s="1"/>
  <c r="S60" i="18"/>
  <c r="S52" i="18"/>
  <c r="O66" i="18"/>
  <c r="P62" i="18"/>
  <c r="Q59" i="18"/>
  <c r="R12" i="18"/>
  <c r="P26" i="18"/>
  <c r="L205" i="18"/>
  <c r="M23" i="1" s="1"/>
  <c r="M71" i="1" s="1"/>
  <c r="N20" i="18"/>
  <c r="O19" i="18"/>
  <c r="Q18" i="18"/>
  <c r="P132" i="18"/>
  <c r="O17" i="18"/>
  <c r="N15" i="18"/>
  <c r="T56" i="18"/>
  <c r="R141" i="18"/>
  <c r="R150" i="18"/>
  <c r="P63" i="18"/>
  <c r="S110" i="18"/>
  <c r="O187" i="18"/>
  <c r="O198" i="18" s="1"/>
  <c r="R106" i="18"/>
  <c r="Q139" i="18"/>
  <c r="P190" i="18"/>
  <c r="Q133" i="18"/>
  <c r="O27" i="18"/>
  <c r="Q54" i="18"/>
  <c r="P144" i="18"/>
  <c r="P71" i="18"/>
  <c r="S97" i="18"/>
  <c r="P182" i="18"/>
  <c r="Q23" i="18"/>
  <c r="O93" i="18"/>
  <c r="P68" i="18"/>
  <c r="Q109" i="18"/>
  <c r="Q188" i="18"/>
  <c r="P25" i="18"/>
  <c r="R55" i="18"/>
  <c r="R102" i="18"/>
  <c r="R174" i="18"/>
  <c r="O99" i="18"/>
  <c r="R181" i="18"/>
  <c r="Q148" i="18"/>
  <c r="O69" i="18"/>
  <c r="O78" i="18" s="1"/>
  <c r="R145" i="18"/>
  <c r="Q28" i="18"/>
  <c r="P30" i="18"/>
  <c r="R65" i="18"/>
  <c r="R189" i="18"/>
  <c r="Q149" i="18"/>
  <c r="Q100" i="18"/>
  <c r="O21" i="18"/>
  <c r="P64" i="18"/>
  <c r="R70" i="18"/>
  <c r="Q98" i="18"/>
  <c r="Q67" i="18"/>
  <c r="P103" i="18"/>
  <c r="Q94" i="18"/>
  <c r="Q183" i="18"/>
  <c r="O31" i="18"/>
  <c r="Q111" i="18"/>
  <c r="R175" i="18"/>
  <c r="P191" i="18"/>
  <c r="P57" i="18"/>
  <c r="Q61" i="18"/>
  <c r="Q104" i="18"/>
  <c r="P58" i="18"/>
  <c r="T104" i="17"/>
  <c r="U104" i="17" s="1"/>
  <c r="V104" i="17" s="1"/>
  <c r="W104" i="17" s="1"/>
  <c r="X104" i="17" s="1"/>
  <c r="Q53" i="17"/>
  <c r="T188" i="17"/>
  <c r="U188" i="17" s="1"/>
  <c r="V188" i="17" s="1"/>
  <c r="W188" i="17" s="1"/>
  <c r="X188" i="17" s="1"/>
  <c r="O133" i="17"/>
  <c r="P31" i="17"/>
  <c r="O17" i="17"/>
  <c r="O38" i="17" s="1"/>
  <c r="P16" i="17"/>
  <c r="S182" i="17"/>
  <c r="P19" i="17"/>
  <c r="Q19" i="17" s="1"/>
  <c r="U96" i="17"/>
  <c r="V96" i="17" s="1"/>
  <c r="W96" i="17" s="1"/>
  <c r="X96" i="17" s="1"/>
  <c r="S101" i="17"/>
  <c r="T101" i="17" s="1"/>
  <c r="U101" i="17" s="1"/>
  <c r="V101" i="17" s="1"/>
  <c r="W101" i="17" s="1"/>
  <c r="X101" i="17" s="1"/>
  <c r="O160" i="18" l="1"/>
  <c r="R160" i="33"/>
  <c r="T80" i="33"/>
  <c r="U200" i="33"/>
  <c r="R205" i="33"/>
  <c r="S23" i="30" s="1"/>
  <c r="S71" i="30" s="1"/>
  <c r="V17" i="32"/>
  <c r="V49" i="32" s="1"/>
  <c r="Y245" i="32"/>
  <c r="Y213" i="32"/>
  <c r="T260" i="32"/>
  <c r="X286" i="32"/>
  <c r="Y286" i="32" s="1"/>
  <c r="V47" i="32"/>
  <c r="W15" i="32"/>
  <c r="U64" i="32"/>
  <c r="U111" i="32"/>
  <c r="V79" i="32"/>
  <c r="X276" i="32"/>
  <c r="W149" i="32"/>
  <c r="W181" i="32" s="1"/>
  <c r="W157" i="32"/>
  <c r="W189" i="32" s="1"/>
  <c r="V189" i="32"/>
  <c r="X288" i="32"/>
  <c r="X320" i="32" s="1"/>
  <c r="W320" i="32"/>
  <c r="V320" i="32"/>
  <c r="R325" i="32"/>
  <c r="R333" i="32" s="1"/>
  <c r="S22" i="30" s="1"/>
  <c r="S70" i="30" s="1"/>
  <c r="Y216" i="32"/>
  <c r="R71" i="30"/>
  <c r="R18" i="30"/>
  <c r="R27" i="30" s="1"/>
  <c r="R40" i="30" s="1"/>
  <c r="R49" i="30" s="1"/>
  <c r="R59" i="30" s="1"/>
  <c r="S205" i="34"/>
  <c r="T36" i="30" s="1"/>
  <c r="P62" i="30"/>
  <c r="P77" i="30"/>
  <c r="Q59" i="30"/>
  <c r="S32" i="30"/>
  <c r="S39" i="30" s="1"/>
  <c r="S72" i="30"/>
  <c r="U14" i="35"/>
  <c r="U17" i="35" s="1"/>
  <c r="U117" i="30"/>
  <c r="U115" i="30" s="1"/>
  <c r="V8" i="35"/>
  <c r="V10" i="35" s="1"/>
  <c r="V111" i="30"/>
  <c r="V64" i="32"/>
  <c r="W32" i="32"/>
  <c r="Y13" i="32"/>
  <c r="X45" i="32"/>
  <c r="Y45" i="32" s="1"/>
  <c r="V126" i="32"/>
  <c r="W94" i="32"/>
  <c r="X129" i="32"/>
  <c r="Y129" i="32" s="1"/>
  <c r="Y97" i="32"/>
  <c r="X180" i="32"/>
  <c r="Y180" i="32" s="1"/>
  <c r="Y148" i="32"/>
  <c r="U226" i="32"/>
  <c r="V319" i="32"/>
  <c r="W287" i="32"/>
  <c r="U307" i="32"/>
  <c r="V275" i="32"/>
  <c r="W224" i="32"/>
  <c r="W256" i="32" s="1"/>
  <c r="V256" i="32"/>
  <c r="X184" i="32"/>
  <c r="Y184" i="32" s="1"/>
  <c r="Y152" i="32"/>
  <c r="T130" i="32"/>
  <c r="V90" i="32"/>
  <c r="W90" i="32" s="1"/>
  <c r="W122" i="32" s="1"/>
  <c r="V48" i="32"/>
  <c r="W16" i="32"/>
  <c r="T38" i="34"/>
  <c r="U12" i="34"/>
  <c r="X133" i="34"/>
  <c r="W158" i="34"/>
  <c r="W160" i="34" s="1"/>
  <c r="V189" i="34"/>
  <c r="U198" i="34"/>
  <c r="U200" i="34" s="1"/>
  <c r="U97" i="34"/>
  <c r="T118" i="34"/>
  <c r="S120" i="34"/>
  <c r="X78" i="34"/>
  <c r="Y78" i="34" s="1"/>
  <c r="Y52" i="34"/>
  <c r="E77" i="34" s="1" a="1"/>
  <c r="X172" i="34"/>
  <c r="R207" i="34"/>
  <c r="S109" i="30" s="1"/>
  <c r="S40" i="34"/>
  <c r="X92" i="34"/>
  <c r="V198" i="33"/>
  <c r="W172" i="33"/>
  <c r="U24" i="33"/>
  <c r="T38" i="33"/>
  <c r="V56" i="33"/>
  <c r="U78" i="33"/>
  <c r="S158" i="33"/>
  <c r="T132" i="33"/>
  <c r="Y52" i="33"/>
  <c r="W94" i="33"/>
  <c r="V118" i="33"/>
  <c r="V120" i="33" s="1"/>
  <c r="R207" i="33"/>
  <c r="S108" i="30" s="1"/>
  <c r="S40" i="33"/>
  <c r="X311" i="32"/>
  <c r="Y311" i="32" s="1"/>
  <c r="Y279" i="32"/>
  <c r="V52" i="32"/>
  <c r="W20" i="32"/>
  <c r="W316" i="32"/>
  <c r="X284" i="32"/>
  <c r="S309" i="32"/>
  <c r="T277" i="32"/>
  <c r="U190" i="32"/>
  <c r="V158" i="32"/>
  <c r="V246" i="32"/>
  <c r="W214" i="32"/>
  <c r="T324" i="32"/>
  <c r="U292" i="32"/>
  <c r="X115" i="32"/>
  <c r="Y115" i="32" s="1"/>
  <c r="Y83" i="32"/>
  <c r="V128" i="32"/>
  <c r="W96" i="32"/>
  <c r="T195" i="32"/>
  <c r="V183" i="32"/>
  <c r="W151" i="32"/>
  <c r="X51" i="32"/>
  <c r="Y51" i="32" s="1"/>
  <c r="Y19" i="32"/>
  <c r="W191" i="32"/>
  <c r="X159" i="32"/>
  <c r="W254" i="32"/>
  <c r="X222" i="32"/>
  <c r="X186" i="32"/>
  <c r="Y186" i="32" s="1"/>
  <c r="Y154" i="32"/>
  <c r="U124" i="32"/>
  <c r="V92" i="32"/>
  <c r="W110" i="32"/>
  <c r="X78" i="32"/>
  <c r="U313" i="32"/>
  <c r="V281" i="32"/>
  <c r="V242" i="32"/>
  <c r="W210" i="32"/>
  <c r="W310" i="32"/>
  <c r="X278" i="32"/>
  <c r="W53" i="32"/>
  <c r="X21" i="32"/>
  <c r="V116" i="32"/>
  <c r="W84" i="32"/>
  <c r="V123" i="32"/>
  <c r="W91" i="32"/>
  <c r="S315" i="32"/>
  <c r="T283" i="32"/>
  <c r="W188" i="32"/>
  <c r="X156" i="32"/>
  <c r="W244" i="32"/>
  <c r="X212" i="32"/>
  <c r="U55" i="32"/>
  <c r="V23" i="32"/>
  <c r="V240" i="32"/>
  <c r="W208" i="32"/>
  <c r="U118" i="32"/>
  <c r="V86" i="32"/>
  <c r="U317" i="32"/>
  <c r="V285" i="32"/>
  <c r="U259" i="32"/>
  <c r="V227" i="32"/>
  <c r="X176" i="32"/>
  <c r="Y176" i="32" s="1"/>
  <c r="Y144" i="32"/>
  <c r="V120" i="32"/>
  <c r="W88" i="32"/>
  <c r="X252" i="32"/>
  <c r="Y252" i="32" s="1"/>
  <c r="Y220" i="32"/>
  <c r="W125" i="32"/>
  <c r="X93" i="32"/>
  <c r="X61" i="32"/>
  <c r="Y61" i="32" s="1"/>
  <c r="Y29" i="32"/>
  <c r="V193" i="32"/>
  <c r="W161" i="32"/>
  <c r="X187" i="32"/>
  <c r="Y187" i="32" s="1"/>
  <c r="Y155" i="32"/>
  <c r="V178" i="32"/>
  <c r="W146" i="32"/>
  <c r="W321" i="32"/>
  <c r="X289" i="32"/>
  <c r="V241" i="32"/>
  <c r="W209" i="32"/>
  <c r="W314" i="32"/>
  <c r="X282" i="32"/>
  <c r="X127" i="32"/>
  <c r="Y127" i="32" s="1"/>
  <c r="Y95" i="32"/>
  <c r="V257" i="32"/>
  <c r="W225" i="32"/>
  <c r="W305" i="32"/>
  <c r="X273" i="32"/>
  <c r="V112" i="32"/>
  <c r="W80" i="32"/>
  <c r="V243" i="32"/>
  <c r="W211" i="32"/>
  <c r="W253" i="32"/>
  <c r="X221" i="32"/>
  <c r="W119" i="32"/>
  <c r="X87" i="32"/>
  <c r="T323" i="32"/>
  <c r="U291" i="32"/>
  <c r="V185" i="32"/>
  <c r="W153" i="32"/>
  <c r="W114" i="32"/>
  <c r="X82" i="32"/>
  <c r="U175" i="32"/>
  <c r="V143" i="32"/>
  <c r="W57" i="32"/>
  <c r="X25" i="32"/>
  <c r="U117" i="32"/>
  <c r="V85" i="32"/>
  <c r="W306" i="32"/>
  <c r="X274" i="32"/>
  <c r="V121" i="32"/>
  <c r="W89" i="32"/>
  <c r="U312" i="32"/>
  <c r="V280" i="32"/>
  <c r="X46" i="32"/>
  <c r="Y14" i="32"/>
  <c r="X56" i="32"/>
  <c r="Y56" i="32" s="1"/>
  <c r="Y24" i="32"/>
  <c r="X62" i="32"/>
  <c r="Y62" i="32" s="1"/>
  <c r="Y30" i="32"/>
  <c r="U177" i="32"/>
  <c r="V145" i="32"/>
  <c r="U59" i="32"/>
  <c r="V27" i="32"/>
  <c r="W60" i="32"/>
  <c r="X28" i="32"/>
  <c r="W113" i="32"/>
  <c r="X81" i="32"/>
  <c r="T322" i="32"/>
  <c r="U290" i="32"/>
  <c r="T50" i="32"/>
  <c r="T65" i="32" s="1"/>
  <c r="U18" i="32"/>
  <c r="V251" i="32"/>
  <c r="W219" i="32"/>
  <c r="O40" i="17"/>
  <c r="P200" i="17"/>
  <c r="O80" i="17"/>
  <c r="O80" i="18"/>
  <c r="O200" i="18"/>
  <c r="O158" i="17"/>
  <c r="O160" i="17" s="1"/>
  <c r="S172" i="17"/>
  <c r="R143" i="17"/>
  <c r="S143" i="17" s="1"/>
  <c r="Q145" i="17"/>
  <c r="Q148" i="17"/>
  <c r="Q146" i="17"/>
  <c r="P151" i="17"/>
  <c r="Q132" i="17"/>
  <c r="R132" i="17" s="1"/>
  <c r="R134" i="17"/>
  <c r="Q138" i="17"/>
  <c r="S141" i="17"/>
  <c r="R142" i="17"/>
  <c r="Q150" i="17"/>
  <c r="Q136" i="17"/>
  <c r="R147" i="17"/>
  <c r="R135" i="17"/>
  <c r="S144" i="17"/>
  <c r="Q139" i="17"/>
  <c r="P149" i="17"/>
  <c r="Q140" i="17"/>
  <c r="R137" i="17"/>
  <c r="T93" i="17"/>
  <c r="U93" i="17" s="1"/>
  <c r="V93" i="17" s="1"/>
  <c r="W93" i="17" s="1"/>
  <c r="X93" i="17" s="1"/>
  <c r="P118" i="17"/>
  <c r="P120" i="17" s="1"/>
  <c r="R92" i="17"/>
  <c r="Q118" i="17"/>
  <c r="Q61" i="17"/>
  <c r="Q78" i="17" s="1"/>
  <c r="W63" i="17"/>
  <c r="X63" i="17" s="1"/>
  <c r="T52" i="17"/>
  <c r="P78" i="17"/>
  <c r="R12" i="17"/>
  <c r="P158" i="18"/>
  <c r="O118" i="18"/>
  <c r="O120" i="18" s="1"/>
  <c r="R92" i="18"/>
  <c r="S92" i="18" s="1"/>
  <c r="R24" i="18"/>
  <c r="N38" i="18"/>
  <c r="N40" i="18" s="1"/>
  <c r="O14" i="18"/>
  <c r="P14" i="18" s="1"/>
  <c r="Q13" i="18"/>
  <c r="S12" i="18"/>
  <c r="T12" i="18" s="1"/>
  <c r="S136" i="18"/>
  <c r="T136" i="18" s="1"/>
  <c r="N72" i="1"/>
  <c r="N32" i="1"/>
  <c r="Q174" i="17"/>
  <c r="M72" i="1"/>
  <c r="M32" i="1"/>
  <c r="R19" i="17"/>
  <c r="S19" i="17" s="1"/>
  <c r="S70" i="17"/>
  <c r="T70" i="17" s="1"/>
  <c r="U70" i="17" s="1"/>
  <c r="V70" i="17" s="1"/>
  <c r="W70" i="17" s="1"/>
  <c r="P176" i="18"/>
  <c r="Q186" i="18"/>
  <c r="R186" i="18" s="1"/>
  <c r="Q179" i="18"/>
  <c r="Q177" i="18"/>
  <c r="R173" i="18"/>
  <c r="T184" i="18"/>
  <c r="T180" i="18"/>
  <c r="Q172" i="18"/>
  <c r="S138" i="18"/>
  <c r="Q134" i="18"/>
  <c r="R140" i="18"/>
  <c r="R142" i="18"/>
  <c r="R146" i="18"/>
  <c r="S146" i="18" s="1"/>
  <c r="Q147" i="18"/>
  <c r="R147" i="18" s="1"/>
  <c r="R143" i="18"/>
  <c r="S143" i="18" s="1"/>
  <c r="Q137" i="18"/>
  <c r="Q135" i="18"/>
  <c r="T96" i="18"/>
  <c r="P107" i="18"/>
  <c r="S101" i="18"/>
  <c r="R95" i="18"/>
  <c r="T108" i="18"/>
  <c r="T52" i="18"/>
  <c r="T60" i="18"/>
  <c r="P66" i="18"/>
  <c r="Q62" i="18"/>
  <c r="R59" i="18"/>
  <c r="Q22" i="18"/>
  <c r="Q26" i="18"/>
  <c r="M205" i="18"/>
  <c r="N23" i="1" s="1"/>
  <c r="N71" i="1" s="1"/>
  <c r="O20" i="18"/>
  <c r="R18" i="18"/>
  <c r="P19" i="18"/>
  <c r="R104" i="18"/>
  <c r="R111" i="18"/>
  <c r="R100" i="18"/>
  <c r="Q71" i="18"/>
  <c r="R139" i="18"/>
  <c r="U56" i="18"/>
  <c r="Q58" i="18"/>
  <c r="Q57" i="18"/>
  <c r="S175" i="18"/>
  <c r="P31" i="18"/>
  <c r="R183" i="18"/>
  <c r="S70" i="18"/>
  <c r="P21" i="18"/>
  <c r="Q144" i="18"/>
  <c r="Q190" i="18"/>
  <c r="P16" i="18"/>
  <c r="P17" i="18"/>
  <c r="Q132" i="18"/>
  <c r="T178" i="18"/>
  <c r="Q191" i="18"/>
  <c r="Q64" i="18"/>
  <c r="P27" i="18"/>
  <c r="S141" i="18"/>
  <c r="R94" i="18"/>
  <c r="R149" i="18"/>
  <c r="S65" i="18"/>
  <c r="Q30" i="18"/>
  <c r="R28" i="18"/>
  <c r="S145" i="18"/>
  <c r="R148" i="18"/>
  <c r="S181" i="18"/>
  <c r="P99" i="18"/>
  <c r="U151" i="18"/>
  <c r="S102" i="18"/>
  <c r="S55" i="18"/>
  <c r="R109" i="18"/>
  <c r="T185" i="18"/>
  <c r="R23" i="18"/>
  <c r="T97" i="18"/>
  <c r="S106" i="18"/>
  <c r="R29" i="18"/>
  <c r="Q63" i="18"/>
  <c r="R61" i="18"/>
  <c r="R54" i="18"/>
  <c r="R133" i="18"/>
  <c r="O15" i="18"/>
  <c r="Q103" i="18"/>
  <c r="R67" i="18"/>
  <c r="R98" i="18"/>
  <c r="T53" i="18"/>
  <c r="S189" i="18"/>
  <c r="U105" i="18"/>
  <c r="P69" i="18"/>
  <c r="S174" i="18"/>
  <c r="Q25" i="18"/>
  <c r="R188" i="18"/>
  <c r="Q68" i="18"/>
  <c r="P93" i="18"/>
  <c r="Q182" i="18"/>
  <c r="P187" i="18"/>
  <c r="T110" i="18"/>
  <c r="S150" i="18"/>
  <c r="P17" i="17"/>
  <c r="P38" i="17" s="1"/>
  <c r="T182" i="17"/>
  <c r="U182" i="17" s="1"/>
  <c r="V182" i="17" s="1"/>
  <c r="R53" i="17"/>
  <c r="Q31" i="17"/>
  <c r="P133" i="17"/>
  <c r="Q16" i="17"/>
  <c r="P160" i="18" l="1"/>
  <c r="T205" i="34"/>
  <c r="U36" i="30" s="1"/>
  <c r="U32" i="30" s="1"/>
  <c r="U39" i="30" s="1"/>
  <c r="S160" i="33"/>
  <c r="S207" i="33" s="1"/>
  <c r="T108" i="30" s="1"/>
  <c r="V200" i="33"/>
  <c r="U80" i="33"/>
  <c r="X318" i="32"/>
  <c r="Y318" i="32" s="1"/>
  <c r="W17" i="32"/>
  <c r="W49" i="32" s="1"/>
  <c r="W47" i="32"/>
  <c r="X15" i="32"/>
  <c r="V111" i="32"/>
  <c r="W79" i="32"/>
  <c r="X308" i="32"/>
  <c r="Y308" i="32" s="1"/>
  <c r="Y276" i="32"/>
  <c r="X149" i="32"/>
  <c r="X181" i="32" s="1"/>
  <c r="Y181" i="32" s="1"/>
  <c r="X157" i="32"/>
  <c r="S18" i="30"/>
  <c r="S27" i="30" s="1"/>
  <c r="S40" i="30" s="1"/>
  <c r="S49" i="30" s="1"/>
  <c r="S59" i="30" s="1"/>
  <c r="Y288" i="32"/>
  <c r="Y320" i="32"/>
  <c r="P122" i="30"/>
  <c r="P120" i="30" s="1"/>
  <c r="P124" i="30" s="1"/>
  <c r="R69" i="30"/>
  <c r="R60" i="30"/>
  <c r="Q69" i="30"/>
  <c r="Q60" i="30"/>
  <c r="T72" i="30"/>
  <c r="T32" i="30"/>
  <c r="T39" i="30" s="1"/>
  <c r="W8" i="35"/>
  <c r="W10" i="35" s="1"/>
  <c r="W111" i="30"/>
  <c r="V14" i="35"/>
  <c r="V17" i="35" s="1"/>
  <c r="V117" i="30"/>
  <c r="V115" i="30" s="1"/>
  <c r="X32" i="32"/>
  <c r="W64" i="32"/>
  <c r="W126" i="32"/>
  <c r="X94" i="32"/>
  <c r="U258" i="32"/>
  <c r="U260" i="32" s="1"/>
  <c r="V226" i="32"/>
  <c r="V258" i="32" s="1"/>
  <c r="V307" i="32"/>
  <c r="W275" i="32"/>
  <c r="W319" i="32"/>
  <c r="X287" i="32"/>
  <c r="X224" i="32"/>
  <c r="V122" i="32"/>
  <c r="X90" i="32"/>
  <c r="X122" i="32" s="1"/>
  <c r="W48" i="32"/>
  <c r="X16" i="32"/>
  <c r="X48" i="32" s="1"/>
  <c r="U38" i="34"/>
  <c r="V12" i="34"/>
  <c r="T120" i="34"/>
  <c r="W189" i="34"/>
  <c r="V198" i="34"/>
  <c r="V200" i="34" s="1"/>
  <c r="Y133" i="34"/>
  <c r="E157" i="34" s="1" a="1"/>
  <c r="X158" i="34"/>
  <c r="Y158" i="34" s="1"/>
  <c r="Y172" i="34"/>
  <c r="Y92" i="34"/>
  <c r="S207" i="34"/>
  <c r="T109" i="30" s="1"/>
  <c r="T40" i="34"/>
  <c r="V77" i="34"/>
  <c r="R77" i="34"/>
  <c r="N77" i="34"/>
  <c r="J77" i="34"/>
  <c r="F77" i="34"/>
  <c r="U77" i="34"/>
  <c r="Q77" i="34"/>
  <c r="M77" i="34"/>
  <c r="I77" i="34"/>
  <c r="E77" i="34"/>
  <c r="X77" i="34"/>
  <c r="T77" i="34"/>
  <c r="P77" i="34"/>
  <c r="L77" i="34"/>
  <c r="H77" i="34"/>
  <c r="W77" i="34"/>
  <c r="G77" i="34"/>
  <c r="S77" i="34"/>
  <c r="K77" i="34"/>
  <c r="O77" i="34"/>
  <c r="V97" i="34"/>
  <c r="U118" i="34"/>
  <c r="U205" i="34" s="1"/>
  <c r="V36" i="30" s="1"/>
  <c r="T158" i="33"/>
  <c r="U132" i="33"/>
  <c r="T40" i="33"/>
  <c r="V24" i="33"/>
  <c r="U38" i="33"/>
  <c r="X94" i="33"/>
  <c r="W118" i="33"/>
  <c r="W120" i="33" s="1"/>
  <c r="S205" i="33"/>
  <c r="T23" i="30" s="1"/>
  <c r="W56" i="33"/>
  <c r="V78" i="33"/>
  <c r="W198" i="33"/>
  <c r="X172" i="33"/>
  <c r="X60" i="32"/>
  <c r="Y60" i="32" s="1"/>
  <c r="Y28" i="32"/>
  <c r="X306" i="32"/>
  <c r="Y306" i="32" s="1"/>
  <c r="Y274" i="32"/>
  <c r="U323" i="32"/>
  <c r="V291" i="32"/>
  <c r="X253" i="32"/>
  <c r="Y253" i="32" s="1"/>
  <c r="Y221" i="32"/>
  <c r="X305" i="32"/>
  <c r="Y273" i="32"/>
  <c r="W257" i="32"/>
  <c r="X225" i="32"/>
  <c r="X314" i="32"/>
  <c r="Y314" i="32" s="1"/>
  <c r="Y282" i="32"/>
  <c r="W241" i="32"/>
  <c r="X209" i="32"/>
  <c r="W178" i="32"/>
  <c r="X146" i="32"/>
  <c r="W193" i="32"/>
  <c r="X161" i="32"/>
  <c r="X125" i="32"/>
  <c r="Y125" i="32" s="1"/>
  <c r="Y93" i="32"/>
  <c r="V317" i="32"/>
  <c r="W285" i="32"/>
  <c r="W240" i="32"/>
  <c r="X208" i="32"/>
  <c r="X244" i="32"/>
  <c r="Y244" i="32" s="1"/>
  <c r="Y212" i="32"/>
  <c r="X188" i="32"/>
  <c r="Y188" i="32" s="1"/>
  <c r="Y156" i="32"/>
  <c r="W123" i="32"/>
  <c r="X91" i="32"/>
  <c r="X53" i="32"/>
  <c r="Y53" i="32" s="1"/>
  <c r="Y21" i="32"/>
  <c r="W242" i="32"/>
  <c r="X210" i="32"/>
  <c r="V124" i="32"/>
  <c r="W92" i="32"/>
  <c r="X254" i="32"/>
  <c r="Y254" i="32" s="1"/>
  <c r="Y222" i="32"/>
  <c r="X191" i="32"/>
  <c r="Y191" i="32" s="1"/>
  <c r="Y159" i="32"/>
  <c r="U324" i="32"/>
  <c r="V292" i="32"/>
  <c r="V190" i="32"/>
  <c r="W158" i="32"/>
  <c r="X316" i="32"/>
  <c r="Y316" i="32" s="1"/>
  <c r="Y284" i="32"/>
  <c r="W251" i="32"/>
  <c r="X219" i="32"/>
  <c r="U322" i="32"/>
  <c r="V290" i="32"/>
  <c r="X57" i="32"/>
  <c r="Y57" i="32" s="1"/>
  <c r="Y25" i="32"/>
  <c r="S325" i="32"/>
  <c r="S333" i="32" s="1"/>
  <c r="T22" i="30" s="1"/>
  <c r="T70" i="30" s="1"/>
  <c r="Y46" i="32"/>
  <c r="U50" i="32"/>
  <c r="U65" i="32" s="1"/>
  <c r="V18" i="32"/>
  <c r="X113" i="32"/>
  <c r="Y113" i="32" s="1"/>
  <c r="Y81" i="32"/>
  <c r="V59" i="32"/>
  <c r="W27" i="32"/>
  <c r="V177" i="32"/>
  <c r="W145" i="32"/>
  <c r="V312" i="32"/>
  <c r="W280" i="32"/>
  <c r="W121" i="32"/>
  <c r="X89" i="32"/>
  <c r="V117" i="32"/>
  <c r="W85" i="32"/>
  <c r="V175" i="32"/>
  <c r="W143" i="32"/>
  <c r="W185" i="32"/>
  <c r="X153" i="32"/>
  <c r="X119" i="32"/>
  <c r="Y119" i="32" s="1"/>
  <c r="Y87" i="32"/>
  <c r="W128" i="32"/>
  <c r="X96" i="32"/>
  <c r="X114" i="32"/>
  <c r="Y114" i="32" s="1"/>
  <c r="Y82" i="32"/>
  <c r="U130" i="32"/>
  <c r="U195" i="32"/>
  <c r="W243" i="32"/>
  <c r="X211" i="32"/>
  <c r="W112" i="32"/>
  <c r="X80" i="32"/>
  <c r="X321" i="32"/>
  <c r="Y321" i="32" s="1"/>
  <c r="Y289" i="32"/>
  <c r="W120" i="32"/>
  <c r="X88" i="32"/>
  <c r="V259" i="32"/>
  <c r="W227" i="32"/>
  <c r="V118" i="32"/>
  <c r="W86" i="32"/>
  <c r="V55" i="32"/>
  <c r="W23" i="32"/>
  <c r="T315" i="32"/>
  <c r="U283" i="32"/>
  <c r="W116" i="32"/>
  <c r="X84" i="32"/>
  <c r="X310" i="32"/>
  <c r="Y310" i="32" s="1"/>
  <c r="Y278" i="32"/>
  <c r="V313" i="32"/>
  <c r="W281" i="32"/>
  <c r="X110" i="32"/>
  <c r="Y78" i="32"/>
  <c r="W183" i="32"/>
  <c r="X151" i="32"/>
  <c r="W246" i="32"/>
  <c r="X214" i="32"/>
  <c r="T309" i="32"/>
  <c r="U277" i="32"/>
  <c r="W52" i="32"/>
  <c r="X20" i="32"/>
  <c r="P40" i="17"/>
  <c r="Q120" i="17"/>
  <c r="P80" i="17"/>
  <c r="Q80" i="17" s="1"/>
  <c r="P158" i="17"/>
  <c r="P160" i="17" s="1"/>
  <c r="Q198" i="17"/>
  <c r="Q200" i="17" s="1"/>
  <c r="T172" i="17"/>
  <c r="S132" i="17"/>
  <c r="T132" i="17" s="1"/>
  <c r="R145" i="17"/>
  <c r="S145" i="17" s="1"/>
  <c r="R148" i="17"/>
  <c r="R146" i="17"/>
  <c r="Q151" i="17"/>
  <c r="R151" i="17" s="1"/>
  <c r="R140" i="17"/>
  <c r="S137" i="17"/>
  <c r="Q149" i="17"/>
  <c r="S135" i="17"/>
  <c r="S147" i="17"/>
  <c r="R136" i="17"/>
  <c r="S142" i="17"/>
  <c r="R139" i="17"/>
  <c r="R138" i="17"/>
  <c r="T143" i="17"/>
  <c r="R150" i="17"/>
  <c r="T141" i="17"/>
  <c r="S140" i="17"/>
  <c r="S134" i="17"/>
  <c r="T144" i="17"/>
  <c r="S92" i="17"/>
  <c r="R118" i="17"/>
  <c r="R120" i="17" s="1"/>
  <c r="U52" i="17"/>
  <c r="R61" i="17"/>
  <c r="S61" i="17" s="1"/>
  <c r="T61" i="17" s="1"/>
  <c r="U61" i="17" s="1"/>
  <c r="V61" i="17" s="1"/>
  <c r="W61" i="17" s="1"/>
  <c r="X61" i="17" s="1"/>
  <c r="R174" i="17"/>
  <c r="S12" i="17"/>
  <c r="P198" i="18"/>
  <c r="P200" i="18" s="1"/>
  <c r="Q158" i="18"/>
  <c r="Q160" i="18" s="1"/>
  <c r="P118" i="18"/>
  <c r="P120" i="18" s="1"/>
  <c r="P78" i="18"/>
  <c r="P80" i="18" s="1"/>
  <c r="U52" i="18"/>
  <c r="V52" i="18" s="1"/>
  <c r="S24" i="18"/>
  <c r="R26" i="18"/>
  <c r="S26" i="18" s="1"/>
  <c r="O38" i="18"/>
  <c r="O40" i="18" s="1"/>
  <c r="R22" i="18"/>
  <c r="S22" i="18" s="1"/>
  <c r="Q14" i="18"/>
  <c r="R13" i="18"/>
  <c r="S13" i="18" s="1"/>
  <c r="T92" i="18"/>
  <c r="U136" i="18"/>
  <c r="M39" i="1"/>
  <c r="W182" i="17"/>
  <c r="X182" i="17" s="1"/>
  <c r="X70" i="17"/>
  <c r="N39" i="1"/>
  <c r="Q176" i="18"/>
  <c r="R179" i="18"/>
  <c r="S186" i="18"/>
  <c r="R177" i="18"/>
  <c r="S173" i="18"/>
  <c r="T173" i="18" s="1"/>
  <c r="U184" i="18"/>
  <c r="U180" i="18"/>
  <c r="R172" i="18"/>
  <c r="T138" i="18"/>
  <c r="R134" i="18"/>
  <c r="S140" i="18"/>
  <c r="T140" i="18" s="1"/>
  <c r="S142" i="18"/>
  <c r="T143" i="18"/>
  <c r="R135" i="18"/>
  <c r="S147" i="18"/>
  <c r="R137" i="18"/>
  <c r="T146" i="18"/>
  <c r="U96" i="18"/>
  <c r="Q107" i="18"/>
  <c r="T101" i="18"/>
  <c r="S95" i="18"/>
  <c r="N205" i="18"/>
  <c r="O23" i="1" s="1"/>
  <c r="O71" i="1" s="1"/>
  <c r="U108" i="18"/>
  <c r="U60" i="18"/>
  <c r="V60" i="18" s="1"/>
  <c r="Q66" i="18"/>
  <c r="R62" i="18"/>
  <c r="S59" i="18"/>
  <c r="S18" i="18"/>
  <c r="P20" i="18"/>
  <c r="Q19" i="18"/>
  <c r="T150" i="18"/>
  <c r="T181" i="18"/>
  <c r="S149" i="18"/>
  <c r="Q17" i="18"/>
  <c r="S104" i="18"/>
  <c r="Q187" i="18"/>
  <c r="R63" i="18"/>
  <c r="S23" i="18"/>
  <c r="U185" i="18"/>
  <c r="S109" i="18"/>
  <c r="T55" i="18"/>
  <c r="Q99" i="18"/>
  <c r="T145" i="18"/>
  <c r="R30" i="18"/>
  <c r="S94" i="18"/>
  <c r="T141" i="18"/>
  <c r="Q27" i="18"/>
  <c r="R64" i="18"/>
  <c r="R191" i="18"/>
  <c r="R132" i="18"/>
  <c r="R190" i="18"/>
  <c r="R144" i="18"/>
  <c r="Q21" i="18"/>
  <c r="T70" i="18"/>
  <c r="S111" i="18"/>
  <c r="U97" i="18"/>
  <c r="T102" i="18"/>
  <c r="V151" i="18"/>
  <c r="S28" i="18"/>
  <c r="U178" i="18"/>
  <c r="S100" i="18"/>
  <c r="U110" i="18"/>
  <c r="S29" i="18"/>
  <c r="R182" i="18"/>
  <c r="Q93" i="18"/>
  <c r="R68" i="18"/>
  <c r="R25" i="18"/>
  <c r="Q69" i="18"/>
  <c r="T189" i="18"/>
  <c r="S98" i="18"/>
  <c r="R103" i="18"/>
  <c r="P15" i="18"/>
  <c r="S133" i="18"/>
  <c r="S61" i="18"/>
  <c r="Q31" i="18"/>
  <c r="R57" i="18"/>
  <c r="S139" i="18"/>
  <c r="T106" i="18"/>
  <c r="S148" i="18"/>
  <c r="T65" i="18"/>
  <c r="Q16" i="18"/>
  <c r="S188" i="18"/>
  <c r="T174" i="18"/>
  <c r="V105" i="18"/>
  <c r="U53" i="18"/>
  <c r="S67" i="18"/>
  <c r="U12" i="18"/>
  <c r="S54" i="18"/>
  <c r="S183" i="18"/>
  <c r="T175" i="18"/>
  <c r="R58" i="18"/>
  <c r="V56" i="18"/>
  <c r="R71" i="18"/>
  <c r="R16" i="17"/>
  <c r="T19" i="17"/>
  <c r="R31" i="17"/>
  <c r="O205" i="17"/>
  <c r="P36" i="1" s="1"/>
  <c r="Q133" i="17"/>
  <c r="S53" i="17"/>
  <c r="Q17" i="17"/>
  <c r="Q38" i="17" s="1"/>
  <c r="Q40" i="17" s="1"/>
  <c r="N205" i="17"/>
  <c r="O36" i="1" s="1"/>
  <c r="U72" i="30" l="1"/>
  <c r="T160" i="33"/>
  <c r="T207" i="33" s="1"/>
  <c r="U108" i="30" s="1"/>
  <c r="V80" i="33"/>
  <c r="W200" i="33"/>
  <c r="V260" i="32"/>
  <c r="X17" i="32"/>
  <c r="X49" i="32" s="1"/>
  <c r="Y149" i="32"/>
  <c r="X47" i="32"/>
  <c r="Y47" i="32" s="1"/>
  <c r="Y15" i="32"/>
  <c r="T325" i="32"/>
  <c r="T333" i="32" s="1"/>
  <c r="U22" i="30" s="1"/>
  <c r="U70" i="30" s="1"/>
  <c r="W111" i="32"/>
  <c r="X79" i="32"/>
  <c r="X189" i="32"/>
  <c r="Y189" i="32" s="1"/>
  <c r="Y157" i="32"/>
  <c r="S69" i="30"/>
  <c r="S60" i="30"/>
  <c r="S77" i="30" s="1"/>
  <c r="Y122" i="32"/>
  <c r="T71" i="30"/>
  <c r="T18" i="30"/>
  <c r="T27" i="30" s="1"/>
  <c r="T40" i="30" s="1"/>
  <c r="T49" i="30" s="1"/>
  <c r="T59" i="30" s="1"/>
  <c r="T60" i="30" s="1"/>
  <c r="T205" i="33"/>
  <c r="U23" i="30" s="1"/>
  <c r="Q77" i="30"/>
  <c r="Q62" i="30"/>
  <c r="V72" i="30"/>
  <c r="V32" i="30"/>
  <c r="V39" i="30" s="1"/>
  <c r="R62" i="30"/>
  <c r="R77" i="30"/>
  <c r="X8" i="35"/>
  <c r="X10" i="35" s="1"/>
  <c r="Y111" i="30" s="1"/>
  <c r="X111" i="30"/>
  <c r="W14" i="35"/>
  <c r="W17" i="35" s="1"/>
  <c r="W117" i="30"/>
  <c r="W115" i="30" s="1"/>
  <c r="X64" i="32"/>
  <c r="Y64" i="32" s="1"/>
  <c r="Y32" i="32"/>
  <c r="Y16" i="32"/>
  <c r="Y94" i="32"/>
  <c r="X126" i="32"/>
  <c r="Y126" i="32" s="1"/>
  <c r="W226" i="32"/>
  <c r="X319" i="32"/>
  <c r="Y319" i="32" s="1"/>
  <c r="Y287" i="32"/>
  <c r="W307" i="32"/>
  <c r="X275" i="32"/>
  <c r="X256" i="32"/>
  <c r="Y256" i="32" s="1"/>
  <c r="Y224" i="32"/>
  <c r="V195" i="32"/>
  <c r="V130" i="32"/>
  <c r="Y90" i="32"/>
  <c r="Y48" i="32"/>
  <c r="W12" i="34"/>
  <c r="V38" i="34"/>
  <c r="Y77" i="34"/>
  <c r="X79" i="34" s="1"/>
  <c r="Y79" i="34" s="1"/>
  <c r="W97" i="34"/>
  <c r="V118" i="34"/>
  <c r="X189" i="34"/>
  <c r="W198" i="34"/>
  <c r="W200" i="34" s="1"/>
  <c r="T207" i="34"/>
  <c r="U109" i="30" s="1"/>
  <c r="U40" i="34"/>
  <c r="U120" i="34"/>
  <c r="W157" i="34"/>
  <c r="S157" i="34"/>
  <c r="U157" i="34"/>
  <c r="P157" i="34"/>
  <c r="L157" i="34"/>
  <c r="H157" i="34"/>
  <c r="T157" i="34"/>
  <c r="O157" i="34"/>
  <c r="K157" i="34"/>
  <c r="G157" i="34"/>
  <c r="X157" i="34"/>
  <c r="R157" i="34"/>
  <c r="N157" i="34"/>
  <c r="J157" i="34"/>
  <c r="F157" i="34"/>
  <c r="V157" i="34"/>
  <c r="E157" i="34"/>
  <c r="Q157" i="34"/>
  <c r="I157" i="34"/>
  <c r="M157" i="34"/>
  <c r="X56" i="33"/>
  <c r="W78" i="33"/>
  <c r="U40" i="33"/>
  <c r="W24" i="33"/>
  <c r="V38" i="33"/>
  <c r="X198" i="33"/>
  <c r="Y198" i="33" s="1"/>
  <c r="Y172" i="33"/>
  <c r="E197" i="33" s="1" a="1"/>
  <c r="Y94" i="33"/>
  <c r="E117" i="33" s="1" a="1"/>
  <c r="X118" i="33"/>
  <c r="Y118" i="33" s="1"/>
  <c r="U158" i="33"/>
  <c r="U160" i="33" s="1"/>
  <c r="V132" i="33"/>
  <c r="X185" i="32"/>
  <c r="Y185" i="32" s="1"/>
  <c r="Y153" i="32"/>
  <c r="W59" i="32"/>
  <c r="X27" i="32"/>
  <c r="U309" i="32"/>
  <c r="V277" i="32"/>
  <c r="U315" i="32"/>
  <c r="V283" i="32"/>
  <c r="W118" i="32"/>
  <c r="X86" i="32"/>
  <c r="X120" i="32"/>
  <c r="Y120" i="32" s="1"/>
  <c r="Y88" i="32"/>
  <c r="X243" i="32"/>
  <c r="Y243" i="32" s="1"/>
  <c r="Y211" i="32"/>
  <c r="X251" i="32"/>
  <c r="Y251" i="32" s="1"/>
  <c r="Y219" i="32"/>
  <c r="W190" i="32"/>
  <c r="X158" i="32"/>
  <c r="W124" i="32"/>
  <c r="X92" i="32"/>
  <c r="X240" i="32"/>
  <c r="Y208" i="32"/>
  <c r="X178" i="32"/>
  <c r="Y178" i="32" s="1"/>
  <c r="Y146" i="32"/>
  <c r="W117" i="32"/>
  <c r="X85" i="32"/>
  <c r="X183" i="32"/>
  <c r="Y183" i="32" s="1"/>
  <c r="Y151" i="32"/>
  <c r="Y110" i="32"/>
  <c r="X128" i="32"/>
  <c r="Y128" i="32" s="1"/>
  <c r="Y96" i="32"/>
  <c r="W175" i="32"/>
  <c r="X143" i="32"/>
  <c r="X121" i="32"/>
  <c r="Y121" i="32" s="1"/>
  <c r="Y89" i="32"/>
  <c r="W177" i="32"/>
  <c r="X145" i="32"/>
  <c r="Y305" i="32"/>
  <c r="W312" i="32"/>
  <c r="X280" i="32"/>
  <c r="V50" i="32"/>
  <c r="V65" i="32" s="1"/>
  <c r="W18" i="32"/>
  <c r="X52" i="32"/>
  <c r="Y52" i="32" s="1"/>
  <c r="Y20" i="32"/>
  <c r="X246" i="32"/>
  <c r="Y246" i="32" s="1"/>
  <c r="Y214" i="32"/>
  <c r="W313" i="32"/>
  <c r="X281" i="32"/>
  <c r="X116" i="32"/>
  <c r="Y116" i="32" s="1"/>
  <c r="Y84" i="32"/>
  <c r="W55" i="32"/>
  <c r="X23" i="32"/>
  <c r="W259" i="32"/>
  <c r="X227" i="32"/>
  <c r="X112" i="32"/>
  <c r="Y112" i="32" s="1"/>
  <c r="Y80" i="32"/>
  <c r="V322" i="32"/>
  <c r="W290" i="32"/>
  <c r="V324" i="32"/>
  <c r="W292" i="32"/>
  <c r="X242" i="32"/>
  <c r="Y242" i="32" s="1"/>
  <c r="Y210" i="32"/>
  <c r="X123" i="32"/>
  <c r="Y123" i="32" s="1"/>
  <c r="Y91" i="32"/>
  <c r="W317" i="32"/>
  <c r="X285" i="32"/>
  <c r="X193" i="32"/>
  <c r="Y193" i="32" s="1"/>
  <c r="Y161" i="32"/>
  <c r="X241" i="32"/>
  <c r="Y241" i="32" s="1"/>
  <c r="Y209" i="32"/>
  <c r="X257" i="32"/>
  <c r="Y257" i="32" s="1"/>
  <c r="Y225" i="32"/>
  <c r="V323" i="32"/>
  <c r="W291" i="32"/>
  <c r="Q198" i="18"/>
  <c r="Q200" i="18" s="1"/>
  <c r="S174" i="17"/>
  <c r="R198" i="17"/>
  <c r="R200" i="17" s="1"/>
  <c r="U172" i="17"/>
  <c r="T145" i="17"/>
  <c r="Q158" i="17"/>
  <c r="Q160" i="17" s="1"/>
  <c r="S148" i="17"/>
  <c r="S146" i="17"/>
  <c r="S151" i="17"/>
  <c r="U141" i="17"/>
  <c r="S136" i="17"/>
  <c r="T135" i="17"/>
  <c r="U144" i="17"/>
  <c r="S138" i="17"/>
  <c r="T142" i="17"/>
  <c r="T147" i="17"/>
  <c r="R149" i="17"/>
  <c r="T134" i="17"/>
  <c r="T140" i="17"/>
  <c r="U143" i="17"/>
  <c r="S139" i="17"/>
  <c r="T137" i="17"/>
  <c r="S150" i="17"/>
  <c r="U132" i="17"/>
  <c r="S118" i="17"/>
  <c r="S120" i="17" s="1"/>
  <c r="T92" i="17"/>
  <c r="S78" i="17"/>
  <c r="V52" i="17"/>
  <c r="R78" i="17"/>
  <c r="R80" i="17" s="1"/>
  <c r="T12" i="17"/>
  <c r="R158" i="18"/>
  <c r="R160" i="18" s="1"/>
  <c r="Q118" i="18"/>
  <c r="Q120" i="18" s="1"/>
  <c r="Q78" i="18"/>
  <c r="Q80" i="18" s="1"/>
  <c r="T24" i="18"/>
  <c r="U24" i="18" s="1"/>
  <c r="R14" i="18"/>
  <c r="S14" i="18" s="1"/>
  <c r="T14" i="18" s="1"/>
  <c r="U92" i="18"/>
  <c r="V92" i="18" s="1"/>
  <c r="P38" i="18"/>
  <c r="P40" i="18" s="1"/>
  <c r="T13" i="18"/>
  <c r="V136" i="18"/>
  <c r="O72" i="1"/>
  <c r="O32" i="1"/>
  <c r="P72" i="1"/>
  <c r="P32" i="1"/>
  <c r="R176" i="18"/>
  <c r="S176" i="18" s="1"/>
  <c r="T186" i="18"/>
  <c r="S179" i="18"/>
  <c r="S177" i="18"/>
  <c r="V184" i="18"/>
  <c r="V180" i="18"/>
  <c r="U173" i="18"/>
  <c r="S172" i="18"/>
  <c r="U138" i="18"/>
  <c r="S134" i="18"/>
  <c r="U140" i="18"/>
  <c r="T142" i="18"/>
  <c r="T147" i="18"/>
  <c r="U143" i="18"/>
  <c r="V143" i="18" s="1"/>
  <c r="S137" i="18"/>
  <c r="S135" i="18"/>
  <c r="T135" i="18" s="1"/>
  <c r="U146" i="18"/>
  <c r="V96" i="18"/>
  <c r="R107" i="18"/>
  <c r="U101" i="18"/>
  <c r="T95" i="18"/>
  <c r="O205" i="18"/>
  <c r="P23" i="1" s="1"/>
  <c r="P71" i="1" s="1"/>
  <c r="V108" i="18"/>
  <c r="W52" i="18"/>
  <c r="R66" i="18"/>
  <c r="S62" i="18"/>
  <c r="T59" i="18"/>
  <c r="W60" i="18"/>
  <c r="T18" i="18"/>
  <c r="Q20" i="18"/>
  <c r="R19" i="18"/>
  <c r="U174" i="18"/>
  <c r="U65" i="18"/>
  <c r="S144" i="18"/>
  <c r="U141" i="18"/>
  <c r="R99" i="18"/>
  <c r="S71" i="18"/>
  <c r="T54" i="18"/>
  <c r="U106" i="18"/>
  <c r="T111" i="18"/>
  <c r="R21" i="18"/>
  <c r="S191" i="18"/>
  <c r="R27" i="18"/>
  <c r="T94" i="18"/>
  <c r="S30" i="18"/>
  <c r="T109" i="18"/>
  <c r="T23" i="18"/>
  <c r="S63" i="18"/>
  <c r="T26" i="18"/>
  <c r="U181" i="18"/>
  <c r="W105" i="18"/>
  <c r="U70" i="18"/>
  <c r="S132" i="18"/>
  <c r="S64" i="18"/>
  <c r="U145" i="18"/>
  <c r="V185" i="18"/>
  <c r="R17" i="18"/>
  <c r="U150" i="18"/>
  <c r="S58" i="18"/>
  <c r="V12" i="18"/>
  <c r="V53" i="18"/>
  <c r="T148" i="18"/>
  <c r="W56" i="18"/>
  <c r="U175" i="18"/>
  <c r="T139" i="18"/>
  <c r="S57" i="18"/>
  <c r="Q15" i="18"/>
  <c r="T98" i="18"/>
  <c r="S68" i="18"/>
  <c r="S182" i="18"/>
  <c r="T100" i="18"/>
  <c r="W151" i="18"/>
  <c r="T104" i="18"/>
  <c r="T67" i="18"/>
  <c r="T188" i="18"/>
  <c r="R16" i="18"/>
  <c r="S190" i="18"/>
  <c r="T22" i="18"/>
  <c r="U55" i="18"/>
  <c r="T149" i="18"/>
  <c r="T183" i="18"/>
  <c r="R31" i="18"/>
  <c r="T61" i="18"/>
  <c r="T133" i="18"/>
  <c r="S103" i="18"/>
  <c r="U189" i="18"/>
  <c r="R69" i="18"/>
  <c r="S25" i="18"/>
  <c r="R93" i="18"/>
  <c r="T29" i="18"/>
  <c r="V110" i="18"/>
  <c r="V178" i="18"/>
  <c r="T28" i="18"/>
  <c r="U102" i="18"/>
  <c r="V97" i="18"/>
  <c r="R187" i="18"/>
  <c r="R17" i="17"/>
  <c r="R38" i="17" s="1"/>
  <c r="R40" i="17" s="1"/>
  <c r="S31" i="17"/>
  <c r="S16" i="17"/>
  <c r="U19" i="17"/>
  <c r="R133" i="17"/>
  <c r="T53" i="17"/>
  <c r="T78" i="17" s="1"/>
  <c r="W80" i="33" l="1"/>
  <c r="Y17" i="32"/>
  <c r="Y79" i="32"/>
  <c r="X111" i="32"/>
  <c r="Y111" i="32" s="1"/>
  <c r="S62" i="30"/>
  <c r="S122" i="30" s="1"/>
  <c r="S120" i="30" s="1"/>
  <c r="S124" i="30" s="1"/>
  <c r="V205" i="34"/>
  <c r="W36" i="30" s="1"/>
  <c r="W72" i="30" s="1"/>
  <c r="T69" i="30"/>
  <c r="U71" i="30"/>
  <c r="U18" i="30"/>
  <c r="U27" i="30" s="1"/>
  <c r="U40" i="30" s="1"/>
  <c r="U49" i="30" s="1"/>
  <c r="U59" i="30" s="1"/>
  <c r="T62" i="30"/>
  <c r="T77" i="30"/>
  <c r="R122" i="30"/>
  <c r="R120" i="30" s="1"/>
  <c r="R124" i="30" s="1"/>
  <c r="Q122" i="30"/>
  <c r="Q120" i="30" s="1"/>
  <c r="Q124" i="30" s="1"/>
  <c r="X14" i="35"/>
  <c r="X17" i="35" s="1"/>
  <c r="Y117" i="30" s="1"/>
  <c r="Y115" i="30" s="1"/>
  <c r="X117" i="30"/>
  <c r="X115" i="30" s="1"/>
  <c r="W130" i="32"/>
  <c r="W258" i="32"/>
  <c r="W260" i="32" s="1"/>
  <c r="X226" i="32"/>
  <c r="X258" i="32" s="1"/>
  <c r="X307" i="32"/>
  <c r="Y307" i="32" s="1"/>
  <c r="Y275" i="32"/>
  <c r="U205" i="33"/>
  <c r="V23" i="30" s="1"/>
  <c r="W38" i="34"/>
  <c r="X12" i="34"/>
  <c r="X80" i="34"/>
  <c r="Y157" i="34"/>
  <c r="X159" i="34" s="1"/>
  <c r="Y159" i="34" s="1"/>
  <c r="V120" i="34"/>
  <c r="Y189" i="34"/>
  <c r="E197" i="34" s="1" a="1"/>
  <c r="X198" i="34"/>
  <c r="Y198" i="34" s="1"/>
  <c r="X97" i="34"/>
  <c r="W118" i="34"/>
  <c r="U207" i="34"/>
  <c r="V109" i="30" s="1"/>
  <c r="V40" i="34"/>
  <c r="V158" i="33"/>
  <c r="V205" i="33" s="1"/>
  <c r="W23" i="30" s="1"/>
  <c r="W132" i="33"/>
  <c r="U207" i="33"/>
  <c r="V108" i="30" s="1"/>
  <c r="V40" i="33"/>
  <c r="V197" i="33"/>
  <c r="R197" i="33"/>
  <c r="N197" i="33"/>
  <c r="J197" i="33"/>
  <c r="F197" i="33"/>
  <c r="U197" i="33"/>
  <c r="Q197" i="33"/>
  <c r="M197" i="33"/>
  <c r="I197" i="33"/>
  <c r="E197" i="33"/>
  <c r="X197" i="33"/>
  <c r="T197" i="33"/>
  <c r="P197" i="33"/>
  <c r="L197" i="33"/>
  <c r="H197" i="33"/>
  <c r="W197" i="33"/>
  <c r="S197" i="33"/>
  <c r="O197" i="33"/>
  <c r="K197" i="33"/>
  <c r="G197" i="33"/>
  <c r="V117" i="33"/>
  <c r="R117" i="33"/>
  <c r="N117" i="33"/>
  <c r="J117" i="33"/>
  <c r="F117" i="33"/>
  <c r="U117" i="33"/>
  <c r="Q117" i="33"/>
  <c r="M117" i="33"/>
  <c r="I117" i="33"/>
  <c r="E117" i="33"/>
  <c r="X117" i="33"/>
  <c r="T117" i="33"/>
  <c r="P117" i="33"/>
  <c r="L117" i="33"/>
  <c r="H117" i="33"/>
  <c r="K117" i="33"/>
  <c r="W117" i="33"/>
  <c r="G117" i="33"/>
  <c r="S117" i="33"/>
  <c r="O117" i="33"/>
  <c r="X24" i="33"/>
  <c r="W38" i="33"/>
  <c r="Y56" i="33"/>
  <c r="E77" i="33" s="1" a="1"/>
  <c r="X78" i="33"/>
  <c r="Y78" i="33" s="1"/>
  <c r="W324" i="32"/>
  <c r="X292" i="32"/>
  <c r="Y49" i="32"/>
  <c r="X124" i="32"/>
  <c r="Y124" i="32" s="1"/>
  <c r="Y92" i="32"/>
  <c r="V315" i="32"/>
  <c r="W283" i="32"/>
  <c r="U325" i="32"/>
  <c r="U333" i="32" s="1"/>
  <c r="V22" i="30" s="1"/>
  <c r="V70" i="30" s="1"/>
  <c r="X259" i="32"/>
  <c r="Y259" i="32" s="1"/>
  <c r="Y227" i="32"/>
  <c r="X175" i="32"/>
  <c r="Y143" i="32"/>
  <c r="W195" i="32"/>
  <c r="X190" i="32"/>
  <c r="Y190" i="32" s="1"/>
  <c r="Y158" i="32"/>
  <c r="X118" i="32"/>
  <c r="Y118" i="32" s="1"/>
  <c r="Y86" i="32"/>
  <c r="W50" i="32"/>
  <c r="W65" i="32" s="1"/>
  <c r="X18" i="32"/>
  <c r="X177" i="32"/>
  <c r="Y177" i="32" s="1"/>
  <c r="Y145" i="32"/>
  <c r="X117" i="32"/>
  <c r="Y117" i="32" s="1"/>
  <c r="Y85" i="32"/>
  <c r="X59" i="32"/>
  <c r="Y59" i="32" s="1"/>
  <c r="Y27" i="32"/>
  <c r="W323" i="32"/>
  <c r="X291" i="32"/>
  <c r="X317" i="32"/>
  <c r="Y317" i="32" s="1"/>
  <c r="Y285" i="32"/>
  <c r="W322" i="32"/>
  <c r="X290" i="32"/>
  <c r="X55" i="32"/>
  <c r="Y55" i="32" s="1"/>
  <c r="Y23" i="32"/>
  <c r="X313" i="32"/>
  <c r="Y313" i="32" s="1"/>
  <c r="Y281" i="32"/>
  <c r="X312" i="32"/>
  <c r="Y312" i="32" s="1"/>
  <c r="Y280" i="32"/>
  <c r="Y240" i="32"/>
  <c r="V309" i="32"/>
  <c r="W277" i="32"/>
  <c r="S80" i="17"/>
  <c r="T80" i="17" s="1"/>
  <c r="V172" i="17"/>
  <c r="T174" i="17"/>
  <c r="S198" i="17"/>
  <c r="S200" i="17" s="1"/>
  <c r="R158" i="17"/>
  <c r="R160" i="17" s="1"/>
  <c r="T148" i="17"/>
  <c r="U145" i="17"/>
  <c r="T151" i="17"/>
  <c r="T146" i="17"/>
  <c r="V144" i="17"/>
  <c r="U137" i="17"/>
  <c r="V143" i="17"/>
  <c r="U142" i="17"/>
  <c r="T136" i="17"/>
  <c r="T150" i="17"/>
  <c r="T139" i="17"/>
  <c r="U140" i="17"/>
  <c r="U134" i="17"/>
  <c r="S149" i="17"/>
  <c r="V141" i="17"/>
  <c r="U147" i="17"/>
  <c r="T138" i="17"/>
  <c r="U135" i="17"/>
  <c r="V132" i="17"/>
  <c r="U92" i="17"/>
  <c r="T118" i="17"/>
  <c r="T120" i="17" s="1"/>
  <c r="W52" i="17"/>
  <c r="X52" i="17" s="1"/>
  <c r="U12" i="17"/>
  <c r="S158" i="18"/>
  <c r="S160" i="18" s="1"/>
  <c r="R198" i="18"/>
  <c r="R200" i="18" s="1"/>
  <c r="R118" i="18"/>
  <c r="R120" i="18" s="1"/>
  <c r="R78" i="18"/>
  <c r="R80" i="18" s="1"/>
  <c r="W136" i="18"/>
  <c r="U13" i="18"/>
  <c r="V24" i="18"/>
  <c r="W24" i="18" s="1"/>
  <c r="Q38" i="18"/>
  <c r="Q40" i="18" s="1"/>
  <c r="U147" i="18"/>
  <c r="P205" i="17"/>
  <c r="Q36" i="1" s="1"/>
  <c r="O39" i="1"/>
  <c r="P39" i="1"/>
  <c r="T176" i="18"/>
  <c r="U186" i="18"/>
  <c r="T179" i="18"/>
  <c r="U179" i="18" s="1"/>
  <c r="T177" i="18"/>
  <c r="W180" i="18"/>
  <c r="W184" i="18"/>
  <c r="V173" i="18"/>
  <c r="T172" i="18"/>
  <c r="V138" i="18"/>
  <c r="W138" i="18" s="1"/>
  <c r="T134" i="18"/>
  <c r="U142" i="18"/>
  <c r="V142" i="18" s="1"/>
  <c r="V140" i="18"/>
  <c r="T137" i="18"/>
  <c r="W143" i="18"/>
  <c r="V146" i="18"/>
  <c r="U135" i="18"/>
  <c r="W96" i="18"/>
  <c r="W108" i="18"/>
  <c r="X108" i="18" s="1"/>
  <c r="S107" i="18"/>
  <c r="V101" i="18"/>
  <c r="U95" i="18"/>
  <c r="W92" i="18"/>
  <c r="X52" i="18"/>
  <c r="P205" i="18"/>
  <c r="Q23" i="1" s="1"/>
  <c r="Q71" i="1" s="1"/>
  <c r="S66" i="18"/>
  <c r="T62" i="18"/>
  <c r="U59" i="18"/>
  <c r="X60" i="18"/>
  <c r="U18" i="18"/>
  <c r="R20" i="18"/>
  <c r="S19" i="18"/>
  <c r="V102" i="18"/>
  <c r="T25" i="18"/>
  <c r="V175" i="18"/>
  <c r="U148" i="18"/>
  <c r="W53" i="18"/>
  <c r="T58" i="18"/>
  <c r="V145" i="18"/>
  <c r="V70" i="18"/>
  <c r="V174" i="18"/>
  <c r="V189" i="18"/>
  <c r="U133" i="18"/>
  <c r="S31" i="18"/>
  <c r="U149" i="18"/>
  <c r="V55" i="18"/>
  <c r="T190" i="18"/>
  <c r="U188" i="18"/>
  <c r="U104" i="18"/>
  <c r="U14" i="18"/>
  <c r="T182" i="18"/>
  <c r="R15" i="18"/>
  <c r="T57" i="18"/>
  <c r="X105" i="18"/>
  <c r="U26" i="18"/>
  <c r="T63" i="18"/>
  <c r="U109" i="18"/>
  <c r="S27" i="18"/>
  <c r="S21" i="18"/>
  <c r="T71" i="18"/>
  <c r="S99" i="18"/>
  <c r="T144" i="18"/>
  <c r="S17" i="18"/>
  <c r="T64" i="18"/>
  <c r="W97" i="18"/>
  <c r="U28" i="18"/>
  <c r="W178" i="18"/>
  <c r="W110" i="18"/>
  <c r="S93" i="18"/>
  <c r="X56" i="18"/>
  <c r="W12" i="18"/>
  <c r="V150" i="18"/>
  <c r="W185" i="18"/>
  <c r="T132" i="18"/>
  <c r="V65" i="18"/>
  <c r="U29" i="18"/>
  <c r="S187" i="18"/>
  <c r="S198" i="18" s="1"/>
  <c r="S69" i="18"/>
  <c r="T103" i="18"/>
  <c r="U61" i="18"/>
  <c r="U183" i="18"/>
  <c r="U22" i="18"/>
  <c r="S16" i="18"/>
  <c r="U67" i="18"/>
  <c r="X151" i="18"/>
  <c r="U100" i="18"/>
  <c r="T68" i="18"/>
  <c r="U98" i="18"/>
  <c r="U139" i="18"/>
  <c r="V181" i="18"/>
  <c r="U23" i="18"/>
  <c r="T30" i="18"/>
  <c r="U94" i="18"/>
  <c r="T191" i="18"/>
  <c r="U111" i="18"/>
  <c r="V106" i="18"/>
  <c r="U54" i="18"/>
  <c r="V141" i="18"/>
  <c r="U53" i="17"/>
  <c r="U78" i="17" s="1"/>
  <c r="S133" i="17"/>
  <c r="V19" i="17"/>
  <c r="T31" i="17"/>
  <c r="S17" i="17"/>
  <c r="S38" i="17" s="1"/>
  <c r="S40" i="17" s="1"/>
  <c r="T16" i="17"/>
  <c r="Q205" i="17"/>
  <c r="R36" i="1" s="1"/>
  <c r="Y29" i="17"/>
  <c r="W205" i="34" l="1"/>
  <c r="X36" i="30" s="1"/>
  <c r="X32" i="30" s="1"/>
  <c r="X39" i="30" s="1"/>
  <c r="W32" i="30"/>
  <c r="W39" i="30" s="1"/>
  <c r="V160" i="33"/>
  <c r="V207" i="33" s="1"/>
  <c r="W108" i="30" s="1"/>
  <c r="Y226" i="32"/>
  <c r="E234" i="32" s="1" a="1"/>
  <c r="X260" i="32"/>
  <c r="Y260" i="32" s="1"/>
  <c r="W71" i="30"/>
  <c r="V71" i="30"/>
  <c r="V18" i="30"/>
  <c r="V27" i="30" s="1"/>
  <c r="V40" i="30" s="1"/>
  <c r="V49" i="30" s="1"/>
  <c r="V59" i="30" s="1"/>
  <c r="U60" i="30"/>
  <c r="U69" i="30"/>
  <c r="T122" i="30"/>
  <c r="T120" i="30" s="1"/>
  <c r="T124" i="30" s="1"/>
  <c r="Y258" i="32"/>
  <c r="V325" i="32"/>
  <c r="V333" i="32" s="1"/>
  <c r="W22" i="30" s="1"/>
  <c r="W70" i="30" s="1"/>
  <c r="E169" i="32" a="1"/>
  <c r="I169" i="32" s="1"/>
  <c r="I172" i="32" s="1"/>
  <c r="E104" i="32" a="1"/>
  <c r="V104" i="32" s="1"/>
  <c r="V107" i="32" s="1"/>
  <c r="X38" i="34"/>
  <c r="Y38" i="34" s="1"/>
  <c r="Y12" i="34"/>
  <c r="E37" i="34" s="1" a="1"/>
  <c r="X160" i="34"/>
  <c r="V207" i="34"/>
  <c r="W109" i="30" s="1"/>
  <c r="W40" i="34"/>
  <c r="W120" i="34"/>
  <c r="Y97" i="34"/>
  <c r="E117" i="34" s="1" a="1"/>
  <c r="X118" i="34"/>
  <c r="U197" i="34"/>
  <c r="Q197" i="34"/>
  <c r="M197" i="34"/>
  <c r="I197" i="34"/>
  <c r="E197" i="34"/>
  <c r="X197" i="34"/>
  <c r="T197" i="34"/>
  <c r="P197" i="34"/>
  <c r="L197" i="34"/>
  <c r="H197" i="34"/>
  <c r="W197" i="34"/>
  <c r="S197" i="34"/>
  <c r="O197" i="34"/>
  <c r="K197" i="34"/>
  <c r="G197" i="34"/>
  <c r="R197" i="34"/>
  <c r="N197" i="34"/>
  <c r="V197" i="34"/>
  <c r="F197" i="34"/>
  <c r="J197" i="34"/>
  <c r="W158" i="33"/>
  <c r="X132" i="33"/>
  <c r="Y117" i="33"/>
  <c r="X119" i="33" s="1"/>
  <c r="Y197" i="33"/>
  <c r="X199" i="33" s="1"/>
  <c r="X77" i="33"/>
  <c r="T77" i="33"/>
  <c r="P77" i="33"/>
  <c r="L77" i="33"/>
  <c r="H77" i="33"/>
  <c r="W77" i="33"/>
  <c r="S77" i="33"/>
  <c r="O77" i="33"/>
  <c r="K77" i="33"/>
  <c r="G77" i="33"/>
  <c r="V77" i="33"/>
  <c r="R77" i="33"/>
  <c r="N77" i="33"/>
  <c r="J77" i="33"/>
  <c r="F77" i="33"/>
  <c r="M77" i="33"/>
  <c r="I77" i="33"/>
  <c r="U77" i="33"/>
  <c r="E77" i="33"/>
  <c r="Q77" i="33"/>
  <c r="Y24" i="33"/>
  <c r="E37" i="33" s="1" a="1"/>
  <c r="X38" i="33"/>
  <c r="W40" i="33"/>
  <c r="X322" i="32"/>
  <c r="Y322" i="32" s="1"/>
  <c r="Y290" i="32"/>
  <c r="X323" i="32"/>
  <c r="Y323" i="32" s="1"/>
  <c r="Y291" i="32"/>
  <c r="X50" i="32"/>
  <c r="Y18" i="32"/>
  <c r="E39" i="32" s="1" a="1"/>
  <c r="X324" i="32"/>
  <c r="Y324" i="32" s="1"/>
  <c r="Y292" i="32"/>
  <c r="W309" i="32"/>
  <c r="X277" i="32"/>
  <c r="X195" i="32"/>
  <c r="Y195" i="32" s="1"/>
  <c r="Y175" i="32"/>
  <c r="W315" i="32"/>
  <c r="X283" i="32"/>
  <c r="X130" i="32"/>
  <c r="Y130" i="32" s="1"/>
  <c r="U80" i="17"/>
  <c r="S200" i="18"/>
  <c r="U174" i="17"/>
  <c r="T198" i="17"/>
  <c r="T200" i="17" s="1"/>
  <c r="W172" i="17"/>
  <c r="S158" i="17"/>
  <c r="S160" i="17" s="1"/>
  <c r="U148" i="17"/>
  <c r="V145" i="17"/>
  <c r="V135" i="17"/>
  <c r="U151" i="17"/>
  <c r="U146" i="17"/>
  <c r="V142" i="17"/>
  <c r="V147" i="17"/>
  <c r="T149" i="17"/>
  <c r="V140" i="17"/>
  <c r="U150" i="17"/>
  <c r="W135" i="17"/>
  <c r="W143" i="17"/>
  <c r="W141" i="17"/>
  <c r="V134" i="17"/>
  <c r="U139" i="17"/>
  <c r="U138" i="17"/>
  <c r="U136" i="17"/>
  <c r="V137" i="17"/>
  <c r="W144" i="17"/>
  <c r="W132" i="17"/>
  <c r="V92" i="17"/>
  <c r="U118" i="17"/>
  <c r="U120" i="17" s="1"/>
  <c r="V12" i="17"/>
  <c r="T158" i="18"/>
  <c r="T160" i="18" s="1"/>
  <c r="S78" i="18"/>
  <c r="S80" i="18" s="1"/>
  <c r="S118" i="18"/>
  <c r="S120" i="18" s="1"/>
  <c r="Y52" i="18"/>
  <c r="X136" i="18"/>
  <c r="V13" i="18"/>
  <c r="R38" i="18"/>
  <c r="R40" i="18" s="1"/>
  <c r="V147" i="18"/>
  <c r="U176" i="18"/>
  <c r="R72" i="1"/>
  <c r="R32" i="1"/>
  <c r="R205" i="17"/>
  <c r="S36" i="1" s="1"/>
  <c r="Q72" i="1"/>
  <c r="Q32" i="1"/>
  <c r="V186" i="18"/>
  <c r="U177" i="18"/>
  <c r="V179" i="18"/>
  <c r="X180" i="18"/>
  <c r="X184" i="18"/>
  <c r="W173" i="18"/>
  <c r="U172" i="18"/>
  <c r="U134" i="18"/>
  <c r="W142" i="18"/>
  <c r="W140" i="18"/>
  <c r="X138" i="18"/>
  <c r="X143" i="18"/>
  <c r="U137" i="18"/>
  <c r="W146" i="18"/>
  <c r="V135" i="18"/>
  <c r="X96" i="18"/>
  <c r="T107" i="18"/>
  <c r="U107" i="18" s="1"/>
  <c r="Y108" i="18"/>
  <c r="V95" i="18"/>
  <c r="W95" i="18" s="1"/>
  <c r="W101" i="18"/>
  <c r="X92" i="18"/>
  <c r="Q205" i="18"/>
  <c r="R23" i="1" s="1"/>
  <c r="R71" i="1" s="1"/>
  <c r="T66" i="18"/>
  <c r="U62" i="18"/>
  <c r="V59" i="18"/>
  <c r="Y60" i="18"/>
  <c r="S20" i="18"/>
  <c r="V18" i="18"/>
  <c r="T19" i="18"/>
  <c r="X24" i="18"/>
  <c r="V98" i="18"/>
  <c r="V22" i="18"/>
  <c r="T69" i="18"/>
  <c r="V29" i="18"/>
  <c r="V104" i="18"/>
  <c r="U190" i="18"/>
  <c r="V149" i="18"/>
  <c r="T31" i="18"/>
  <c r="W189" i="18"/>
  <c r="W145" i="18"/>
  <c r="X53" i="18"/>
  <c r="W175" i="18"/>
  <c r="W141" i="18"/>
  <c r="V54" i="18"/>
  <c r="V111" i="18"/>
  <c r="U191" i="18"/>
  <c r="U30" i="18"/>
  <c r="V23" i="18"/>
  <c r="W150" i="18"/>
  <c r="X110" i="18"/>
  <c r="V28" i="18"/>
  <c r="U64" i="18"/>
  <c r="U144" i="18"/>
  <c r="U71" i="18"/>
  <c r="V109" i="18"/>
  <c r="V26" i="18"/>
  <c r="Y105" i="18"/>
  <c r="V139" i="18"/>
  <c r="V67" i="18"/>
  <c r="V61" i="18"/>
  <c r="U182" i="18"/>
  <c r="V100" i="18"/>
  <c r="Y151" i="18"/>
  <c r="T16" i="18"/>
  <c r="U103" i="18"/>
  <c r="T187" i="18"/>
  <c r="T198" i="18" s="1"/>
  <c r="S15" i="18"/>
  <c r="V14" i="18"/>
  <c r="V188" i="18"/>
  <c r="W55" i="18"/>
  <c r="V133" i="18"/>
  <c r="W174" i="18"/>
  <c r="W70" i="18"/>
  <c r="U58" i="18"/>
  <c r="V148" i="18"/>
  <c r="U25" i="18"/>
  <c r="W102" i="18"/>
  <c r="U68" i="18"/>
  <c r="V183" i="18"/>
  <c r="W65" i="18"/>
  <c r="U57" i="18"/>
  <c r="W106" i="18"/>
  <c r="V94" i="18"/>
  <c r="W181" i="18"/>
  <c r="U132" i="18"/>
  <c r="X185" i="18"/>
  <c r="X12" i="18"/>
  <c r="Y56" i="18"/>
  <c r="T93" i="18"/>
  <c r="X178" i="18"/>
  <c r="X97" i="18"/>
  <c r="T17" i="18"/>
  <c r="T99" i="18"/>
  <c r="T21" i="18"/>
  <c r="T27" i="18"/>
  <c r="U63" i="18"/>
  <c r="U16" i="17"/>
  <c r="U31" i="17"/>
  <c r="T133" i="17"/>
  <c r="T17" i="17"/>
  <c r="T38" i="17" s="1"/>
  <c r="T40" i="17" s="1"/>
  <c r="W19" i="17"/>
  <c r="V53" i="17"/>
  <c r="V78" i="17" s="1"/>
  <c r="Y179" i="17"/>
  <c r="Y103" i="17"/>
  <c r="Y178" i="17"/>
  <c r="Y100" i="17"/>
  <c r="Y177" i="17"/>
  <c r="X72" i="30" l="1"/>
  <c r="W160" i="33"/>
  <c r="W207" i="33" s="1"/>
  <c r="X108" i="30" s="1"/>
  <c r="U169" i="32"/>
  <c r="U172" i="32" s="1"/>
  <c r="W169" i="32"/>
  <c r="W172" i="32" s="1"/>
  <c r="S169" i="32"/>
  <c r="S172" i="32" s="1"/>
  <c r="T169" i="32"/>
  <c r="T172" i="32" s="1"/>
  <c r="F169" i="32"/>
  <c r="F172" i="32" s="1"/>
  <c r="K169" i="32"/>
  <c r="K172" i="32" s="1"/>
  <c r="X169" i="32"/>
  <c r="X172" i="32" s="1"/>
  <c r="M169" i="32"/>
  <c r="M172" i="32" s="1"/>
  <c r="V169" i="32"/>
  <c r="V172" i="32" s="1"/>
  <c r="N169" i="32"/>
  <c r="N172" i="32" s="1"/>
  <c r="E169" i="32"/>
  <c r="L234" i="32"/>
  <c r="L237" i="32" s="1"/>
  <c r="M234" i="32"/>
  <c r="M237" i="32" s="1"/>
  <c r="T234" i="32"/>
  <c r="T237" i="32" s="1"/>
  <c r="G234" i="32"/>
  <c r="G237" i="32" s="1"/>
  <c r="N234" i="32"/>
  <c r="N237" i="32" s="1"/>
  <c r="P234" i="32"/>
  <c r="P237" i="32" s="1"/>
  <c r="R234" i="32"/>
  <c r="R237" i="32" s="1"/>
  <c r="E234" i="32"/>
  <c r="W234" i="32"/>
  <c r="W237" i="32" s="1"/>
  <c r="I234" i="32"/>
  <c r="I237" i="32" s="1"/>
  <c r="S234" i="32"/>
  <c r="S237" i="32" s="1"/>
  <c r="F234" i="32"/>
  <c r="F237" i="32" s="1"/>
  <c r="Q234" i="32"/>
  <c r="Q237" i="32" s="1"/>
  <c r="K234" i="32"/>
  <c r="K237" i="32" s="1"/>
  <c r="H234" i="32"/>
  <c r="H237" i="32" s="1"/>
  <c r="X234" i="32"/>
  <c r="X237" i="32" s="1"/>
  <c r="U234" i="32"/>
  <c r="U237" i="32" s="1"/>
  <c r="V234" i="32"/>
  <c r="V237" i="32" s="1"/>
  <c r="J234" i="32"/>
  <c r="J237" i="32" s="1"/>
  <c r="O234" i="32"/>
  <c r="O237" i="32" s="1"/>
  <c r="R169" i="32"/>
  <c r="R172" i="32" s="1"/>
  <c r="P169" i="32"/>
  <c r="P172" i="32" s="1"/>
  <c r="O169" i="32"/>
  <c r="O172" i="32" s="1"/>
  <c r="Q169" i="32"/>
  <c r="Q172" i="32" s="1"/>
  <c r="G104" i="32"/>
  <c r="G107" i="32" s="1"/>
  <c r="M104" i="32"/>
  <c r="M107" i="32" s="1"/>
  <c r="W18" i="30"/>
  <c r="W27" i="30" s="1"/>
  <c r="W40" i="30" s="1"/>
  <c r="W49" i="30" s="1"/>
  <c r="W59" i="30" s="1"/>
  <c r="W69" i="30" s="1"/>
  <c r="K104" i="32"/>
  <c r="K107" i="32" s="1"/>
  <c r="U77" i="30"/>
  <c r="U62" i="30"/>
  <c r="U122" i="30" s="1"/>
  <c r="U120" i="30" s="1"/>
  <c r="U124" i="30" s="1"/>
  <c r="V60" i="30"/>
  <c r="V69" i="30"/>
  <c r="P104" i="32"/>
  <c r="P107" i="32" s="1"/>
  <c r="T104" i="32"/>
  <c r="T107" i="32" s="1"/>
  <c r="J104" i="32"/>
  <c r="J107" i="32" s="1"/>
  <c r="O104" i="32"/>
  <c r="O107" i="32" s="1"/>
  <c r="S104" i="32"/>
  <c r="S107" i="32" s="1"/>
  <c r="U104" i="32"/>
  <c r="U107" i="32" s="1"/>
  <c r="W104" i="32"/>
  <c r="W107" i="32" s="1"/>
  <c r="E104" i="32"/>
  <c r="E107" i="32" s="1"/>
  <c r="R104" i="32"/>
  <c r="R107" i="32" s="1"/>
  <c r="G169" i="32"/>
  <c r="G172" i="32" s="1"/>
  <c r="L169" i="32"/>
  <c r="L172" i="32" s="1"/>
  <c r="H169" i="32"/>
  <c r="H172" i="32" s="1"/>
  <c r="J169" i="32"/>
  <c r="J172" i="32" s="1"/>
  <c r="X104" i="32"/>
  <c r="X107" i="32" s="1"/>
  <c r="Q104" i="32"/>
  <c r="Q107" i="32" s="1"/>
  <c r="N104" i="32"/>
  <c r="N107" i="32" s="1"/>
  <c r="L104" i="32"/>
  <c r="L107" i="32" s="1"/>
  <c r="H104" i="32"/>
  <c r="H107" i="32" s="1"/>
  <c r="I104" i="32"/>
  <c r="I107" i="32" s="1"/>
  <c r="F104" i="32"/>
  <c r="F107" i="32" s="1"/>
  <c r="W205" i="33"/>
  <c r="X23" i="30" s="1"/>
  <c r="O37" i="34"/>
  <c r="R37" i="34"/>
  <c r="N37" i="34"/>
  <c r="P37" i="34"/>
  <c r="U37" i="34"/>
  <c r="X37" i="34"/>
  <c r="K37" i="34"/>
  <c r="M37" i="34"/>
  <c r="I37" i="34"/>
  <c r="E37" i="34"/>
  <c r="J37" i="34"/>
  <c r="S37" i="34"/>
  <c r="T37" i="34"/>
  <c r="L37" i="34"/>
  <c r="W37" i="34"/>
  <c r="G37" i="34"/>
  <c r="H37" i="34"/>
  <c r="Q37" i="34"/>
  <c r="V37" i="34"/>
  <c r="F37" i="34"/>
  <c r="Y197" i="34"/>
  <c r="X199" i="34" s="1"/>
  <c r="Y199" i="34" s="1"/>
  <c r="W117" i="34"/>
  <c r="S117" i="34"/>
  <c r="O117" i="34"/>
  <c r="K117" i="34"/>
  <c r="G117" i="34"/>
  <c r="X117" i="34"/>
  <c r="R117" i="34"/>
  <c r="M117" i="34"/>
  <c r="H117" i="34"/>
  <c r="V117" i="34"/>
  <c r="Q117" i="34"/>
  <c r="L117" i="34"/>
  <c r="F117" i="34"/>
  <c r="T117" i="34"/>
  <c r="I117" i="34"/>
  <c r="P117" i="34"/>
  <c r="E117" i="34"/>
  <c r="N117" i="34"/>
  <c r="N204" i="34" s="1"/>
  <c r="J117" i="34"/>
  <c r="U117" i="34"/>
  <c r="U204" i="34" s="1"/>
  <c r="W207" i="34"/>
  <c r="X109" i="30" s="1"/>
  <c r="Y118" i="34"/>
  <c r="X205" i="34"/>
  <c r="Y38" i="33"/>
  <c r="X37" i="33"/>
  <c r="T37" i="33"/>
  <c r="P37" i="33"/>
  <c r="L37" i="33"/>
  <c r="H37" i="33"/>
  <c r="W37" i="33"/>
  <c r="S37" i="33"/>
  <c r="O37" i="33"/>
  <c r="K37" i="33"/>
  <c r="G37" i="33"/>
  <c r="R37" i="33"/>
  <c r="J37" i="33"/>
  <c r="V37" i="33"/>
  <c r="N37" i="33"/>
  <c r="F37" i="33"/>
  <c r="U37" i="33"/>
  <c r="M37" i="33"/>
  <c r="E37" i="33"/>
  <c r="I37" i="33"/>
  <c r="Q37" i="33"/>
  <c r="X158" i="33"/>
  <c r="Y158" i="33" s="1"/>
  <c r="Y132" i="33"/>
  <c r="E157" i="33" s="1" a="1"/>
  <c r="Y199" i="33"/>
  <c r="X200" i="33"/>
  <c r="Y77" i="33"/>
  <c r="X79" i="33" s="1"/>
  <c r="Y119" i="33"/>
  <c r="X120" i="33"/>
  <c r="W39" i="32"/>
  <c r="S39" i="32"/>
  <c r="O39" i="32"/>
  <c r="K39" i="32"/>
  <c r="G39" i="32"/>
  <c r="T39" i="32"/>
  <c r="N39" i="32"/>
  <c r="I39" i="32"/>
  <c r="V39" i="32"/>
  <c r="P39" i="32"/>
  <c r="H39" i="32"/>
  <c r="R39" i="32"/>
  <c r="L39" i="32"/>
  <c r="E39" i="32"/>
  <c r="U39" i="32"/>
  <c r="M39" i="32"/>
  <c r="X39" i="32"/>
  <c r="Q39" i="32"/>
  <c r="J39" i="32"/>
  <c r="F39" i="32"/>
  <c r="X309" i="32"/>
  <c r="Y277" i="32"/>
  <c r="X315" i="32"/>
  <c r="Y315" i="32" s="1"/>
  <c r="Y283" i="32"/>
  <c r="E237" i="32"/>
  <c r="W325" i="32"/>
  <c r="W333" i="32" s="1"/>
  <c r="X22" i="30" s="1"/>
  <c r="X70" i="30" s="1"/>
  <c r="Y50" i="32"/>
  <c r="X65" i="32"/>
  <c r="E172" i="32"/>
  <c r="V80" i="17"/>
  <c r="T200" i="18"/>
  <c r="V174" i="17"/>
  <c r="U198" i="17"/>
  <c r="U200" i="17" s="1"/>
  <c r="X172" i="17"/>
  <c r="T158" i="17"/>
  <c r="T160" i="17" s="1"/>
  <c r="V148" i="17"/>
  <c r="W145" i="17"/>
  <c r="V146" i="17"/>
  <c r="V151" i="17"/>
  <c r="W137" i="17"/>
  <c r="V138" i="17"/>
  <c r="X143" i="17"/>
  <c r="V150" i="17"/>
  <c r="U149" i="17"/>
  <c r="X144" i="17"/>
  <c r="V139" i="17"/>
  <c r="X141" i="17"/>
  <c r="X135" i="17"/>
  <c r="Y135" i="17" s="1"/>
  <c r="V136" i="17"/>
  <c r="W134" i="17"/>
  <c r="W140" i="17"/>
  <c r="W147" i="17"/>
  <c r="W142" i="17"/>
  <c r="X132" i="17"/>
  <c r="W92" i="17"/>
  <c r="V118" i="17"/>
  <c r="V120" i="17" s="1"/>
  <c r="W12" i="17"/>
  <c r="U158" i="18"/>
  <c r="U160" i="18" s="1"/>
  <c r="T78" i="18"/>
  <c r="T80" i="18" s="1"/>
  <c r="T118" i="18"/>
  <c r="T120" i="18" s="1"/>
  <c r="W147" i="18"/>
  <c r="X147" i="18" s="1"/>
  <c r="Y136" i="18"/>
  <c r="W13" i="18"/>
  <c r="S38" i="18"/>
  <c r="S40" i="18" s="1"/>
  <c r="T20" i="18"/>
  <c r="V176" i="18"/>
  <c r="W176" i="18" s="1"/>
  <c r="S72" i="1"/>
  <c r="S32" i="1"/>
  <c r="R39" i="1"/>
  <c r="Q39" i="1"/>
  <c r="V177" i="18"/>
  <c r="W186" i="18"/>
  <c r="W179" i="18"/>
  <c r="Y180" i="18"/>
  <c r="Y184" i="18"/>
  <c r="X173" i="18"/>
  <c r="V172" i="18"/>
  <c r="V134" i="18"/>
  <c r="Y138" i="18"/>
  <c r="Y143" i="18"/>
  <c r="X142" i="18"/>
  <c r="X140" i="18"/>
  <c r="V137" i="18"/>
  <c r="W135" i="18"/>
  <c r="X135" i="18" s="1"/>
  <c r="X146" i="18"/>
  <c r="Y96" i="18"/>
  <c r="V107" i="18"/>
  <c r="Y92" i="18"/>
  <c r="X95" i="18"/>
  <c r="X101" i="18"/>
  <c r="R205" i="18"/>
  <c r="S23" i="1" s="1"/>
  <c r="S71" i="1" s="1"/>
  <c r="U66" i="18"/>
  <c r="V62" i="18"/>
  <c r="W59" i="18"/>
  <c r="W18" i="18"/>
  <c r="U19" i="18"/>
  <c r="Y24" i="18"/>
  <c r="U27" i="18"/>
  <c r="Y178" i="18"/>
  <c r="X181" i="18"/>
  <c r="U69" i="18"/>
  <c r="W98" i="18"/>
  <c r="X106" i="18"/>
  <c r="X65" i="18"/>
  <c r="V68" i="18"/>
  <c r="V25" i="18"/>
  <c r="V58" i="18"/>
  <c r="X174" i="18"/>
  <c r="X55" i="18"/>
  <c r="W14" i="18"/>
  <c r="V103" i="18"/>
  <c r="W61" i="18"/>
  <c r="W139" i="18"/>
  <c r="W109" i="18"/>
  <c r="V71" i="18"/>
  <c r="W28" i="18"/>
  <c r="X150" i="18"/>
  <c r="V30" i="18"/>
  <c r="W111" i="18"/>
  <c r="X141" i="18"/>
  <c r="X175" i="18"/>
  <c r="X145" i="18"/>
  <c r="U31" i="18"/>
  <c r="V190" i="18"/>
  <c r="V63" i="18"/>
  <c r="U17" i="18"/>
  <c r="U21" i="18"/>
  <c r="U99" i="18"/>
  <c r="Y97" i="18"/>
  <c r="U93" i="18"/>
  <c r="Y12" i="18"/>
  <c r="V132" i="18"/>
  <c r="V182" i="18"/>
  <c r="W29" i="18"/>
  <c r="W22" i="18"/>
  <c r="Y185" i="18"/>
  <c r="W94" i="18"/>
  <c r="V57" i="18"/>
  <c r="W183" i="18"/>
  <c r="X102" i="18"/>
  <c r="W148" i="18"/>
  <c r="X70" i="18"/>
  <c r="W133" i="18"/>
  <c r="W188" i="18"/>
  <c r="T15" i="18"/>
  <c r="U187" i="18"/>
  <c r="U198" i="18" s="1"/>
  <c r="U16" i="18"/>
  <c r="W100" i="18"/>
  <c r="W67" i="18"/>
  <c r="W26" i="18"/>
  <c r="V144" i="18"/>
  <c r="V64" i="18"/>
  <c r="Y110" i="18"/>
  <c r="W23" i="18"/>
  <c r="V191" i="18"/>
  <c r="W54" i="18"/>
  <c r="Y53" i="18"/>
  <c r="X189" i="18"/>
  <c r="W149" i="18"/>
  <c r="W104" i="18"/>
  <c r="W53" i="17"/>
  <c r="W78" i="17" s="1"/>
  <c r="U17" i="17"/>
  <c r="U38" i="17" s="1"/>
  <c r="U40" i="17" s="1"/>
  <c r="V31" i="17"/>
  <c r="X19" i="17"/>
  <c r="U133" i="17"/>
  <c r="U158" i="17" s="1"/>
  <c r="V16" i="17"/>
  <c r="S205" i="17"/>
  <c r="T36" i="1" s="1"/>
  <c r="Y109" i="17"/>
  <c r="Y191" i="17"/>
  <c r="Y62" i="17"/>
  <c r="Y188" i="17"/>
  <c r="Y111" i="17"/>
  <c r="V204" i="34" l="1"/>
  <c r="X200" i="34"/>
  <c r="W204" i="34"/>
  <c r="K204" i="34"/>
  <c r="J204" i="34"/>
  <c r="Y234" i="32"/>
  <c r="W60" i="30"/>
  <c r="W77" i="30" s="1"/>
  <c r="L204" i="34"/>
  <c r="Q204" i="34"/>
  <c r="R204" i="34"/>
  <c r="X204" i="34"/>
  <c r="X71" i="30"/>
  <c r="X18" i="30"/>
  <c r="X27" i="30" s="1"/>
  <c r="X40" i="30" s="1"/>
  <c r="X49" i="30" s="1"/>
  <c r="X59" i="30" s="1"/>
  <c r="V62" i="30"/>
  <c r="V122" i="30" s="1"/>
  <c r="V120" i="30" s="1"/>
  <c r="V124" i="30" s="1"/>
  <c r="V77" i="30"/>
  <c r="Y205" i="34"/>
  <c r="Y36" i="30"/>
  <c r="P204" i="34"/>
  <c r="M204" i="34"/>
  <c r="S204" i="34"/>
  <c r="F204" i="34"/>
  <c r="G204" i="34"/>
  <c r="Y169" i="32"/>
  <c r="Y104" i="32"/>
  <c r="I204" i="34"/>
  <c r="O204" i="34"/>
  <c r="T204" i="34"/>
  <c r="H204" i="34"/>
  <c r="Y37" i="34"/>
  <c r="X39" i="34" s="1"/>
  <c r="Y117" i="34"/>
  <c r="X119" i="34" s="1"/>
  <c r="E204" i="34"/>
  <c r="Y79" i="33"/>
  <c r="X80" i="33"/>
  <c r="X205" i="33"/>
  <c r="W157" i="33"/>
  <c r="W204" i="33" s="1"/>
  <c r="S157" i="33"/>
  <c r="S204" i="33" s="1"/>
  <c r="O157" i="33"/>
  <c r="O204" i="33" s="1"/>
  <c r="K157" i="33"/>
  <c r="K204" i="33" s="1"/>
  <c r="G157" i="33"/>
  <c r="G204" i="33" s="1"/>
  <c r="V157" i="33"/>
  <c r="V204" i="33" s="1"/>
  <c r="R157" i="33"/>
  <c r="R204" i="33" s="1"/>
  <c r="N157" i="33"/>
  <c r="N204" i="33" s="1"/>
  <c r="J157" i="33"/>
  <c r="J204" i="33" s="1"/>
  <c r="F157" i="33"/>
  <c r="F204" i="33" s="1"/>
  <c r="U157" i="33"/>
  <c r="U204" i="33" s="1"/>
  <c r="M157" i="33"/>
  <c r="M204" i="33" s="1"/>
  <c r="E157" i="33"/>
  <c r="T157" i="33"/>
  <c r="T204" i="33" s="1"/>
  <c r="L157" i="33"/>
  <c r="L204" i="33" s="1"/>
  <c r="Q157" i="33"/>
  <c r="Q204" i="33" s="1"/>
  <c r="I157" i="33"/>
  <c r="I204" i="33" s="1"/>
  <c r="X157" i="33"/>
  <c r="X204" i="33" s="1"/>
  <c r="P157" i="33"/>
  <c r="P204" i="33" s="1"/>
  <c r="H157" i="33"/>
  <c r="H204" i="33" s="1"/>
  <c r="E204" i="33"/>
  <c r="Y37" i="33"/>
  <c r="X39" i="33" s="1"/>
  <c r="F42" i="32"/>
  <c r="M42" i="32"/>
  <c r="R42" i="32"/>
  <c r="I42" i="32"/>
  <c r="K42" i="32"/>
  <c r="E131" i="32"/>
  <c r="F131" i="32" s="1"/>
  <c r="G131" i="32" s="1"/>
  <c r="H131" i="32" s="1"/>
  <c r="I131" i="32" s="1"/>
  <c r="J131" i="32" s="1"/>
  <c r="K131" i="32" s="1"/>
  <c r="L131" i="32" s="1"/>
  <c r="M131" i="32" s="1"/>
  <c r="N131" i="32" s="1"/>
  <c r="O131" i="32" s="1"/>
  <c r="P131" i="32" s="1"/>
  <c r="Q131" i="32" s="1"/>
  <c r="R131" i="32" s="1"/>
  <c r="S131" i="32" s="1"/>
  <c r="T131" i="32" s="1"/>
  <c r="U131" i="32" s="1"/>
  <c r="V131" i="32" s="1"/>
  <c r="W131" i="32" s="1"/>
  <c r="X131" i="32" s="1"/>
  <c r="D110" i="32" a="1"/>
  <c r="Y107" i="32"/>
  <c r="J42" i="32"/>
  <c r="U42" i="32"/>
  <c r="H42" i="32"/>
  <c r="N42" i="32"/>
  <c r="O42" i="32"/>
  <c r="E261" i="32"/>
  <c r="F261" i="32" s="1"/>
  <c r="G261" i="32" s="1"/>
  <c r="H261" i="32" s="1"/>
  <c r="I261" i="32" s="1"/>
  <c r="J261" i="32" s="1"/>
  <c r="K261" i="32" s="1"/>
  <c r="L261" i="32" s="1"/>
  <c r="M261" i="32" s="1"/>
  <c r="N261" i="32" s="1"/>
  <c r="O261" i="32" s="1"/>
  <c r="P261" i="32" s="1"/>
  <c r="Q261" i="32" s="1"/>
  <c r="R261" i="32" s="1"/>
  <c r="S261" i="32" s="1"/>
  <c r="T261" i="32" s="1"/>
  <c r="U261" i="32" s="1"/>
  <c r="V261" i="32" s="1"/>
  <c r="W261" i="32" s="1"/>
  <c r="X261" i="32" s="1"/>
  <c r="Y237" i="32"/>
  <c r="D240" i="32" a="1"/>
  <c r="E299" i="32" a="1"/>
  <c r="Q42" i="32"/>
  <c r="Y39" i="32"/>
  <c r="E42" i="32"/>
  <c r="P42" i="32"/>
  <c r="T42" i="32"/>
  <c r="S42" i="32"/>
  <c r="D175" i="32" a="1"/>
  <c r="E196" i="32"/>
  <c r="F196" i="32" s="1"/>
  <c r="G196" i="32" s="1"/>
  <c r="H196" i="32" s="1"/>
  <c r="I196" i="32" s="1"/>
  <c r="J196" i="32" s="1"/>
  <c r="K196" i="32" s="1"/>
  <c r="L196" i="32" s="1"/>
  <c r="M196" i="32" s="1"/>
  <c r="N196" i="32" s="1"/>
  <c r="O196" i="32" s="1"/>
  <c r="P196" i="32" s="1"/>
  <c r="Q196" i="32" s="1"/>
  <c r="R196" i="32" s="1"/>
  <c r="S196" i="32" s="1"/>
  <c r="T196" i="32" s="1"/>
  <c r="U196" i="32" s="1"/>
  <c r="V196" i="32" s="1"/>
  <c r="W196" i="32" s="1"/>
  <c r="X196" i="32" s="1"/>
  <c r="Y172" i="32"/>
  <c r="Y65" i="32"/>
  <c r="Y309" i="32"/>
  <c r="X325" i="32"/>
  <c r="Y325" i="32" s="1"/>
  <c r="X42" i="32"/>
  <c r="L42" i="32"/>
  <c r="V42" i="32"/>
  <c r="G42" i="32"/>
  <c r="W42" i="32"/>
  <c r="U160" i="17"/>
  <c r="W80" i="17"/>
  <c r="U200" i="18"/>
  <c r="W174" i="17"/>
  <c r="V198" i="17"/>
  <c r="V200" i="17" s="1"/>
  <c r="W136" i="17"/>
  <c r="X136" i="17" s="1"/>
  <c r="W148" i="17"/>
  <c r="X145" i="17"/>
  <c r="W151" i="17"/>
  <c r="W146" i="17"/>
  <c r="X140" i="17"/>
  <c r="Y141" i="17"/>
  <c r="V149" i="17"/>
  <c r="W150" i="17"/>
  <c r="W138" i="17"/>
  <c r="X142" i="17"/>
  <c r="X147" i="17"/>
  <c r="X134" i="17"/>
  <c r="W139" i="17"/>
  <c r="X137" i="17"/>
  <c r="Y132" i="17"/>
  <c r="X92" i="17"/>
  <c r="X118" i="17" s="1"/>
  <c r="W118" i="17"/>
  <c r="W120" i="17" s="1"/>
  <c r="X12" i="17"/>
  <c r="U78" i="18"/>
  <c r="U80" i="18" s="1"/>
  <c r="U118" i="18"/>
  <c r="U120" i="18" s="1"/>
  <c r="V158" i="18"/>
  <c r="V160" i="18" s="1"/>
  <c r="Y147" i="18"/>
  <c r="X13" i="18"/>
  <c r="T38" i="18"/>
  <c r="T40" i="18" s="1"/>
  <c r="U20" i="18"/>
  <c r="T72" i="1"/>
  <c r="T32" i="1"/>
  <c r="S39" i="1"/>
  <c r="W177" i="18"/>
  <c r="X176" i="18"/>
  <c r="X186" i="18"/>
  <c r="X179" i="18"/>
  <c r="Y173" i="18"/>
  <c r="W172" i="18"/>
  <c r="W134" i="18"/>
  <c r="Y142" i="18"/>
  <c r="Y140" i="18"/>
  <c r="W137" i="18"/>
  <c r="Y146" i="18"/>
  <c r="Y135" i="18"/>
  <c r="Y95" i="18"/>
  <c r="W107" i="18"/>
  <c r="Y101" i="18"/>
  <c r="S205" i="18"/>
  <c r="T23" i="1" s="1"/>
  <c r="T71" i="1" s="1"/>
  <c r="V66" i="18"/>
  <c r="W62" i="18"/>
  <c r="X59" i="18"/>
  <c r="X18" i="18"/>
  <c r="V19" i="18"/>
  <c r="X54" i="18"/>
  <c r="V17" i="18"/>
  <c r="V31" i="18"/>
  <c r="Y175" i="18"/>
  <c r="X111" i="18"/>
  <c r="Y150" i="18"/>
  <c r="W71" i="18"/>
  <c r="X109" i="18"/>
  <c r="X61" i="18"/>
  <c r="W103" i="18"/>
  <c r="X14" i="18"/>
  <c r="Y174" i="18"/>
  <c r="W25" i="18"/>
  <c r="Y65" i="18"/>
  <c r="X98" i="18"/>
  <c r="X100" i="18"/>
  <c r="U15" i="18"/>
  <c r="X133" i="18"/>
  <c r="X148" i="18"/>
  <c r="X183" i="18"/>
  <c r="X29" i="18"/>
  <c r="X149" i="18"/>
  <c r="X23" i="18"/>
  <c r="X67" i="18"/>
  <c r="Y189" i="18"/>
  <c r="W191" i="18"/>
  <c r="W64" i="18"/>
  <c r="X26" i="18"/>
  <c r="W132" i="18"/>
  <c r="V93" i="18"/>
  <c r="V99" i="18"/>
  <c r="W63" i="18"/>
  <c r="W190" i="18"/>
  <c r="Y145" i="18"/>
  <c r="Y141" i="18"/>
  <c r="W30" i="18"/>
  <c r="X28" i="18"/>
  <c r="X139" i="18"/>
  <c r="Y55" i="18"/>
  <c r="W58" i="18"/>
  <c r="W68" i="18"/>
  <c r="Y106" i="18"/>
  <c r="V69" i="18"/>
  <c r="Y181" i="18"/>
  <c r="V27" i="18"/>
  <c r="W144" i="18"/>
  <c r="V21" i="18"/>
  <c r="X104" i="18"/>
  <c r="V16" i="18"/>
  <c r="V187" i="18"/>
  <c r="V198" i="18" s="1"/>
  <c r="X188" i="18"/>
  <c r="Y70" i="18"/>
  <c r="Y102" i="18"/>
  <c r="W57" i="18"/>
  <c r="X94" i="18"/>
  <c r="X22" i="18"/>
  <c r="W182" i="18"/>
  <c r="Y19" i="17"/>
  <c r="V133" i="17"/>
  <c r="W31" i="17"/>
  <c r="X53" i="17"/>
  <c r="W16" i="17"/>
  <c r="V17" i="17"/>
  <c r="V38" i="17" s="1"/>
  <c r="V40" i="17" s="1"/>
  <c r="Y57" i="17"/>
  <c r="Y14" i="17"/>
  <c r="Y15" i="17"/>
  <c r="Y65" i="17"/>
  <c r="Y61" i="17"/>
  <c r="Y56" i="17"/>
  <c r="Y182" i="17"/>
  <c r="Y108" i="17"/>
  <c r="Y20" i="17"/>
  <c r="Y26" i="17"/>
  <c r="Y144" i="17"/>
  <c r="Y185" i="17"/>
  <c r="Y93" i="17"/>
  <c r="Y54" i="17"/>
  <c r="Y59" i="17"/>
  <c r="Y23" i="17"/>
  <c r="Y110" i="17"/>
  <c r="Y30" i="17"/>
  <c r="Y71" i="17"/>
  <c r="Y98" i="17"/>
  <c r="Y13" i="17"/>
  <c r="Y18" i="17"/>
  <c r="W62" i="30" l="1"/>
  <c r="W122" i="30" s="1"/>
  <c r="W120" i="30" s="1"/>
  <c r="W124" i="30" s="1"/>
  <c r="Y205" i="33"/>
  <c r="Y23" i="30"/>
  <c r="X69" i="30"/>
  <c r="X60" i="30"/>
  <c r="Y32" i="30"/>
  <c r="Y72" i="30"/>
  <c r="Z72" i="30" s="1"/>
  <c r="Z36" i="30"/>
  <c r="X333" i="32"/>
  <c r="Y39" i="34"/>
  <c r="X40" i="34"/>
  <c r="Y204" i="34"/>
  <c r="Y119" i="34"/>
  <c r="X206" i="34"/>
  <c r="X120" i="34"/>
  <c r="Y39" i="33"/>
  <c r="X40" i="33"/>
  <c r="Y204" i="33"/>
  <c r="Y157" i="33"/>
  <c r="X159" i="33" s="1"/>
  <c r="D126" i="32"/>
  <c r="D122" i="32"/>
  <c r="D118" i="32"/>
  <c r="D114" i="32"/>
  <c r="D110" i="32"/>
  <c r="D129" i="32"/>
  <c r="D125" i="32"/>
  <c r="D121" i="32"/>
  <c r="D117" i="32"/>
  <c r="D113" i="32"/>
  <c r="D128" i="32"/>
  <c r="D120" i="32"/>
  <c r="D112" i="32"/>
  <c r="D127" i="32"/>
  <c r="D116" i="32"/>
  <c r="D123" i="32"/>
  <c r="D111" i="32"/>
  <c r="D119" i="32"/>
  <c r="D124" i="32"/>
  <c r="D115" i="32"/>
  <c r="D194" i="32"/>
  <c r="D190" i="32"/>
  <c r="D186" i="32"/>
  <c r="D182" i="32"/>
  <c r="D178" i="32"/>
  <c r="D192" i="32"/>
  <c r="D187" i="32"/>
  <c r="D181" i="32"/>
  <c r="D176" i="32"/>
  <c r="D191" i="32"/>
  <c r="D185" i="32"/>
  <c r="D180" i="32"/>
  <c r="D175" i="32"/>
  <c r="D184" i="32"/>
  <c r="D193" i="32"/>
  <c r="D183" i="32"/>
  <c r="D188" i="32"/>
  <c r="D189" i="32"/>
  <c r="D177" i="32"/>
  <c r="D179" i="32"/>
  <c r="W299" i="32"/>
  <c r="S299" i="32"/>
  <c r="O299" i="32"/>
  <c r="K299" i="32"/>
  <c r="G299" i="32"/>
  <c r="U299" i="32"/>
  <c r="Q299" i="32"/>
  <c r="X299" i="32"/>
  <c r="P299" i="32"/>
  <c r="J299" i="32"/>
  <c r="E299" i="32"/>
  <c r="V299" i="32"/>
  <c r="N299" i="32"/>
  <c r="I299" i="32"/>
  <c r="T299" i="32"/>
  <c r="M299" i="32"/>
  <c r="H299" i="32"/>
  <c r="L299" i="32"/>
  <c r="F299" i="32"/>
  <c r="R299" i="32"/>
  <c r="E66" i="32"/>
  <c r="D45" i="32" a="1"/>
  <c r="Y42" i="32"/>
  <c r="D258" i="32"/>
  <c r="D254" i="32"/>
  <c r="D250" i="32"/>
  <c r="D246" i="32"/>
  <c r="D242" i="32"/>
  <c r="D257" i="32"/>
  <c r="D253" i="32"/>
  <c r="D249" i="32"/>
  <c r="D245" i="32"/>
  <c r="D241" i="32"/>
  <c r="D256" i="32"/>
  <c r="D248" i="32"/>
  <c r="D240" i="32"/>
  <c r="D255" i="32"/>
  <c r="D247" i="32"/>
  <c r="D244" i="32"/>
  <c r="D259" i="32"/>
  <c r="D243" i="32"/>
  <c r="D252" i="32"/>
  <c r="D251" i="32"/>
  <c r="V200" i="18"/>
  <c r="V158" i="17"/>
  <c r="V160" i="17" s="1"/>
  <c r="X174" i="17"/>
  <c r="X198" i="17" s="1"/>
  <c r="W198" i="17"/>
  <c r="W200" i="17" s="1"/>
  <c r="X148" i="17"/>
  <c r="Y148" i="17" s="1"/>
  <c r="X146" i="17"/>
  <c r="X151" i="17"/>
  <c r="X150" i="17"/>
  <c r="Y140" i="17"/>
  <c r="W149" i="17"/>
  <c r="X139" i="17"/>
  <c r="Y134" i="17"/>
  <c r="Y142" i="17"/>
  <c r="X138" i="17"/>
  <c r="Y92" i="17"/>
  <c r="X78" i="17"/>
  <c r="T205" i="17"/>
  <c r="U36" i="1" s="1"/>
  <c r="U32" i="1" s="1"/>
  <c r="Y53" i="17"/>
  <c r="U205" i="17"/>
  <c r="V36" i="1" s="1"/>
  <c r="W158" i="18"/>
  <c r="W160" i="18" s="1"/>
  <c r="V78" i="18"/>
  <c r="V80" i="18" s="1"/>
  <c r="V118" i="18"/>
  <c r="V120" i="18" s="1"/>
  <c r="T205" i="18"/>
  <c r="U23" i="1" s="1"/>
  <c r="U71" i="1" s="1"/>
  <c r="Y13" i="18"/>
  <c r="U38" i="18"/>
  <c r="U40" i="18" s="1"/>
  <c r="V20" i="18"/>
  <c r="T39" i="1"/>
  <c r="X177" i="18"/>
  <c r="Y176" i="18"/>
  <c r="Y186" i="18"/>
  <c r="Y179" i="18"/>
  <c r="X172" i="18"/>
  <c r="X134" i="18"/>
  <c r="X137" i="18"/>
  <c r="X107" i="18"/>
  <c r="W66" i="18"/>
  <c r="X62" i="18"/>
  <c r="Y59" i="18"/>
  <c r="Y18" i="18"/>
  <c r="W19" i="18"/>
  <c r="W17" i="18"/>
  <c r="Y94" i="18"/>
  <c r="Y188" i="18"/>
  <c r="W21" i="18"/>
  <c r="X144" i="18"/>
  <c r="Y67" i="18"/>
  <c r="Y149" i="18"/>
  <c r="Y98" i="18"/>
  <c r="X25" i="18"/>
  <c r="Y14" i="18"/>
  <c r="Y61" i="18"/>
  <c r="X71" i="18"/>
  <c r="Y111" i="18"/>
  <c r="W31" i="18"/>
  <c r="X57" i="18"/>
  <c r="W187" i="18"/>
  <c r="W198" i="18" s="1"/>
  <c r="Y23" i="18"/>
  <c r="X103" i="18"/>
  <c r="X182" i="18"/>
  <c r="W16" i="18"/>
  <c r="X58" i="18"/>
  <c r="Y28" i="18"/>
  <c r="X190" i="18"/>
  <c r="W93" i="18"/>
  <c r="Y26" i="18"/>
  <c r="Y29" i="18"/>
  <c r="Y183" i="18"/>
  <c r="Y133" i="18"/>
  <c r="Y54" i="18"/>
  <c r="Y22" i="18"/>
  <c r="Y104" i="18"/>
  <c r="Y109" i="18"/>
  <c r="W27" i="18"/>
  <c r="W69" i="18"/>
  <c r="X68" i="18"/>
  <c r="Y139" i="18"/>
  <c r="X30" i="18"/>
  <c r="X63" i="18"/>
  <c r="W99" i="18"/>
  <c r="X132" i="18"/>
  <c r="X64" i="18"/>
  <c r="X191" i="18"/>
  <c r="Y148" i="18"/>
  <c r="V15" i="18"/>
  <c r="Y100" i="18"/>
  <c r="X31" i="17"/>
  <c r="W17" i="17"/>
  <c r="W38" i="17" s="1"/>
  <c r="W40" i="17" s="1"/>
  <c r="X16" i="17"/>
  <c r="W133" i="17"/>
  <c r="Y94" i="17"/>
  <c r="Y143" i="17"/>
  <c r="Y136" i="17"/>
  <c r="Y70" i="17"/>
  <c r="Y189" i="17"/>
  <c r="Y64" i="17"/>
  <c r="Y95" i="17"/>
  <c r="Y181" i="17"/>
  <c r="Y55" i="17"/>
  <c r="Y99" i="17"/>
  <c r="Y145" i="17"/>
  <c r="Y173" i="17"/>
  <c r="Y25" i="17"/>
  <c r="Y147" i="17"/>
  <c r="Y183" i="17"/>
  <c r="Y22" i="17"/>
  <c r="Y175" i="17"/>
  <c r="Y102" i="17"/>
  <c r="Y187" i="17"/>
  <c r="Y176" i="17"/>
  <c r="Y27" i="17"/>
  <c r="Y97" i="17"/>
  <c r="Y69" i="17"/>
  <c r="W200" i="18" l="1"/>
  <c r="Y206" i="34"/>
  <c r="Y56" i="30"/>
  <c r="Y333" i="32"/>
  <c r="Y22" i="30"/>
  <c r="Y18" i="30" s="1"/>
  <c r="X77" i="30"/>
  <c r="X62" i="30"/>
  <c r="X122" i="30" s="1"/>
  <c r="X120" i="30" s="1"/>
  <c r="X124" i="30" s="1"/>
  <c r="Y71" i="30"/>
  <c r="Z71" i="30" s="1"/>
  <c r="Z23" i="30"/>
  <c r="Y39" i="30"/>
  <c r="Z32" i="30"/>
  <c r="Y159" i="33"/>
  <c r="X160" i="33"/>
  <c r="X207" i="33" s="1"/>
  <c r="Y108" i="30" s="1"/>
  <c r="X206" i="33"/>
  <c r="R302" i="32"/>
  <c r="R330" i="32"/>
  <c r="M302" i="32"/>
  <c r="M330" i="32"/>
  <c r="V302" i="32"/>
  <c r="V330" i="32"/>
  <c r="X302" i="32"/>
  <c r="X330" i="32"/>
  <c r="K302" i="32"/>
  <c r="K330" i="32"/>
  <c r="F302" i="32"/>
  <c r="F330" i="32"/>
  <c r="T302" i="32"/>
  <c r="T330" i="32"/>
  <c r="Y299" i="32"/>
  <c r="E302" i="32"/>
  <c r="E330" i="32"/>
  <c r="Q302" i="32"/>
  <c r="Q330" i="32"/>
  <c r="O302" i="32"/>
  <c r="O330" i="32"/>
  <c r="D62" i="32"/>
  <c r="D58" i="32"/>
  <c r="D54" i="32"/>
  <c r="D50" i="32"/>
  <c r="D46" i="32"/>
  <c r="D63" i="32"/>
  <c r="D57" i="32"/>
  <c r="D52" i="32"/>
  <c r="D47" i="32"/>
  <c r="D64" i="32"/>
  <c r="D56" i="32"/>
  <c r="D49" i="32"/>
  <c r="D55" i="32"/>
  <c r="D60" i="32"/>
  <c r="D53" i="32"/>
  <c r="D45" i="32"/>
  <c r="D61" i="32"/>
  <c r="D59" i="32"/>
  <c r="D51" i="32"/>
  <c r="D48" i="32"/>
  <c r="L302" i="32"/>
  <c r="L330" i="32"/>
  <c r="I302" i="32"/>
  <c r="I330" i="32"/>
  <c r="J302" i="32"/>
  <c r="J330" i="32"/>
  <c r="U302" i="32"/>
  <c r="U330" i="32"/>
  <c r="S302" i="32"/>
  <c r="S330" i="32"/>
  <c r="F66" i="32"/>
  <c r="H302" i="32"/>
  <c r="H330" i="32"/>
  <c r="N302" i="32"/>
  <c r="N330" i="32"/>
  <c r="P302" i="32"/>
  <c r="P330" i="32"/>
  <c r="G302" i="32"/>
  <c r="G330" i="32"/>
  <c r="W302" i="32"/>
  <c r="W330" i="32"/>
  <c r="W158" i="17"/>
  <c r="W160" i="17" s="1"/>
  <c r="Y174" i="17"/>
  <c r="Y146" i="17"/>
  <c r="Y138" i="17"/>
  <c r="Y150" i="17"/>
  <c r="Y139" i="17"/>
  <c r="X149" i="17"/>
  <c r="U72" i="1"/>
  <c r="X158" i="18"/>
  <c r="W118" i="18"/>
  <c r="W120" i="18" s="1"/>
  <c r="W78" i="18"/>
  <c r="W80" i="18" s="1"/>
  <c r="W20" i="18"/>
  <c r="X20" i="18" s="1"/>
  <c r="V38" i="18"/>
  <c r="V40" i="18" s="1"/>
  <c r="X19" i="18"/>
  <c r="Y19" i="18" s="1"/>
  <c r="V72" i="1"/>
  <c r="V32" i="1"/>
  <c r="U39" i="1"/>
  <c r="Y177" i="18"/>
  <c r="Y172" i="18"/>
  <c r="Y134" i="18"/>
  <c r="Y137" i="18"/>
  <c r="Y107" i="18"/>
  <c r="U205" i="18"/>
  <c r="V23" i="1" s="1"/>
  <c r="V71" i="1" s="1"/>
  <c r="X66" i="18"/>
  <c r="Y62" i="18"/>
  <c r="Y132" i="18"/>
  <c r="X69" i="18"/>
  <c r="Y57" i="18"/>
  <c r="X99" i="18"/>
  <c r="Y30" i="18"/>
  <c r="X27" i="18"/>
  <c r="X93" i="18"/>
  <c r="Y182" i="18"/>
  <c r="X187" i="18"/>
  <c r="X198" i="18" s="1"/>
  <c r="X31" i="18"/>
  <c r="Y71" i="18"/>
  <c r="X21" i="18"/>
  <c r="W15" i="18"/>
  <c r="Y63" i="18"/>
  <c r="X16" i="18"/>
  <c r="Y25" i="18"/>
  <c r="X17" i="18"/>
  <c r="Y64" i="18"/>
  <c r="Y68" i="18"/>
  <c r="Y191" i="18"/>
  <c r="Y103" i="18"/>
  <c r="Y144" i="18"/>
  <c r="Y190" i="18"/>
  <c r="Y58" i="18"/>
  <c r="X133" i="17"/>
  <c r="Y31" i="17"/>
  <c r="X17" i="17"/>
  <c r="Y16" i="17"/>
  <c r="Y104" i="17"/>
  <c r="Y52" i="17"/>
  <c r="Y67" i="17"/>
  <c r="Y12" i="17"/>
  <c r="Y21" i="17"/>
  <c r="Y96" i="17"/>
  <c r="Y68" i="17"/>
  <c r="Y151" i="17"/>
  <c r="Y180" i="17"/>
  <c r="Y172" i="17"/>
  <c r="Y24" i="17"/>
  <c r="Y58" i="17"/>
  <c r="Y63" i="17"/>
  <c r="Y105" i="17"/>
  <c r="Y101" i="17"/>
  <c r="Y184" i="17"/>
  <c r="Y186" i="17"/>
  <c r="Y106" i="17"/>
  <c r="Y28" i="17"/>
  <c r="Y190" i="17"/>
  <c r="Y66" i="17"/>
  <c r="Y75" i="30" l="1"/>
  <c r="Z75" i="30" s="1"/>
  <c r="Z56" i="30"/>
  <c r="Y206" i="33"/>
  <c r="Y55" i="30"/>
  <c r="X86" i="30"/>
  <c r="X83" i="30" s="1"/>
  <c r="X78" i="30"/>
  <c r="Q86" i="30"/>
  <c r="Q83" i="30" s="1"/>
  <c r="Q78" i="30"/>
  <c r="Q68" i="30" s="1"/>
  <c r="I86" i="30"/>
  <c r="I83" i="30" s="1"/>
  <c r="I78" i="30"/>
  <c r="I68" i="30" s="1"/>
  <c r="U78" i="30"/>
  <c r="U68" i="30" s="1"/>
  <c r="U86" i="30"/>
  <c r="U83" i="30" s="1"/>
  <c r="L86" i="30"/>
  <c r="L83" i="30" s="1"/>
  <c r="L78" i="30"/>
  <c r="L68" i="30" s="1"/>
  <c r="W86" i="30"/>
  <c r="W83" i="30" s="1"/>
  <c r="W78" i="30"/>
  <c r="W68" i="30" s="1"/>
  <c r="S86" i="30"/>
  <c r="S83" i="30" s="1"/>
  <c r="S78" i="30"/>
  <c r="S68" i="30" s="1"/>
  <c r="V78" i="30"/>
  <c r="V68" i="30" s="1"/>
  <c r="V86" i="30"/>
  <c r="V83" i="30" s="1"/>
  <c r="J86" i="30"/>
  <c r="J83" i="30" s="1"/>
  <c r="J78" i="30"/>
  <c r="J68" i="30" s="1"/>
  <c r="P86" i="30"/>
  <c r="P83" i="30" s="1"/>
  <c r="P78" i="30"/>
  <c r="P68" i="30" s="1"/>
  <c r="J107" i="30"/>
  <c r="N107" i="30"/>
  <c r="R107" i="30"/>
  <c r="V107" i="30"/>
  <c r="F107" i="30"/>
  <c r="K107" i="30"/>
  <c r="O107" i="30"/>
  <c r="S107" i="30"/>
  <c r="W107" i="30"/>
  <c r="I107" i="30"/>
  <c r="Q107" i="30"/>
  <c r="G107" i="30"/>
  <c r="L107" i="30"/>
  <c r="T107" i="30"/>
  <c r="F86" i="30"/>
  <c r="M107" i="30"/>
  <c r="U107" i="30"/>
  <c r="P107" i="30"/>
  <c r="F78" i="30"/>
  <c r="X107" i="30"/>
  <c r="H107" i="30"/>
  <c r="X68" i="30"/>
  <c r="H86" i="30"/>
  <c r="H83" i="30" s="1"/>
  <c r="H78" i="30"/>
  <c r="H68" i="30" s="1"/>
  <c r="O86" i="30"/>
  <c r="O83" i="30" s="1"/>
  <c r="O78" i="30"/>
  <c r="O68" i="30" s="1"/>
  <c r="G86" i="30"/>
  <c r="G83" i="30" s="1"/>
  <c r="G78" i="30"/>
  <c r="G68" i="30" s="1"/>
  <c r="Y86" i="30"/>
  <c r="Y83" i="30" s="1"/>
  <c r="Y78" i="30"/>
  <c r="N78" i="30"/>
  <c r="N68" i="30" s="1"/>
  <c r="N86" i="30"/>
  <c r="N83" i="30" s="1"/>
  <c r="Y70" i="30"/>
  <c r="Z70" i="30" s="1"/>
  <c r="Z22" i="30"/>
  <c r="T86" i="30"/>
  <c r="T83" i="30" s="1"/>
  <c r="T78" i="30"/>
  <c r="T68" i="30" s="1"/>
  <c r="K86" i="30"/>
  <c r="K83" i="30" s="1"/>
  <c r="K78" i="30"/>
  <c r="K68" i="30" s="1"/>
  <c r="M78" i="30"/>
  <c r="M68" i="30" s="1"/>
  <c r="M86" i="30"/>
  <c r="M83" i="30" s="1"/>
  <c r="R86" i="30"/>
  <c r="R83" i="30" s="1"/>
  <c r="R78" i="30"/>
  <c r="R68" i="30" s="1"/>
  <c r="Y27" i="30"/>
  <c r="Z27" i="30" s="1"/>
  <c r="Z18" i="30"/>
  <c r="Z39" i="30"/>
  <c r="E326" i="32"/>
  <c r="D305" i="32" a="1"/>
  <c r="Y302" i="32"/>
  <c r="G66" i="32"/>
  <c r="Y330" i="32"/>
  <c r="Y79" i="30" s="1"/>
  <c r="Z79" i="30" s="1"/>
  <c r="X158" i="17"/>
  <c r="Y149" i="17"/>
  <c r="V205" i="17"/>
  <c r="W36" i="1" s="1"/>
  <c r="W72" i="1" s="1"/>
  <c r="X38" i="17"/>
  <c r="X78" i="18"/>
  <c r="X118" i="18"/>
  <c r="W38" i="18"/>
  <c r="W40" i="18" s="1"/>
  <c r="V39" i="1"/>
  <c r="E157" i="18" a="1"/>
  <c r="W157" i="18" s="1"/>
  <c r="Y66" i="18"/>
  <c r="Y20" i="18"/>
  <c r="V205" i="18"/>
  <c r="W23" i="1" s="1"/>
  <c r="W71" i="1" s="1"/>
  <c r="Y187" i="18"/>
  <c r="E197" i="18" s="1" a="1"/>
  <c r="Y93" i="18"/>
  <c r="Y27" i="18"/>
  <c r="Y99" i="18"/>
  <c r="Y69" i="18"/>
  <c r="Y31" i="18"/>
  <c r="Y21" i="18"/>
  <c r="Y17" i="18"/>
  <c r="Y16" i="18"/>
  <c r="X15" i="18"/>
  <c r="Y158" i="18"/>
  <c r="Y133" i="17"/>
  <c r="Y17" i="17"/>
  <c r="E37" i="17" s="1" a="1"/>
  <c r="U37" i="17" s="1"/>
  <c r="Y107" i="17"/>
  <c r="E117" i="17" s="1" a="1"/>
  <c r="Y60" i="17"/>
  <c r="E77" i="17" s="1" a="1"/>
  <c r="Y198" i="17"/>
  <c r="Y137" i="17"/>
  <c r="E197" i="17" a="1"/>
  <c r="Y74" i="30" l="1"/>
  <c r="Z74" i="30" s="1"/>
  <c r="Y54" i="30"/>
  <c r="Z54" i="30" s="1"/>
  <c r="Z55" i="30"/>
  <c r="P97" i="30"/>
  <c r="W97" i="30"/>
  <c r="Q97" i="30"/>
  <c r="M97" i="30"/>
  <c r="N97" i="30"/>
  <c r="R97" i="30"/>
  <c r="K97" i="30"/>
  <c r="O97" i="30"/>
  <c r="X97" i="30"/>
  <c r="J97" i="30"/>
  <c r="S97" i="30"/>
  <c r="L97" i="30"/>
  <c r="I97" i="30"/>
  <c r="Z78" i="30"/>
  <c r="F68" i="30"/>
  <c r="Z86" i="30"/>
  <c r="F83" i="30"/>
  <c r="Z83" i="30" s="1"/>
  <c r="V97" i="30"/>
  <c r="U97" i="30"/>
  <c r="Y40" i="30"/>
  <c r="Y49" i="30" s="1"/>
  <c r="Y107" i="30"/>
  <c r="T97" i="30"/>
  <c r="G97" i="30"/>
  <c r="H97" i="30"/>
  <c r="D322" i="32"/>
  <c r="D318" i="32"/>
  <c r="D314" i="32"/>
  <c r="D310" i="32"/>
  <c r="D306" i="32"/>
  <c r="D321" i="32"/>
  <c r="D317" i="32"/>
  <c r="D313" i="32"/>
  <c r="D309" i="32"/>
  <c r="D305" i="32"/>
  <c r="D324" i="32"/>
  <c r="D320" i="32"/>
  <c r="D316" i="32"/>
  <c r="D312" i="32"/>
  <c r="D308" i="32"/>
  <c r="D323" i="32"/>
  <c r="D307" i="32"/>
  <c r="D319" i="32"/>
  <c r="D315" i="32"/>
  <c r="D311" i="32"/>
  <c r="H66" i="32"/>
  <c r="F326" i="32"/>
  <c r="E334" i="32"/>
  <c r="F110" i="30" s="1"/>
  <c r="E157" i="17" a="1"/>
  <c r="J157" i="17" s="1"/>
  <c r="W32" i="1"/>
  <c r="W39" i="1" s="1"/>
  <c r="X38" i="18"/>
  <c r="W205" i="18"/>
  <c r="X23" i="1" s="1"/>
  <c r="X71" i="1" s="1"/>
  <c r="W205" i="17"/>
  <c r="X36" i="1" s="1"/>
  <c r="Y198" i="18"/>
  <c r="L157" i="18"/>
  <c r="N157" i="18"/>
  <c r="M157" i="18"/>
  <c r="K157" i="18"/>
  <c r="J157" i="18"/>
  <c r="V157" i="18"/>
  <c r="F157" i="18"/>
  <c r="R157" i="18"/>
  <c r="P157" i="18"/>
  <c r="O157" i="18"/>
  <c r="I157" i="18"/>
  <c r="Q157" i="18"/>
  <c r="X157" i="18"/>
  <c r="U157" i="18"/>
  <c r="S157" i="18"/>
  <c r="T157" i="18"/>
  <c r="H157" i="18"/>
  <c r="E157" i="18"/>
  <c r="G157" i="18"/>
  <c r="E77" i="18" a="1"/>
  <c r="T77" i="18" s="1"/>
  <c r="Y78" i="18"/>
  <c r="U197" i="18"/>
  <c r="Q197" i="18"/>
  <c r="M197" i="18"/>
  <c r="I197" i="18"/>
  <c r="E197" i="18"/>
  <c r="W197" i="18"/>
  <c r="S197" i="18"/>
  <c r="O197" i="18"/>
  <c r="K197" i="18"/>
  <c r="G197" i="18"/>
  <c r="R197" i="18"/>
  <c r="J197" i="18"/>
  <c r="X197" i="18"/>
  <c r="P197" i="18"/>
  <c r="H197" i="18"/>
  <c r="V197" i="18"/>
  <c r="N197" i="18"/>
  <c r="F197" i="18"/>
  <c r="T197" i="18"/>
  <c r="L197" i="18"/>
  <c r="Y118" i="18"/>
  <c r="Y15" i="18"/>
  <c r="E37" i="18" s="1" a="1"/>
  <c r="E117" i="18" a="1"/>
  <c r="Y118" i="17"/>
  <c r="G37" i="17"/>
  <c r="I37" i="17"/>
  <c r="W37" i="17"/>
  <c r="J37" i="17"/>
  <c r="F37" i="17"/>
  <c r="H37" i="17"/>
  <c r="K37" i="17"/>
  <c r="X37" i="17"/>
  <c r="E37" i="17"/>
  <c r="L37" i="17"/>
  <c r="N37" i="17"/>
  <c r="O37" i="17"/>
  <c r="P37" i="17"/>
  <c r="M37" i="17"/>
  <c r="R37" i="17"/>
  <c r="S37" i="17"/>
  <c r="T37" i="17"/>
  <c r="V37" i="17"/>
  <c r="Q37" i="17"/>
  <c r="W77" i="17"/>
  <c r="S77" i="17"/>
  <c r="O77" i="17"/>
  <c r="K77" i="17"/>
  <c r="G77" i="17"/>
  <c r="V77" i="17"/>
  <c r="Q77" i="17"/>
  <c r="L77" i="17"/>
  <c r="F77" i="17"/>
  <c r="U77" i="17"/>
  <c r="P77" i="17"/>
  <c r="J77" i="17"/>
  <c r="E77" i="17"/>
  <c r="T77" i="17"/>
  <c r="N77" i="17"/>
  <c r="I77" i="17"/>
  <c r="X77" i="17"/>
  <c r="R77" i="17"/>
  <c r="M77" i="17"/>
  <c r="H77" i="17"/>
  <c r="W197" i="17"/>
  <c r="S197" i="17"/>
  <c r="O197" i="17"/>
  <c r="K197" i="17"/>
  <c r="G197" i="17"/>
  <c r="V197" i="17"/>
  <c r="Q197" i="17"/>
  <c r="L197" i="17"/>
  <c r="F197" i="17"/>
  <c r="T197" i="17"/>
  <c r="M197" i="17"/>
  <c r="E197" i="17"/>
  <c r="R197" i="17"/>
  <c r="I197" i="17"/>
  <c r="P197" i="17"/>
  <c r="H197" i="17"/>
  <c r="J197" i="17"/>
  <c r="X197" i="17"/>
  <c r="U197" i="17"/>
  <c r="N197" i="17"/>
  <c r="Y158" i="17"/>
  <c r="X117" i="17"/>
  <c r="T117" i="17"/>
  <c r="P117" i="17"/>
  <c r="L117" i="17"/>
  <c r="H117" i="17"/>
  <c r="V117" i="17"/>
  <c r="Q117" i="17"/>
  <c r="K117" i="17"/>
  <c r="F117" i="17"/>
  <c r="S117" i="17"/>
  <c r="M117" i="17"/>
  <c r="E117" i="17"/>
  <c r="R117" i="17"/>
  <c r="J117" i="17"/>
  <c r="W117" i="17"/>
  <c r="O117" i="17"/>
  <c r="I117" i="17"/>
  <c r="U117" i="17"/>
  <c r="N117" i="17"/>
  <c r="G117" i="17"/>
  <c r="Y38" i="17"/>
  <c r="Y78" i="17"/>
  <c r="F97" i="30" l="1"/>
  <c r="F99" i="30" s="1"/>
  <c r="F106" i="30" s="1"/>
  <c r="F105" i="30" s="1"/>
  <c r="F125" i="30" s="1"/>
  <c r="Z40" i="30"/>
  <c r="Y59" i="30"/>
  <c r="Z49" i="30"/>
  <c r="G326" i="32"/>
  <c r="F334" i="32"/>
  <c r="G110" i="30" s="1"/>
  <c r="I66" i="32"/>
  <c r="P157" i="17"/>
  <c r="P204" i="17" s="1"/>
  <c r="Q157" i="17"/>
  <c r="N157" i="17"/>
  <c r="N204" i="17" s="1"/>
  <c r="O157" i="17"/>
  <c r="O204" i="17" s="1"/>
  <c r="G157" i="17"/>
  <c r="G204" i="17" s="1"/>
  <c r="X157" i="17"/>
  <c r="X204" i="17" s="1"/>
  <c r="M157" i="17"/>
  <c r="M204" i="17" s="1"/>
  <c r="W157" i="17"/>
  <c r="W204" i="17" s="1"/>
  <c r="U157" i="17"/>
  <c r="U204" i="17" s="1"/>
  <c r="R157" i="17"/>
  <c r="L157" i="17"/>
  <c r="L204" i="17" s="1"/>
  <c r="T157" i="17"/>
  <c r="T204" i="17" s="1"/>
  <c r="E157" i="17"/>
  <c r="E204" i="17" s="1"/>
  <c r="F157" i="17"/>
  <c r="V157" i="17"/>
  <c r="I157" i="17"/>
  <c r="S157" i="17"/>
  <c r="S204" i="17" s="1"/>
  <c r="H157" i="17"/>
  <c r="K157" i="17"/>
  <c r="K204" i="17" s="1"/>
  <c r="H37" i="18"/>
  <c r="L37" i="18"/>
  <c r="P37" i="18"/>
  <c r="T37" i="18"/>
  <c r="E37" i="18"/>
  <c r="I37" i="18"/>
  <c r="M37" i="18"/>
  <c r="Q37" i="18"/>
  <c r="U37" i="18"/>
  <c r="X37" i="18"/>
  <c r="F37" i="18"/>
  <c r="J37" i="18"/>
  <c r="N37" i="18"/>
  <c r="R37" i="18"/>
  <c r="V37" i="18"/>
  <c r="S37" i="18"/>
  <c r="G37" i="18"/>
  <c r="W37" i="18"/>
  <c r="K37" i="18"/>
  <c r="O37" i="18"/>
  <c r="X72" i="1"/>
  <c r="X32" i="1"/>
  <c r="Y157" i="18"/>
  <c r="X159" i="18" s="1"/>
  <c r="Q77" i="18"/>
  <c r="H77" i="18"/>
  <c r="O77" i="18"/>
  <c r="K77" i="18"/>
  <c r="L77" i="18"/>
  <c r="G77" i="18"/>
  <c r="J77" i="18"/>
  <c r="X77" i="18"/>
  <c r="W77" i="18"/>
  <c r="N77" i="18"/>
  <c r="U77" i="18"/>
  <c r="M77" i="18"/>
  <c r="S77" i="18"/>
  <c r="R77" i="18"/>
  <c r="P77" i="18"/>
  <c r="E77" i="18"/>
  <c r="I77" i="18"/>
  <c r="F77" i="18"/>
  <c r="V77" i="18"/>
  <c r="X117" i="18"/>
  <c r="T117" i="18"/>
  <c r="P117" i="18"/>
  <c r="L117" i="18"/>
  <c r="H117" i="18"/>
  <c r="W117" i="18"/>
  <c r="S117" i="18"/>
  <c r="O117" i="18"/>
  <c r="K117" i="18"/>
  <c r="G117" i="18"/>
  <c r="V117" i="18"/>
  <c r="R117" i="18"/>
  <c r="N117" i="18"/>
  <c r="J117" i="18"/>
  <c r="F117" i="18"/>
  <c r="Q117" i="18"/>
  <c r="I117" i="18"/>
  <c r="U117" i="18"/>
  <c r="M117" i="18"/>
  <c r="E117" i="18"/>
  <c r="Y197" i="18"/>
  <c r="X199" i="18" s="1"/>
  <c r="V204" i="17"/>
  <c r="Y37" i="17"/>
  <c r="X39" i="17" s="1"/>
  <c r="Y197" i="17"/>
  <c r="X199" i="17" s="1"/>
  <c r="Y77" i="17"/>
  <c r="X79" i="17" s="1"/>
  <c r="Y117" i="17"/>
  <c r="X119" i="17" s="1"/>
  <c r="X205" i="17"/>
  <c r="J204" i="17"/>
  <c r="G98" i="30" l="1"/>
  <c r="G99" i="30" s="1"/>
  <c r="H98" i="30" s="1"/>
  <c r="H99" i="30" s="1"/>
  <c r="Y60" i="30"/>
  <c r="Y69" i="30"/>
  <c r="Z69" i="30" s="1"/>
  <c r="Z59" i="30"/>
  <c r="J66" i="32"/>
  <c r="H326" i="32"/>
  <c r="G334" i="32"/>
  <c r="H110" i="30" s="1"/>
  <c r="Y119" i="17"/>
  <c r="X120" i="17"/>
  <c r="Y79" i="17"/>
  <c r="X80" i="17"/>
  <c r="Y199" i="17"/>
  <c r="X200" i="17"/>
  <c r="Y199" i="18"/>
  <c r="X200" i="18"/>
  <c r="Y159" i="18"/>
  <c r="X160" i="18"/>
  <c r="Y39" i="17"/>
  <c r="X40" i="17"/>
  <c r="F204" i="17"/>
  <c r="Y157" i="17"/>
  <c r="X159" i="17" s="1"/>
  <c r="H204" i="17"/>
  <c r="Q204" i="17"/>
  <c r="I204" i="17"/>
  <c r="R204" i="17"/>
  <c r="E204" i="18"/>
  <c r="Y37" i="18"/>
  <c r="X39" i="18" s="1"/>
  <c r="X39" i="1"/>
  <c r="Y205" i="17"/>
  <c r="Y36" i="1"/>
  <c r="Y77" i="18"/>
  <c r="X79" i="18" s="1"/>
  <c r="G204" i="18"/>
  <c r="I204" i="18"/>
  <c r="K204" i="18"/>
  <c r="Y117" i="18"/>
  <c r="X119" i="18" s="1"/>
  <c r="X205" i="18"/>
  <c r="Y38" i="18"/>
  <c r="L204" i="18"/>
  <c r="M204" i="18"/>
  <c r="O204" i="18"/>
  <c r="P204" i="18"/>
  <c r="N204" i="18"/>
  <c r="H204" i="18"/>
  <c r="J204" i="18"/>
  <c r="Q204" i="18"/>
  <c r="S204" i="18"/>
  <c r="T204" i="18"/>
  <c r="U204" i="18"/>
  <c r="R204" i="18"/>
  <c r="W204" i="18"/>
  <c r="X204" i="18"/>
  <c r="F204" i="18"/>
  <c r="V204" i="18"/>
  <c r="G106" i="30" l="1"/>
  <c r="G105" i="30" s="1"/>
  <c r="G125" i="30" s="1"/>
  <c r="I98" i="30"/>
  <c r="I99" i="30" s="1"/>
  <c r="H106" i="30"/>
  <c r="H105" i="30" s="1"/>
  <c r="H125" i="30" s="1"/>
  <c r="Y62" i="30"/>
  <c r="Y77" i="30"/>
  <c r="Z60" i="30"/>
  <c r="I326" i="32"/>
  <c r="H334" i="32"/>
  <c r="I110" i="30" s="1"/>
  <c r="K66" i="32"/>
  <c r="X206" i="18"/>
  <c r="Y206" i="18" s="1"/>
  <c r="Y159" i="17"/>
  <c r="X160" i="17"/>
  <c r="X206" i="17"/>
  <c r="Y55" i="1"/>
  <c r="Y119" i="18"/>
  <c r="X120" i="18"/>
  <c r="Y79" i="18"/>
  <c r="X80" i="18"/>
  <c r="Y39" i="18"/>
  <c r="X40" i="18"/>
  <c r="Y204" i="17"/>
  <c r="Y205" i="18"/>
  <c r="Y23" i="1"/>
  <c r="Y72" i="1"/>
  <c r="Z72" i="1" s="1"/>
  <c r="Y32" i="1"/>
  <c r="Z36" i="1"/>
  <c r="Y204" i="18"/>
  <c r="F207" i="17"/>
  <c r="G109" i="1" s="1"/>
  <c r="E207" i="17"/>
  <c r="F109" i="1" s="1"/>
  <c r="I106" i="30" l="1"/>
  <c r="I105" i="30" s="1"/>
  <c r="I125" i="30" s="1"/>
  <c r="J98" i="30"/>
  <c r="J99" i="30" s="1"/>
  <c r="Y68" i="30"/>
  <c r="Z77" i="30"/>
  <c r="Y122" i="30"/>
  <c r="Y120" i="30" s="1"/>
  <c r="Y124" i="30" s="1"/>
  <c r="Z62" i="30"/>
  <c r="L66" i="32"/>
  <c r="J326" i="32"/>
  <c r="I334" i="32"/>
  <c r="J110" i="30" s="1"/>
  <c r="Y206" i="17"/>
  <c r="Y56" i="1"/>
  <c r="Z56" i="1" s="1"/>
  <c r="X207" i="18"/>
  <c r="Y108" i="1" s="1"/>
  <c r="E207" i="18"/>
  <c r="F108" i="1" s="1"/>
  <c r="Y71" i="1"/>
  <c r="Z71" i="1" s="1"/>
  <c r="Z23" i="1"/>
  <c r="Y74" i="1"/>
  <c r="Z74" i="1" s="1"/>
  <c r="Z55" i="1"/>
  <c r="Z29" i="1"/>
  <c r="Z32" i="1"/>
  <c r="G207" i="17"/>
  <c r="H109" i="1" s="1"/>
  <c r="J106" i="30" l="1"/>
  <c r="J105" i="30" s="1"/>
  <c r="J125" i="30" s="1"/>
  <c r="K98" i="30"/>
  <c r="K99" i="30" s="1"/>
  <c r="Y97" i="30"/>
  <c r="Z68" i="30"/>
  <c r="K326" i="32"/>
  <c r="J334" i="32"/>
  <c r="K110" i="30" s="1"/>
  <c r="M66" i="32"/>
  <c r="Y75" i="1"/>
  <c r="Z75" i="1" s="1"/>
  <c r="Y54" i="1"/>
  <c r="Z54" i="1" s="1"/>
  <c r="Y39" i="1"/>
  <c r="Z39" i="1" s="1"/>
  <c r="F207" i="18"/>
  <c r="G108" i="1" s="1"/>
  <c r="H207" i="17"/>
  <c r="I109" i="1" s="1"/>
  <c r="K106" i="30" l="1"/>
  <c r="K105" i="30" s="1"/>
  <c r="K125" i="30" s="1"/>
  <c r="L98" i="30"/>
  <c r="L99" i="30" s="1"/>
  <c r="N66" i="32"/>
  <c r="L326" i="32"/>
  <c r="K334" i="32"/>
  <c r="L110" i="30" s="1"/>
  <c r="G207" i="18"/>
  <c r="H108" i="1" s="1"/>
  <c r="I207" i="17"/>
  <c r="J109" i="1" s="1"/>
  <c r="L106" i="30" l="1"/>
  <c r="L105" i="30" s="1"/>
  <c r="L125" i="30" s="1"/>
  <c r="M98" i="30"/>
  <c r="M99" i="30" s="1"/>
  <c r="M326" i="32"/>
  <c r="L334" i="32"/>
  <c r="M110" i="30" s="1"/>
  <c r="O66" i="32"/>
  <c r="H207" i="18"/>
  <c r="I108" i="1" s="1"/>
  <c r="J207" i="17"/>
  <c r="K109" i="1" s="1"/>
  <c r="M106" i="30" l="1"/>
  <c r="M105" i="30" s="1"/>
  <c r="M125" i="30" s="1"/>
  <c r="N98" i="30"/>
  <c r="N99" i="30" s="1"/>
  <c r="P66" i="32"/>
  <c r="N326" i="32"/>
  <c r="M334" i="32"/>
  <c r="N110" i="30" s="1"/>
  <c r="I207" i="18"/>
  <c r="J108" i="1" s="1"/>
  <c r="K207" i="17"/>
  <c r="L109" i="1" s="1"/>
  <c r="O98" i="30" l="1"/>
  <c r="O99" i="30" s="1"/>
  <c r="N106" i="30"/>
  <c r="N105" i="30" s="1"/>
  <c r="N125" i="30" s="1"/>
  <c r="O326" i="32"/>
  <c r="N334" i="32"/>
  <c r="O110" i="30" s="1"/>
  <c r="Q66" i="32"/>
  <c r="J207" i="18"/>
  <c r="K108" i="1" s="1"/>
  <c r="L207" i="17"/>
  <c r="M109" i="1" s="1"/>
  <c r="O106" i="30" l="1"/>
  <c r="O105" i="30" s="1"/>
  <c r="O125" i="30" s="1"/>
  <c r="P98" i="30"/>
  <c r="P99" i="30" s="1"/>
  <c r="R66" i="32"/>
  <c r="P326" i="32"/>
  <c r="O334" i="32"/>
  <c r="P110" i="30" s="1"/>
  <c r="K207" i="18"/>
  <c r="L108" i="1" s="1"/>
  <c r="M207" i="17"/>
  <c r="N109" i="1" s="1"/>
  <c r="P106" i="30" l="1"/>
  <c r="P105" i="30" s="1"/>
  <c r="P125" i="30" s="1"/>
  <c r="Q98" i="30"/>
  <c r="Q99" i="30" s="1"/>
  <c r="Q326" i="32"/>
  <c r="P334" i="32"/>
  <c r="Q110" i="30" s="1"/>
  <c r="S66" i="32"/>
  <c r="L207" i="18"/>
  <c r="M108" i="1" s="1"/>
  <c r="N207" i="17"/>
  <c r="O109" i="1" s="1"/>
  <c r="R98" i="30" l="1"/>
  <c r="R99" i="30" s="1"/>
  <c r="Q106" i="30"/>
  <c r="Q105" i="30" s="1"/>
  <c r="Q125" i="30" s="1"/>
  <c r="T66" i="32"/>
  <c r="R326" i="32"/>
  <c r="Q334" i="32"/>
  <c r="R110" i="30" s="1"/>
  <c r="M207" i="18"/>
  <c r="N108" i="1" s="1"/>
  <c r="O207" i="17"/>
  <c r="P109" i="1" s="1"/>
  <c r="R106" i="30" l="1"/>
  <c r="R105" i="30" s="1"/>
  <c r="R125" i="30" s="1"/>
  <c r="S98" i="30"/>
  <c r="S99" i="30" s="1"/>
  <c r="S326" i="32"/>
  <c r="R334" i="32"/>
  <c r="S110" i="30" s="1"/>
  <c r="U66" i="32"/>
  <c r="N207" i="18"/>
  <c r="O108" i="1" s="1"/>
  <c r="P207" i="17"/>
  <c r="Q109" i="1" s="1"/>
  <c r="S106" i="30" l="1"/>
  <c r="S105" i="30" s="1"/>
  <c r="S125" i="30" s="1"/>
  <c r="T98" i="30"/>
  <c r="T99" i="30" s="1"/>
  <c r="V66" i="32"/>
  <c r="T326" i="32"/>
  <c r="S334" i="32"/>
  <c r="T110" i="30" s="1"/>
  <c r="O207" i="18"/>
  <c r="P108" i="1" s="1"/>
  <c r="Q207" i="17"/>
  <c r="R109" i="1" s="1"/>
  <c r="T106" i="30" l="1"/>
  <c r="T105" i="30" s="1"/>
  <c r="T125" i="30" s="1"/>
  <c r="U98" i="30"/>
  <c r="U99" i="30" s="1"/>
  <c r="W66" i="32"/>
  <c r="U326" i="32"/>
  <c r="T334" i="32"/>
  <c r="U110" i="30" s="1"/>
  <c r="P207" i="18"/>
  <c r="Q108" i="1" s="1"/>
  <c r="R207" i="17"/>
  <c r="S109" i="1" s="1"/>
  <c r="V98" i="30" l="1"/>
  <c r="V99" i="30" s="1"/>
  <c r="U106" i="30"/>
  <c r="U105" i="30" s="1"/>
  <c r="U125" i="30" s="1"/>
  <c r="X66" i="32"/>
  <c r="V326" i="32"/>
  <c r="U334" i="32"/>
  <c r="V110" i="30" s="1"/>
  <c r="Q207" i="18"/>
  <c r="R108" i="1" s="1"/>
  <c r="S207" i="17"/>
  <c r="T109" i="1" s="1"/>
  <c r="W98" i="30" l="1"/>
  <c r="W99" i="30" s="1"/>
  <c r="V106" i="30"/>
  <c r="V105" i="30" s="1"/>
  <c r="V125" i="30" s="1"/>
  <c r="W326" i="32"/>
  <c r="V334" i="32"/>
  <c r="W110" i="30" s="1"/>
  <c r="R207" i="18"/>
  <c r="S108" i="1" s="1"/>
  <c r="T207" i="17"/>
  <c r="U109" i="1" s="1"/>
  <c r="X98" i="30" l="1"/>
  <c r="X99" i="30" s="1"/>
  <c r="W106" i="30"/>
  <c r="W105" i="30" s="1"/>
  <c r="W125" i="30" s="1"/>
  <c r="X326" i="32"/>
  <c r="X334" i="32" s="1"/>
  <c r="Y110" i="30" s="1"/>
  <c r="W334" i="32"/>
  <c r="X110" i="30" s="1"/>
  <c r="S207" i="18"/>
  <c r="T108" i="1" s="1"/>
  <c r="U207" i="17"/>
  <c r="V109" i="1" s="1"/>
  <c r="X106" i="30" l="1"/>
  <c r="X105" i="30" s="1"/>
  <c r="X125" i="30" s="1"/>
  <c r="Y98" i="30"/>
  <c r="Y99" i="30" s="1"/>
  <c r="Y106" i="30" s="1"/>
  <c r="Y105" i="30" s="1"/>
  <c r="Y125" i="30" s="1"/>
  <c r="T207" i="18"/>
  <c r="U108" i="1" s="1"/>
  <c r="V207" i="17"/>
  <c r="W109" i="1" s="1"/>
  <c r="U207" i="18" l="1"/>
  <c r="V108" i="1" s="1"/>
  <c r="W207" i="17"/>
  <c r="X109" i="1" s="1"/>
  <c r="V207" i="18" l="1"/>
  <c r="W108" i="1" s="1"/>
  <c r="W207" i="18" l="1"/>
  <c r="X108" i="1" s="1"/>
  <c r="X55" i="5" l="1"/>
  <c r="X54" i="5"/>
  <c r="X53" i="5"/>
  <c r="X52" i="5"/>
  <c r="X51" i="5"/>
  <c r="Z47" i="1" l="1"/>
  <c r="Z43" i="1"/>
  <c r="Z25" i="1"/>
  <c r="Z81" i="1" l="1"/>
  <c r="H15" i="7" l="1"/>
  <c r="I15" i="7" s="1"/>
  <c r="J15" i="7" s="1"/>
  <c r="K15" i="7" s="1"/>
  <c r="L15" i="7" s="1"/>
  <c r="M15" i="7" s="1"/>
  <c r="N15" i="7" s="1"/>
  <c r="O15" i="7" s="1"/>
  <c r="P15" i="7" s="1"/>
  <c r="Q15" i="7" s="1"/>
  <c r="R15" i="7" s="1"/>
  <c r="S15" i="7" s="1"/>
  <c r="T15" i="7" s="1"/>
  <c r="U15" i="7" s="1"/>
  <c r="V15" i="7" s="1"/>
  <c r="W15" i="7" s="1"/>
  <c r="X15" i="7" s="1"/>
  <c r="G15" i="7"/>
  <c r="E9" i="7" l="1"/>
  <c r="F41" i="1"/>
  <c r="Z82" i="1" l="1"/>
  <c r="T9" i="7" l="1"/>
  <c r="E10" i="7" l="1"/>
  <c r="F111" i="1" s="1"/>
  <c r="P9" i="7"/>
  <c r="Q24" i="1" s="1"/>
  <c r="Q73" i="1" s="1"/>
  <c r="H9" i="7"/>
  <c r="L9" i="7"/>
  <c r="M24" i="1" s="1"/>
  <c r="M73" i="1" s="1"/>
  <c r="F24" i="1"/>
  <c r="F73" i="1" s="1"/>
  <c r="I9" i="7"/>
  <c r="M9" i="7"/>
  <c r="Q9" i="7"/>
  <c r="U9" i="7"/>
  <c r="U24" i="1"/>
  <c r="U73" i="1" s="1"/>
  <c r="X9" i="7"/>
  <c r="F9" i="7"/>
  <c r="J9" i="7"/>
  <c r="N9" i="7"/>
  <c r="R9" i="7"/>
  <c r="V9" i="7"/>
  <c r="G9" i="7"/>
  <c r="K9" i="7"/>
  <c r="O9" i="7"/>
  <c r="S9" i="7"/>
  <c r="W9" i="7"/>
  <c r="F98" i="1"/>
  <c r="E14" i="7"/>
  <c r="F7" i="7"/>
  <c r="G7" i="7" s="1"/>
  <c r="H7" i="7" s="1"/>
  <c r="I7" i="7" s="1"/>
  <c r="J7" i="7" s="1"/>
  <c r="K7" i="7" s="1"/>
  <c r="L7" i="7" s="1"/>
  <c r="M7" i="7" s="1"/>
  <c r="N7" i="7" s="1"/>
  <c r="O7" i="7" s="1"/>
  <c r="P7" i="7" s="1"/>
  <c r="Q7" i="7" s="1"/>
  <c r="R7" i="7" s="1"/>
  <c r="S7" i="7" s="1"/>
  <c r="T7" i="7" s="1"/>
  <c r="U7" i="7" s="1"/>
  <c r="V7" i="7" s="1"/>
  <c r="W7" i="7" s="1"/>
  <c r="X7" i="7" s="1"/>
  <c r="F6" i="7"/>
  <c r="G6" i="7" s="1"/>
  <c r="H6" i="7" s="1"/>
  <c r="I6" i="7" s="1"/>
  <c r="J6" i="7" s="1"/>
  <c r="K6" i="7" s="1"/>
  <c r="L6" i="7" s="1"/>
  <c r="M6" i="7" s="1"/>
  <c r="N6" i="7" s="1"/>
  <c r="O6" i="7" s="1"/>
  <c r="P6" i="7" s="1"/>
  <c r="Q6" i="7" s="1"/>
  <c r="R6" i="7" s="1"/>
  <c r="S6" i="7" s="1"/>
  <c r="T6" i="7" s="1"/>
  <c r="U6" i="7" s="1"/>
  <c r="V6" i="7" s="1"/>
  <c r="W6" i="7" s="1"/>
  <c r="X6" i="7" s="1"/>
  <c r="F5" i="7"/>
  <c r="G5" i="7" s="1"/>
  <c r="H5" i="7" s="1"/>
  <c r="I5" i="7" s="1"/>
  <c r="J5" i="7" s="1"/>
  <c r="K5" i="7" s="1"/>
  <c r="L5" i="7" s="1"/>
  <c r="M5" i="7" s="1"/>
  <c r="N5" i="7" s="1"/>
  <c r="O5" i="7" s="1"/>
  <c r="P5" i="7" s="1"/>
  <c r="Q5" i="7" s="1"/>
  <c r="R5" i="7" s="1"/>
  <c r="S5" i="7" s="1"/>
  <c r="T5" i="7" s="1"/>
  <c r="U5" i="7" s="1"/>
  <c r="V5" i="7" s="1"/>
  <c r="W5" i="7" s="1"/>
  <c r="X5" i="7" s="1"/>
  <c r="E15" i="7" l="1"/>
  <c r="I24" i="1"/>
  <c r="I73" i="1" s="1"/>
  <c r="X24" i="1"/>
  <c r="X73" i="1" s="1"/>
  <c r="K24" i="1"/>
  <c r="K73" i="1" s="1"/>
  <c r="R24" i="1"/>
  <c r="R73" i="1" s="1"/>
  <c r="W24" i="1"/>
  <c r="W73" i="1" s="1"/>
  <c r="G24" i="1"/>
  <c r="G73" i="1" s="1"/>
  <c r="N24" i="1"/>
  <c r="N73" i="1" s="1"/>
  <c r="H24" i="1"/>
  <c r="H73" i="1" s="1"/>
  <c r="T24" i="1"/>
  <c r="T73" i="1" s="1"/>
  <c r="P24" i="1"/>
  <c r="P73" i="1" s="1"/>
  <c r="S24" i="1"/>
  <c r="S73" i="1" s="1"/>
  <c r="Y24" i="1"/>
  <c r="Y73" i="1" s="1"/>
  <c r="J24" i="1"/>
  <c r="J73" i="1" s="1"/>
  <c r="L24" i="1"/>
  <c r="L73" i="1" s="1"/>
  <c r="O24" i="1"/>
  <c r="O73" i="1" s="1"/>
  <c r="V24" i="1"/>
  <c r="V73" i="1" s="1"/>
  <c r="E16" i="7" l="1"/>
  <c r="F87" i="1" s="1"/>
  <c r="Z24" i="1"/>
  <c r="D264" i="4"/>
  <c r="D199" i="4"/>
  <c r="D134" i="4"/>
  <c r="D69" i="4"/>
  <c r="W85" i="5"/>
  <c r="X269" i="4" s="1"/>
  <c r="X270" i="4" s="1"/>
  <c r="V85" i="5"/>
  <c r="W269" i="4" s="1"/>
  <c r="U85" i="5"/>
  <c r="V269" i="4" s="1"/>
  <c r="V298" i="4" s="1"/>
  <c r="T85" i="5"/>
  <c r="U269" i="4" s="1"/>
  <c r="U270" i="4" s="1"/>
  <c r="S85" i="5"/>
  <c r="T269" i="4" s="1"/>
  <c r="T270" i="4" s="1"/>
  <c r="R85" i="5"/>
  <c r="S269" i="4" s="1"/>
  <c r="Q85" i="5"/>
  <c r="R269" i="4" s="1"/>
  <c r="P85" i="5"/>
  <c r="Q269" i="4" s="1"/>
  <c r="O85" i="5"/>
  <c r="P269" i="4" s="1"/>
  <c r="P300" i="4" s="1"/>
  <c r="N85" i="5"/>
  <c r="O269" i="4" s="1"/>
  <c r="M85" i="5"/>
  <c r="N269" i="4" s="1"/>
  <c r="N298" i="4" s="1"/>
  <c r="L85" i="5"/>
  <c r="M269" i="4" s="1"/>
  <c r="M270" i="4" s="1"/>
  <c r="K85" i="5"/>
  <c r="L269" i="4" s="1"/>
  <c r="J85" i="5"/>
  <c r="K269" i="4" s="1"/>
  <c r="I85" i="5"/>
  <c r="J269" i="4" s="1"/>
  <c r="J298" i="4" s="1"/>
  <c r="H85" i="5"/>
  <c r="I269" i="4" s="1"/>
  <c r="G85" i="5"/>
  <c r="H269" i="4" s="1"/>
  <c r="H270" i="4" s="1"/>
  <c r="F85" i="5"/>
  <c r="G269" i="4" s="1"/>
  <c r="E85" i="5"/>
  <c r="F269" i="4" s="1"/>
  <c r="F270" i="4" s="1"/>
  <c r="W84" i="5"/>
  <c r="X204" i="4" s="1"/>
  <c r="X235" i="4" s="1"/>
  <c r="V84" i="5"/>
  <c r="W204" i="4" s="1"/>
  <c r="W235" i="4" s="1"/>
  <c r="U84" i="5"/>
  <c r="V204" i="4" s="1"/>
  <c r="V233" i="4" s="1"/>
  <c r="T84" i="5"/>
  <c r="U204" i="4" s="1"/>
  <c r="S84" i="5"/>
  <c r="T204" i="4" s="1"/>
  <c r="T233" i="4" s="1"/>
  <c r="R84" i="5"/>
  <c r="S204" i="4" s="1"/>
  <c r="S233" i="4" s="1"/>
  <c r="Q84" i="5"/>
  <c r="R204" i="4" s="1"/>
  <c r="P84" i="5"/>
  <c r="Q204" i="4" s="1"/>
  <c r="O84" i="5"/>
  <c r="P204" i="4" s="1"/>
  <c r="N84" i="5"/>
  <c r="O204" i="4" s="1"/>
  <c r="O205" i="4" s="1"/>
  <c r="M84" i="5"/>
  <c r="N204" i="4" s="1"/>
  <c r="N233" i="4" s="1"/>
  <c r="L84" i="5"/>
  <c r="M204" i="4" s="1"/>
  <c r="M233" i="4" s="1"/>
  <c r="K84" i="5"/>
  <c r="L204" i="4" s="1"/>
  <c r="L235" i="4" s="1"/>
  <c r="J84" i="5"/>
  <c r="K204" i="4" s="1"/>
  <c r="K205" i="4" s="1"/>
  <c r="I84" i="5"/>
  <c r="J204" i="4" s="1"/>
  <c r="J205" i="4" s="1"/>
  <c r="H84" i="5"/>
  <c r="I204" i="4" s="1"/>
  <c r="I205" i="4" s="1"/>
  <c r="G84" i="5"/>
  <c r="H204" i="4" s="1"/>
  <c r="H235" i="4" s="1"/>
  <c r="F84" i="5"/>
  <c r="G204" i="4" s="1"/>
  <c r="G205" i="4" s="1"/>
  <c r="E84" i="5"/>
  <c r="F204" i="4" s="1"/>
  <c r="F233" i="4" s="1"/>
  <c r="W83" i="5"/>
  <c r="X139" i="4" s="1"/>
  <c r="X140" i="4" s="1"/>
  <c r="V83" i="5"/>
  <c r="W139" i="4" s="1"/>
  <c r="W170" i="4" s="1"/>
  <c r="U83" i="5"/>
  <c r="V139" i="4" s="1"/>
  <c r="T83" i="5"/>
  <c r="U139" i="4" s="1"/>
  <c r="U140" i="4" s="1"/>
  <c r="S83" i="5"/>
  <c r="T139" i="4" s="1"/>
  <c r="T140" i="4" s="1"/>
  <c r="R83" i="5"/>
  <c r="S139" i="4" s="1"/>
  <c r="S168" i="4" s="1"/>
  <c r="Q83" i="5"/>
  <c r="R139" i="4" s="1"/>
  <c r="P83" i="5"/>
  <c r="Q139" i="4" s="1"/>
  <c r="Q140" i="4" s="1"/>
  <c r="O83" i="5"/>
  <c r="P139" i="4" s="1"/>
  <c r="P140" i="4" s="1"/>
  <c r="N83" i="5"/>
  <c r="O139" i="4" s="1"/>
  <c r="O170" i="4" s="1"/>
  <c r="M83" i="5"/>
  <c r="N139" i="4" s="1"/>
  <c r="L83" i="5"/>
  <c r="M139" i="4" s="1"/>
  <c r="M140" i="4" s="1"/>
  <c r="K83" i="5"/>
  <c r="L139" i="4" s="1"/>
  <c r="L168" i="4" s="1"/>
  <c r="J83" i="5"/>
  <c r="K139" i="4" s="1"/>
  <c r="K170" i="4" s="1"/>
  <c r="I83" i="5"/>
  <c r="J139" i="4" s="1"/>
  <c r="H83" i="5"/>
  <c r="I139" i="4" s="1"/>
  <c r="I140" i="4" s="1"/>
  <c r="G83" i="5"/>
  <c r="H139" i="4" s="1"/>
  <c r="H140" i="4" s="1"/>
  <c r="F83" i="5"/>
  <c r="G139" i="4" s="1"/>
  <c r="E83" i="5"/>
  <c r="F139" i="4" s="1"/>
  <c r="W82" i="5"/>
  <c r="X74" i="4" s="1"/>
  <c r="X75" i="4" s="1"/>
  <c r="V82" i="5"/>
  <c r="W74" i="4" s="1"/>
  <c r="W105" i="4" s="1"/>
  <c r="U82" i="5"/>
  <c r="V74" i="4" s="1"/>
  <c r="V105" i="4" s="1"/>
  <c r="T82" i="5"/>
  <c r="U74" i="4" s="1"/>
  <c r="U75" i="4" s="1"/>
  <c r="S82" i="5"/>
  <c r="T74" i="4" s="1"/>
  <c r="T105" i="4" s="1"/>
  <c r="R82" i="5"/>
  <c r="S74" i="4" s="1"/>
  <c r="S75" i="4" s="1"/>
  <c r="Q82" i="5"/>
  <c r="R74" i="4" s="1"/>
  <c r="R105" i="4" s="1"/>
  <c r="P82" i="5"/>
  <c r="Q74" i="4" s="1"/>
  <c r="Q75" i="4" s="1"/>
  <c r="O82" i="5"/>
  <c r="P74" i="4" s="1"/>
  <c r="P75" i="4" s="1"/>
  <c r="N82" i="5"/>
  <c r="O74" i="4" s="1"/>
  <c r="O105" i="4" s="1"/>
  <c r="M82" i="5"/>
  <c r="N74" i="4" s="1"/>
  <c r="N105" i="4" s="1"/>
  <c r="L82" i="5"/>
  <c r="M74" i="4" s="1"/>
  <c r="M75" i="4" s="1"/>
  <c r="K82" i="5"/>
  <c r="L74" i="4" s="1"/>
  <c r="L75" i="4" s="1"/>
  <c r="J82" i="5"/>
  <c r="K74" i="4" s="1"/>
  <c r="K75" i="4" s="1"/>
  <c r="I82" i="5"/>
  <c r="J74" i="4" s="1"/>
  <c r="J105" i="4" s="1"/>
  <c r="H82" i="5"/>
  <c r="I74" i="4" s="1"/>
  <c r="I75" i="4" s="1"/>
  <c r="G82" i="5"/>
  <c r="H74" i="4" s="1"/>
  <c r="H75" i="4" s="1"/>
  <c r="F82" i="5"/>
  <c r="G74" i="4" s="1"/>
  <c r="G75" i="4" s="1"/>
  <c r="E82" i="5"/>
  <c r="F74" i="4" s="1"/>
  <c r="F105" i="4" s="1"/>
  <c r="W81" i="5"/>
  <c r="X9" i="4" s="1"/>
  <c r="V81" i="5"/>
  <c r="W9" i="4" s="1"/>
  <c r="U81" i="5"/>
  <c r="V9" i="4" s="1"/>
  <c r="T81" i="5"/>
  <c r="U9" i="4" s="1"/>
  <c r="S81" i="5"/>
  <c r="R81" i="5"/>
  <c r="Q81" i="5"/>
  <c r="R9" i="4" s="1"/>
  <c r="P81" i="5"/>
  <c r="Q9" i="4" s="1"/>
  <c r="O81" i="5"/>
  <c r="P9" i="4" s="1"/>
  <c r="N81" i="5"/>
  <c r="M81" i="5"/>
  <c r="L81" i="5"/>
  <c r="M9" i="4" s="1"/>
  <c r="K81" i="5"/>
  <c r="L9" i="4" s="1"/>
  <c r="J81" i="5"/>
  <c r="K9" i="4" s="1"/>
  <c r="I81" i="5"/>
  <c r="H81" i="5"/>
  <c r="G81" i="5"/>
  <c r="H9" i="4" s="1"/>
  <c r="F81" i="5"/>
  <c r="G9" i="4" s="1"/>
  <c r="E81" i="5"/>
  <c r="F9" i="4" s="1"/>
  <c r="D85" i="5"/>
  <c r="E269" i="4" s="1"/>
  <c r="E300" i="4" s="1"/>
  <c r="D84" i="5"/>
  <c r="E204" i="4" s="1"/>
  <c r="E205" i="4" s="1"/>
  <c r="D83" i="5"/>
  <c r="E139" i="4" s="1"/>
  <c r="D82" i="5"/>
  <c r="F266" i="4"/>
  <c r="G266" i="4" s="1"/>
  <c r="H266" i="4" s="1"/>
  <c r="F267" i="4"/>
  <c r="G267" i="4" s="1"/>
  <c r="H267" i="4" s="1"/>
  <c r="I267" i="4" s="1"/>
  <c r="J267" i="4" s="1"/>
  <c r="K267" i="4" s="1"/>
  <c r="L267" i="4" s="1"/>
  <c r="M267" i="4" s="1"/>
  <c r="N267" i="4" s="1"/>
  <c r="O267" i="4" s="1"/>
  <c r="P267" i="4" s="1"/>
  <c r="Q267" i="4" s="1"/>
  <c r="R267" i="4" s="1"/>
  <c r="S267" i="4" s="1"/>
  <c r="T267" i="4" s="1"/>
  <c r="U267" i="4" s="1"/>
  <c r="V267" i="4" s="1"/>
  <c r="W267" i="4" s="1"/>
  <c r="X267" i="4" s="1"/>
  <c r="F268" i="4"/>
  <c r="G268" i="4" s="1"/>
  <c r="H268" i="4" s="1"/>
  <c r="I268" i="4" s="1"/>
  <c r="J268" i="4" s="1"/>
  <c r="K268" i="4" s="1"/>
  <c r="L268" i="4" s="1"/>
  <c r="M268" i="4" s="1"/>
  <c r="N268" i="4" s="1"/>
  <c r="O268" i="4" s="1"/>
  <c r="P268" i="4" s="1"/>
  <c r="Q268" i="4" s="1"/>
  <c r="R268" i="4" s="1"/>
  <c r="S268" i="4" s="1"/>
  <c r="T268" i="4" s="1"/>
  <c r="U268" i="4" s="1"/>
  <c r="V268" i="4" s="1"/>
  <c r="W268" i="4" s="1"/>
  <c r="X268" i="4" s="1"/>
  <c r="F272" i="4"/>
  <c r="G272" i="4"/>
  <c r="H272" i="4" s="1"/>
  <c r="I272" i="4" s="1"/>
  <c r="J272" i="4" s="1"/>
  <c r="K272" i="4" s="1"/>
  <c r="L272" i="4" s="1"/>
  <c r="M272" i="4" s="1"/>
  <c r="N272" i="4" s="1"/>
  <c r="O272" i="4" s="1"/>
  <c r="P272" i="4" s="1"/>
  <c r="Q272" i="4" s="1"/>
  <c r="R272" i="4" s="1"/>
  <c r="S272" i="4" s="1"/>
  <c r="T272" i="4" s="1"/>
  <c r="U272" i="4" s="1"/>
  <c r="V272" i="4" s="1"/>
  <c r="W272" i="4" s="1"/>
  <c r="X272" i="4" s="1"/>
  <c r="F295" i="4"/>
  <c r="F296" i="4"/>
  <c r="G296" i="4" s="1"/>
  <c r="H296" i="4" s="1"/>
  <c r="I296" i="4" s="1"/>
  <c r="J296" i="4" s="1"/>
  <c r="K296" i="4" s="1"/>
  <c r="L296" i="4" s="1"/>
  <c r="M296" i="4" s="1"/>
  <c r="N296" i="4" s="1"/>
  <c r="O296" i="4" s="1"/>
  <c r="P296" i="4" s="1"/>
  <c r="Q296" i="4" s="1"/>
  <c r="R296" i="4" s="1"/>
  <c r="S296" i="4" s="1"/>
  <c r="T296" i="4" s="1"/>
  <c r="U296" i="4" s="1"/>
  <c r="V296" i="4" s="1"/>
  <c r="W296" i="4" s="1"/>
  <c r="X296" i="4" s="1"/>
  <c r="F297" i="4"/>
  <c r="G297" i="4"/>
  <c r="H297" i="4" s="1"/>
  <c r="I297" i="4" s="1"/>
  <c r="J297" i="4" s="1"/>
  <c r="K297" i="4" s="1"/>
  <c r="L297" i="4" s="1"/>
  <c r="M297" i="4" s="1"/>
  <c r="N297" i="4" s="1"/>
  <c r="O297" i="4" s="1"/>
  <c r="P297" i="4" s="1"/>
  <c r="Q297" i="4" s="1"/>
  <c r="R297" i="4" s="1"/>
  <c r="S297" i="4" s="1"/>
  <c r="T297" i="4" s="1"/>
  <c r="U297" i="4" s="1"/>
  <c r="V297" i="4" s="1"/>
  <c r="W297" i="4" s="1"/>
  <c r="X297" i="4" s="1"/>
  <c r="F136" i="4"/>
  <c r="G136" i="4" s="1"/>
  <c r="F137" i="4"/>
  <c r="G137" i="4" s="1"/>
  <c r="H137" i="4" s="1"/>
  <c r="I137" i="4" s="1"/>
  <c r="J137" i="4" s="1"/>
  <c r="K137" i="4" s="1"/>
  <c r="L137" i="4" s="1"/>
  <c r="M137" i="4" s="1"/>
  <c r="N137" i="4" s="1"/>
  <c r="O137" i="4" s="1"/>
  <c r="P137" i="4" s="1"/>
  <c r="Q137" i="4" s="1"/>
  <c r="R137" i="4" s="1"/>
  <c r="S137" i="4" s="1"/>
  <c r="T137" i="4" s="1"/>
  <c r="U137" i="4" s="1"/>
  <c r="V137" i="4" s="1"/>
  <c r="W137" i="4" s="1"/>
  <c r="X137" i="4" s="1"/>
  <c r="F138" i="4"/>
  <c r="G138" i="4" s="1"/>
  <c r="H138" i="4" s="1"/>
  <c r="I138" i="4" s="1"/>
  <c r="J138" i="4" s="1"/>
  <c r="K138" i="4" s="1"/>
  <c r="L138" i="4" s="1"/>
  <c r="M138" i="4" s="1"/>
  <c r="N138" i="4" s="1"/>
  <c r="O138" i="4" s="1"/>
  <c r="P138" i="4" s="1"/>
  <c r="Q138" i="4" s="1"/>
  <c r="R138" i="4" s="1"/>
  <c r="S138" i="4" s="1"/>
  <c r="T138" i="4" s="1"/>
  <c r="U138" i="4" s="1"/>
  <c r="V138" i="4" s="1"/>
  <c r="W138" i="4" s="1"/>
  <c r="X138" i="4" s="1"/>
  <c r="F142" i="4"/>
  <c r="G142" i="4" s="1"/>
  <c r="H142" i="4" s="1"/>
  <c r="I142" i="4" s="1"/>
  <c r="J142" i="4" s="1"/>
  <c r="K142" i="4" s="1"/>
  <c r="L142" i="4" s="1"/>
  <c r="M142" i="4" s="1"/>
  <c r="N142" i="4" s="1"/>
  <c r="O142" i="4" s="1"/>
  <c r="P142" i="4" s="1"/>
  <c r="Q142" i="4" s="1"/>
  <c r="R142" i="4" s="1"/>
  <c r="S142" i="4" s="1"/>
  <c r="T142" i="4" s="1"/>
  <c r="U142" i="4" s="1"/>
  <c r="V142" i="4" s="1"/>
  <c r="W142" i="4" s="1"/>
  <c r="X142" i="4" s="1"/>
  <c r="F165" i="4"/>
  <c r="G165" i="4" s="1"/>
  <c r="H165" i="4" s="1"/>
  <c r="I165" i="4" s="1"/>
  <c r="J165" i="4" s="1"/>
  <c r="K165" i="4" s="1"/>
  <c r="L165" i="4" s="1"/>
  <c r="M165" i="4" s="1"/>
  <c r="N165" i="4" s="1"/>
  <c r="O165" i="4" s="1"/>
  <c r="P165" i="4" s="1"/>
  <c r="Q165" i="4" s="1"/>
  <c r="R165" i="4" s="1"/>
  <c r="S165" i="4" s="1"/>
  <c r="T165" i="4" s="1"/>
  <c r="U165" i="4" s="1"/>
  <c r="V165" i="4" s="1"/>
  <c r="W165" i="4" s="1"/>
  <c r="X165" i="4" s="1"/>
  <c r="F166" i="4"/>
  <c r="G166" i="4" s="1"/>
  <c r="H166" i="4" s="1"/>
  <c r="I166" i="4" s="1"/>
  <c r="J166" i="4" s="1"/>
  <c r="K166" i="4" s="1"/>
  <c r="L166" i="4" s="1"/>
  <c r="M166" i="4" s="1"/>
  <c r="N166" i="4" s="1"/>
  <c r="O166" i="4" s="1"/>
  <c r="P166" i="4" s="1"/>
  <c r="Q166" i="4" s="1"/>
  <c r="R166" i="4" s="1"/>
  <c r="S166" i="4" s="1"/>
  <c r="T166" i="4" s="1"/>
  <c r="U166" i="4" s="1"/>
  <c r="V166" i="4" s="1"/>
  <c r="W166" i="4" s="1"/>
  <c r="X166" i="4" s="1"/>
  <c r="F167" i="4"/>
  <c r="G167" i="4" s="1"/>
  <c r="H167" i="4" s="1"/>
  <c r="I167" i="4" s="1"/>
  <c r="J167" i="4" s="1"/>
  <c r="K167" i="4" s="1"/>
  <c r="L167" i="4" s="1"/>
  <c r="M167" i="4" s="1"/>
  <c r="N167" i="4" s="1"/>
  <c r="O167" i="4" s="1"/>
  <c r="P167" i="4" s="1"/>
  <c r="Q167" i="4" s="1"/>
  <c r="R167" i="4" s="1"/>
  <c r="S167" i="4" s="1"/>
  <c r="T167" i="4" s="1"/>
  <c r="U167" i="4" s="1"/>
  <c r="V167" i="4" s="1"/>
  <c r="W167" i="4" s="1"/>
  <c r="X167" i="4" s="1"/>
  <c r="F201" i="4"/>
  <c r="F202" i="4"/>
  <c r="G202" i="4" s="1"/>
  <c r="H202" i="4" s="1"/>
  <c r="I202" i="4" s="1"/>
  <c r="J202" i="4" s="1"/>
  <c r="K202" i="4" s="1"/>
  <c r="L202" i="4" s="1"/>
  <c r="M202" i="4" s="1"/>
  <c r="N202" i="4" s="1"/>
  <c r="O202" i="4" s="1"/>
  <c r="P202" i="4" s="1"/>
  <c r="Q202" i="4" s="1"/>
  <c r="R202" i="4" s="1"/>
  <c r="S202" i="4" s="1"/>
  <c r="T202" i="4" s="1"/>
  <c r="U202" i="4" s="1"/>
  <c r="V202" i="4" s="1"/>
  <c r="W202" i="4" s="1"/>
  <c r="X202" i="4" s="1"/>
  <c r="F203" i="4"/>
  <c r="G203" i="4" s="1"/>
  <c r="H203" i="4" s="1"/>
  <c r="I203" i="4" s="1"/>
  <c r="J203" i="4" s="1"/>
  <c r="K203" i="4" s="1"/>
  <c r="L203" i="4" s="1"/>
  <c r="M203" i="4" s="1"/>
  <c r="N203" i="4" s="1"/>
  <c r="O203" i="4" s="1"/>
  <c r="P203" i="4" s="1"/>
  <c r="Q203" i="4" s="1"/>
  <c r="R203" i="4" s="1"/>
  <c r="S203" i="4" s="1"/>
  <c r="T203" i="4" s="1"/>
  <c r="U203" i="4" s="1"/>
  <c r="V203" i="4" s="1"/>
  <c r="W203" i="4" s="1"/>
  <c r="X203" i="4" s="1"/>
  <c r="F207" i="4"/>
  <c r="G207" i="4"/>
  <c r="H207" i="4" s="1"/>
  <c r="I207" i="4" s="1"/>
  <c r="J207" i="4" s="1"/>
  <c r="K207" i="4" s="1"/>
  <c r="L207" i="4" s="1"/>
  <c r="M207" i="4" s="1"/>
  <c r="N207" i="4" s="1"/>
  <c r="O207" i="4" s="1"/>
  <c r="P207" i="4" s="1"/>
  <c r="Q207" i="4" s="1"/>
  <c r="R207" i="4" s="1"/>
  <c r="S207" i="4" s="1"/>
  <c r="T207" i="4" s="1"/>
  <c r="U207" i="4" s="1"/>
  <c r="V207" i="4" s="1"/>
  <c r="W207" i="4" s="1"/>
  <c r="X207" i="4" s="1"/>
  <c r="F230" i="4"/>
  <c r="F231" i="4"/>
  <c r="G231" i="4" s="1"/>
  <c r="H231" i="4" s="1"/>
  <c r="I231" i="4" s="1"/>
  <c r="J231" i="4" s="1"/>
  <c r="K231" i="4" s="1"/>
  <c r="L231" i="4" s="1"/>
  <c r="M231" i="4" s="1"/>
  <c r="N231" i="4" s="1"/>
  <c r="O231" i="4" s="1"/>
  <c r="P231" i="4" s="1"/>
  <c r="Q231" i="4" s="1"/>
  <c r="R231" i="4" s="1"/>
  <c r="S231" i="4" s="1"/>
  <c r="T231" i="4" s="1"/>
  <c r="U231" i="4" s="1"/>
  <c r="V231" i="4" s="1"/>
  <c r="W231" i="4" s="1"/>
  <c r="X231" i="4" s="1"/>
  <c r="F232" i="4"/>
  <c r="G232" i="4"/>
  <c r="H232" i="4" s="1"/>
  <c r="I232" i="4" s="1"/>
  <c r="J232" i="4" s="1"/>
  <c r="K232" i="4" s="1"/>
  <c r="L232" i="4" s="1"/>
  <c r="M232" i="4" s="1"/>
  <c r="N232" i="4" s="1"/>
  <c r="O232" i="4" s="1"/>
  <c r="P232" i="4" s="1"/>
  <c r="Q232" i="4" s="1"/>
  <c r="R232" i="4" s="1"/>
  <c r="S232" i="4" s="1"/>
  <c r="T232" i="4" s="1"/>
  <c r="U232" i="4" s="1"/>
  <c r="V232" i="4" s="1"/>
  <c r="W232" i="4" s="1"/>
  <c r="X232" i="4" s="1"/>
  <c r="F71" i="4"/>
  <c r="F72" i="4"/>
  <c r="G72" i="4" s="1"/>
  <c r="H72" i="4" s="1"/>
  <c r="I72" i="4" s="1"/>
  <c r="J72" i="4" s="1"/>
  <c r="K72" i="4" s="1"/>
  <c r="L72" i="4" s="1"/>
  <c r="M72" i="4" s="1"/>
  <c r="N72" i="4" s="1"/>
  <c r="O72" i="4" s="1"/>
  <c r="P72" i="4" s="1"/>
  <c r="Q72" i="4" s="1"/>
  <c r="R72" i="4" s="1"/>
  <c r="S72" i="4" s="1"/>
  <c r="T72" i="4" s="1"/>
  <c r="U72" i="4" s="1"/>
  <c r="V72" i="4" s="1"/>
  <c r="W72" i="4" s="1"/>
  <c r="X72" i="4" s="1"/>
  <c r="F73" i="4"/>
  <c r="G73" i="4" s="1"/>
  <c r="H73" i="4" s="1"/>
  <c r="I73" i="4" s="1"/>
  <c r="J73" i="4" s="1"/>
  <c r="K73" i="4" s="1"/>
  <c r="L73" i="4" s="1"/>
  <c r="M73" i="4" s="1"/>
  <c r="N73" i="4" s="1"/>
  <c r="O73" i="4" s="1"/>
  <c r="P73" i="4" s="1"/>
  <c r="Q73" i="4" s="1"/>
  <c r="R73" i="4" s="1"/>
  <c r="S73" i="4" s="1"/>
  <c r="T73" i="4" s="1"/>
  <c r="U73" i="4" s="1"/>
  <c r="V73" i="4" s="1"/>
  <c r="W73" i="4" s="1"/>
  <c r="X73" i="4" s="1"/>
  <c r="F77" i="4"/>
  <c r="G77" i="4" s="1"/>
  <c r="H77" i="4" s="1"/>
  <c r="I77" i="4" s="1"/>
  <c r="J77" i="4" s="1"/>
  <c r="K77" i="4" s="1"/>
  <c r="L77" i="4" s="1"/>
  <c r="M77" i="4" s="1"/>
  <c r="N77" i="4" s="1"/>
  <c r="O77" i="4" s="1"/>
  <c r="P77" i="4" s="1"/>
  <c r="Q77" i="4" s="1"/>
  <c r="R77" i="4" s="1"/>
  <c r="S77" i="4" s="1"/>
  <c r="T77" i="4" s="1"/>
  <c r="U77" i="4" s="1"/>
  <c r="V77" i="4" s="1"/>
  <c r="W77" i="4" s="1"/>
  <c r="X77" i="4" s="1"/>
  <c r="F100" i="4"/>
  <c r="F101" i="4"/>
  <c r="G101" i="4"/>
  <c r="H101" i="4" s="1"/>
  <c r="I101" i="4" s="1"/>
  <c r="J101" i="4" s="1"/>
  <c r="K101" i="4" s="1"/>
  <c r="L101" i="4" s="1"/>
  <c r="M101" i="4" s="1"/>
  <c r="N101" i="4" s="1"/>
  <c r="O101" i="4" s="1"/>
  <c r="P101" i="4" s="1"/>
  <c r="Q101" i="4" s="1"/>
  <c r="R101" i="4" s="1"/>
  <c r="S101" i="4" s="1"/>
  <c r="T101" i="4" s="1"/>
  <c r="U101" i="4" s="1"/>
  <c r="V101" i="4" s="1"/>
  <c r="W101" i="4" s="1"/>
  <c r="X101" i="4" s="1"/>
  <c r="F102" i="4"/>
  <c r="G102" i="4" s="1"/>
  <c r="H102" i="4" s="1"/>
  <c r="I102" i="4" s="1"/>
  <c r="J102" i="4" s="1"/>
  <c r="K102" i="4" s="1"/>
  <c r="L102" i="4" s="1"/>
  <c r="M102" i="4" s="1"/>
  <c r="N102" i="4" s="1"/>
  <c r="O102" i="4" s="1"/>
  <c r="P102" i="4" s="1"/>
  <c r="Q102" i="4" s="1"/>
  <c r="R102" i="4" s="1"/>
  <c r="S102" i="4" s="1"/>
  <c r="T102" i="4" s="1"/>
  <c r="U102" i="4" s="1"/>
  <c r="V102" i="4" s="1"/>
  <c r="W102" i="4" s="1"/>
  <c r="X102" i="4" s="1"/>
  <c r="F12" i="4"/>
  <c r="G12" i="4" s="1"/>
  <c r="H12" i="4" s="1"/>
  <c r="I12" i="4" s="1"/>
  <c r="J12" i="4" s="1"/>
  <c r="K12" i="4" s="1"/>
  <c r="L12" i="4" s="1"/>
  <c r="M12" i="4" s="1"/>
  <c r="N12" i="4" s="1"/>
  <c r="O12" i="4" s="1"/>
  <c r="P12" i="4" s="1"/>
  <c r="Q12" i="4" s="1"/>
  <c r="R12" i="4" s="1"/>
  <c r="S12" i="4" s="1"/>
  <c r="T12" i="4" s="1"/>
  <c r="U12" i="4" s="1"/>
  <c r="V12" i="4" s="1"/>
  <c r="W12" i="4" s="1"/>
  <c r="X12" i="4" s="1"/>
  <c r="F35" i="4"/>
  <c r="F36" i="4"/>
  <c r="G36" i="4" s="1"/>
  <c r="H36" i="4" s="1"/>
  <c r="I36" i="4" s="1"/>
  <c r="J36" i="4" s="1"/>
  <c r="K36" i="4" s="1"/>
  <c r="L36" i="4" s="1"/>
  <c r="M36" i="4" s="1"/>
  <c r="N36" i="4" s="1"/>
  <c r="O36" i="4" s="1"/>
  <c r="P36" i="4" s="1"/>
  <c r="Q36" i="4" s="1"/>
  <c r="R36" i="4" s="1"/>
  <c r="S36" i="4" s="1"/>
  <c r="T36" i="4" s="1"/>
  <c r="U36" i="4" s="1"/>
  <c r="V36" i="4" s="1"/>
  <c r="W36" i="4" s="1"/>
  <c r="X36" i="4" s="1"/>
  <c r="F37" i="4"/>
  <c r="G37" i="4" s="1"/>
  <c r="H37" i="4" s="1"/>
  <c r="I37" i="4" s="1"/>
  <c r="J37" i="4" s="1"/>
  <c r="K37" i="4" s="1"/>
  <c r="L37" i="4" s="1"/>
  <c r="M37" i="4" s="1"/>
  <c r="N37" i="4" s="1"/>
  <c r="O37" i="4" s="1"/>
  <c r="P37" i="4" s="1"/>
  <c r="Q37" i="4" s="1"/>
  <c r="R37" i="4" s="1"/>
  <c r="S37" i="4" s="1"/>
  <c r="T37" i="4" s="1"/>
  <c r="U37" i="4" s="1"/>
  <c r="V37" i="4" s="1"/>
  <c r="W37" i="4" s="1"/>
  <c r="X37" i="4" s="1"/>
  <c r="X78" i="5"/>
  <c r="X77" i="5"/>
  <c r="X76" i="5"/>
  <c r="X75" i="5"/>
  <c r="X74" i="5"/>
  <c r="X73" i="5"/>
  <c r="X72" i="5"/>
  <c r="X71" i="5"/>
  <c r="X70" i="5"/>
  <c r="X69" i="5"/>
  <c r="X68" i="5"/>
  <c r="X67" i="5"/>
  <c r="X66" i="5"/>
  <c r="X65" i="5"/>
  <c r="X64" i="5"/>
  <c r="X63" i="5"/>
  <c r="X62" i="5"/>
  <c r="X61" i="5"/>
  <c r="X60" i="5"/>
  <c r="X59" i="5"/>
  <c r="X58" i="5"/>
  <c r="X57" i="5"/>
  <c r="X56" i="5"/>
  <c r="E50" i="5"/>
  <c r="F50" i="5" s="1"/>
  <c r="G50" i="5" s="1"/>
  <c r="H50" i="5" s="1"/>
  <c r="I50" i="5" s="1"/>
  <c r="J50" i="5" s="1"/>
  <c r="K50" i="5" s="1"/>
  <c r="L50" i="5" s="1"/>
  <c r="M50" i="5" s="1"/>
  <c r="N50" i="5" s="1"/>
  <c r="O50" i="5" s="1"/>
  <c r="P50" i="5" s="1"/>
  <c r="Q50" i="5" s="1"/>
  <c r="R50" i="5" s="1"/>
  <c r="S50" i="5" s="1"/>
  <c r="T50" i="5" s="1"/>
  <c r="U50" i="5" s="1"/>
  <c r="V50" i="5" s="1"/>
  <c r="W50" i="5" s="1"/>
  <c r="E49" i="5"/>
  <c r="F49" i="5" s="1"/>
  <c r="G49" i="5" s="1"/>
  <c r="H49" i="5" s="1"/>
  <c r="I49" i="5" s="1"/>
  <c r="J49" i="5" s="1"/>
  <c r="K49" i="5" s="1"/>
  <c r="L49" i="5" s="1"/>
  <c r="M49" i="5" s="1"/>
  <c r="N49" i="5" s="1"/>
  <c r="O49" i="5" s="1"/>
  <c r="P49" i="5" s="1"/>
  <c r="Q49" i="5" s="1"/>
  <c r="R49" i="5" s="1"/>
  <c r="S49" i="5" s="1"/>
  <c r="T49" i="5" s="1"/>
  <c r="U49" i="5" s="1"/>
  <c r="V49" i="5" s="1"/>
  <c r="W49" i="5" s="1"/>
  <c r="E48" i="5"/>
  <c r="F48" i="5" s="1"/>
  <c r="G48" i="5" s="1"/>
  <c r="H48" i="5" s="1"/>
  <c r="I48" i="5" s="1"/>
  <c r="J48" i="5" s="1"/>
  <c r="K48" i="5" s="1"/>
  <c r="L48" i="5" s="1"/>
  <c r="M48" i="5" s="1"/>
  <c r="N48" i="5" s="1"/>
  <c r="O48" i="5" s="1"/>
  <c r="P48" i="5" s="1"/>
  <c r="Q48" i="5" s="1"/>
  <c r="R48" i="5" s="1"/>
  <c r="S48" i="5" s="1"/>
  <c r="T48" i="5" s="1"/>
  <c r="U48" i="5" s="1"/>
  <c r="V48" i="5" s="1"/>
  <c r="W48" i="5" s="1"/>
  <c r="J9" i="4" l="1"/>
  <c r="I86" i="5"/>
  <c r="K84" i="1" s="1"/>
  <c r="K94" i="1" s="1"/>
  <c r="O9" i="4"/>
  <c r="N86" i="5"/>
  <c r="P84" i="1" s="1"/>
  <c r="P94" i="1" s="1"/>
  <c r="T9" i="4"/>
  <c r="S86" i="5"/>
  <c r="U84" i="1" s="1"/>
  <c r="U94" i="1" s="1"/>
  <c r="S9" i="4"/>
  <c r="R86" i="5"/>
  <c r="T84" i="1" s="1"/>
  <c r="T94" i="1" s="1"/>
  <c r="N9" i="4"/>
  <c r="M86" i="5"/>
  <c r="O84" i="1" s="1"/>
  <c r="O94" i="1" s="1"/>
  <c r="I9" i="4"/>
  <c r="H86" i="5"/>
  <c r="J84" i="1" s="1"/>
  <c r="J94" i="1" s="1"/>
  <c r="E74" i="4"/>
  <c r="D86" i="5"/>
  <c r="F84" i="1" s="1"/>
  <c r="F94" i="1" s="1"/>
  <c r="E9" i="4"/>
  <c r="E10" i="4" s="1"/>
  <c r="H16" i="7"/>
  <c r="I87" i="1" s="1"/>
  <c r="N16" i="7"/>
  <c r="O87" i="1" s="1"/>
  <c r="S16" i="7"/>
  <c r="T87" i="1" s="1"/>
  <c r="F16" i="7"/>
  <c r="G87" i="1" s="1"/>
  <c r="I16" i="7"/>
  <c r="J87" i="1" s="1"/>
  <c r="L16" i="7"/>
  <c r="M87" i="1" s="1"/>
  <c r="V16" i="7"/>
  <c r="W87" i="1" s="1"/>
  <c r="K16" i="7"/>
  <c r="L87" i="1" s="1"/>
  <c r="Q16" i="7"/>
  <c r="R87" i="1" s="1"/>
  <c r="T16" i="7"/>
  <c r="U87" i="1" s="1"/>
  <c r="W16" i="7"/>
  <c r="X87" i="1" s="1"/>
  <c r="M16" i="7"/>
  <c r="N87" i="1" s="1"/>
  <c r="J16" i="7"/>
  <c r="K87" i="1" s="1"/>
  <c r="O16" i="7"/>
  <c r="P87" i="1" s="1"/>
  <c r="U16" i="7"/>
  <c r="V87" i="1" s="1"/>
  <c r="X16" i="7"/>
  <c r="Y87" i="1" s="1"/>
  <c r="R16" i="7"/>
  <c r="S87" i="1" s="1"/>
  <c r="G16" i="7"/>
  <c r="H87" i="1" s="1"/>
  <c r="P16" i="7"/>
  <c r="Q87" i="1" s="1"/>
  <c r="E17" i="7"/>
  <c r="F14" i="7" s="1"/>
  <c r="C175" i="4" a="1"/>
  <c r="C186" i="4" s="1"/>
  <c r="G100" i="4"/>
  <c r="H100" i="4" s="1"/>
  <c r="I100" i="4" s="1"/>
  <c r="G71" i="4"/>
  <c r="H71" i="4" s="1"/>
  <c r="I71" i="4" s="1"/>
  <c r="J71" i="4" s="1"/>
  <c r="K71" i="4" s="1"/>
  <c r="L71" i="4" s="1"/>
  <c r="M71" i="4" s="1"/>
  <c r="N71" i="4" s="1"/>
  <c r="O71" i="4" s="1"/>
  <c r="P71" i="4" s="1"/>
  <c r="Q71" i="4" s="1"/>
  <c r="R71" i="4" s="1"/>
  <c r="S71" i="4" s="1"/>
  <c r="T71" i="4" s="1"/>
  <c r="U71" i="4" s="1"/>
  <c r="V71" i="4" s="1"/>
  <c r="W71" i="4" s="1"/>
  <c r="X71" i="4" s="1"/>
  <c r="G230" i="4"/>
  <c r="H230" i="4" s="1"/>
  <c r="I230" i="4" s="1"/>
  <c r="J230" i="4" s="1"/>
  <c r="K230" i="4" s="1"/>
  <c r="L230" i="4" s="1"/>
  <c r="M230" i="4" s="1"/>
  <c r="N230" i="4" s="1"/>
  <c r="O230" i="4" s="1"/>
  <c r="P230" i="4" s="1"/>
  <c r="Q230" i="4" s="1"/>
  <c r="R230" i="4" s="1"/>
  <c r="S230" i="4" s="1"/>
  <c r="T230" i="4" s="1"/>
  <c r="U230" i="4" s="1"/>
  <c r="V230" i="4" s="1"/>
  <c r="W230" i="4" s="1"/>
  <c r="X230" i="4" s="1"/>
  <c r="G35" i="4"/>
  <c r="H35" i="4" s="1"/>
  <c r="I35" i="4" s="1"/>
  <c r="J35" i="4" s="1"/>
  <c r="K35" i="4" s="1"/>
  <c r="L35" i="4" s="1"/>
  <c r="M35" i="4" s="1"/>
  <c r="N35" i="4" s="1"/>
  <c r="O35" i="4" s="1"/>
  <c r="P35" i="4" s="1"/>
  <c r="Q35" i="4" s="1"/>
  <c r="R35" i="4" s="1"/>
  <c r="S35" i="4" s="1"/>
  <c r="T35" i="4" s="1"/>
  <c r="U35" i="4" s="1"/>
  <c r="V35" i="4" s="1"/>
  <c r="W35" i="4" s="1"/>
  <c r="X35" i="4" s="1"/>
  <c r="G295" i="4"/>
  <c r="H295" i="4" s="1"/>
  <c r="I295" i="4" s="1"/>
  <c r="J295" i="4" s="1"/>
  <c r="K295" i="4" s="1"/>
  <c r="L295" i="4" s="1"/>
  <c r="E140" i="4"/>
  <c r="E170" i="4"/>
  <c r="F8" i="7"/>
  <c r="X300" i="4"/>
  <c r="P235" i="4"/>
  <c r="P205" i="4"/>
  <c r="P233" i="4"/>
  <c r="K168" i="4"/>
  <c r="I298" i="4"/>
  <c r="I270" i="4"/>
  <c r="Q270" i="4"/>
  <c r="Q300" i="4"/>
  <c r="Q298" i="4"/>
  <c r="E233" i="4"/>
  <c r="H300" i="4"/>
  <c r="E270" i="4"/>
  <c r="F140" i="4"/>
  <c r="F168" i="4"/>
  <c r="N168" i="4"/>
  <c r="N170" i="4"/>
  <c r="N140" i="4"/>
  <c r="E105" i="4"/>
  <c r="E75" i="4"/>
  <c r="E103" i="4"/>
  <c r="J140" i="4"/>
  <c r="J168" i="4"/>
  <c r="J170" i="4"/>
  <c r="R170" i="4"/>
  <c r="R168" i="4"/>
  <c r="R140" i="4"/>
  <c r="V168" i="4"/>
  <c r="V170" i="4"/>
  <c r="L270" i="4"/>
  <c r="L298" i="4"/>
  <c r="E298" i="4"/>
  <c r="U298" i="4"/>
  <c r="T168" i="4"/>
  <c r="M300" i="4"/>
  <c r="Q233" i="4"/>
  <c r="Q205" i="4"/>
  <c r="U233" i="4"/>
  <c r="U205" i="4"/>
  <c r="R298" i="4"/>
  <c r="R270" i="4"/>
  <c r="R205" i="4"/>
  <c r="R233" i="4"/>
  <c r="G270" i="4"/>
  <c r="G300" i="4"/>
  <c r="G298" i="4"/>
  <c r="K300" i="4"/>
  <c r="K298" i="4"/>
  <c r="K270" i="4"/>
  <c r="O298" i="4"/>
  <c r="O300" i="4"/>
  <c r="O270" i="4"/>
  <c r="S270" i="4"/>
  <c r="S298" i="4"/>
  <c r="S300" i="4"/>
  <c r="W300" i="4"/>
  <c r="W298" i="4"/>
  <c r="W270" i="4"/>
  <c r="L233" i="4"/>
  <c r="P298" i="4"/>
  <c r="P270" i="4"/>
  <c r="L205" i="4"/>
  <c r="T300" i="4"/>
  <c r="I300" i="4"/>
  <c r="X298" i="4"/>
  <c r="X301" i="4" s="1"/>
  <c r="M298" i="4"/>
  <c r="H298" i="4"/>
  <c r="L140" i="4"/>
  <c r="L300" i="4"/>
  <c r="Y139" i="4"/>
  <c r="U300" i="4"/>
  <c r="T298" i="4"/>
  <c r="N270" i="4"/>
  <c r="V270" i="4"/>
  <c r="J270" i="4"/>
  <c r="V300" i="4"/>
  <c r="R300" i="4"/>
  <c r="N300" i="4"/>
  <c r="J300" i="4"/>
  <c r="J301" i="4" s="1"/>
  <c r="F300" i="4"/>
  <c r="F298" i="4"/>
  <c r="V205" i="4"/>
  <c r="F205" i="4"/>
  <c r="F170" i="4"/>
  <c r="V140" i="4"/>
  <c r="X103" i="4"/>
  <c r="I266" i="4"/>
  <c r="J266" i="4" s="1"/>
  <c r="K266" i="4" s="1"/>
  <c r="L266" i="4" s="1"/>
  <c r="M266" i="4" s="1"/>
  <c r="N266" i="4" s="1"/>
  <c r="O266" i="4" s="1"/>
  <c r="P266" i="4" s="1"/>
  <c r="Q266" i="4" s="1"/>
  <c r="R266" i="4" s="1"/>
  <c r="S266" i="4" s="1"/>
  <c r="T266" i="4" s="1"/>
  <c r="U266" i="4" s="1"/>
  <c r="V266" i="4" s="1"/>
  <c r="W266" i="4" s="1"/>
  <c r="X266" i="4" s="1"/>
  <c r="W205" i="4"/>
  <c r="W140" i="4"/>
  <c r="W168" i="4"/>
  <c r="S140" i="4"/>
  <c r="S170" i="4"/>
  <c r="O140" i="4"/>
  <c r="O168" i="4"/>
  <c r="G140" i="4"/>
  <c r="G168" i="4"/>
  <c r="M205" i="4"/>
  <c r="X205" i="4"/>
  <c r="X233" i="4"/>
  <c r="T205" i="4"/>
  <c r="T235" i="4"/>
  <c r="H205" i="4"/>
  <c r="H233" i="4"/>
  <c r="G170" i="4"/>
  <c r="K140" i="4"/>
  <c r="Y269" i="4"/>
  <c r="Y204" i="4"/>
  <c r="S235" i="4"/>
  <c r="K235" i="4"/>
  <c r="W233" i="4"/>
  <c r="K233" i="4"/>
  <c r="U235" i="4"/>
  <c r="Q235" i="4"/>
  <c r="M235" i="4"/>
  <c r="I235" i="4"/>
  <c r="E235" i="4"/>
  <c r="I233" i="4"/>
  <c r="S205" i="4"/>
  <c r="N205" i="4"/>
  <c r="C190" i="4"/>
  <c r="X170" i="4"/>
  <c r="T170" i="4"/>
  <c r="P170" i="4"/>
  <c r="L170" i="4"/>
  <c r="H170" i="4"/>
  <c r="X168" i="4"/>
  <c r="P168" i="4"/>
  <c r="H168" i="4"/>
  <c r="O235" i="4"/>
  <c r="G235" i="4"/>
  <c r="O233" i="4"/>
  <c r="G233" i="4"/>
  <c r="V235" i="4"/>
  <c r="R235" i="4"/>
  <c r="N235" i="4"/>
  <c r="J235" i="4"/>
  <c r="F235" i="4"/>
  <c r="J233" i="4"/>
  <c r="U170" i="4"/>
  <c r="Q170" i="4"/>
  <c r="M170" i="4"/>
  <c r="I170" i="4"/>
  <c r="U168" i="4"/>
  <c r="Q168" i="4"/>
  <c r="M168" i="4"/>
  <c r="I168" i="4"/>
  <c r="E168" i="4"/>
  <c r="X105" i="4"/>
  <c r="P103" i="4"/>
  <c r="T75" i="4"/>
  <c r="P105" i="4"/>
  <c r="L103" i="4"/>
  <c r="G201" i="4"/>
  <c r="H201" i="4" s="1"/>
  <c r="I201" i="4" s="1"/>
  <c r="J201" i="4" s="1"/>
  <c r="K201" i="4" s="1"/>
  <c r="L201" i="4" s="1"/>
  <c r="M201" i="4" s="1"/>
  <c r="N201" i="4" s="1"/>
  <c r="O201" i="4" s="1"/>
  <c r="P201" i="4" s="1"/>
  <c r="Q201" i="4" s="1"/>
  <c r="R201" i="4" s="1"/>
  <c r="S201" i="4" s="1"/>
  <c r="T201" i="4" s="1"/>
  <c r="U201" i="4" s="1"/>
  <c r="V201" i="4" s="1"/>
  <c r="W201" i="4" s="1"/>
  <c r="X201" i="4" s="1"/>
  <c r="E186" i="4"/>
  <c r="C182" i="4"/>
  <c r="E190" i="4"/>
  <c r="C175" i="4"/>
  <c r="C179" i="4"/>
  <c r="C176" i="4"/>
  <c r="C178" i="4"/>
  <c r="C183" i="4"/>
  <c r="C187" i="4"/>
  <c r="C191" i="4"/>
  <c r="C181" i="4"/>
  <c r="C185" i="4"/>
  <c r="C189" i="4"/>
  <c r="C193" i="4"/>
  <c r="C177" i="4"/>
  <c r="C180" i="4"/>
  <c r="C184" i="4"/>
  <c r="C188" i="4"/>
  <c r="C192" i="4"/>
  <c r="C194" i="4"/>
  <c r="H136" i="4"/>
  <c r="I136" i="4" s="1"/>
  <c r="J136" i="4" s="1"/>
  <c r="K136" i="4" s="1"/>
  <c r="L136" i="4" s="1"/>
  <c r="M136" i="4" s="1"/>
  <c r="N136" i="4" s="1"/>
  <c r="O136" i="4" s="1"/>
  <c r="P136" i="4" s="1"/>
  <c r="Q136" i="4" s="1"/>
  <c r="R136" i="4" s="1"/>
  <c r="S136" i="4" s="1"/>
  <c r="T136" i="4" s="1"/>
  <c r="U136" i="4" s="1"/>
  <c r="V136" i="4" s="1"/>
  <c r="W136" i="4" s="1"/>
  <c r="X136" i="4" s="1"/>
  <c r="U105" i="4"/>
  <c r="L105" i="4"/>
  <c r="T103" i="4"/>
  <c r="I103" i="4"/>
  <c r="H105" i="4"/>
  <c r="Q103" i="4"/>
  <c r="H103" i="4"/>
  <c r="M105" i="4"/>
  <c r="K105" i="4"/>
  <c r="O103" i="4"/>
  <c r="I105" i="4"/>
  <c r="M103" i="4"/>
  <c r="S103" i="4"/>
  <c r="S105" i="4"/>
  <c r="W103" i="4"/>
  <c r="G103" i="4"/>
  <c r="W75" i="4"/>
  <c r="Q105" i="4"/>
  <c r="G105" i="4"/>
  <c r="U103" i="4"/>
  <c r="K103" i="4"/>
  <c r="O75" i="4"/>
  <c r="J100" i="4"/>
  <c r="K100" i="4" s="1"/>
  <c r="L100" i="4" s="1"/>
  <c r="M100" i="4" s="1"/>
  <c r="N100" i="4" s="1"/>
  <c r="O100" i="4" s="1"/>
  <c r="P100" i="4" s="1"/>
  <c r="Q100" i="4" s="1"/>
  <c r="R100" i="4" s="1"/>
  <c r="S100" i="4" s="1"/>
  <c r="T100" i="4" s="1"/>
  <c r="U100" i="4" s="1"/>
  <c r="V100" i="4" s="1"/>
  <c r="W100" i="4" s="1"/>
  <c r="X100" i="4" s="1"/>
  <c r="V75" i="4"/>
  <c r="V103" i="4"/>
  <c r="R75" i="4"/>
  <c r="R103" i="4"/>
  <c r="N75" i="4"/>
  <c r="N103" i="4"/>
  <c r="J75" i="4"/>
  <c r="J103" i="4"/>
  <c r="F75" i="4"/>
  <c r="Y74" i="4"/>
  <c r="F103" i="4"/>
  <c r="H93" i="1"/>
  <c r="G93" i="1"/>
  <c r="F93" i="1"/>
  <c r="F46" i="1" l="1"/>
  <c r="F45" i="1" s="1"/>
  <c r="F116" i="1"/>
  <c r="G46" i="1" s="1"/>
  <c r="Z87" i="1"/>
  <c r="E301" i="4"/>
  <c r="F117" i="1"/>
  <c r="Y16" i="7"/>
  <c r="F17" i="7"/>
  <c r="G14" i="7" s="1"/>
  <c r="G17" i="7" s="1"/>
  <c r="H14" i="7" s="1"/>
  <c r="H17" i="7" s="1"/>
  <c r="I14" i="7" s="1"/>
  <c r="I17" i="7" s="1"/>
  <c r="J14" i="7" s="1"/>
  <c r="J17" i="7" s="1"/>
  <c r="K14" i="7" s="1"/>
  <c r="K17" i="7" s="1"/>
  <c r="L14" i="7" s="1"/>
  <c r="L17" i="7" s="1"/>
  <c r="M14" i="7" s="1"/>
  <c r="M17" i="7" s="1"/>
  <c r="N14" i="7" s="1"/>
  <c r="N17" i="7" s="1"/>
  <c r="O14" i="7" s="1"/>
  <c r="O17" i="7" s="1"/>
  <c r="P14" i="7" s="1"/>
  <c r="P17" i="7" s="1"/>
  <c r="Q14" i="7" s="1"/>
  <c r="Q17" i="7" s="1"/>
  <c r="R14" i="7" s="1"/>
  <c r="R17" i="7" s="1"/>
  <c r="S14" i="7" s="1"/>
  <c r="S17" i="7" s="1"/>
  <c r="T14" i="7" s="1"/>
  <c r="T17" i="7" s="1"/>
  <c r="U14" i="7" s="1"/>
  <c r="U17" i="7" s="1"/>
  <c r="V14" i="7" s="1"/>
  <c r="V17" i="7" s="1"/>
  <c r="W14" i="7" s="1"/>
  <c r="W17" i="7" s="1"/>
  <c r="X14" i="7" s="1"/>
  <c r="X17" i="7" s="1"/>
  <c r="C110" i="4" a="1"/>
  <c r="C128" i="4" s="1"/>
  <c r="C208" i="4" a="1"/>
  <c r="C214" i="4" s="1"/>
  <c r="M295" i="4"/>
  <c r="N295" i="4" s="1"/>
  <c r="O295" i="4" s="1"/>
  <c r="P295" i="4" s="1"/>
  <c r="Q295" i="4" s="1"/>
  <c r="R295" i="4" s="1"/>
  <c r="S295" i="4" s="1"/>
  <c r="T295" i="4" s="1"/>
  <c r="U295" i="4" s="1"/>
  <c r="V295" i="4" s="1"/>
  <c r="W295" i="4" s="1"/>
  <c r="X295" i="4" s="1"/>
  <c r="C305" i="4" a="1"/>
  <c r="C126" i="4"/>
  <c r="C124" i="4"/>
  <c r="C116" i="4"/>
  <c r="C111" i="4"/>
  <c r="C123" i="4"/>
  <c r="C122" i="4"/>
  <c r="C121" i="4"/>
  <c r="C114" i="4"/>
  <c r="C113" i="4"/>
  <c r="C45" i="4" a="1"/>
  <c r="C227" i="4"/>
  <c r="C217" i="4"/>
  <c r="C224" i="4"/>
  <c r="C221" i="4"/>
  <c r="C212" i="4"/>
  <c r="C210" i="4"/>
  <c r="C226" i="4"/>
  <c r="C223" i="4"/>
  <c r="C240" i="4" a="1"/>
  <c r="C273" i="4" a="1"/>
  <c r="C78" i="4" a="1"/>
  <c r="E171" i="4"/>
  <c r="F10" i="7"/>
  <c r="G111" i="1" s="1"/>
  <c r="U301" i="4"/>
  <c r="I301" i="4"/>
  <c r="J171" i="4"/>
  <c r="P236" i="4"/>
  <c r="T171" i="4"/>
  <c r="F171" i="4"/>
  <c r="L301" i="4"/>
  <c r="M301" i="4"/>
  <c r="L236" i="4"/>
  <c r="L171" i="4"/>
  <c r="R171" i="4"/>
  <c r="E106" i="4"/>
  <c r="K171" i="4"/>
  <c r="Y298" i="4"/>
  <c r="U236" i="4"/>
  <c r="V171" i="4"/>
  <c r="E236" i="4"/>
  <c r="Q301" i="4"/>
  <c r="X106" i="4"/>
  <c r="F236" i="4"/>
  <c r="H236" i="4"/>
  <c r="R301" i="4"/>
  <c r="H301" i="4"/>
  <c r="P301" i="4"/>
  <c r="N171" i="4"/>
  <c r="Y270" i="4"/>
  <c r="S301" i="4"/>
  <c r="O301" i="4"/>
  <c r="T236" i="4"/>
  <c r="V301" i="4"/>
  <c r="T301" i="4"/>
  <c r="W301" i="4"/>
  <c r="G301" i="4"/>
  <c r="V236" i="4"/>
  <c r="T106" i="4"/>
  <c r="Y140" i="4"/>
  <c r="R236" i="4"/>
  <c r="M236" i="4"/>
  <c r="S171" i="4"/>
  <c r="D273" i="4" a="1"/>
  <c r="D279" i="4" s="1"/>
  <c r="P171" i="4"/>
  <c r="K301" i="4"/>
  <c r="Q236" i="4"/>
  <c r="X236" i="4"/>
  <c r="F301" i="4"/>
  <c r="Y300" i="4"/>
  <c r="N301" i="4"/>
  <c r="S236" i="4"/>
  <c r="I236" i="4"/>
  <c r="K236" i="4"/>
  <c r="H171" i="4"/>
  <c r="D143" i="4" a="1"/>
  <c r="D145" i="4" s="1"/>
  <c r="O171" i="4"/>
  <c r="W171" i="4"/>
  <c r="X171" i="4"/>
  <c r="L106" i="4"/>
  <c r="D208" i="4" a="1"/>
  <c r="D217" i="4" s="1"/>
  <c r="M171" i="4"/>
  <c r="J236" i="4"/>
  <c r="W236" i="4"/>
  <c r="G171" i="4"/>
  <c r="Y168" i="4"/>
  <c r="N236" i="4"/>
  <c r="Y170" i="4"/>
  <c r="Q171" i="4"/>
  <c r="U171" i="4"/>
  <c r="G236" i="4"/>
  <c r="Y235" i="4"/>
  <c r="Y205" i="4"/>
  <c r="Y233" i="4"/>
  <c r="P106" i="4"/>
  <c r="I171" i="4"/>
  <c r="O236" i="4"/>
  <c r="E188" i="4"/>
  <c r="E191" i="4"/>
  <c r="E176" i="4"/>
  <c r="E193" i="4"/>
  <c r="E194" i="4"/>
  <c r="E184" i="4"/>
  <c r="E189" i="4"/>
  <c r="E187" i="4"/>
  <c r="E179" i="4"/>
  <c r="C143" i="4" a="1"/>
  <c r="E180" i="4"/>
  <c r="E185" i="4"/>
  <c r="E183" i="4"/>
  <c r="E175" i="4"/>
  <c r="Q106" i="4"/>
  <c r="E192" i="4"/>
  <c r="E177" i="4"/>
  <c r="E181" i="4"/>
  <c r="E178" i="4"/>
  <c r="E182" i="4"/>
  <c r="O106" i="4"/>
  <c r="M106" i="4"/>
  <c r="H106" i="4"/>
  <c r="K106" i="4"/>
  <c r="Y105" i="4"/>
  <c r="I106" i="4"/>
  <c r="U106" i="4"/>
  <c r="G106" i="4"/>
  <c r="S106" i="4"/>
  <c r="D78" i="4" a="1"/>
  <c r="D80" i="4" s="1"/>
  <c r="W106" i="4"/>
  <c r="Y75" i="4"/>
  <c r="J106" i="4"/>
  <c r="R106" i="4"/>
  <c r="F106" i="4"/>
  <c r="Y103" i="4"/>
  <c r="N106" i="4"/>
  <c r="V106" i="4"/>
  <c r="I93" i="1"/>
  <c r="C209" i="4" l="1"/>
  <c r="C211" i="4"/>
  <c r="C213" i="4"/>
  <c r="C219" i="4"/>
  <c r="C222" i="4"/>
  <c r="C208" i="4"/>
  <c r="C220" i="4"/>
  <c r="C118" i="4"/>
  <c r="C125" i="4"/>
  <c r="C117" i="4"/>
  <c r="C119" i="4"/>
  <c r="C112" i="4"/>
  <c r="E112" i="4" s="1"/>
  <c r="C216" i="4"/>
  <c r="C225" i="4"/>
  <c r="C215" i="4"/>
  <c r="C218" i="4"/>
  <c r="C129" i="4"/>
  <c r="C110" i="4"/>
  <c r="C115" i="4"/>
  <c r="C127" i="4"/>
  <c r="C120" i="4"/>
  <c r="C259" i="4"/>
  <c r="C241" i="4"/>
  <c r="C257" i="4"/>
  <c r="E257" i="4" s="1"/>
  <c r="C244" i="4"/>
  <c r="C242" i="4"/>
  <c r="C258" i="4"/>
  <c r="C255" i="4"/>
  <c r="E255" i="4" s="1"/>
  <c r="C245" i="4"/>
  <c r="E245" i="4" s="1"/>
  <c r="C248" i="4"/>
  <c r="C246" i="4"/>
  <c r="C243" i="4"/>
  <c r="C249" i="4"/>
  <c r="E249" i="4" s="1"/>
  <c r="C252" i="4"/>
  <c r="C250" i="4"/>
  <c r="C247" i="4"/>
  <c r="C253" i="4"/>
  <c r="E253" i="4" s="1"/>
  <c r="C240" i="4"/>
  <c r="C256" i="4"/>
  <c r="E256" i="4" s="1"/>
  <c r="C254" i="4"/>
  <c r="E254" i="4" s="1"/>
  <c r="C251" i="4"/>
  <c r="E251" i="4" s="1"/>
  <c r="C63" i="4"/>
  <c r="C60" i="4"/>
  <c r="C53" i="4"/>
  <c r="C50" i="4"/>
  <c r="C47" i="4"/>
  <c r="C48" i="4"/>
  <c r="C64" i="4"/>
  <c r="C57" i="4"/>
  <c r="C54" i="4"/>
  <c r="C51" i="4"/>
  <c r="C52" i="4"/>
  <c r="C61" i="4"/>
  <c r="C56" i="4"/>
  <c r="C49" i="4"/>
  <c r="C46" i="4"/>
  <c r="C62" i="4"/>
  <c r="C59" i="4"/>
  <c r="C45" i="4"/>
  <c r="C58" i="4"/>
  <c r="C55" i="4"/>
  <c r="C92" i="4"/>
  <c r="C93" i="4"/>
  <c r="C86" i="4"/>
  <c r="C79" i="4"/>
  <c r="C95" i="4"/>
  <c r="C88" i="4"/>
  <c r="C81" i="4"/>
  <c r="C97" i="4"/>
  <c r="C90" i="4"/>
  <c r="C83" i="4"/>
  <c r="C84" i="4"/>
  <c r="C85" i="4"/>
  <c r="C94" i="4"/>
  <c r="C89" i="4"/>
  <c r="C82" i="4"/>
  <c r="C91" i="4"/>
  <c r="C80" i="4"/>
  <c r="C78" i="4"/>
  <c r="E78" i="4" s="1"/>
  <c r="C87" i="4"/>
  <c r="C96" i="4"/>
  <c r="C323" i="4"/>
  <c r="C316" i="4"/>
  <c r="C305" i="4"/>
  <c r="C321" i="4"/>
  <c r="C314" i="4"/>
  <c r="C311" i="4"/>
  <c r="C320" i="4"/>
  <c r="C309" i="4"/>
  <c r="C318" i="4"/>
  <c r="C315" i="4"/>
  <c r="C308" i="4"/>
  <c r="C324" i="4"/>
  <c r="C313" i="4"/>
  <c r="C306" i="4"/>
  <c r="C322" i="4"/>
  <c r="C319" i="4"/>
  <c r="C312" i="4"/>
  <c r="C317" i="4"/>
  <c r="C310" i="4"/>
  <c r="C307" i="4"/>
  <c r="C292" i="4"/>
  <c r="C289" i="4"/>
  <c r="C273" i="4"/>
  <c r="E273" i="4" s="1"/>
  <c r="C277" i="4"/>
  <c r="E277" i="4" s="1"/>
  <c r="C285" i="4"/>
  <c r="C281" i="4"/>
  <c r="C278" i="4"/>
  <c r="E278" i="4" s="1"/>
  <c r="C287" i="4"/>
  <c r="E287" i="4" s="1"/>
  <c r="C280" i="4"/>
  <c r="C282" i="4"/>
  <c r="C275" i="4"/>
  <c r="E275" i="4" s="1"/>
  <c r="C291" i="4"/>
  <c r="E291" i="4" s="1"/>
  <c r="C284" i="4"/>
  <c r="C286" i="4"/>
  <c r="C279" i="4"/>
  <c r="E279" i="4" s="1"/>
  <c r="C288" i="4"/>
  <c r="E288" i="4" s="1"/>
  <c r="C274" i="4"/>
  <c r="C290" i="4"/>
  <c r="C283" i="4"/>
  <c r="E283" i="4" s="1"/>
  <c r="C276" i="4"/>
  <c r="E276" i="4" s="1"/>
  <c r="G8" i="7"/>
  <c r="D274" i="4"/>
  <c r="D289" i="4"/>
  <c r="D159" i="4"/>
  <c r="D284" i="4"/>
  <c r="D154" i="4"/>
  <c r="D282" i="4"/>
  <c r="D278" i="4"/>
  <c r="D277" i="4"/>
  <c r="D283" i="4"/>
  <c r="D285" i="4"/>
  <c r="D286" i="4"/>
  <c r="D273" i="4"/>
  <c r="Y301" i="4"/>
  <c r="D161" i="4"/>
  <c r="D146" i="4"/>
  <c r="D281" i="4"/>
  <c r="D290" i="4"/>
  <c r="D288" i="4"/>
  <c r="D276" i="4"/>
  <c r="D275" i="4"/>
  <c r="D150" i="4"/>
  <c r="D291" i="4"/>
  <c r="D280" i="4"/>
  <c r="D292" i="4"/>
  <c r="D287" i="4"/>
  <c r="D160" i="4"/>
  <c r="D156" i="4"/>
  <c r="D152" i="4"/>
  <c r="D153" i="4"/>
  <c r="D143" i="4"/>
  <c r="D157" i="4"/>
  <c r="D162" i="4"/>
  <c r="D148" i="4"/>
  <c r="D149" i="4"/>
  <c r="D144" i="4"/>
  <c r="D209" i="4"/>
  <c r="D155" i="4"/>
  <c r="D147" i="4"/>
  <c r="D158" i="4"/>
  <c r="D151" i="4"/>
  <c r="Y236" i="4"/>
  <c r="D213" i="4"/>
  <c r="D211" i="4"/>
  <c r="D224" i="4"/>
  <c r="D215" i="4"/>
  <c r="D222" i="4"/>
  <c r="D216" i="4"/>
  <c r="D223" i="4"/>
  <c r="D214" i="4"/>
  <c r="D225" i="4"/>
  <c r="D208" i="4"/>
  <c r="D219" i="4"/>
  <c r="D227" i="4"/>
  <c r="D210" i="4"/>
  <c r="D212" i="4"/>
  <c r="D218" i="4"/>
  <c r="D220" i="4"/>
  <c r="D226" i="4"/>
  <c r="D221" i="4"/>
  <c r="E284" i="4"/>
  <c r="E289" i="4"/>
  <c r="E248" i="4"/>
  <c r="E290" i="4"/>
  <c r="E285" i="4"/>
  <c r="E281" i="4"/>
  <c r="E286" i="4"/>
  <c r="E282" i="4"/>
  <c r="E252" i="4"/>
  <c r="Y171" i="4"/>
  <c r="E292" i="4"/>
  <c r="E280" i="4"/>
  <c r="E274" i="4"/>
  <c r="E110" i="4"/>
  <c r="E120" i="4"/>
  <c r="E258" i="4"/>
  <c r="E121" i="4"/>
  <c r="E246" i="4"/>
  <c r="E243" i="4"/>
  <c r="E240" i="4"/>
  <c r="E195" i="4"/>
  <c r="E242" i="4"/>
  <c r="C146" i="4"/>
  <c r="C145" i="4"/>
  <c r="C149" i="4"/>
  <c r="C143" i="4"/>
  <c r="C144" i="4"/>
  <c r="C148" i="4"/>
  <c r="C152" i="4"/>
  <c r="C151" i="4"/>
  <c r="C147" i="4"/>
  <c r="C157" i="4"/>
  <c r="C161" i="4"/>
  <c r="C160" i="4"/>
  <c r="C154" i="4"/>
  <c r="C150" i="4"/>
  <c r="C155" i="4"/>
  <c r="C158" i="4"/>
  <c r="C153" i="4"/>
  <c r="C156" i="4"/>
  <c r="C159" i="4"/>
  <c r="C162" i="4"/>
  <c r="E259" i="4"/>
  <c r="E250" i="4"/>
  <c r="E244" i="4"/>
  <c r="E241" i="4"/>
  <c r="E118" i="4"/>
  <c r="E119" i="4"/>
  <c r="E117" i="4"/>
  <c r="E123" i="4"/>
  <c r="E115" i="4"/>
  <c r="E125" i="4"/>
  <c r="D82" i="4"/>
  <c r="E128" i="4"/>
  <c r="E127" i="4"/>
  <c r="E122" i="4"/>
  <c r="D81" i="4"/>
  <c r="D89" i="4"/>
  <c r="D79" i="4"/>
  <c r="D93" i="4"/>
  <c r="D86" i="4"/>
  <c r="D83" i="4"/>
  <c r="D97" i="4"/>
  <c r="D78" i="4"/>
  <c r="D88" i="4"/>
  <c r="D94" i="4"/>
  <c r="D90" i="4"/>
  <c r="D95" i="4"/>
  <c r="D91" i="4"/>
  <c r="D84" i="4"/>
  <c r="D96" i="4"/>
  <c r="D87" i="4"/>
  <c r="D92" i="4"/>
  <c r="D85" i="4"/>
  <c r="Y106" i="4"/>
  <c r="E116" i="4"/>
  <c r="E129" i="4"/>
  <c r="E124" i="4"/>
  <c r="E114" i="4"/>
  <c r="E126" i="4"/>
  <c r="E111" i="4"/>
  <c r="E113" i="4"/>
  <c r="J93" i="1"/>
  <c r="F78" i="4" l="1"/>
  <c r="G78" i="4" s="1"/>
  <c r="E84" i="4"/>
  <c r="F84" i="4" s="1"/>
  <c r="F116" i="4" s="1"/>
  <c r="E96" i="4"/>
  <c r="F96" i="4" s="1"/>
  <c r="E91" i="4"/>
  <c r="F91" i="4" s="1"/>
  <c r="E85" i="4"/>
  <c r="E97" i="4"/>
  <c r="F97" i="4" s="1"/>
  <c r="F129" i="4" s="1"/>
  <c r="E79" i="4"/>
  <c r="F79" i="4" s="1"/>
  <c r="F111" i="4" s="1"/>
  <c r="E82" i="4"/>
  <c r="F82" i="4" s="1"/>
  <c r="F114" i="4" s="1"/>
  <c r="E81" i="4"/>
  <c r="F81" i="4" s="1"/>
  <c r="E89" i="4"/>
  <c r="F89" i="4" s="1"/>
  <c r="F121" i="4" s="1"/>
  <c r="E83" i="4"/>
  <c r="F83" i="4" s="1"/>
  <c r="E88" i="4"/>
  <c r="E93" i="4"/>
  <c r="E87" i="4"/>
  <c r="F87" i="4" s="1"/>
  <c r="E86" i="4"/>
  <c r="E80" i="4"/>
  <c r="F80" i="4" s="1"/>
  <c r="F112" i="4" s="1"/>
  <c r="E94" i="4"/>
  <c r="F94" i="4" s="1"/>
  <c r="F126" i="4" s="1"/>
  <c r="E90" i="4"/>
  <c r="F90" i="4" s="1"/>
  <c r="F122" i="4" s="1"/>
  <c r="E95" i="4"/>
  <c r="F95" i="4" s="1"/>
  <c r="E92" i="4"/>
  <c r="F280" i="4"/>
  <c r="F312" i="4" s="1"/>
  <c r="F282" i="4"/>
  <c r="F314" i="4" s="1"/>
  <c r="F290" i="4"/>
  <c r="F322" i="4" s="1"/>
  <c r="F276" i="4"/>
  <c r="F308" i="4" s="1"/>
  <c r="F288" i="4"/>
  <c r="F320" i="4" s="1"/>
  <c r="F291" i="4"/>
  <c r="F323" i="4" s="1"/>
  <c r="F287" i="4"/>
  <c r="F319" i="4" s="1"/>
  <c r="F277" i="4"/>
  <c r="F309" i="4" s="1"/>
  <c r="F292" i="4"/>
  <c r="F324" i="4" s="1"/>
  <c r="F286" i="4"/>
  <c r="F318" i="4" s="1"/>
  <c r="F283" i="4"/>
  <c r="F315" i="4" s="1"/>
  <c r="F279" i="4"/>
  <c r="F311" i="4" s="1"/>
  <c r="F275" i="4"/>
  <c r="F307" i="4" s="1"/>
  <c r="F278" i="4"/>
  <c r="F310" i="4" s="1"/>
  <c r="F273" i="4"/>
  <c r="F305" i="4" s="1"/>
  <c r="F281" i="4"/>
  <c r="F313" i="4" s="1"/>
  <c r="F289" i="4"/>
  <c r="F321" i="4" s="1"/>
  <c r="F274" i="4"/>
  <c r="F306" i="4" s="1"/>
  <c r="F285" i="4"/>
  <c r="F317" i="4" s="1"/>
  <c r="F284" i="4"/>
  <c r="F316" i="4" s="1"/>
  <c r="G117" i="1"/>
  <c r="G10" i="7"/>
  <c r="E247" i="4"/>
  <c r="E313" i="4"/>
  <c r="E314" i="4"/>
  <c r="E322" i="4"/>
  <c r="E323" i="4"/>
  <c r="E316" i="4"/>
  <c r="E321" i="4"/>
  <c r="E317" i="4"/>
  <c r="E319" i="4"/>
  <c r="E307" i="4"/>
  <c r="E320" i="4"/>
  <c r="E305" i="4"/>
  <c r="E306" i="4"/>
  <c r="E315" i="4"/>
  <c r="E310" i="4"/>
  <c r="E312" i="4"/>
  <c r="E324" i="4"/>
  <c r="E311" i="4"/>
  <c r="E309" i="4"/>
  <c r="E318" i="4"/>
  <c r="E308" i="4"/>
  <c r="E212" i="4"/>
  <c r="E221" i="4"/>
  <c r="E214" i="4"/>
  <c r="E215" i="4"/>
  <c r="E209" i="4"/>
  <c r="E153" i="4"/>
  <c r="E154" i="4"/>
  <c r="E147" i="4"/>
  <c r="E144" i="4"/>
  <c r="E146" i="4"/>
  <c r="E227" i="4"/>
  <c r="E224" i="4"/>
  <c r="E210" i="4"/>
  <c r="E211" i="4"/>
  <c r="E208" i="4"/>
  <c r="E162" i="4"/>
  <c r="E158" i="4"/>
  <c r="E160" i="4"/>
  <c r="E151" i="4"/>
  <c r="E143" i="4"/>
  <c r="E226" i="4"/>
  <c r="E220" i="4"/>
  <c r="E222" i="4"/>
  <c r="E223" i="4"/>
  <c r="E217" i="4"/>
  <c r="E159" i="4"/>
  <c r="E155" i="4"/>
  <c r="E161" i="4"/>
  <c r="E152" i="4"/>
  <c r="E149" i="4"/>
  <c r="E225" i="4"/>
  <c r="E216" i="4"/>
  <c r="E218" i="4"/>
  <c r="E219" i="4"/>
  <c r="E213" i="4"/>
  <c r="E156" i="4"/>
  <c r="E150" i="4"/>
  <c r="E157" i="4"/>
  <c r="E148" i="4"/>
  <c r="E145" i="4"/>
  <c r="E130" i="4"/>
  <c r="K93" i="1"/>
  <c r="H8" i="7" l="1"/>
  <c r="H10" i="7" s="1"/>
  <c r="I111" i="1" s="1"/>
  <c r="H111" i="1"/>
  <c r="F110" i="4"/>
  <c r="G90" i="4"/>
  <c r="G122" i="4" s="1"/>
  <c r="F113" i="4"/>
  <c r="F115" i="4"/>
  <c r="G83" i="4"/>
  <c r="G115" i="4" s="1"/>
  <c r="G84" i="4"/>
  <c r="G116" i="4" s="1"/>
  <c r="G81" i="4"/>
  <c r="G113" i="4" s="1"/>
  <c r="F128" i="4"/>
  <c r="G96" i="4"/>
  <c r="G128" i="4" s="1"/>
  <c r="G79" i="4"/>
  <c r="H79" i="4" s="1"/>
  <c r="G94" i="4"/>
  <c r="G126" i="4" s="1"/>
  <c r="G82" i="4"/>
  <c r="G114" i="4" s="1"/>
  <c r="G97" i="4"/>
  <c r="G129" i="4" s="1"/>
  <c r="F127" i="4"/>
  <c r="G95" i="4"/>
  <c r="G127" i="4" s="1"/>
  <c r="F119" i="4"/>
  <c r="G87" i="4"/>
  <c r="G119" i="4" s="1"/>
  <c r="F123" i="4"/>
  <c r="G91" i="4"/>
  <c r="G123" i="4" s="1"/>
  <c r="F92" i="4"/>
  <c r="F86" i="4"/>
  <c r="F118" i="4" s="1"/>
  <c r="F93" i="4"/>
  <c r="G89" i="4"/>
  <c r="G121" i="4" s="1"/>
  <c r="F85" i="4"/>
  <c r="F117" i="4" s="1"/>
  <c r="G80" i="4"/>
  <c r="G112" i="4" s="1"/>
  <c r="F88" i="4"/>
  <c r="G278" i="4"/>
  <c r="G310" i="4" s="1"/>
  <c r="G279" i="4"/>
  <c r="G311" i="4" s="1"/>
  <c r="G290" i="4"/>
  <c r="G322" i="4" s="1"/>
  <c r="G285" i="4"/>
  <c r="G317" i="4" s="1"/>
  <c r="G281" i="4"/>
  <c r="G313" i="4" s="1"/>
  <c r="G277" i="4"/>
  <c r="G282" i="4"/>
  <c r="G314" i="4" s="1"/>
  <c r="F217" i="4"/>
  <c r="F249" i="4" s="1"/>
  <c r="F210" i="4"/>
  <c r="F242" i="4" s="1"/>
  <c r="F212" i="4"/>
  <c r="F244" i="4" s="1"/>
  <c r="F152" i="4"/>
  <c r="F184" i="4" s="1"/>
  <c r="F158" i="4"/>
  <c r="F190" i="4" s="1"/>
  <c r="F209" i="4"/>
  <c r="F241" i="4" s="1"/>
  <c r="F145" i="4"/>
  <c r="F177" i="4" s="1"/>
  <c r="F156" i="4"/>
  <c r="F188" i="4" s="1"/>
  <c r="F216" i="4"/>
  <c r="F248" i="4" s="1"/>
  <c r="F161" i="4"/>
  <c r="F193" i="4" s="1"/>
  <c r="F223" i="4"/>
  <c r="F255" i="4" s="1"/>
  <c r="F143" i="4"/>
  <c r="F175" i="4" s="1"/>
  <c r="F162" i="4"/>
  <c r="F194" i="4" s="1"/>
  <c r="F224" i="4"/>
  <c r="F256" i="4" s="1"/>
  <c r="F147" i="4"/>
  <c r="F179" i="4" s="1"/>
  <c r="F215" i="4"/>
  <c r="F247" i="4" s="1"/>
  <c r="G274" i="4"/>
  <c r="H78" i="4"/>
  <c r="G110" i="4"/>
  <c r="G289" i="4"/>
  <c r="G273" i="4"/>
  <c r="G275" i="4"/>
  <c r="H275" i="4" s="1"/>
  <c r="G283" i="4"/>
  <c r="H283" i="4" s="1"/>
  <c r="G288" i="4"/>
  <c r="G280" i="4"/>
  <c r="F218" i="4"/>
  <c r="F250" i="4" s="1"/>
  <c r="F226" i="4"/>
  <c r="F258" i="4" s="1"/>
  <c r="F144" i="4"/>
  <c r="F176" i="4" s="1"/>
  <c r="F148" i="4"/>
  <c r="F180" i="4" s="1"/>
  <c r="F213" i="4"/>
  <c r="F245" i="4" s="1"/>
  <c r="F225" i="4"/>
  <c r="F257" i="4" s="1"/>
  <c r="F155" i="4"/>
  <c r="F187" i="4" s="1"/>
  <c r="F222" i="4"/>
  <c r="F254" i="4" s="1"/>
  <c r="F151" i="4"/>
  <c r="F183" i="4" s="1"/>
  <c r="F208" i="4"/>
  <c r="F240" i="4" s="1"/>
  <c r="F227" i="4"/>
  <c r="F259" i="4" s="1"/>
  <c r="F154" i="4"/>
  <c r="F186" i="4" s="1"/>
  <c r="F214" i="4"/>
  <c r="F246" i="4" s="1"/>
  <c r="G284" i="4"/>
  <c r="G287" i="4"/>
  <c r="H287" i="4" s="1"/>
  <c r="G291" i="4"/>
  <c r="H291" i="4" s="1"/>
  <c r="F150" i="4"/>
  <c r="F182" i="4" s="1"/>
  <c r="F157" i="4"/>
  <c r="F189" i="4" s="1"/>
  <c r="F219" i="4"/>
  <c r="F251" i="4" s="1"/>
  <c r="F149" i="4"/>
  <c r="F181" i="4" s="1"/>
  <c r="F159" i="4"/>
  <c r="F191" i="4" s="1"/>
  <c r="F220" i="4"/>
  <c r="F252" i="4" s="1"/>
  <c r="F160" i="4"/>
  <c r="F192" i="4" s="1"/>
  <c r="F211" i="4"/>
  <c r="F243" i="4" s="1"/>
  <c r="F146" i="4"/>
  <c r="F178" i="4" s="1"/>
  <c r="F153" i="4"/>
  <c r="F185" i="4" s="1"/>
  <c r="F221" i="4"/>
  <c r="F253" i="4" s="1"/>
  <c r="G286" i="4"/>
  <c r="G292" i="4"/>
  <c r="G276" i="4"/>
  <c r="E260" i="4"/>
  <c r="E325" i="4"/>
  <c r="L93" i="1"/>
  <c r="H90" i="4" l="1"/>
  <c r="H122" i="4" s="1"/>
  <c r="G111" i="4"/>
  <c r="H82" i="4"/>
  <c r="H114" i="4" s="1"/>
  <c r="H84" i="4"/>
  <c r="H116" i="4" s="1"/>
  <c r="H83" i="4"/>
  <c r="I83" i="4" s="1"/>
  <c r="H111" i="4"/>
  <c r="I79" i="4"/>
  <c r="I111" i="4" s="1"/>
  <c r="H97" i="4"/>
  <c r="H81" i="4"/>
  <c r="H94" i="4"/>
  <c r="I94" i="4" s="1"/>
  <c r="I126" i="4" s="1"/>
  <c r="H96" i="4"/>
  <c r="H128" i="4" s="1"/>
  <c r="F124" i="4"/>
  <c r="H80" i="4"/>
  <c r="I80" i="4" s="1"/>
  <c r="I112" i="4" s="1"/>
  <c r="H95" i="4"/>
  <c r="H127" i="4" s="1"/>
  <c r="F125" i="4"/>
  <c r="G93" i="4"/>
  <c r="H91" i="4"/>
  <c r="F120" i="4"/>
  <c r="G88" i="4"/>
  <c r="H89" i="4"/>
  <c r="I89" i="4" s="1"/>
  <c r="G85" i="4"/>
  <c r="G92" i="4"/>
  <c r="G124" i="4" s="1"/>
  <c r="H87" i="4"/>
  <c r="G86" i="4"/>
  <c r="H290" i="4"/>
  <c r="I290" i="4" s="1"/>
  <c r="H282" i="4"/>
  <c r="I282" i="4" s="1"/>
  <c r="I314" i="4" s="1"/>
  <c r="G159" i="4"/>
  <c r="G191" i="4" s="1"/>
  <c r="H279" i="4"/>
  <c r="I279" i="4" s="1"/>
  <c r="I311" i="4" s="1"/>
  <c r="G216" i="4"/>
  <c r="G248" i="4" s="1"/>
  <c r="H285" i="4"/>
  <c r="H317" i="4" s="1"/>
  <c r="G155" i="4"/>
  <c r="H155" i="4" s="1"/>
  <c r="G223" i="4"/>
  <c r="H223" i="4" s="1"/>
  <c r="I223" i="4" s="1"/>
  <c r="I255" i="4" s="1"/>
  <c r="H277" i="4"/>
  <c r="H309" i="4" s="1"/>
  <c r="G214" i="4"/>
  <c r="G246" i="4" s="1"/>
  <c r="G156" i="4"/>
  <c r="G188" i="4" s="1"/>
  <c r="H278" i="4"/>
  <c r="I278" i="4" s="1"/>
  <c r="H281" i="4"/>
  <c r="H313" i="4" s="1"/>
  <c r="G221" i="4"/>
  <c r="H221" i="4" s="1"/>
  <c r="G157" i="4"/>
  <c r="H157" i="4" s="1"/>
  <c r="G218" i="4"/>
  <c r="G250" i="4" s="1"/>
  <c r="G309" i="4"/>
  <c r="G219" i="4"/>
  <c r="G251" i="4" s="1"/>
  <c r="G222" i="4"/>
  <c r="G254" i="4" s="1"/>
  <c r="G226" i="4"/>
  <c r="G258" i="4" s="1"/>
  <c r="G161" i="4"/>
  <c r="G193" i="4" s="1"/>
  <c r="G209" i="4"/>
  <c r="H209" i="4" s="1"/>
  <c r="I275" i="4"/>
  <c r="I307" i="4" s="1"/>
  <c r="H307" i="4"/>
  <c r="H323" i="4"/>
  <c r="I291" i="4"/>
  <c r="J291" i="4" s="1"/>
  <c r="J323" i="4" s="1"/>
  <c r="H315" i="4"/>
  <c r="I283" i="4"/>
  <c r="I315" i="4" s="1"/>
  <c r="H319" i="4"/>
  <c r="I287" i="4"/>
  <c r="J287" i="4" s="1"/>
  <c r="J319" i="4" s="1"/>
  <c r="G318" i="4"/>
  <c r="H286" i="4"/>
  <c r="H318" i="4" s="1"/>
  <c r="G324" i="4"/>
  <c r="G211" i="4"/>
  <c r="G160" i="4"/>
  <c r="G220" i="4"/>
  <c r="H220" i="4" s="1"/>
  <c r="H252" i="4" s="1"/>
  <c r="G150" i="4"/>
  <c r="G227" i="4"/>
  <c r="G225" i="4"/>
  <c r="G213" i="4"/>
  <c r="G148" i="4"/>
  <c r="G144" i="4"/>
  <c r="H280" i="4"/>
  <c r="I280" i="4" s="1"/>
  <c r="I312" i="4" s="1"/>
  <c r="G312" i="4"/>
  <c r="G321" i="4"/>
  <c r="H289" i="4"/>
  <c r="G162" i="4"/>
  <c r="G152" i="4"/>
  <c r="G212" i="4"/>
  <c r="H212" i="4" s="1"/>
  <c r="H244" i="4" s="1"/>
  <c r="G210" i="4"/>
  <c r="H210" i="4" s="1"/>
  <c r="H276" i="4"/>
  <c r="I276" i="4" s="1"/>
  <c r="I308" i="4" s="1"/>
  <c r="G308" i="4"/>
  <c r="I281" i="4"/>
  <c r="G153" i="4"/>
  <c r="G146" i="4"/>
  <c r="G149" i="4"/>
  <c r="G208" i="4"/>
  <c r="H208" i="4" s="1"/>
  <c r="G151" i="4"/>
  <c r="G315" i="4"/>
  <c r="G215" i="4"/>
  <c r="G147" i="4"/>
  <c r="G224" i="4"/>
  <c r="G145" i="4"/>
  <c r="G319" i="4"/>
  <c r="H292" i="4"/>
  <c r="I292" i="4" s="1"/>
  <c r="I324" i="4" s="1"/>
  <c r="H284" i="4"/>
  <c r="H316" i="4" s="1"/>
  <c r="G316" i="4"/>
  <c r="G305" i="4"/>
  <c r="H273" i="4"/>
  <c r="H305" i="4" s="1"/>
  <c r="H110" i="4"/>
  <c r="I78" i="4"/>
  <c r="I110" i="4" s="1"/>
  <c r="G217" i="4"/>
  <c r="G323" i="4"/>
  <c r="G154" i="4"/>
  <c r="G320" i="4"/>
  <c r="H288" i="4"/>
  <c r="G307" i="4"/>
  <c r="H274" i="4"/>
  <c r="G306" i="4"/>
  <c r="G143" i="4"/>
  <c r="G158" i="4"/>
  <c r="H117" i="1"/>
  <c r="I117" i="1"/>
  <c r="I8" i="7"/>
  <c r="I10" i="7" s="1"/>
  <c r="J111" i="1" s="1"/>
  <c r="M93" i="1"/>
  <c r="I90" i="4" l="1"/>
  <c r="I122" i="4" s="1"/>
  <c r="H322" i="4"/>
  <c r="H159" i="4"/>
  <c r="H191" i="4" s="1"/>
  <c r="H310" i="4"/>
  <c r="H161" i="4"/>
  <c r="I161" i="4" s="1"/>
  <c r="J79" i="4"/>
  <c r="H126" i="4"/>
  <c r="I95" i="4"/>
  <c r="I127" i="4" s="1"/>
  <c r="I82" i="4"/>
  <c r="H115" i="4"/>
  <c r="I285" i="4"/>
  <c r="J285" i="4" s="1"/>
  <c r="J317" i="4" s="1"/>
  <c r="I84" i="4"/>
  <c r="I116" i="4" s="1"/>
  <c r="H113" i="4"/>
  <c r="I81" i="4"/>
  <c r="H129" i="4"/>
  <c r="I97" i="4"/>
  <c r="H92" i="4"/>
  <c r="H124" i="4" s="1"/>
  <c r="I96" i="4"/>
  <c r="J96" i="4" s="1"/>
  <c r="J128" i="4" s="1"/>
  <c r="J89" i="4"/>
  <c r="J121" i="4" s="1"/>
  <c r="I121" i="4"/>
  <c r="G118" i="4"/>
  <c r="H86" i="4"/>
  <c r="H118" i="4" s="1"/>
  <c r="G117" i="4"/>
  <c r="H314" i="4"/>
  <c r="J80" i="4"/>
  <c r="K80" i="4" s="1"/>
  <c r="H85" i="4"/>
  <c r="H117" i="4" s="1"/>
  <c r="J94" i="4"/>
  <c r="I87" i="4"/>
  <c r="H119" i="4"/>
  <c r="G120" i="4"/>
  <c r="H123" i="4"/>
  <c r="I91" i="4"/>
  <c r="J91" i="4" s="1"/>
  <c r="J123" i="4" s="1"/>
  <c r="I115" i="4"/>
  <c r="H112" i="4"/>
  <c r="J83" i="4"/>
  <c r="H121" i="4"/>
  <c r="G125" i="4"/>
  <c r="H93" i="4"/>
  <c r="H88" i="4"/>
  <c r="I88" i="4" s="1"/>
  <c r="I120" i="4" s="1"/>
  <c r="H216" i="4"/>
  <c r="I216" i="4" s="1"/>
  <c r="I248" i="4" s="1"/>
  <c r="G255" i="4"/>
  <c r="H222" i="4"/>
  <c r="I222" i="4" s="1"/>
  <c r="I254" i="4" s="1"/>
  <c r="J275" i="4"/>
  <c r="J307" i="4" s="1"/>
  <c r="G187" i="4"/>
  <c r="G189" i="4"/>
  <c r="J279" i="4"/>
  <c r="K279" i="4" s="1"/>
  <c r="H219" i="4"/>
  <c r="I219" i="4" s="1"/>
  <c r="I251" i="4" s="1"/>
  <c r="J281" i="4"/>
  <c r="J313" i="4" s="1"/>
  <c r="H226" i="4"/>
  <c r="H258" i="4" s="1"/>
  <c r="H311" i="4"/>
  <c r="H214" i="4"/>
  <c r="J282" i="4"/>
  <c r="J314" i="4" s="1"/>
  <c r="H156" i="4"/>
  <c r="I156" i="4" s="1"/>
  <c r="J156" i="4" s="1"/>
  <c r="H218" i="4"/>
  <c r="I218" i="4" s="1"/>
  <c r="I250" i="4" s="1"/>
  <c r="I310" i="4"/>
  <c r="J278" i="4"/>
  <c r="J310" i="4" s="1"/>
  <c r="I209" i="4"/>
  <c r="I241" i="4" s="1"/>
  <c r="G241" i="4"/>
  <c r="G253" i="4"/>
  <c r="I277" i="4"/>
  <c r="I309" i="4" s="1"/>
  <c r="J78" i="4"/>
  <c r="J110" i="4" s="1"/>
  <c r="J276" i="4"/>
  <c r="J308" i="4" s="1"/>
  <c r="J283" i="4"/>
  <c r="J315" i="4" s="1"/>
  <c r="H240" i="4"/>
  <c r="I208" i="4"/>
  <c r="I240" i="4" s="1"/>
  <c r="H143" i="4"/>
  <c r="H175" i="4" s="1"/>
  <c r="G175" i="4"/>
  <c r="H320" i="4"/>
  <c r="I288" i="4"/>
  <c r="I320" i="4" s="1"/>
  <c r="H254" i="4"/>
  <c r="H251" i="4"/>
  <c r="I322" i="4"/>
  <c r="J290" i="4"/>
  <c r="H158" i="4"/>
  <c r="H145" i="4"/>
  <c r="I145" i="4" s="1"/>
  <c r="G177" i="4"/>
  <c r="G256" i="4"/>
  <c r="H147" i="4"/>
  <c r="G179" i="4"/>
  <c r="H151" i="4"/>
  <c r="G183" i="4"/>
  <c r="H153" i="4"/>
  <c r="I153" i="4" s="1"/>
  <c r="G185" i="4"/>
  <c r="G244" i="4"/>
  <c r="H213" i="4"/>
  <c r="I213" i="4" s="1"/>
  <c r="I245" i="4" s="1"/>
  <c r="G245" i="4"/>
  <c r="H253" i="4"/>
  <c r="I221" i="4"/>
  <c r="I286" i="4"/>
  <c r="I318" i="4" s="1"/>
  <c r="I323" i="4"/>
  <c r="G190" i="4"/>
  <c r="H306" i="4"/>
  <c r="I274" i="4"/>
  <c r="J274" i="4" s="1"/>
  <c r="H241" i="4"/>
  <c r="I220" i="4"/>
  <c r="I252" i="4" s="1"/>
  <c r="G178" i="4"/>
  <c r="H146" i="4"/>
  <c r="H178" i="4" s="1"/>
  <c r="J292" i="4"/>
  <c r="K292" i="4" s="1"/>
  <c r="K324" i="4" s="1"/>
  <c r="H308" i="4"/>
  <c r="I212" i="4"/>
  <c r="J212" i="4" s="1"/>
  <c r="G184" i="4"/>
  <c r="H152" i="4"/>
  <c r="H184" i="4" s="1"/>
  <c r="G194" i="4"/>
  <c r="H162" i="4"/>
  <c r="H194" i="4" s="1"/>
  <c r="H321" i="4"/>
  <c r="I289" i="4"/>
  <c r="H312" i="4"/>
  <c r="J280" i="4"/>
  <c r="K280" i="4" s="1"/>
  <c r="K312" i="4" s="1"/>
  <c r="G180" i="4"/>
  <c r="H148" i="4"/>
  <c r="G259" i="4"/>
  <c r="H227" i="4"/>
  <c r="I227" i="4" s="1"/>
  <c r="I259" i="4" s="1"/>
  <c r="G182" i="4"/>
  <c r="H150" i="4"/>
  <c r="H211" i="4"/>
  <c r="I211" i="4" s="1"/>
  <c r="I243" i="4" s="1"/>
  <c r="G243" i="4"/>
  <c r="G186" i="4"/>
  <c r="H189" i="4"/>
  <c r="I157" i="4"/>
  <c r="I189" i="4" s="1"/>
  <c r="H217" i="4"/>
  <c r="I217" i="4" s="1"/>
  <c r="I249" i="4" s="1"/>
  <c r="G249" i="4"/>
  <c r="K287" i="4"/>
  <c r="H154" i="4"/>
  <c r="I154" i="4" s="1"/>
  <c r="G242" i="4"/>
  <c r="H224" i="4"/>
  <c r="I284" i="4"/>
  <c r="G176" i="4"/>
  <c r="H144" i="4"/>
  <c r="I144" i="4" s="1"/>
  <c r="J144" i="4" s="1"/>
  <c r="G257" i="4"/>
  <c r="H225" i="4"/>
  <c r="K291" i="4"/>
  <c r="G192" i="4"/>
  <c r="H160" i="4"/>
  <c r="I160" i="4" s="1"/>
  <c r="I192" i="4" s="1"/>
  <c r="I210" i="4"/>
  <c r="H242" i="4"/>
  <c r="H187" i="4"/>
  <c r="I273" i="4"/>
  <c r="H324" i="4"/>
  <c r="H255" i="4"/>
  <c r="J223" i="4"/>
  <c r="J255" i="4" s="1"/>
  <c r="H215" i="4"/>
  <c r="G247" i="4"/>
  <c r="G240" i="4"/>
  <c r="H149" i="4"/>
  <c r="G181" i="4"/>
  <c r="I313" i="4"/>
  <c r="G252" i="4"/>
  <c r="I155" i="4"/>
  <c r="I187" i="4" s="1"/>
  <c r="I319" i="4"/>
  <c r="N93" i="1"/>
  <c r="J90" i="4" l="1"/>
  <c r="K90" i="4" s="1"/>
  <c r="K122" i="4" s="1"/>
  <c r="I159" i="4"/>
  <c r="I191" i="4" s="1"/>
  <c r="H193" i="4"/>
  <c r="J95" i="4"/>
  <c r="K95" i="4" s="1"/>
  <c r="J84" i="4"/>
  <c r="K84" i="4" s="1"/>
  <c r="I92" i="4"/>
  <c r="I124" i="4" s="1"/>
  <c r="J209" i="4"/>
  <c r="J241" i="4" s="1"/>
  <c r="H188" i="4"/>
  <c r="J288" i="4"/>
  <c r="J320" i="4" s="1"/>
  <c r="H248" i="4"/>
  <c r="K281" i="4"/>
  <c r="L281" i="4" s="1"/>
  <c r="L313" i="4" s="1"/>
  <c r="I317" i="4"/>
  <c r="K79" i="4"/>
  <c r="J111" i="4"/>
  <c r="J311" i="4"/>
  <c r="J82" i="4"/>
  <c r="I114" i="4"/>
  <c r="J286" i="4"/>
  <c r="J318" i="4" s="1"/>
  <c r="K285" i="4"/>
  <c r="L285" i="4" s="1"/>
  <c r="J216" i="4"/>
  <c r="K216" i="4" s="1"/>
  <c r="I129" i="4"/>
  <c r="J97" i="4"/>
  <c r="K89" i="4"/>
  <c r="I113" i="4"/>
  <c r="J81" i="4"/>
  <c r="K78" i="4"/>
  <c r="L78" i="4" s="1"/>
  <c r="I128" i="4"/>
  <c r="K96" i="4"/>
  <c r="L80" i="4"/>
  <c r="L112" i="4" s="1"/>
  <c r="K112" i="4"/>
  <c r="J88" i="4"/>
  <c r="J120" i="4" s="1"/>
  <c r="J115" i="4"/>
  <c r="K83" i="4"/>
  <c r="L83" i="4" s="1"/>
  <c r="I119" i="4"/>
  <c r="J87" i="4"/>
  <c r="H120" i="4"/>
  <c r="I93" i="4"/>
  <c r="H125" i="4"/>
  <c r="K94" i="4"/>
  <c r="J126" i="4"/>
  <c r="J112" i="4"/>
  <c r="I123" i="4"/>
  <c r="K91" i="4"/>
  <c r="K123" i="4" s="1"/>
  <c r="I85" i="4"/>
  <c r="I86" i="4"/>
  <c r="K275" i="4"/>
  <c r="L275" i="4" s="1"/>
  <c r="L307" i="4" s="1"/>
  <c r="I226" i="4"/>
  <c r="I258" i="4" s="1"/>
  <c r="J208" i="4"/>
  <c r="J240" i="4" s="1"/>
  <c r="H250" i="4"/>
  <c r="H246" i="4"/>
  <c r="I214" i="4"/>
  <c r="K223" i="4"/>
  <c r="K255" i="4" s="1"/>
  <c r="I152" i="4"/>
  <c r="I184" i="4" s="1"/>
  <c r="J222" i="4"/>
  <c r="J254" i="4" s="1"/>
  <c r="K282" i="4"/>
  <c r="K314" i="4" s="1"/>
  <c r="J218" i="4"/>
  <c r="J250" i="4" s="1"/>
  <c r="J306" i="4"/>
  <c r="K274" i="4"/>
  <c r="K306" i="4" s="1"/>
  <c r="I143" i="4"/>
  <c r="I175" i="4" s="1"/>
  <c r="K278" i="4"/>
  <c r="I146" i="4"/>
  <c r="I178" i="4" s="1"/>
  <c r="J219" i="4"/>
  <c r="J251" i="4" s="1"/>
  <c r="J277" i="4"/>
  <c r="K156" i="4"/>
  <c r="K188" i="4" s="1"/>
  <c r="J160" i="4"/>
  <c r="J192" i="4" s="1"/>
  <c r="K283" i="4"/>
  <c r="J157" i="4"/>
  <c r="J189" i="4" s="1"/>
  <c r="K276" i="4"/>
  <c r="K308" i="4" s="1"/>
  <c r="I186" i="4"/>
  <c r="J154" i="4"/>
  <c r="J186" i="4" s="1"/>
  <c r="H247" i="4"/>
  <c r="I215" i="4"/>
  <c r="J273" i="4"/>
  <c r="J155" i="4"/>
  <c r="J187" i="4" s="1"/>
  <c r="K323" i="4"/>
  <c r="L291" i="4"/>
  <c r="L323" i="4" s="1"/>
  <c r="K144" i="4"/>
  <c r="K176" i="4" s="1"/>
  <c r="H176" i="4"/>
  <c r="I316" i="4"/>
  <c r="J284" i="4"/>
  <c r="K284" i="4" s="1"/>
  <c r="K311" i="4"/>
  <c r="L279" i="4"/>
  <c r="M279" i="4" s="1"/>
  <c r="M311" i="4" s="1"/>
  <c r="K212" i="4"/>
  <c r="L212" i="4" s="1"/>
  <c r="L244" i="4" s="1"/>
  <c r="J244" i="4"/>
  <c r="K319" i="4"/>
  <c r="L287" i="4"/>
  <c r="I162" i="4"/>
  <c r="I306" i="4"/>
  <c r="I253" i="4"/>
  <c r="H245" i="4"/>
  <c r="J213" i="4"/>
  <c r="J322" i="4"/>
  <c r="J188" i="4"/>
  <c r="I242" i="4"/>
  <c r="H257" i="4"/>
  <c r="I225" i="4"/>
  <c r="I176" i="4"/>
  <c r="J210" i="4"/>
  <c r="K210" i="4" s="1"/>
  <c r="K242" i="4" s="1"/>
  <c r="H243" i="4"/>
  <c r="J211" i="4"/>
  <c r="K211" i="4" s="1"/>
  <c r="K243" i="4" s="1"/>
  <c r="I150" i="4"/>
  <c r="J150" i="4" s="1"/>
  <c r="K150" i="4" s="1"/>
  <c r="H182" i="4"/>
  <c r="L280" i="4"/>
  <c r="I188" i="4"/>
  <c r="H185" i="4"/>
  <c r="J153" i="4"/>
  <c r="K153" i="4" s="1"/>
  <c r="K185" i="4" s="1"/>
  <c r="H177" i="4"/>
  <c r="J145" i="4"/>
  <c r="K145" i="4" s="1"/>
  <c r="K177" i="4" s="1"/>
  <c r="K290" i="4"/>
  <c r="H192" i="4"/>
  <c r="H256" i="4"/>
  <c r="I224" i="4"/>
  <c r="J224" i="4" s="1"/>
  <c r="H186" i="4"/>
  <c r="H249" i="4"/>
  <c r="I193" i="4"/>
  <c r="H259" i="4"/>
  <c r="J227" i="4"/>
  <c r="K227" i="4" s="1"/>
  <c r="K259" i="4" s="1"/>
  <c r="H180" i="4"/>
  <c r="I148" i="4"/>
  <c r="I244" i="4"/>
  <c r="J324" i="4"/>
  <c r="L292" i="4"/>
  <c r="L324" i="4" s="1"/>
  <c r="J221" i="4"/>
  <c r="I185" i="4"/>
  <c r="H183" i="4"/>
  <c r="I151" i="4"/>
  <c r="H190" i="4"/>
  <c r="J161" i="4"/>
  <c r="H181" i="4"/>
  <c r="I149" i="4"/>
  <c r="J176" i="4"/>
  <c r="I305" i="4"/>
  <c r="I177" i="4"/>
  <c r="J217" i="4"/>
  <c r="J249" i="4" s="1"/>
  <c r="J312" i="4"/>
  <c r="I321" i="4"/>
  <c r="J289" i="4"/>
  <c r="J220" i="4"/>
  <c r="H179" i="4"/>
  <c r="I147" i="4"/>
  <c r="I158" i="4"/>
  <c r="Y15" i="7"/>
  <c r="J117" i="1"/>
  <c r="J8" i="7"/>
  <c r="J10" i="7" s="1"/>
  <c r="K111" i="1" s="1"/>
  <c r="O93" i="1"/>
  <c r="J122" i="4" l="1"/>
  <c r="L90" i="4"/>
  <c r="J127" i="4"/>
  <c r="J159" i="4"/>
  <c r="J191" i="4" s="1"/>
  <c r="J92" i="4"/>
  <c r="J124" i="4" s="1"/>
  <c r="J116" i="4"/>
  <c r="K317" i="4"/>
  <c r="K209" i="4"/>
  <c r="K241" i="4" s="1"/>
  <c r="K219" i="4"/>
  <c r="L219" i="4" s="1"/>
  <c r="K307" i="4"/>
  <c r="K288" i="4"/>
  <c r="K320" i="4" s="1"/>
  <c r="M281" i="4"/>
  <c r="N281" i="4" s="1"/>
  <c r="N313" i="4" s="1"/>
  <c r="K313" i="4"/>
  <c r="M275" i="4"/>
  <c r="N275" i="4" s="1"/>
  <c r="K286" i="4"/>
  <c r="K318" i="4" s="1"/>
  <c r="K82" i="4"/>
  <c r="K114" i="4" s="1"/>
  <c r="L79" i="4"/>
  <c r="K111" i="4"/>
  <c r="M80" i="4"/>
  <c r="M112" i="4" s="1"/>
  <c r="J248" i="4"/>
  <c r="L274" i="4"/>
  <c r="L306" i="4" s="1"/>
  <c r="J114" i="4"/>
  <c r="K160" i="4"/>
  <c r="K192" i="4" s="1"/>
  <c r="K157" i="4"/>
  <c r="K189" i="4" s="1"/>
  <c r="L282" i="4"/>
  <c r="L314" i="4" s="1"/>
  <c r="K110" i="4"/>
  <c r="K222" i="4"/>
  <c r="K254" i="4" s="1"/>
  <c r="L91" i="4"/>
  <c r="K121" i="4"/>
  <c r="L89" i="4"/>
  <c r="J129" i="4"/>
  <c r="K97" i="4"/>
  <c r="J113" i="4"/>
  <c r="K81" i="4"/>
  <c r="K116" i="4"/>
  <c r="L122" i="4"/>
  <c r="M90" i="4"/>
  <c r="M122" i="4" s="1"/>
  <c r="L84" i="4"/>
  <c r="L116" i="4" s="1"/>
  <c r="K128" i="4"/>
  <c r="L96" i="4"/>
  <c r="M96" i="4" s="1"/>
  <c r="M128" i="4" s="1"/>
  <c r="K208" i="4"/>
  <c r="L208" i="4" s="1"/>
  <c r="L115" i="4"/>
  <c r="J119" i="4"/>
  <c r="I118" i="4"/>
  <c r="L94" i="4"/>
  <c r="L126" i="4" s="1"/>
  <c r="I117" i="4"/>
  <c r="J86" i="4"/>
  <c r="J118" i="4" s="1"/>
  <c r="K126" i="4"/>
  <c r="I125" i="4"/>
  <c r="L95" i="4"/>
  <c r="M95" i="4" s="1"/>
  <c r="K127" i="4"/>
  <c r="L223" i="4"/>
  <c r="L255" i="4" s="1"/>
  <c r="J226" i="4"/>
  <c r="K226" i="4" s="1"/>
  <c r="K258" i="4" s="1"/>
  <c r="J93" i="4"/>
  <c r="J125" i="4" s="1"/>
  <c r="K88" i="4"/>
  <c r="K120" i="4" s="1"/>
  <c r="J85" i="4"/>
  <c r="K87" i="4"/>
  <c r="K115" i="4"/>
  <c r="M83" i="4"/>
  <c r="M115" i="4" s="1"/>
  <c r="K154" i="4"/>
  <c r="K186" i="4" s="1"/>
  <c r="K155" i="4"/>
  <c r="K187" i="4" s="1"/>
  <c r="L144" i="4"/>
  <c r="J214" i="4"/>
  <c r="I246" i="4"/>
  <c r="J152" i="4"/>
  <c r="K152" i="4" s="1"/>
  <c r="J146" i="4"/>
  <c r="J178" i="4" s="1"/>
  <c r="K218" i="4"/>
  <c r="K250" i="4" s="1"/>
  <c r="J256" i="4"/>
  <c r="K224" i="4"/>
  <c r="K256" i="4" s="1"/>
  <c r="J309" i="4"/>
  <c r="K310" i="4"/>
  <c r="L278" i="4"/>
  <c r="K277" i="4"/>
  <c r="K309" i="4" s="1"/>
  <c r="J143" i="4"/>
  <c r="K143" i="4" s="1"/>
  <c r="K175" i="4" s="1"/>
  <c r="L145" i="4"/>
  <c r="L177" i="4" s="1"/>
  <c r="K315" i="4"/>
  <c r="L283" i="4"/>
  <c r="L315" i="4" s="1"/>
  <c r="L211" i="4"/>
  <c r="L243" i="4" s="1"/>
  <c r="L156" i="4"/>
  <c r="L188" i="4" s="1"/>
  <c r="M291" i="4"/>
  <c r="M323" i="4" s="1"/>
  <c r="L276" i="4"/>
  <c r="L308" i="4" s="1"/>
  <c r="L153" i="4"/>
  <c r="M153" i="4" s="1"/>
  <c r="M185" i="4" s="1"/>
  <c r="K182" i="4"/>
  <c r="K316" i="4"/>
  <c r="L284" i="4"/>
  <c r="J252" i="4"/>
  <c r="K220" i="4"/>
  <c r="K252" i="4" s="1"/>
  <c r="K289" i="4"/>
  <c r="I183" i="4"/>
  <c r="J151" i="4"/>
  <c r="J148" i="4"/>
  <c r="I256" i="4"/>
  <c r="J177" i="4"/>
  <c r="J243" i="4"/>
  <c r="M292" i="4"/>
  <c r="I257" i="4"/>
  <c r="J225" i="4"/>
  <c r="K225" i="4" s="1"/>
  <c r="K257" i="4" s="1"/>
  <c r="K221" i="4"/>
  <c r="K253" i="4" s="1"/>
  <c r="M78" i="4"/>
  <c r="L110" i="4"/>
  <c r="M287" i="4"/>
  <c r="I179" i="4"/>
  <c r="J147" i="4"/>
  <c r="K147" i="4" s="1"/>
  <c r="J259" i="4"/>
  <c r="M280" i="4"/>
  <c r="L312" i="4"/>
  <c r="I182" i="4"/>
  <c r="N279" i="4"/>
  <c r="N311" i="4" s="1"/>
  <c r="L311" i="4"/>
  <c r="I190" i="4"/>
  <c r="J158" i="4"/>
  <c r="J190" i="4" s="1"/>
  <c r="J321" i="4"/>
  <c r="J193" i="4"/>
  <c r="J253" i="4"/>
  <c r="I180" i="4"/>
  <c r="L227" i="4"/>
  <c r="K322" i="4"/>
  <c r="J242" i="4"/>
  <c r="L210" i="4"/>
  <c r="L290" i="4"/>
  <c r="M290" i="4" s="1"/>
  <c r="M322" i="4" s="1"/>
  <c r="I194" i="4"/>
  <c r="L319" i="4"/>
  <c r="K244" i="4"/>
  <c r="M212" i="4"/>
  <c r="N212" i="4" s="1"/>
  <c r="I247" i="4"/>
  <c r="J215" i="4"/>
  <c r="J247" i="4" s="1"/>
  <c r="I181" i="4"/>
  <c r="K248" i="4"/>
  <c r="L216" i="4"/>
  <c r="L317" i="4"/>
  <c r="M285" i="4"/>
  <c r="M317" i="4" s="1"/>
  <c r="K161" i="4"/>
  <c r="K193" i="4" s="1"/>
  <c r="K217" i="4"/>
  <c r="J185" i="4"/>
  <c r="L150" i="4"/>
  <c r="L182" i="4" s="1"/>
  <c r="J182" i="4"/>
  <c r="J245" i="4"/>
  <c r="K213" i="4"/>
  <c r="J149" i="4"/>
  <c r="J181" i="4" s="1"/>
  <c r="J162" i="4"/>
  <c r="J316" i="4"/>
  <c r="K273" i="4"/>
  <c r="J305" i="4"/>
  <c r="P93" i="1"/>
  <c r="K92" i="4" l="1"/>
  <c r="K124" i="4" s="1"/>
  <c r="L160" i="4"/>
  <c r="M160" i="4" s="1"/>
  <c r="M192" i="4" s="1"/>
  <c r="L209" i="4"/>
  <c r="L241" i="4" s="1"/>
  <c r="K159" i="4"/>
  <c r="K191" i="4" s="1"/>
  <c r="K251" i="4"/>
  <c r="L157" i="4"/>
  <c r="L189" i="4" s="1"/>
  <c r="L288" i="4"/>
  <c r="M288" i="4" s="1"/>
  <c r="M320" i="4" s="1"/>
  <c r="M313" i="4"/>
  <c r="O281" i="4"/>
  <c r="O313" i="4" s="1"/>
  <c r="J258" i="4"/>
  <c r="L286" i="4"/>
  <c r="M286" i="4" s="1"/>
  <c r="M318" i="4" s="1"/>
  <c r="M307" i="4"/>
  <c r="N80" i="4"/>
  <c r="N112" i="4" s="1"/>
  <c r="L82" i="4"/>
  <c r="L111" i="4"/>
  <c r="M79" i="4"/>
  <c r="M111" i="4" s="1"/>
  <c r="K240" i="4"/>
  <c r="M282" i="4"/>
  <c r="L222" i="4"/>
  <c r="M222" i="4" s="1"/>
  <c r="M254" i="4" s="1"/>
  <c r="M274" i="4"/>
  <c r="M306" i="4" s="1"/>
  <c r="L92" i="4"/>
  <c r="L124" i="4" s="1"/>
  <c r="L155" i="4"/>
  <c r="M155" i="4" s="1"/>
  <c r="M91" i="4"/>
  <c r="L123" i="4"/>
  <c r="M156" i="4"/>
  <c r="M188" i="4" s="1"/>
  <c r="L226" i="4"/>
  <c r="L258" i="4" s="1"/>
  <c r="L97" i="4"/>
  <c r="K129" i="4"/>
  <c r="K113" i="4"/>
  <c r="L81" i="4"/>
  <c r="L113" i="4" s="1"/>
  <c r="L121" i="4"/>
  <c r="M89" i="4"/>
  <c r="N90" i="4"/>
  <c r="N122" i="4" s="1"/>
  <c r="L128" i="4"/>
  <c r="N96" i="4"/>
  <c r="M84" i="4"/>
  <c r="N95" i="4"/>
  <c r="N127" i="4" s="1"/>
  <c r="M127" i="4"/>
  <c r="K85" i="4"/>
  <c r="L85" i="4" s="1"/>
  <c r="L117" i="4" s="1"/>
  <c r="J117" i="4"/>
  <c r="L224" i="4"/>
  <c r="L256" i="4" s="1"/>
  <c r="K93" i="4"/>
  <c r="L93" i="4" s="1"/>
  <c r="L125" i="4" s="1"/>
  <c r="L88" i="4"/>
  <c r="K86" i="4"/>
  <c r="L86" i="4" s="1"/>
  <c r="L118" i="4" s="1"/>
  <c r="M223" i="4"/>
  <c r="M94" i="4"/>
  <c r="K119" i="4"/>
  <c r="L87" i="4"/>
  <c r="L127" i="4"/>
  <c r="N83" i="4"/>
  <c r="L143" i="4"/>
  <c r="L175" i="4" s="1"/>
  <c r="N291" i="4"/>
  <c r="O291" i="4" s="1"/>
  <c r="O323" i="4" s="1"/>
  <c r="L154" i="4"/>
  <c r="L186" i="4" s="1"/>
  <c r="J175" i="4"/>
  <c r="J246" i="4"/>
  <c r="K214" i="4"/>
  <c r="L185" i="4"/>
  <c r="L176" i="4"/>
  <c r="M144" i="4"/>
  <c r="M176" i="4" s="1"/>
  <c r="K184" i="4"/>
  <c r="K146" i="4"/>
  <c r="K215" i="4"/>
  <c r="K247" i="4" s="1"/>
  <c r="J184" i="4"/>
  <c r="L152" i="4"/>
  <c r="L184" i="4" s="1"/>
  <c r="L221" i="4"/>
  <c r="L253" i="4" s="1"/>
  <c r="M276" i="4"/>
  <c r="M308" i="4" s="1"/>
  <c r="L218" i="4"/>
  <c r="L277" i="4"/>
  <c r="M277" i="4" s="1"/>
  <c r="M309" i="4" s="1"/>
  <c r="M211" i="4"/>
  <c r="M243" i="4" s="1"/>
  <c r="M145" i="4"/>
  <c r="M177" i="4" s="1"/>
  <c r="L310" i="4"/>
  <c r="M278" i="4"/>
  <c r="N153" i="4"/>
  <c r="N185" i="4" s="1"/>
  <c r="N244" i="4"/>
  <c r="O212" i="4"/>
  <c r="O244" i="4" s="1"/>
  <c r="K179" i="4"/>
  <c r="L147" i="4"/>
  <c r="L179" i="4" s="1"/>
  <c r="O279" i="4"/>
  <c r="O311" i="4" s="1"/>
  <c r="M283" i="4"/>
  <c r="K305" i="4"/>
  <c r="L273" i="4"/>
  <c r="L161" i="4"/>
  <c r="M161" i="4" s="1"/>
  <c r="M193" i="4" s="1"/>
  <c r="K149" i="4"/>
  <c r="K181" i="4" s="1"/>
  <c r="L259" i="4"/>
  <c r="M219" i="4"/>
  <c r="M251" i="4" s="1"/>
  <c r="K158" i="4"/>
  <c r="L217" i="4"/>
  <c r="L249" i="4" s="1"/>
  <c r="N285" i="4"/>
  <c r="J179" i="4"/>
  <c r="K321" i="4"/>
  <c r="L289" i="4"/>
  <c r="M150" i="4"/>
  <c r="M182" i="4" s="1"/>
  <c r="J194" i="4"/>
  <c r="K162" i="4"/>
  <c r="K194" i="4" s="1"/>
  <c r="L242" i="4"/>
  <c r="M110" i="4"/>
  <c r="N78" i="4"/>
  <c r="N110" i="4" s="1"/>
  <c r="M324" i="4"/>
  <c r="N292" i="4"/>
  <c r="J180" i="4"/>
  <c r="M210" i="4"/>
  <c r="K249" i="4"/>
  <c r="L251" i="4"/>
  <c r="M157" i="4"/>
  <c r="M189" i="4" s="1"/>
  <c r="M227" i="4"/>
  <c r="M319" i="4"/>
  <c r="N287" i="4"/>
  <c r="J183" i="4"/>
  <c r="K151" i="4"/>
  <c r="L220" i="4"/>
  <c r="K245" i="4"/>
  <c r="L213" i="4"/>
  <c r="N307" i="4"/>
  <c r="O275" i="4"/>
  <c r="L248" i="4"/>
  <c r="M216" i="4"/>
  <c r="N216" i="4" s="1"/>
  <c r="M244" i="4"/>
  <c r="N290" i="4"/>
  <c r="N322" i="4" s="1"/>
  <c r="L322" i="4"/>
  <c r="L240" i="4"/>
  <c r="M208" i="4"/>
  <c r="M312" i="4"/>
  <c r="N280" i="4"/>
  <c r="J257" i="4"/>
  <c r="L225" i="4"/>
  <c r="L316" i="4"/>
  <c r="M284" i="4"/>
  <c r="K148" i="4"/>
  <c r="K117" i="1"/>
  <c r="K8" i="7"/>
  <c r="K10" i="7" s="1"/>
  <c r="L111" i="1" s="1"/>
  <c r="Q93" i="1"/>
  <c r="N160" i="4" l="1"/>
  <c r="O160" i="4" s="1"/>
  <c r="O192" i="4" s="1"/>
  <c r="L192" i="4"/>
  <c r="M81" i="4"/>
  <c r="M113" i="4" s="1"/>
  <c r="L159" i="4"/>
  <c r="M159" i="4" s="1"/>
  <c r="M191" i="4" s="1"/>
  <c r="M209" i="4"/>
  <c r="M241" i="4" s="1"/>
  <c r="L320" i="4"/>
  <c r="N286" i="4"/>
  <c r="N318" i="4" s="1"/>
  <c r="N288" i="4"/>
  <c r="N320" i="4" s="1"/>
  <c r="P281" i="4"/>
  <c r="Q281" i="4" s="1"/>
  <c r="L318" i="4"/>
  <c r="O80" i="4"/>
  <c r="P80" i="4" s="1"/>
  <c r="P112" i="4" s="1"/>
  <c r="L187" i="4"/>
  <c r="L254" i="4"/>
  <c r="M226" i="4"/>
  <c r="N226" i="4" s="1"/>
  <c r="N258" i="4" s="1"/>
  <c r="N274" i="4"/>
  <c r="O274" i="4" s="1"/>
  <c r="O95" i="4"/>
  <c r="O127" i="4" s="1"/>
  <c r="L114" i="4"/>
  <c r="M82" i="4"/>
  <c r="O90" i="4"/>
  <c r="P90" i="4" s="1"/>
  <c r="N156" i="4"/>
  <c r="O156" i="4" s="1"/>
  <c r="O153" i="4"/>
  <c r="P153" i="4" s="1"/>
  <c r="P185" i="4" s="1"/>
  <c r="N79" i="4"/>
  <c r="N323" i="4"/>
  <c r="M92" i="4"/>
  <c r="M124" i="4" s="1"/>
  <c r="M152" i="4"/>
  <c r="M184" i="4" s="1"/>
  <c r="L149" i="4"/>
  <c r="L181" i="4" s="1"/>
  <c r="M314" i="4"/>
  <c r="N282" i="4"/>
  <c r="N91" i="4"/>
  <c r="N123" i="4" s="1"/>
  <c r="M123" i="4"/>
  <c r="N222" i="4"/>
  <c r="N254" i="4" s="1"/>
  <c r="M224" i="4"/>
  <c r="M256" i="4" s="1"/>
  <c r="M121" i="4"/>
  <c r="N89" i="4"/>
  <c r="L129" i="4"/>
  <c r="M97" i="4"/>
  <c r="M116" i="4"/>
  <c r="N128" i="4"/>
  <c r="O96" i="4"/>
  <c r="M221" i="4"/>
  <c r="M253" i="4" s="1"/>
  <c r="M85" i="4"/>
  <c r="N85" i="4" s="1"/>
  <c r="N84" i="4"/>
  <c r="L119" i="4"/>
  <c r="M255" i="4"/>
  <c r="N223" i="4"/>
  <c r="L120" i="4"/>
  <c r="M143" i="4"/>
  <c r="M175" i="4" s="1"/>
  <c r="M87" i="4"/>
  <c r="N87" i="4" s="1"/>
  <c r="N119" i="4" s="1"/>
  <c r="M126" i="4"/>
  <c r="N94" i="4"/>
  <c r="O94" i="4" s="1"/>
  <c r="M88" i="4"/>
  <c r="K118" i="4"/>
  <c r="M86" i="4"/>
  <c r="M118" i="4" s="1"/>
  <c r="K125" i="4"/>
  <c r="M93" i="4"/>
  <c r="O83" i="4"/>
  <c r="N115" i="4"/>
  <c r="K117" i="4"/>
  <c r="M154" i="4"/>
  <c r="M186" i="4" s="1"/>
  <c r="N144" i="4"/>
  <c r="M217" i="4"/>
  <c r="M249" i="4" s="1"/>
  <c r="N145" i="4"/>
  <c r="N177" i="4" s="1"/>
  <c r="N276" i="4"/>
  <c r="L214" i="4"/>
  <c r="K246" i="4"/>
  <c r="M147" i="4"/>
  <c r="M179" i="4" s="1"/>
  <c r="L215" i="4"/>
  <c r="M215" i="4" s="1"/>
  <c r="M247" i="4" s="1"/>
  <c r="P212" i="4"/>
  <c r="P244" i="4" s="1"/>
  <c r="L146" i="4"/>
  <c r="L178" i="4" s="1"/>
  <c r="K178" i="4"/>
  <c r="N157" i="4"/>
  <c r="N189" i="4" s="1"/>
  <c r="L250" i="4"/>
  <c r="M218" i="4"/>
  <c r="L309" i="4"/>
  <c r="N161" i="4"/>
  <c r="O161" i="4" s="1"/>
  <c r="P161" i="4" s="1"/>
  <c r="N211" i="4"/>
  <c r="N243" i="4" s="1"/>
  <c r="N219" i="4"/>
  <c r="N251" i="4" s="1"/>
  <c r="N277" i="4"/>
  <c r="O277" i="4" s="1"/>
  <c r="P279" i="4"/>
  <c r="P311" i="4" s="1"/>
  <c r="N278" i="4"/>
  <c r="O278" i="4" s="1"/>
  <c r="O310" i="4" s="1"/>
  <c r="M310" i="4"/>
  <c r="M187" i="4"/>
  <c r="N155" i="4"/>
  <c r="M315" i="4"/>
  <c r="N283" i="4"/>
  <c r="O283" i="4" s="1"/>
  <c r="O216" i="4"/>
  <c r="O248" i="4" s="1"/>
  <c r="N248" i="4"/>
  <c r="O280" i="4"/>
  <c r="N312" i="4"/>
  <c r="M240" i="4"/>
  <c r="N208" i="4"/>
  <c r="M242" i="4"/>
  <c r="N317" i="4"/>
  <c r="O285" i="4"/>
  <c r="P291" i="4"/>
  <c r="K180" i="4"/>
  <c r="L148" i="4"/>
  <c r="O290" i="4"/>
  <c r="M248" i="4"/>
  <c r="M259" i="4"/>
  <c r="N210" i="4"/>
  <c r="M316" i="4"/>
  <c r="N284" i="4"/>
  <c r="K183" i="4"/>
  <c r="N319" i="4"/>
  <c r="O287" i="4"/>
  <c r="O319" i="4" s="1"/>
  <c r="N324" i="4"/>
  <c r="O292" i="4"/>
  <c r="O78" i="4"/>
  <c r="N227" i="4"/>
  <c r="L321" i="4"/>
  <c r="M289" i="4"/>
  <c r="M321" i="4" s="1"/>
  <c r="L305" i="4"/>
  <c r="M273" i="4"/>
  <c r="L162" i="4"/>
  <c r="L257" i="4"/>
  <c r="M225" i="4"/>
  <c r="O307" i="4"/>
  <c r="P275" i="4"/>
  <c r="M213" i="4"/>
  <c r="L245" i="4"/>
  <c r="L252" i="4"/>
  <c r="M220" i="4"/>
  <c r="L151" i="4"/>
  <c r="N150" i="4"/>
  <c r="K190" i="4"/>
  <c r="L158" i="4"/>
  <c r="L190" i="4" s="1"/>
  <c r="L193" i="4"/>
  <c r="R93" i="1"/>
  <c r="N192" i="4" l="1"/>
  <c r="P160" i="4"/>
  <c r="N209" i="4"/>
  <c r="N241" i="4" s="1"/>
  <c r="O288" i="4"/>
  <c r="O320" i="4" s="1"/>
  <c r="L191" i="4"/>
  <c r="N159" i="4"/>
  <c r="N191" i="4" s="1"/>
  <c r="N81" i="4"/>
  <c r="O81" i="4" s="1"/>
  <c r="O113" i="4" s="1"/>
  <c r="O286" i="4"/>
  <c r="O318" i="4" s="1"/>
  <c r="P313" i="4"/>
  <c r="O112" i="4"/>
  <c r="O226" i="4"/>
  <c r="O258" i="4" s="1"/>
  <c r="M258" i="4"/>
  <c r="P95" i="4"/>
  <c r="Q95" i="4" s="1"/>
  <c r="Q127" i="4" s="1"/>
  <c r="O185" i="4"/>
  <c r="Q80" i="4"/>
  <c r="Q112" i="4" s="1"/>
  <c r="O122" i="4"/>
  <c r="Q153" i="4"/>
  <c r="R153" i="4" s="1"/>
  <c r="O222" i="4"/>
  <c r="O254" i="4" s="1"/>
  <c r="N306" i="4"/>
  <c r="M114" i="4"/>
  <c r="N82" i="4"/>
  <c r="N188" i="4"/>
  <c r="N111" i="4"/>
  <c r="N224" i="4"/>
  <c r="N256" i="4" s="1"/>
  <c r="O79" i="4"/>
  <c r="P79" i="4" s="1"/>
  <c r="N154" i="4"/>
  <c r="O154" i="4" s="1"/>
  <c r="N152" i="4"/>
  <c r="N184" i="4" s="1"/>
  <c r="N92" i="4"/>
  <c r="N124" i="4" s="1"/>
  <c r="Q212" i="4"/>
  <c r="Q244" i="4" s="1"/>
  <c r="M149" i="4"/>
  <c r="N149" i="4" s="1"/>
  <c r="N181" i="4" s="1"/>
  <c r="M117" i="4"/>
  <c r="N314" i="4"/>
  <c r="O282" i="4"/>
  <c r="N221" i="4"/>
  <c r="N253" i="4" s="1"/>
  <c r="O87" i="4"/>
  <c r="O119" i="4" s="1"/>
  <c r="O91" i="4"/>
  <c r="N121" i="4"/>
  <c r="O89" i="4"/>
  <c r="M129" i="4"/>
  <c r="N97" i="4"/>
  <c r="N116" i="4"/>
  <c r="O128" i="4"/>
  <c r="P96" i="4"/>
  <c r="P128" i="4" s="1"/>
  <c r="N86" i="4"/>
  <c r="N118" i="4" s="1"/>
  <c r="N143" i="4"/>
  <c r="P122" i="4"/>
  <c r="O157" i="4"/>
  <c r="O189" i="4" s="1"/>
  <c r="O84" i="4"/>
  <c r="Q90" i="4"/>
  <c r="R90" i="4" s="1"/>
  <c r="R122" i="4" s="1"/>
  <c r="O126" i="4"/>
  <c r="M119" i="4"/>
  <c r="N255" i="4"/>
  <c r="O223" i="4"/>
  <c r="M120" i="4"/>
  <c r="N93" i="4"/>
  <c r="M125" i="4"/>
  <c r="N88" i="4"/>
  <c r="N126" i="4"/>
  <c r="P94" i="4"/>
  <c r="P126" i="4" s="1"/>
  <c r="O115" i="4"/>
  <c r="P83" i="4"/>
  <c r="N117" i="4"/>
  <c r="O85" i="4"/>
  <c r="P216" i="4"/>
  <c r="P248" i="4" s="1"/>
  <c r="M146" i="4"/>
  <c r="M178" i="4" s="1"/>
  <c r="N147" i="4"/>
  <c r="O147" i="4" s="1"/>
  <c r="O179" i="4" s="1"/>
  <c r="N217" i="4"/>
  <c r="N249" i="4" s="1"/>
  <c r="O145" i="4"/>
  <c r="O177" i="4" s="1"/>
  <c r="N176" i="4"/>
  <c r="O144" i="4"/>
  <c r="N308" i="4"/>
  <c r="O276" i="4"/>
  <c r="M214" i="4"/>
  <c r="N214" i="4" s="1"/>
  <c r="L246" i="4"/>
  <c r="N193" i="4"/>
  <c r="L247" i="4"/>
  <c r="N215" i="4"/>
  <c r="N247" i="4" s="1"/>
  <c r="O219" i="4"/>
  <c r="O251" i="4" s="1"/>
  <c r="M250" i="4"/>
  <c r="N218" i="4"/>
  <c r="O309" i="4"/>
  <c r="P277" i="4"/>
  <c r="P309" i="4" s="1"/>
  <c r="N310" i="4"/>
  <c r="Q279" i="4"/>
  <c r="R279" i="4" s="1"/>
  <c r="O211" i="4"/>
  <c r="P211" i="4" s="1"/>
  <c r="P278" i="4"/>
  <c r="P310" i="4" s="1"/>
  <c r="N309" i="4"/>
  <c r="O315" i="4"/>
  <c r="N187" i="4"/>
  <c r="O155" i="4"/>
  <c r="O187" i="4" s="1"/>
  <c r="P283" i="4"/>
  <c r="P315" i="4" s="1"/>
  <c r="O306" i="4"/>
  <c r="P274" i="4"/>
  <c r="N315" i="4"/>
  <c r="M158" i="4"/>
  <c r="L194" i="4"/>
  <c r="O324" i="4"/>
  <c r="P292" i="4"/>
  <c r="M148" i="4"/>
  <c r="L180" i="4"/>
  <c r="M252" i="4"/>
  <c r="N220" i="4"/>
  <c r="M245" i="4"/>
  <c r="N213" i="4"/>
  <c r="R281" i="4"/>
  <c r="Q313" i="4"/>
  <c r="O210" i="4"/>
  <c r="N242" i="4"/>
  <c r="O322" i="4"/>
  <c r="P290" i="4"/>
  <c r="Q161" i="4"/>
  <c r="P193" i="4"/>
  <c r="M151" i="4"/>
  <c r="L183" i="4"/>
  <c r="Q160" i="4"/>
  <c r="P192" i="4"/>
  <c r="P307" i="4"/>
  <c r="Q275" i="4"/>
  <c r="M257" i="4"/>
  <c r="N225" i="4"/>
  <c r="M305" i="4"/>
  <c r="N273" i="4"/>
  <c r="N289" i="4"/>
  <c r="M162" i="4"/>
  <c r="M194" i="4" s="1"/>
  <c r="O227" i="4"/>
  <c r="N259" i="4"/>
  <c r="O193" i="4"/>
  <c r="O312" i="4"/>
  <c r="P280" i="4"/>
  <c r="N182" i="4"/>
  <c r="O150" i="4"/>
  <c r="P78" i="4"/>
  <c r="O110" i="4"/>
  <c r="P287" i="4"/>
  <c r="N316" i="4"/>
  <c r="O284" i="4"/>
  <c r="O188" i="4"/>
  <c r="P156" i="4"/>
  <c r="Q291" i="4"/>
  <c r="P323" i="4"/>
  <c r="O317" i="4"/>
  <c r="P285" i="4"/>
  <c r="N240" i="4"/>
  <c r="O208" i="4"/>
  <c r="L117" i="1"/>
  <c r="L8" i="7"/>
  <c r="L10" i="7" s="1"/>
  <c r="M111" i="1" s="1"/>
  <c r="S93" i="1"/>
  <c r="O159" i="4" l="1"/>
  <c r="O191" i="4" s="1"/>
  <c r="P81" i="4"/>
  <c r="Q81" i="4" s="1"/>
  <c r="Q113" i="4" s="1"/>
  <c r="P286" i="4"/>
  <c r="Q286" i="4" s="1"/>
  <c r="O209" i="4"/>
  <c r="O241" i="4" s="1"/>
  <c r="N113" i="4"/>
  <c r="P288" i="4"/>
  <c r="Q288" i="4" s="1"/>
  <c r="Q320" i="4" s="1"/>
  <c r="P226" i="4"/>
  <c r="P258" i="4" s="1"/>
  <c r="Q185" i="4"/>
  <c r="R95" i="4"/>
  <c r="R127" i="4" s="1"/>
  <c r="P127" i="4"/>
  <c r="R80" i="4"/>
  <c r="R112" i="4" s="1"/>
  <c r="P222" i="4"/>
  <c r="Q222" i="4" s="1"/>
  <c r="Q254" i="4" s="1"/>
  <c r="O224" i="4"/>
  <c r="O256" i="4" s="1"/>
  <c r="O152" i="4"/>
  <c r="P152" i="4" s="1"/>
  <c r="R212" i="4"/>
  <c r="R244" i="4" s="1"/>
  <c r="P113" i="4"/>
  <c r="Q96" i="4"/>
  <c r="Q128" i="4" s="1"/>
  <c r="O243" i="4"/>
  <c r="N114" i="4"/>
  <c r="O82" i="4"/>
  <c r="P111" i="4"/>
  <c r="N186" i="4"/>
  <c r="O149" i="4"/>
  <c r="P149" i="4" s="1"/>
  <c r="P157" i="4"/>
  <c r="Q157" i="4" s="1"/>
  <c r="O86" i="4"/>
  <c r="P86" i="4" s="1"/>
  <c r="M181" i="4"/>
  <c r="O111" i="4"/>
  <c r="Q79" i="4"/>
  <c r="Q111" i="4" s="1"/>
  <c r="O92" i="4"/>
  <c r="O124" i="4" s="1"/>
  <c r="P282" i="4"/>
  <c r="P314" i="4" s="1"/>
  <c r="O314" i="4"/>
  <c r="O221" i="4"/>
  <c r="O253" i="4" s="1"/>
  <c r="P89" i="4"/>
  <c r="P121" i="4" s="1"/>
  <c r="O123" i="4"/>
  <c r="P91" i="4"/>
  <c r="P87" i="4"/>
  <c r="P119" i="4" s="1"/>
  <c r="O215" i="4"/>
  <c r="O247" i="4" s="1"/>
  <c r="N146" i="4"/>
  <c r="N178" i="4" s="1"/>
  <c r="O121" i="4"/>
  <c r="O97" i="4"/>
  <c r="N129" i="4"/>
  <c r="O116" i="4"/>
  <c r="P84" i="4"/>
  <c r="P116" i="4" s="1"/>
  <c r="O143" i="4"/>
  <c r="N175" i="4"/>
  <c r="Q122" i="4"/>
  <c r="S90" i="4"/>
  <c r="S122" i="4" s="1"/>
  <c r="R81" i="4"/>
  <c r="P115" i="4"/>
  <c r="Q83" i="4"/>
  <c r="O88" i="4"/>
  <c r="N120" i="4"/>
  <c r="Q216" i="4"/>
  <c r="R216" i="4" s="1"/>
  <c r="O217" i="4"/>
  <c r="O249" i="4" s="1"/>
  <c r="N125" i="4"/>
  <c r="O93" i="4"/>
  <c r="O255" i="4"/>
  <c r="P223" i="4"/>
  <c r="Q94" i="4"/>
  <c r="O117" i="4"/>
  <c r="P85" i="4"/>
  <c r="N179" i="4"/>
  <c r="P145" i="4"/>
  <c r="Q145" i="4" s="1"/>
  <c r="R145" i="4" s="1"/>
  <c r="R177" i="4" s="1"/>
  <c r="Q311" i="4"/>
  <c r="P144" i="4"/>
  <c r="O176" i="4"/>
  <c r="N246" i="4"/>
  <c r="M246" i="4"/>
  <c r="O214" i="4"/>
  <c r="O246" i="4" s="1"/>
  <c r="P276" i="4"/>
  <c r="O308" i="4"/>
  <c r="P219" i="4"/>
  <c r="P251" i="4" s="1"/>
  <c r="O218" i="4"/>
  <c r="N250" i="4"/>
  <c r="Q277" i="4"/>
  <c r="Q309" i="4" s="1"/>
  <c r="Q283" i="4"/>
  <c r="Q315" i="4" s="1"/>
  <c r="Q278" i="4"/>
  <c r="R278" i="4" s="1"/>
  <c r="Q274" i="4"/>
  <c r="P306" i="4"/>
  <c r="P155" i="4"/>
  <c r="Q285" i="4"/>
  <c r="P317" i="4"/>
  <c r="P284" i="4"/>
  <c r="O316" i="4"/>
  <c r="P312" i="4"/>
  <c r="Q280" i="4"/>
  <c r="N257" i="4"/>
  <c r="O225" i="4"/>
  <c r="R160" i="4"/>
  <c r="Q192" i="4"/>
  <c r="M183" i="4"/>
  <c r="N151" i="4"/>
  <c r="P147" i="4"/>
  <c r="O242" i="4"/>
  <c r="P210" i="4"/>
  <c r="Q211" i="4"/>
  <c r="P243" i="4"/>
  <c r="P324" i="4"/>
  <c r="Q292" i="4"/>
  <c r="O182" i="4"/>
  <c r="P150" i="4"/>
  <c r="R275" i="4"/>
  <c r="Q307" i="4"/>
  <c r="P322" i="4"/>
  <c r="Q290" i="4"/>
  <c r="R290" i="4" s="1"/>
  <c r="R185" i="4"/>
  <c r="S153" i="4"/>
  <c r="O240" i="4"/>
  <c r="P208" i="4"/>
  <c r="P319" i="4"/>
  <c r="Q287" i="4"/>
  <c r="P110" i="4"/>
  <c r="Q78" i="4"/>
  <c r="R311" i="4"/>
  <c r="S279" i="4"/>
  <c r="O259" i="4"/>
  <c r="P227" i="4"/>
  <c r="N321" i="4"/>
  <c r="O289" i="4"/>
  <c r="O186" i="4"/>
  <c r="P154" i="4"/>
  <c r="R313" i="4"/>
  <c r="S281" i="4"/>
  <c r="O213" i="4"/>
  <c r="N245" i="4"/>
  <c r="N252" i="4"/>
  <c r="O220" i="4"/>
  <c r="Q323" i="4"/>
  <c r="R291" i="4"/>
  <c r="P188" i="4"/>
  <c r="Q156" i="4"/>
  <c r="N305" i="4"/>
  <c r="O273" i="4"/>
  <c r="Q193" i="4"/>
  <c r="R161" i="4"/>
  <c r="M180" i="4"/>
  <c r="N148" i="4"/>
  <c r="N162" i="4"/>
  <c r="M190" i="4"/>
  <c r="N158" i="4"/>
  <c r="T93" i="1"/>
  <c r="P318" i="4" l="1"/>
  <c r="P159" i="4"/>
  <c r="Q159" i="4" s="1"/>
  <c r="Q191" i="4" s="1"/>
  <c r="P209" i="4"/>
  <c r="P241" i="4" s="1"/>
  <c r="P320" i="4"/>
  <c r="R288" i="4"/>
  <c r="S288" i="4" s="1"/>
  <c r="Q226" i="4"/>
  <c r="Q258" i="4" s="1"/>
  <c r="S80" i="4"/>
  <c r="S112" i="4" s="1"/>
  <c r="O184" i="4"/>
  <c r="R222" i="4"/>
  <c r="R254" i="4" s="1"/>
  <c r="S95" i="4"/>
  <c r="T95" i="4" s="1"/>
  <c r="P221" i="4"/>
  <c r="Q221" i="4" s="1"/>
  <c r="S212" i="4"/>
  <c r="S244" i="4" s="1"/>
  <c r="R96" i="4"/>
  <c r="R128" i="4" s="1"/>
  <c r="P254" i="4"/>
  <c r="O181" i="4"/>
  <c r="P217" i="4"/>
  <c r="Q217" i="4" s="1"/>
  <c r="Q249" i="4" s="1"/>
  <c r="P224" i="4"/>
  <c r="P256" i="4" s="1"/>
  <c r="P215" i="4"/>
  <c r="P247" i="4" s="1"/>
  <c r="P189" i="4"/>
  <c r="R79" i="4"/>
  <c r="R111" i="4" s="1"/>
  <c r="P82" i="4"/>
  <c r="O114" i="4"/>
  <c r="O118" i="4"/>
  <c r="P92" i="4"/>
  <c r="Q92" i="4" s="1"/>
  <c r="Q124" i="4" s="1"/>
  <c r="Q282" i="4"/>
  <c r="Q87" i="4"/>
  <c r="Q119" i="4" s="1"/>
  <c r="Q84" i="4"/>
  <c r="Q116" i="4" s="1"/>
  <c r="Q91" i="4"/>
  <c r="P123" i="4"/>
  <c r="Q89" i="4"/>
  <c r="Q121" i="4" s="1"/>
  <c r="Q219" i="4"/>
  <c r="Q251" i="4" s="1"/>
  <c r="P97" i="4"/>
  <c r="Q97" i="4" s="1"/>
  <c r="Q129" i="4" s="1"/>
  <c r="O129" i="4"/>
  <c r="O146" i="4"/>
  <c r="O178" i="4" s="1"/>
  <c r="S81" i="4"/>
  <c r="R113" i="4"/>
  <c r="O175" i="4"/>
  <c r="P143" i="4"/>
  <c r="T90" i="4"/>
  <c r="P177" i="4"/>
  <c r="R286" i="4"/>
  <c r="Q318" i="4"/>
  <c r="Q126" i="4"/>
  <c r="R94" i="4"/>
  <c r="P118" i="4"/>
  <c r="O120" i="4"/>
  <c r="O125" i="4"/>
  <c r="Q248" i="4"/>
  <c r="P93" i="4"/>
  <c r="P125" i="4" s="1"/>
  <c r="P117" i="4"/>
  <c r="Q85" i="4"/>
  <c r="Q223" i="4"/>
  <c r="P255" i="4"/>
  <c r="P88" i="4"/>
  <c r="Q88" i="4" s="1"/>
  <c r="Q120" i="4" s="1"/>
  <c r="R83" i="4"/>
  <c r="Q115" i="4"/>
  <c r="Q86" i="4"/>
  <c r="P214" i="4"/>
  <c r="R277" i="4"/>
  <c r="R309" i="4" s="1"/>
  <c r="P176" i="4"/>
  <c r="Q144" i="4"/>
  <c r="P308" i="4"/>
  <c r="Q276" i="4"/>
  <c r="P218" i="4"/>
  <c r="O250" i="4"/>
  <c r="Q177" i="4"/>
  <c r="S145" i="4"/>
  <c r="R283" i="4"/>
  <c r="S283" i="4" s="1"/>
  <c r="S315" i="4" s="1"/>
  <c r="P184" i="4"/>
  <c r="Q152" i="4"/>
  <c r="Q184" i="4" s="1"/>
  <c r="R310" i="4"/>
  <c r="Q310" i="4"/>
  <c r="S278" i="4"/>
  <c r="S310" i="4" s="1"/>
  <c r="Q306" i="4"/>
  <c r="R274" i="4"/>
  <c r="R306" i="4" s="1"/>
  <c r="P187" i="4"/>
  <c r="Q155" i="4"/>
  <c r="N190" i="4"/>
  <c r="O158" i="4"/>
  <c r="R193" i="4"/>
  <c r="S161" i="4"/>
  <c r="P181" i="4"/>
  <c r="Q149" i="4"/>
  <c r="O245" i="4"/>
  <c r="P213" i="4"/>
  <c r="Q319" i="4"/>
  <c r="R287" i="4"/>
  <c r="P182" i="4"/>
  <c r="Q150" i="4"/>
  <c r="S160" i="4"/>
  <c r="R192" i="4"/>
  <c r="R280" i="4"/>
  <c r="Q312" i="4"/>
  <c r="R248" i="4"/>
  <c r="S216" i="4"/>
  <c r="O252" i="4"/>
  <c r="P220" i="4"/>
  <c r="T281" i="4"/>
  <c r="S313" i="4"/>
  <c r="P259" i="4"/>
  <c r="Q227" i="4"/>
  <c r="Q110" i="4"/>
  <c r="R78" i="4"/>
  <c r="R322" i="4"/>
  <c r="S290" i="4"/>
  <c r="R307" i="4"/>
  <c r="S275" i="4"/>
  <c r="R292" i="4"/>
  <c r="Q324" i="4"/>
  <c r="R211" i="4"/>
  <c r="Q243" i="4"/>
  <c r="N183" i="4"/>
  <c r="O151" i="4"/>
  <c r="O257" i="4"/>
  <c r="P225" i="4"/>
  <c r="O162" i="4"/>
  <c r="N194" i="4"/>
  <c r="O305" i="4"/>
  <c r="P273" i="4"/>
  <c r="Q188" i="4"/>
  <c r="R156" i="4"/>
  <c r="S291" i="4"/>
  <c r="R323" i="4"/>
  <c r="P240" i="4"/>
  <c r="Q208" i="4"/>
  <c r="S185" i="4"/>
  <c r="T153" i="4"/>
  <c r="P242" i="4"/>
  <c r="Q210" i="4"/>
  <c r="P316" i="4"/>
  <c r="Q284" i="4"/>
  <c r="N180" i="4"/>
  <c r="O148" i="4"/>
  <c r="P186" i="4"/>
  <c r="Q154" i="4"/>
  <c r="O321" i="4"/>
  <c r="P289" i="4"/>
  <c r="T279" i="4"/>
  <c r="S311" i="4"/>
  <c r="Q322" i="4"/>
  <c r="P179" i="4"/>
  <c r="Q147" i="4"/>
  <c r="Q189" i="4"/>
  <c r="R157" i="4"/>
  <c r="Q317" i="4"/>
  <c r="R285" i="4"/>
  <c r="M117" i="1"/>
  <c r="M8" i="7"/>
  <c r="M10" i="7" s="1"/>
  <c r="N111" i="1" s="1"/>
  <c r="U93" i="1"/>
  <c r="Q209" i="4" l="1"/>
  <c r="P191" i="4"/>
  <c r="R159" i="4"/>
  <c r="R191" i="4" s="1"/>
  <c r="R320" i="4"/>
  <c r="R226" i="4"/>
  <c r="R258" i="4" s="1"/>
  <c r="P253" i="4"/>
  <c r="T80" i="4"/>
  <c r="U80" i="4" s="1"/>
  <c r="S96" i="4"/>
  <c r="T96" i="4" s="1"/>
  <c r="T128" i="4" s="1"/>
  <c r="S222" i="4"/>
  <c r="T222" i="4" s="1"/>
  <c r="S127" i="4"/>
  <c r="P249" i="4"/>
  <c r="T212" i="4"/>
  <c r="T244" i="4" s="1"/>
  <c r="Q215" i="4"/>
  <c r="R215" i="4" s="1"/>
  <c r="Q224" i="4"/>
  <c r="S79" i="4"/>
  <c r="S111" i="4" s="1"/>
  <c r="S159" i="4"/>
  <c r="R92" i="4"/>
  <c r="R124" i="4" s="1"/>
  <c r="P124" i="4"/>
  <c r="P114" i="4"/>
  <c r="Q82" i="4"/>
  <c r="R219" i="4"/>
  <c r="S219" i="4" s="1"/>
  <c r="R84" i="4"/>
  <c r="S84" i="4" s="1"/>
  <c r="Q314" i="4"/>
  <c r="R282" i="4"/>
  <c r="R87" i="4"/>
  <c r="S87" i="4" s="1"/>
  <c r="S119" i="4" s="1"/>
  <c r="R89" i="4"/>
  <c r="P146" i="4"/>
  <c r="P178" i="4" s="1"/>
  <c r="Q123" i="4"/>
  <c r="R91" i="4"/>
  <c r="P129" i="4"/>
  <c r="R97" i="4"/>
  <c r="S97" i="4" s="1"/>
  <c r="U95" i="4"/>
  <c r="T127" i="4"/>
  <c r="P175" i="4"/>
  <c r="Q143" i="4"/>
  <c r="R143" i="4" s="1"/>
  <c r="R88" i="4"/>
  <c r="R120" i="4" s="1"/>
  <c r="U90" i="4"/>
  <c r="T122" i="4"/>
  <c r="T81" i="4"/>
  <c r="S113" i="4"/>
  <c r="Q118" i="4"/>
  <c r="R126" i="4"/>
  <c r="S94" i="4"/>
  <c r="S286" i="4"/>
  <c r="R318" i="4"/>
  <c r="S83" i="4"/>
  <c r="R115" i="4"/>
  <c r="Q117" i="4"/>
  <c r="R85" i="4"/>
  <c r="S85" i="4" s="1"/>
  <c r="Q93" i="4"/>
  <c r="Q125" i="4" s="1"/>
  <c r="R86" i="4"/>
  <c r="R223" i="4"/>
  <c r="R255" i="4" s="1"/>
  <c r="Q255" i="4"/>
  <c r="P120" i="4"/>
  <c r="R217" i="4"/>
  <c r="R249" i="4" s="1"/>
  <c r="R152" i="4"/>
  <c r="R184" i="4" s="1"/>
  <c r="Q176" i="4"/>
  <c r="R144" i="4"/>
  <c r="Q214" i="4"/>
  <c r="P246" i="4"/>
  <c r="S277" i="4"/>
  <c r="S309" i="4" s="1"/>
  <c r="Q308" i="4"/>
  <c r="R276" i="4"/>
  <c r="T283" i="4"/>
  <c r="T315" i="4" s="1"/>
  <c r="Q218" i="4"/>
  <c r="Q250" i="4" s="1"/>
  <c r="P250" i="4"/>
  <c r="R315" i="4"/>
  <c r="S177" i="4"/>
  <c r="T145" i="4"/>
  <c r="T278" i="4"/>
  <c r="Q187" i="4"/>
  <c r="S274" i="4"/>
  <c r="R155" i="4"/>
  <c r="S155" i="4" s="1"/>
  <c r="Q316" i="4"/>
  <c r="R284" i="4"/>
  <c r="R188" i="4"/>
  <c r="S156" i="4"/>
  <c r="S211" i="4"/>
  <c r="R243" i="4"/>
  <c r="T290" i="4"/>
  <c r="S322" i="4"/>
  <c r="Q259" i="4"/>
  <c r="R227" i="4"/>
  <c r="P252" i="4"/>
  <c r="Q220" i="4"/>
  <c r="S193" i="4"/>
  <c r="T161" i="4"/>
  <c r="S285" i="4"/>
  <c r="R317" i="4"/>
  <c r="S157" i="4"/>
  <c r="R189" i="4"/>
  <c r="R154" i="4"/>
  <c r="S154" i="4" s="1"/>
  <c r="Q186" i="4"/>
  <c r="O180" i="4"/>
  <c r="Q242" i="4"/>
  <c r="R210" i="4"/>
  <c r="Q240" i="4"/>
  <c r="R208" i="4"/>
  <c r="P305" i="4"/>
  <c r="Q273" i="4"/>
  <c r="O183" i="4"/>
  <c r="P151" i="4"/>
  <c r="S292" i="4"/>
  <c r="R324" i="4"/>
  <c r="R110" i="4"/>
  <c r="S78" i="4"/>
  <c r="R312" i="4"/>
  <c r="S280" i="4"/>
  <c r="Q182" i="4"/>
  <c r="R150" i="4"/>
  <c r="R319" i="4"/>
  <c r="S287" i="4"/>
  <c r="Q253" i="4"/>
  <c r="R221" i="4"/>
  <c r="T311" i="4"/>
  <c r="U279" i="4"/>
  <c r="P321" i="4"/>
  <c r="Q289" i="4"/>
  <c r="T291" i="4"/>
  <c r="S323" i="4"/>
  <c r="O194" i="4"/>
  <c r="P162" i="4"/>
  <c r="S320" i="4"/>
  <c r="T288" i="4"/>
  <c r="S307" i="4"/>
  <c r="T275" i="4"/>
  <c r="T216" i="4"/>
  <c r="S248" i="4"/>
  <c r="S192" i="4"/>
  <c r="T160" i="4"/>
  <c r="Q181" i="4"/>
  <c r="R149" i="4"/>
  <c r="O190" i="4"/>
  <c r="P158" i="4"/>
  <c r="Q179" i="4"/>
  <c r="R147" i="4"/>
  <c r="P148" i="4"/>
  <c r="T185" i="4"/>
  <c r="U153" i="4"/>
  <c r="Q241" i="4"/>
  <c r="R209" i="4"/>
  <c r="Q225" i="4"/>
  <c r="P257" i="4"/>
  <c r="U281" i="4"/>
  <c r="T313" i="4"/>
  <c r="Q213" i="4"/>
  <c r="P245" i="4"/>
  <c r="V93" i="1"/>
  <c r="S226" i="4" l="1"/>
  <c r="T226" i="4" s="1"/>
  <c r="T258" i="4" s="1"/>
  <c r="U96" i="4"/>
  <c r="V96" i="4" s="1"/>
  <c r="R251" i="4"/>
  <c r="T112" i="4"/>
  <c r="S128" i="4"/>
  <c r="R93" i="4"/>
  <c r="R125" i="4" s="1"/>
  <c r="S254" i="4"/>
  <c r="Q247" i="4"/>
  <c r="U212" i="4"/>
  <c r="U244" i="4" s="1"/>
  <c r="Q256" i="4"/>
  <c r="R224" i="4"/>
  <c r="S152" i="4"/>
  <c r="S184" i="4" s="1"/>
  <c r="S92" i="4"/>
  <c r="S124" i="4" s="1"/>
  <c r="T159" i="4"/>
  <c r="S191" i="4"/>
  <c r="T79" i="4"/>
  <c r="Q114" i="4"/>
  <c r="R82" i="4"/>
  <c r="S217" i="4"/>
  <c r="T217" i="4" s="1"/>
  <c r="R116" i="4"/>
  <c r="T277" i="4"/>
  <c r="U277" i="4" s="1"/>
  <c r="Q146" i="4"/>
  <c r="R146" i="4" s="1"/>
  <c r="R178" i="4" s="1"/>
  <c r="S282" i="4"/>
  <c r="R314" i="4"/>
  <c r="T87" i="4"/>
  <c r="U87" i="4" s="1"/>
  <c r="R119" i="4"/>
  <c r="R123" i="4"/>
  <c r="R121" i="4"/>
  <c r="S89" i="4"/>
  <c r="S91" i="4"/>
  <c r="S129" i="4"/>
  <c r="S93" i="4"/>
  <c r="S125" i="4" s="1"/>
  <c r="S88" i="4"/>
  <c r="T88" i="4" s="1"/>
  <c r="T120" i="4" s="1"/>
  <c r="R129" i="4"/>
  <c r="U127" i="4"/>
  <c r="V95" i="4"/>
  <c r="T97" i="4"/>
  <c r="T129" i="4" s="1"/>
  <c r="S116" i="4"/>
  <c r="T84" i="4"/>
  <c r="R175" i="4"/>
  <c r="U81" i="4"/>
  <c r="T113" i="4"/>
  <c r="Q175" i="4"/>
  <c r="S143" i="4"/>
  <c r="S175" i="4" s="1"/>
  <c r="V90" i="4"/>
  <c r="U122" i="4"/>
  <c r="S117" i="4"/>
  <c r="T85" i="4"/>
  <c r="T117" i="4" s="1"/>
  <c r="T92" i="4"/>
  <c r="S318" i="4"/>
  <c r="T286" i="4"/>
  <c r="T318" i="4" s="1"/>
  <c r="R118" i="4"/>
  <c r="R117" i="4"/>
  <c r="T83" i="4"/>
  <c r="S115" i="4"/>
  <c r="S86" i="4"/>
  <c r="U112" i="4"/>
  <c r="V80" i="4"/>
  <c r="V112" i="4" s="1"/>
  <c r="U283" i="4"/>
  <c r="V283" i="4" s="1"/>
  <c r="S223" i="4"/>
  <c r="S126" i="4"/>
  <c r="T94" i="4"/>
  <c r="R176" i="4"/>
  <c r="S144" i="4"/>
  <c r="R214" i="4"/>
  <c r="Q246" i="4"/>
  <c r="R308" i="4"/>
  <c r="S276" i="4"/>
  <c r="R218" i="4"/>
  <c r="T177" i="4"/>
  <c r="U145" i="4"/>
  <c r="U278" i="4"/>
  <c r="T310" i="4"/>
  <c r="S187" i="4"/>
  <c r="S306" i="4"/>
  <c r="T274" i="4"/>
  <c r="R187" i="4"/>
  <c r="T155" i="4"/>
  <c r="T187" i="4" s="1"/>
  <c r="R213" i="4"/>
  <c r="Q245" i="4"/>
  <c r="R179" i="4"/>
  <c r="S147" i="4"/>
  <c r="Q162" i="4"/>
  <c r="P194" i="4"/>
  <c r="R253" i="4"/>
  <c r="S221" i="4"/>
  <c r="R242" i="4"/>
  <c r="S210" i="4"/>
  <c r="T157" i="4"/>
  <c r="S189" i="4"/>
  <c r="R220" i="4"/>
  <c r="Q252" i="4"/>
  <c r="S243" i="4"/>
  <c r="T211" i="4"/>
  <c r="S284" i="4"/>
  <c r="R316" i="4"/>
  <c r="V281" i="4"/>
  <c r="U313" i="4"/>
  <c r="V153" i="4"/>
  <c r="U185" i="4"/>
  <c r="P190" i="4"/>
  <c r="Q158" i="4"/>
  <c r="T320" i="4"/>
  <c r="U288" i="4"/>
  <c r="V279" i="4"/>
  <c r="U311" i="4"/>
  <c r="T292" i="4"/>
  <c r="S324" i="4"/>
  <c r="R273" i="4"/>
  <c r="Q305" i="4"/>
  <c r="U290" i="4"/>
  <c r="T322" i="4"/>
  <c r="S209" i="4"/>
  <c r="R241" i="4"/>
  <c r="S251" i="4"/>
  <c r="T219" i="4"/>
  <c r="P180" i="4"/>
  <c r="Q148" i="4"/>
  <c r="U216" i="4"/>
  <c r="T248" i="4"/>
  <c r="S215" i="4"/>
  <c r="R247" i="4"/>
  <c r="U291" i="4"/>
  <c r="T323" i="4"/>
  <c r="T287" i="4"/>
  <c r="S319" i="4"/>
  <c r="T280" i="4"/>
  <c r="S312" i="4"/>
  <c r="T78" i="4"/>
  <c r="S110" i="4"/>
  <c r="P183" i="4"/>
  <c r="Q151" i="4"/>
  <c r="T193" i="4"/>
  <c r="U161" i="4"/>
  <c r="R259" i="4"/>
  <c r="S227" i="4"/>
  <c r="Q257" i="4"/>
  <c r="R225" i="4"/>
  <c r="U222" i="4"/>
  <c r="U254" i="4" s="1"/>
  <c r="T254" i="4"/>
  <c r="S186" i="4"/>
  <c r="T154" i="4"/>
  <c r="S149" i="4"/>
  <c r="R181" i="4"/>
  <c r="U160" i="4"/>
  <c r="T192" i="4"/>
  <c r="T307" i="4"/>
  <c r="U275" i="4"/>
  <c r="R289" i="4"/>
  <c r="Q321" i="4"/>
  <c r="R182" i="4"/>
  <c r="S150" i="4"/>
  <c r="S208" i="4"/>
  <c r="R240" i="4"/>
  <c r="R186" i="4"/>
  <c r="T285" i="4"/>
  <c r="S317" i="4"/>
  <c r="T156" i="4"/>
  <c r="S188" i="4"/>
  <c r="U128" i="4"/>
  <c r="N117" i="1"/>
  <c r="N8" i="7"/>
  <c r="N10" i="7" s="1"/>
  <c r="O111" i="1" s="1"/>
  <c r="W93" i="1"/>
  <c r="S258" i="4" l="1"/>
  <c r="U226" i="4"/>
  <c r="V212" i="4"/>
  <c r="W212" i="4" s="1"/>
  <c r="T152" i="4"/>
  <c r="T184" i="4" s="1"/>
  <c r="S249" i="4"/>
  <c r="R256" i="4"/>
  <c r="S224" i="4"/>
  <c r="S256" i="4" s="1"/>
  <c r="T309" i="4"/>
  <c r="T111" i="4"/>
  <c r="U79" i="4"/>
  <c r="T191" i="4"/>
  <c r="U159" i="4"/>
  <c r="U191" i="4" s="1"/>
  <c r="Q178" i="4"/>
  <c r="R114" i="4"/>
  <c r="S82" i="4"/>
  <c r="T93" i="4"/>
  <c r="T125" i="4" s="1"/>
  <c r="T119" i="4"/>
  <c r="T282" i="4"/>
  <c r="S314" i="4"/>
  <c r="S123" i="4"/>
  <c r="T91" i="4"/>
  <c r="S121" i="4"/>
  <c r="T89" i="4"/>
  <c r="T121" i="4" s="1"/>
  <c r="U315" i="4"/>
  <c r="U88" i="4"/>
  <c r="U120" i="4" s="1"/>
  <c r="W95" i="4"/>
  <c r="V127" i="4"/>
  <c r="U97" i="4"/>
  <c r="V97" i="4" s="1"/>
  <c r="V129" i="4" s="1"/>
  <c r="W80" i="4"/>
  <c r="S120" i="4"/>
  <c r="T116" i="4"/>
  <c r="U84" i="4"/>
  <c r="V122" i="4"/>
  <c r="W90" i="4"/>
  <c r="V81" i="4"/>
  <c r="U113" i="4"/>
  <c r="T143" i="4"/>
  <c r="U83" i="4"/>
  <c r="T115" i="4"/>
  <c r="V87" i="4"/>
  <c r="U119" i="4"/>
  <c r="U286" i="4"/>
  <c r="U318" i="4" s="1"/>
  <c r="T126" i="4"/>
  <c r="U94" i="4"/>
  <c r="T223" i="4"/>
  <c r="S255" i="4"/>
  <c r="S118" i="4"/>
  <c r="U92" i="4"/>
  <c r="T124" i="4"/>
  <c r="U85" i="4"/>
  <c r="T86" i="4"/>
  <c r="U86" i="4" s="1"/>
  <c r="U118" i="4" s="1"/>
  <c r="R246" i="4"/>
  <c r="S214" i="4"/>
  <c r="S176" i="4"/>
  <c r="T144" i="4"/>
  <c r="S146" i="4"/>
  <c r="T276" i="4"/>
  <c r="S308" i="4"/>
  <c r="T249" i="4"/>
  <c r="U217" i="4"/>
  <c r="R250" i="4"/>
  <c r="S218" i="4"/>
  <c r="V145" i="4"/>
  <c r="U177" i="4"/>
  <c r="U309" i="4"/>
  <c r="V277" i="4"/>
  <c r="U310" i="4"/>
  <c r="V278" i="4"/>
  <c r="U274" i="4"/>
  <c r="T306" i="4"/>
  <c r="W283" i="4"/>
  <c r="V315" i="4"/>
  <c r="U155" i="4"/>
  <c r="U156" i="4"/>
  <c r="T188" i="4"/>
  <c r="S225" i="4"/>
  <c r="R257" i="4"/>
  <c r="V291" i="4"/>
  <c r="U323" i="4"/>
  <c r="V216" i="4"/>
  <c r="U248" i="4"/>
  <c r="U219" i="4"/>
  <c r="T251" i="4"/>
  <c r="T209" i="4"/>
  <c r="S241" i="4"/>
  <c r="R305" i="4"/>
  <c r="S273" i="4"/>
  <c r="R158" i="4"/>
  <c r="Q190" i="4"/>
  <c r="W281" i="4"/>
  <c r="V313" i="4"/>
  <c r="U211" i="4"/>
  <c r="T243" i="4"/>
  <c r="R162" i="4"/>
  <c r="Q194" i="4"/>
  <c r="T147" i="4"/>
  <c r="S179" i="4"/>
  <c r="S213" i="4"/>
  <c r="R245" i="4"/>
  <c r="W96" i="4"/>
  <c r="V128" i="4"/>
  <c r="U285" i="4"/>
  <c r="T317" i="4"/>
  <c r="V161" i="4"/>
  <c r="U193" i="4"/>
  <c r="S289" i="4"/>
  <c r="R321" i="4"/>
  <c r="V275" i="4"/>
  <c r="U307" i="4"/>
  <c r="V160" i="4"/>
  <c r="U192" i="4"/>
  <c r="S259" i="4"/>
  <c r="T227" i="4"/>
  <c r="U78" i="4"/>
  <c r="T110" i="4"/>
  <c r="W244" i="4"/>
  <c r="Q180" i="4"/>
  <c r="R148" i="4"/>
  <c r="W279" i="4"/>
  <c r="V311" i="4"/>
  <c r="S253" i="4"/>
  <c r="T221" i="4"/>
  <c r="T208" i="4"/>
  <c r="S240" i="4"/>
  <c r="U154" i="4"/>
  <c r="T186" i="4"/>
  <c r="Q183" i="4"/>
  <c r="R151" i="4"/>
  <c r="U287" i="4"/>
  <c r="T319" i="4"/>
  <c r="U292" i="4"/>
  <c r="T324" i="4"/>
  <c r="V288" i="4"/>
  <c r="U320" i="4"/>
  <c r="T284" i="4"/>
  <c r="S316" i="4"/>
  <c r="U157" i="4"/>
  <c r="T189" i="4"/>
  <c r="T210" i="4"/>
  <c r="S242" i="4"/>
  <c r="U258" i="4"/>
  <c r="V226" i="4"/>
  <c r="V222" i="4"/>
  <c r="T150" i="4"/>
  <c r="S182" i="4"/>
  <c r="T149" i="4"/>
  <c r="S181" i="4"/>
  <c r="U280" i="4"/>
  <c r="T312" i="4"/>
  <c r="T215" i="4"/>
  <c r="S247" i="4"/>
  <c r="V290" i="4"/>
  <c r="U322" i="4"/>
  <c r="W153" i="4"/>
  <c r="V185" i="4"/>
  <c r="S220" i="4"/>
  <c r="R252" i="4"/>
  <c r="Y93" i="1"/>
  <c r="X93" i="1"/>
  <c r="X212" i="4" l="1"/>
  <c r="X244" i="4" s="1"/>
  <c r="V244" i="4"/>
  <c r="U152" i="4"/>
  <c r="V152" i="4" s="1"/>
  <c r="T224" i="4"/>
  <c r="V88" i="4"/>
  <c r="W88" i="4" s="1"/>
  <c r="W120" i="4" s="1"/>
  <c r="V159" i="4"/>
  <c r="V191" i="4" s="1"/>
  <c r="V79" i="4"/>
  <c r="U111" i="4"/>
  <c r="U93" i="4"/>
  <c r="U125" i="4" s="1"/>
  <c r="S114" i="4"/>
  <c r="T82" i="4"/>
  <c r="T314" i="4"/>
  <c r="U282" i="4"/>
  <c r="U89" i="4"/>
  <c r="U121" i="4" s="1"/>
  <c r="T123" i="4"/>
  <c r="U91" i="4"/>
  <c r="U123" i="4" s="1"/>
  <c r="U129" i="4"/>
  <c r="W97" i="4"/>
  <c r="W129" i="4" s="1"/>
  <c r="V84" i="4"/>
  <c r="U116" i="4"/>
  <c r="V286" i="4"/>
  <c r="V318" i="4" s="1"/>
  <c r="X80" i="4"/>
  <c r="X112" i="4" s="1"/>
  <c r="W112" i="4"/>
  <c r="X95" i="4"/>
  <c r="X127" i="4" s="1"/>
  <c r="W127" i="4"/>
  <c r="W81" i="4"/>
  <c r="V113" i="4"/>
  <c r="W122" i="4"/>
  <c r="X90" i="4"/>
  <c r="X122" i="4" s="1"/>
  <c r="T175" i="4"/>
  <c r="U143" i="4"/>
  <c r="U117" i="4"/>
  <c r="V85" i="4"/>
  <c r="V117" i="4" s="1"/>
  <c r="V92" i="4"/>
  <c r="U124" i="4"/>
  <c r="T255" i="4"/>
  <c r="U223" i="4"/>
  <c r="V83" i="4"/>
  <c r="U115" i="4"/>
  <c r="U126" i="4"/>
  <c r="V94" i="4"/>
  <c r="W87" i="4"/>
  <c r="V119" i="4"/>
  <c r="T118" i="4"/>
  <c r="V86" i="4"/>
  <c r="T146" i="4"/>
  <c r="S178" i="4"/>
  <c r="T214" i="4"/>
  <c r="S246" i="4"/>
  <c r="U144" i="4"/>
  <c r="T176" i="4"/>
  <c r="U249" i="4"/>
  <c r="V217" i="4"/>
  <c r="U276" i="4"/>
  <c r="T308" i="4"/>
  <c r="W145" i="4"/>
  <c r="V177" i="4"/>
  <c r="T218" i="4"/>
  <c r="T250" i="4" s="1"/>
  <c r="S250" i="4"/>
  <c r="W277" i="4"/>
  <c r="V309" i="4"/>
  <c r="V310" i="4"/>
  <c r="W278" i="4"/>
  <c r="V155" i="4"/>
  <c r="U187" i="4"/>
  <c r="X283" i="4"/>
  <c r="W315" i="4"/>
  <c r="V274" i="4"/>
  <c r="U306" i="4"/>
  <c r="U215" i="4"/>
  <c r="T247" i="4"/>
  <c r="W226" i="4"/>
  <c r="V258" i="4"/>
  <c r="T242" i="4"/>
  <c r="U210" i="4"/>
  <c r="V292" i="4"/>
  <c r="U324" i="4"/>
  <c r="R183" i="4"/>
  <c r="S151" i="4"/>
  <c r="U227" i="4"/>
  <c r="T259" i="4"/>
  <c r="V193" i="4"/>
  <c r="W161" i="4"/>
  <c r="V285" i="4"/>
  <c r="U317" i="4"/>
  <c r="T213" i="4"/>
  <c r="S245" i="4"/>
  <c r="T273" i="4"/>
  <c r="S305" i="4"/>
  <c r="U209" i="4"/>
  <c r="T241" i="4"/>
  <c r="W291" i="4"/>
  <c r="V323" i="4"/>
  <c r="X153" i="4"/>
  <c r="X185" i="4" s="1"/>
  <c r="W185" i="4"/>
  <c r="T220" i="4"/>
  <c r="S252" i="4"/>
  <c r="U284" i="4"/>
  <c r="T316" i="4"/>
  <c r="W288" i="4"/>
  <c r="V320" i="4"/>
  <c r="U221" i="4"/>
  <c r="T253" i="4"/>
  <c r="W160" i="4"/>
  <c r="V192" i="4"/>
  <c r="T289" i="4"/>
  <c r="S321" i="4"/>
  <c r="S162" i="4"/>
  <c r="R194" i="4"/>
  <c r="V211" i="4"/>
  <c r="U243" i="4"/>
  <c r="R190" i="4"/>
  <c r="S158" i="4"/>
  <c r="V280" i="4"/>
  <c r="U312" i="4"/>
  <c r="W222" i="4"/>
  <c r="V254" i="4"/>
  <c r="V157" i="4"/>
  <c r="U189" i="4"/>
  <c r="V154" i="4"/>
  <c r="U186" i="4"/>
  <c r="U208" i="4"/>
  <c r="T240" i="4"/>
  <c r="X279" i="4"/>
  <c r="X311" i="4" s="1"/>
  <c r="W311" i="4"/>
  <c r="R180" i="4"/>
  <c r="S148" i="4"/>
  <c r="X96" i="4"/>
  <c r="X128" i="4" s="1"/>
  <c r="W128" i="4"/>
  <c r="U147" i="4"/>
  <c r="T179" i="4"/>
  <c r="U251" i="4"/>
  <c r="V219" i="4"/>
  <c r="W216" i="4"/>
  <c r="V248" i="4"/>
  <c r="V156" i="4"/>
  <c r="U188" i="4"/>
  <c r="W290" i="4"/>
  <c r="V322" i="4"/>
  <c r="U149" i="4"/>
  <c r="T181" i="4"/>
  <c r="U150" i="4"/>
  <c r="T182" i="4"/>
  <c r="U319" i="4"/>
  <c r="V287" i="4"/>
  <c r="V78" i="4"/>
  <c r="U110" i="4"/>
  <c r="W275" i="4"/>
  <c r="V307" i="4"/>
  <c r="X281" i="4"/>
  <c r="X313" i="4" s="1"/>
  <c r="W313" i="4"/>
  <c r="T225" i="4"/>
  <c r="S257" i="4"/>
  <c r="O117" i="1"/>
  <c r="O8" i="7"/>
  <c r="O10" i="7" s="1"/>
  <c r="P111" i="1" s="1"/>
  <c r="V120" i="4" l="1"/>
  <c r="Y212" i="4"/>
  <c r="U184" i="4"/>
  <c r="V93" i="4"/>
  <c r="W93" i="4" s="1"/>
  <c r="W125" i="4" s="1"/>
  <c r="U224" i="4"/>
  <c r="T256" i="4"/>
  <c r="W159" i="4"/>
  <c r="W191" i="4" s="1"/>
  <c r="W79" i="4"/>
  <c r="V111" i="4"/>
  <c r="T114" i="4"/>
  <c r="U82" i="4"/>
  <c r="U114" i="4" s="1"/>
  <c r="V89" i="4"/>
  <c r="V121" i="4" s="1"/>
  <c r="U314" i="4"/>
  <c r="V282" i="4"/>
  <c r="V91" i="4"/>
  <c r="W91" i="4" s="1"/>
  <c r="W123" i="4" s="1"/>
  <c r="W84" i="4"/>
  <c r="W116" i="4" s="1"/>
  <c r="V116" i="4"/>
  <c r="W286" i="4"/>
  <c r="X97" i="4"/>
  <c r="X129" i="4" s="1"/>
  <c r="Y129" i="4" s="1"/>
  <c r="X88" i="4"/>
  <c r="X120" i="4" s="1"/>
  <c r="V143" i="4"/>
  <c r="U175" i="4"/>
  <c r="X81" i="4"/>
  <c r="X113" i="4" s="1"/>
  <c r="W113" i="4"/>
  <c r="U255" i="4"/>
  <c r="V223" i="4"/>
  <c r="W85" i="4"/>
  <c r="W117" i="4" s="1"/>
  <c r="V125" i="4"/>
  <c r="W86" i="4"/>
  <c r="W118" i="4" s="1"/>
  <c r="V118" i="4"/>
  <c r="V126" i="4"/>
  <c r="W94" i="4"/>
  <c r="W126" i="4" s="1"/>
  <c r="X87" i="4"/>
  <c r="X119" i="4" s="1"/>
  <c r="W119" i="4"/>
  <c r="V115" i="4"/>
  <c r="W83" i="4"/>
  <c r="W92" i="4"/>
  <c r="V124" i="4"/>
  <c r="U214" i="4"/>
  <c r="T246" i="4"/>
  <c r="U176" i="4"/>
  <c r="V144" i="4"/>
  <c r="U146" i="4"/>
  <c r="U178" i="4" s="1"/>
  <c r="T178" i="4"/>
  <c r="U308" i="4"/>
  <c r="V276" i="4"/>
  <c r="V249" i="4"/>
  <c r="W217" i="4"/>
  <c r="X145" i="4"/>
  <c r="X177" i="4" s="1"/>
  <c r="W177" i="4"/>
  <c r="V184" i="4"/>
  <c r="W152" i="4"/>
  <c r="U218" i="4"/>
  <c r="X278" i="4"/>
  <c r="X310" i="4" s="1"/>
  <c r="W310" i="4"/>
  <c r="W309" i="4"/>
  <c r="X277" i="4"/>
  <c r="X309" i="4" s="1"/>
  <c r="W274" i="4"/>
  <c r="W306" i="4" s="1"/>
  <c r="V306" i="4"/>
  <c r="Y279" i="4"/>
  <c r="X315" i="4"/>
  <c r="Y283" i="4"/>
  <c r="W155" i="4"/>
  <c r="V187" i="4"/>
  <c r="V147" i="4"/>
  <c r="U179" i="4"/>
  <c r="X222" i="4"/>
  <c r="X254" i="4" s="1"/>
  <c r="W254" i="4"/>
  <c r="T158" i="4"/>
  <c r="S190" i="4"/>
  <c r="U289" i="4"/>
  <c r="T321" i="4"/>
  <c r="V221" i="4"/>
  <c r="U253" i="4"/>
  <c r="V284" i="4"/>
  <c r="U316" i="4"/>
  <c r="U273" i="4"/>
  <c r="T305" i="4"/>
  <c r="W285" i="4"/>
  <c r="V317" i="4"/>
  <c r="V227" i="4"/>
  <c r="U259" i="4"/>
  <c r="T151" i="4"/>
  <c r="S183" i="4"/>
  <c r="Y281" i="4"/>
  <c r="W78" i="4"/>
  <c r="V110" i="4"/>
  <c r="V150" i="4"/>
  <c r="U182" i="4"/>
  <c r="X290" i="4"/>
  <c r="W322" i="4"/>
  <c r="V208" i="4"/>
  <c r="U240" i="4"/>
  <c r="W157" i="4"/>
  <c r="V189" i="4"/>
  <c r="T162" i="4"/>
  <c r="S194" i="4"/>
  <c r="U220" i="4"/>
  <c r="T252" i="4"/>
  <c r="X291" i="4"/>
  <c r="X323" i="4" s="1"/>
  <c r="W323" i="4"/>
  <c r="W193" i="4"/>
  <c r="X161" i="4"/>
  <c r="X193" i="4" s="1"/>
  <c r="V210" i="4"/>
  <c r="U242" i="4"/>
  <c r="X226" i="4"/>
  <c r="X258" i="4" s="1"/>
  <c r="W258" i="4"/>
  <c r="V215" i="4"/>
  <c r="U247" i="4"/>
  <c r="Y153" i="4"/>
  <c r="T257" i="4"/>
  <c r="U225" i="4"/>
  <c r="V319" i="4"/>
  <c r="W287" i="4"/>
  <c r="W156" i="4"/>
  <c r="V188" i="4"/>
  <c r="X216" i="4"/>
  <c r="X248" i="4" s="1"/>
  <c r="W248" i="4"/>
  <c r="T148" i="4"/>
  <c r="S180" i="4"/>
  <c r="W280" i="4"/>
  <c r="V312" i="4"/>
  <c r="X288" i="4"/>
  <c r="X320" i="4" s="1"/>
  <c r="W320" i="4"/>
  <c r="V209" i="4"/>
  <c r="U241" i="4"/>
  <c r="U213" i="4"/>
  <c r="T245" i="4"/>
  <c r="W307" i="4"/>
  <c r="X275" i="4"/>
  <c r="X307" i="4" s="1"/>
  <c r="V149" i="4"/>
  <c r="U181" i="4"/>
  <c r="V251" i="4"/>
  <c r="W219" i="4"/>
  <c r="W154" i="4"/>
  <c r="V186" i="4"/>
  <c r="W211" i="4"/>
  <c r="V243" i="4"/>
  <c r="X160" i="4"/>
  <c r="X192" i="4" s="1"/>
  <c r="W192" i="4"/>
  <c r="W292" i="4"/>
  <c r="V324" i="4"/>
  <c r="F325" i="4"/>
  <c r="X159" i="4" l="1"/>
  <c r="X191" i="4" s="1"/>
  <c r="V224" i="4"/>
  <c r="U256" i="4"/>
  <c r="W111" i="4"/>
  <c r="X79" i="4"/>
  <c r="X111" i="4" s="1"/>
  <c r="W89" i="4"/>
  <c r="X89" i="4" s="1"/>
  <c r="X121" i="4" s="1"/>
  <c r="V82" i="4"/>
  <c r="W282" i="4"/>
  <c r="W314" i="4" s="1"/>
  <c r="V314" i="4"/>
  <c r="X84" i="4"/>
  <c r="X116" i="4" s="1"/>
  <c r="V123" i="4"/>
  <c r="X91" i="4"/>
  <c r="X123" i="4" s="1"/>
  <c r="X94" i="4"/>
  <c r="X126" i="4" s="1"/>
  <c r="X286" i="4"/>
  <c r="W318" i="4"/>
  <c r="V175" i="4"/>
  <c r="W143" i="4"/>
  <c r="Y145" i="4"/>
  <c r="W124" i="4"/>
  <c r="X92" i="4"/>
  <c r="X124" i="4" s="1"/>
  <c r="X86" i="4"/>
  <c r="X118" i="4" s="1"/>
  <c r="W115" i="4"/>
  <c r="X83" i="4"/>
  <c r="X115" i="4" s="1"/>
  <c r="X85" i="4"/>
  <c r="X117" i="4" s="1"/>
  <c r="W223" i="4"/>
  <c r="V255" i="4"/>
  <c r="X93" i="4"/>
  <c r="X125" i="4" s="1"/>
  <c r="V214" i="4"/>
  <c r="U246" i="4"/>
  <c r="V176" i="4"/>
  <c r="W144" i="4"/>
  <c r="V146" i="4"/>
  <c r="X217" i="4"/>
  <c r="W249" i="4"/>
  <c r="V308" i="4"/>
  <c r="W276" i="4"/>
  <c r="Y222" i="4"/>
  <c r="V218" i="4"/>
  <c r="V250" i="4" s="1"/>
  <c r="U250" i="4"/>
  <c r="Y226" i="4"/>
  <c r="X152" i="4"/>
  <c r="W184" i="4"/>
  <c r="Y278" i="4"/>
  <c r="Y277" i="4"/>
  <c r="W187" i="4"/>
  <c r="X155" i="4"/>
  <c r="Y291" i="4"/>
  <c r="X274" i="4"/>
  <c r="W324" i="4"/>
  <c r="X292" i="4"/>
  <c r="X324" i="4" s="1"/>
  <c r="X211" i="4"/>
  <c r="W243" i="4"/>
  <c r="V220" i="4"/>
  <c r="U252" i="4"/>
  <c r="X157" i="4"/>
  <c r="W189" i="4"/>
  <c r="W150" i="4"/>
  <c r="V182" i="4"/>
  <c r="W221" i="4"/>
  <c r="V253" i="4"/>
  <c r="X219" i="4"/>
  <c r="W251" i="4"/>
  <c r="Y288" i="4"/>
  <c r="Y216" i="4"/>
  <c r="X156" i="4"/>
  <c r="W188" i="4"/>
  <c r="Y161" i="4"/>
  <c r="X322" i="4"/>
  <c r="Y290" i="4"/>
  <c r="U151" i="4"/>
  <c r="T183" i="4"/>
  <c r="W227" i="4"/>
  <c r="V259" i="4"/>
  <c r="Y160" i="4"/>
  <c r="V213" i="4"/>
  <c r="U245" i="4"/>
  <c r="X154" i="4"/>
  <c r="W186" i="4"/>
  <c r="W209" i="4"/>
  <c r="V241" i="4"/>
  <c r="U148" i="4"/>
  <c r="T180" i="4"/>
  <c r="X287" i="4"/>
  <c r="W319" i="4"/>
  <c r="U162" i="4"/>
  <c r="T194" i="4"/>
  <c r="X78" i="4"/>
  <c r="X110" i="4" s="1"/>
  <c r="W110" i="4"/>
  <c r="V273" i="4"/>
  <c r="U305" i="4"/>
  <c r="W284" i="4"/>
  <c r="V316" i="4"/>
  <c r="V289" i="4"/>
  <c r="U321" i="4"/>
  <c r="U158" i="4"/>
  <c r="T190" i="4"/>
  <c r="V179" i="4"/>
  <c r="W147" i="4"/>
  <c r="W149" i="4"/>
  <c r="V181" i="4"/>
  <c r="X280" i="4"/>
  <c r="W312" i="4"/>
  <c r="V225" i="4"/>
  <c r="U257" i="4"/>
  <c r="W215" i="4"/>
  <c r="V247" i="4"/>
  <c r="W210" i="4"/>
  <c r="V242" i="4"/>
  <c r="W208" i="4"/>
  <c r="V240" i="4"/>
  <c r="X285" i="4"/>
  <c r="W317" i="4"/>
  <c r="Y275" i="4"/>
  <c r="P117" i="1"/>
  <c r="P8" i="7"/>
  <c r="P10" i="7" s="1"/>
  <c r="Q111" i="1" s="1"/>
  <c r="H325" i="4"/>
  <c r="Y311" i="4"/>
  <c r="Y307" i="4"/>
  <c r="G325" i="4"/>
  <c r="W121" i="4" l="1"/>
  <c r="Y159" i="4"/>
  <c r="V256" i="4"/>
  <c r="W224" i="4"/>
  <c r="V114" i="4"/>
  <c r="W82" i="4"/>
  <c r="X282" i="4"/>
  <c r="X318" i="4"/>
  <c r="Y286" i="4"/>
  <c r="X143" i="4"/>
  <c r="W175" i="4"/>
  <c r="X223" i="4"/>
  <c r="W255" i="4"/>
  <c r="X144" i="4"/>
  <c r="W176" i="4"/>
  <c r="W146" i="4"/>
  <c r="W178" i="4" s="1"/>
  <c r="V178" i="4"/>
  <c r="W214" i="4"/>
  <c r="V246" i="4"/>
  <c r="X276" i="4"/>
  <c r="X308" i="4" s="1"/>
  <c r="W308" i="4"/>
  <c r="X249" i="4"/>
  <c r="Y217" i="4"/>
  <c r="Y152" i="4"/>
  <c r="X184" i="4"/>
  <c r="Y324" i="4"/>
  <c r="W218" i="4"/>
  <c r="X306" i="4"/>
  <c r="Y306" i="4" s="1"/>
  <c r="Y274" i="4"/>
  <c r="X187" i="4"/>
  <c r="Y155" i="4"/>
  <c r="X208" i="4"/>
  <c r="W240" i="4"/>
  <c r="X210" i="4"/>
  <c r="W242" i="4"/>
  <c r="W225" i="4"/>
  <c r="V257" i="4"/>
  <c r="X149" i="4"/>
  <c r="W181" i="4"/>
  <c r="V158" i="4"/>
  <c r="V190" i="4" s="1"/>
  <c r="U190" i="4"/>
  <c r="X284" i="4"/>
  <c r="W316" i="4"/>
  <c r="X319" i="4"/>
  <c r="Y287" i="4"/>
  <c r="X221" i="4"/>
  <c r="X253" i="4" s="1"/>
  <c r="W253" i="4"/>
  <c r="X150" i="4"/>
  <c r="X182" i="4" s="1"/>
  <c r="W182" i="4"/>
  <c r="W220" i="4"/>
  <c r="V252" i="4"/>
  <c r="Y292" i="4"/>
  <c r="X317" i="4"/>
  <c r="Y285" i="4"/>
  <c r="X147" i="4"/>
  <c r="W179" i="4"/>
  <c r="X209" i="4"/>
  <c r="W241" i="4"/>
  <c r="W213" i="4"/>
  <c r="V245" i="4"/>
  <c r="X188" i="4"/>
  <c r="Y156" i="4"/>
  <c r="X312" i="4"/>
  <c r="Y312" i="4" s="1"/>
  <c r="Y280" i="4"/>
  <c r="W273" i="4"/>
  <c r="V305" i="4"/>
  <c r="V162" i="4"/>
  <c r="U194" i="4"/>
  <c r="V151" i="4"/>
  <c r="U183" i="4"/>
  <c r="X251" i="4"/>
  <c r="Y219" i="4"/>
  <c r="X189" i="4"/>
  <c r="Y157" i="4"/>
  <c r="X243" i="4"/>
  <c r="Y211" i="4"/>
  <c r="X215" i="4"/>
  <c r="W247" i="4"/>
  <c r="W289" i="4"/>
  <c r="V321" i="4"/>
  <c r="V148" i="4"/>
  <c r="U180" i="4"/>
  <c r="X186" i="4"/>
  <c r="Y154" i="4"/>
  <c r="W259" i="4"/>
  <c r="X227" i="4"/>
  <c r="F260" i="4"/>
  <c r="I325" i="4"/>
  <c r="J325" i="4"/>
  <c r="X224" i="4" l="1"/>
  <c r="W256" i="4"/>
  <c r="W114" i="4"/>
  <c r="X82" i="4"/>
  <c r="X114" i="4" s="1"/>
  <c r="Y282" i="4"/>
  <c r="X314" i="4"/>
  <c r="Y314" i="4" s="1"/>
  <c r="X175" i="4"/>
  <c r="Y143" i="4"/>
  <c r="X255" i="4"/>
  <c r="Y223" i="4"/>
  <c r="W246" i="4"/>
  <c r="X214" i="4"/>
  <c r="X176" i="4"/>
  <c r="Y144" i="4"/>
  <c r="X146" i="4"/>
  <c r="X178" i="4" s="1"/>
  <c r="Y276" i="4"/>
  <c r="X218" i="4"/>
  <c r="W250" i="4"/>
  <c r="W148" i="4"/>
  <c r="V180" i="4"/>
  <c r="X247" i="4"/>
  <c r="Y247" i="4" s="1"/>
  <c r="Y215" i="4"/>
  <c r="W151" i="4"/>
  <c r="V183" i="4"/>
  <c r="X316" i="4"/>
  <c r="Y284" i="4"/>
  <c r="X273" i="4"/>
  <c r="W305" i="4"/>
  <c r="X213" i="4"/>
  <c r="W245" i="4"/>
  <c r="X179" i="4"/>
  <c r="Y147" i="4"/>
  <c r="W158" i="4"/>
  <c r="X181" i="4"/>
  <c r="Y181" i="4" s="1"/>
  <c r="Y149" i="4"/>
  <c r="X242" i="4"/>
  <c r="Y210" i="4"/>
  <c r="X259" i="4"/>
  <c r="Y259" i="4" s="1"/>
  <c r="Y227" i="4"/>
  <c r="X289" i="4"/>
  <c r="W321" i="4"/>
  <c r="X220" i="4"/>
  <c r="W252" i="4"/>
  <c r="Y221" i="4"/>
  <c r="W162" i="4"/>
  <c r="V194" i="4"/>
  <c r="X241" i="4"/>
  <c r="Y209" i="4"/>
  <c r="Y150" i="4"/>
  <c r="X225" i="4"/>
  <c r="W257" i="4"/>
  <c r="X240" i="4"/>
  <c r="Y208" i="4"/>
  <c r="Y182" i="4"/>
  <c r="Y177" i="4"/>
  <c r="G195" i="4"/>
  <c r="Y244" i="4"/>
  <c r="Y243" i="4"/>
  <c r="G260" i="4"/>
  <c r="Q117" i="1"/>
  <c r="Q8" i="7"/>
  <c r="Q10" i="7" s="1"/>
  <c r="R111" i="1" s="1"/>
  <c r="Y308" i="4"/>
  <c r="K325" i="4"/>
  <c r="X256" i="4" l="1"/>
  <c r="Y224" i="4"/>
  <c r="Y214" i="4"/>
  <c r="X246" i="4"/>
  <c r="Y146" i="4"/>
  <c r="X250" i="4"/>
  <c r="Y218" i="4"/>
  <c r="X321" i="4"/>
  <c r="Y289" i="4"/>
  <c r="X158" i="4"/>
  <c r="W190" i="4"/>
  <c r="X245" i="4"/>
  <c r="Y213" i="4"/>
  <c r="X257" i="4"/>
  <c r="Y225" i="4"/>
  <c r="X252" i="4"/>
  <c r="Y220" i="4"/>
  <c r="X305" i="4"/>
  <c r="Y273" i="4"/>
  <c r="X151" i="4"/>
  <c r="W183" i="4"/>
  <c r="X162" i="4"/>
  <c r="X194" i="4" s="1"/>
  <c r="W194" i="4"/>
  <c r="X148" i="4"/>
  <c r="W180" i="4"/>
  <c r="Y242" i="4"/>
  <c r="I195" i="4"/>
  <c r="Y179" i="4"/>
  <c r="H260" i="4"/>
  <c r="L325" i="4"/>
  <c r="E299" i="4" l="1" a="1"/>
  <c r="G299" i="4" s="1"/>
  <c r="G302" i="4" s="1"/>
  <c r="E234" i="4" a="1"/>
  <c r="R234" i="4" s="1"/>
  <c r="R237" i="4" s="1"/>
  <c r="Y194" i="4"/>
  <c r="Y162" i="4"/>
  <c r="X190" i="4"/>
  <c r="Y158" i="4"/>
  <c r="X180" i="4"/>
  <c r="Y148" i="4"/>
  <c r="X183" i="4"/>
  <c r="Y151" i="4"/>
  <c r="J195" i="4"/>
  <c r="H195" i="4"/>
  <c r="I260" i="4"/>
  <c r="R117" i="1"/>
  <c r="R8" i="7"/>
  <c r="R10" i="7" s="1"/>
  <c r="S111" i="1" s="1"/>
  <c r="Y309" i="4"/>
  <c r="M325" i="4"/>
  <c r="Y176" i="4"/>
  <c r="J299" i="4" l="1"/>
  <c r="J302" i="4" s="1"/>
  <c r="W299" i="4"/>
  <c r="W302" i="4" s="1"/>
  <c r="V299" i="4"/>
  <c r="V302" i="4" s="1"/>
  <c r="S299" i="4"/>
  <c r="S302" i="4" s="1"/>
  <c r="N299" i="4"/>
  <c r="N302" i="4" s="1"/>
  <c r="M299" i="4"/>
  <c r="M302" i="4" s="1"/>
  <c r="Q299" i="4"/>
  <c r="Q302" i="4" s="1"/>
  <c r="R299" i="4"/>
  <c r="R302" i="4" s="1"/>
  <c r="K299" i="4"/>
  <c r="K302" i="4" s="1"/>
  <c r="L299" i="4"/>
  <c r="L302" i="4" s="1"/>
  <c r="F299" i="4"/>
  <c r="F302" i="4" s="1"/>
  <c r="E299" i="4"/>
  <c r="H299" i="4"/>
  <c r="H302" i="4" s="1"/>
  <c r="O299" i="4"/>
  <c r="O302" i="4" s="1"/>
  <c r="P299" i="4"/>
  <c r="P302" i="4" s="1"/>
  <c r="I299" i="4"/>
  <c r="I302" i="4" s="1"/>
  <c r="U299" i="4"/>
  <c r="U302" i="4" s="1"/>
  <c r="T299" i="4"/>
  <c r="T302" i="4" s="1"/>
  <c r="X299" i="4"/>
  <c r="X302" i="4" s="1"/>
  <c r="N234" i="4"/>
  <c r="N237" i="4" s="1"/>
  <c r="L234" i="4"/>
  <c r="L237" i="4" s="1"/>
  <c r="T234" i="4"/>
  <c r="T237" i="4" s="1"/>
  <c r="O234" i="4"/>
  <c r="O237" i="4" s="1"/>
  <c r="G234" i="4"/>
  <c r="G237" i="4" s="1"/>
  <c r="V234" i="4"/>
  <c r="V237" i="4" s="1"/>
  <c r="U234" i="4"/>
  <c r="U237" i="4" s="1"/>
  <c r="F234" i="4"/>
  <c r="F237" i="4" s="1"/>
  <c r="H234" i="4"/>
  <c r="H237" i="4" s="1"/>
  <c r="S234" i="4"/>
  <c r="S237" i="4" s="1"/>
  <c r="P234" i="4"/>
  <c r="P237" i="4" s="1"/>
  <c r="I234" i="4"/>
  <c r="I237" i="4" s="1"/>
  <c r="W234" i="4"/>
  <c r="W237" i="4" s="1"/>
  <c r="J234" i="4"/>
  <c r="J237" i="4" s="1"/>
  <c r="K234" i="4"/>
  <c r="K237" i="4" s="1"/>
  <c r="E234" i="4"/>
  <c r="E237" i="4" s="1"/>
  <c r="M234" i="4"/>
  <c r="M237" i="4" s="1"/>
  <c r="X234" i="4"/>
  <c r="X237" i="4" s="1"/>
  <c r="Q234" i="4"/>
  <c r="Q237" i="4" s="1"/>
  <c r="E169" i="4" a="1"/>
  <c r="G169" i="4" s="1"/>
  <c r="G172" i="4" s="1"/>
  <c r="E302" i="4"/>
  <c r="Y241" i="4"/>
  <c r="K195" i="4"/>
  <c r="J260" i="4"/>
  <c r="N325" i="4"/>
  <c r="Y299" i="4" l="1"/>
  <c r="Y234" i="4"/>
  <c r="Q169" i="4"/>
  <c r="Q172" i="4" s="1"/>
  <c r="S169" i="4"/>
  <c r="S172" i="4" s="1"/>
  <c r="J169" i="4"/>
  <c r="J172" i="4" s="1"/>
  <c r="F169" i="4"/>
  <c r="F172" i="4" s="1"/>
  <c r="L169" i="4"/>
  <c r="L172" i="4" s="1"/>
  <c r="R169" i="4"/>
  <c r="R172" i="4" s="1"/>
  <c r="E169" i="4"/>
  <c r="E172" i="4" s="1"/>
  <c r="P169" i="4"/>
  <c r="P172" i="4" s="1"/>
  <c r="H169" i="4"/>
  <c r="H172" i="4" s="1"/>
  <c r="V169" i="4"/>
  <c r="V172" i="4" s="1"/>
  <c r="U169" i="4"/>
  <c r="U172" i="4" s="1"/>
  <c r="X169" i="4"/>
  <c r="X172" i="4" s="1"/>
  <c r="M169" i="4"/>
  <c r="M172" i="4" s="1"/>
  <c r="O169" i="4"/>
  <c r="O172" i="4" s="1"/>
  <c r="I169" i="4"/>
  <c r="I172" i="4" s="1"/>
  <c r="W169" i="4"/>
  <c r="W172" i="4" s="1"/>
  <c r="T169" i="4"/>
  <c r="T172" i="4" s="1"/>
  <c r="N169" i="4"/>
  <c r="N172" i="4" s="1"/>
  <c r="K169" i="4"/>
  <c r="K172" i="4" s="1"/>
  <c r="E326" i="4"/>
  <c r="F326" i="4" s="1"/>
  <c r="G326" i="4" s="1"/>
  <c r="H326" i="4" s="1"/>
  <c r="I326" i="4" s="1"/>
  <c r="J326" i="4" s="1"/>
  <c r="K326" i="4" s="1"/>
  <c r="L326" i="4" s="1"/>
  <c r="M326" i="4" s="1"/>
  <c r="N326" i="4" s="1"/>
  <c r="D305" i="4" a="1"/>
  <c r="Y302" i="4"/>
  <c r="Y237" i="4"/>
  <c r="E261" i="4"/>
  <c r="F261" i="4" s="1"/>
  <c r="G261" i="4" s="1"/>
  <c r="H261" i="4" s="1"/>
  <c r="I261" i="4" s="1"/>
  <c r="J261" i="4" s="1"/>
  <c r="D240" i="4" a="1"/>
  <c r="L195" i="4"/>
  <c r="L260" i="4"/>
  <c r="K260" i="4"/>
  <c r="S117" i="1"/>
  <c r="S8" i="7"/>
  <c r="S10" i="7" s="1"/>
  <c r="T111" i="1" s="1"/>
  <c r="O325" i="4"/>
  <c r="Y169" i="4" l="1"/>
  <c r="D319" i="4"/>
  <c r="Y319" i="4" s="1"/>
  <c r="D316" i="4"/>
  <c r="Y316" i="4" s="1"/>
  <c r="D315" i="4"/>
  <c r="Y315" i="4" s="1"/>
  <c r="D320" i="4"/>
  <c r="Y320" i="4" s="1"/>
  <c r="D324" i="4"/>
  <c r="D309" i="4"/>
  <c r="D321" i="4"/>
  <c r="Y321" i="4" s="1"/>
  <c r="D305" i="4"/>
  <c r="D311" i="4"/>
  <c r="D313" i="4"/>
  <c r="Y313" i="4" s="1"/>
  <c r="D306" i="4"/>
  <c r="D310" i="4"/>
  <c r="Y310" i="4" s="1"/>
  <c r="D308" i="4"/>
  <c r="D312" i="4"/>
  <c r="D317" i="4"/>
  <c r="Y317" i="4" s="1"/>
  <c r="D307" i="4"/>
  <c r="D318" i="4"/>
  <c r="Y318" i="4" s="1"/>
  <c r="D314" i="4"/>
  <c r="D323" i="4"/>
  <c r="Y323" i="4" s="1"/>
  <c r="D322" i="4"/>
  <c r="Y322" i="4" s="1"/>
  <c r="O326" i="4"/>
  <c r="K261" i="4"/>
  <c r="L261" i="4" s="1"/>
  <c r="D244" i="4"/>
  <c r="D247" i="4"/>
  <c r="D251" i="4"/>
  <c r="Y251" i="4" s="1"/>
  <c r="D257" i="4"/>
  <c r="Y257" i="4" s="1"/>
  <c r="D246" i="4"/>
  <c r="Y246" i="4" s="1"/>
  <c r="D249" i="4"/>
  <c r="Y249" i="4" s="1"/>
  <c r="D242" i="4"/>
  <c r="D256" i="4"/>
  <c r="Y256" i="4" s="1"/>
  <c r="D241" i="4"/>
  <c r="D255" i="4"/>
  <c r="Y255" i="4" s="1"/>
  <c r="D252" i="4"/>
  <c r="Y252" i="4" s="1"/>
  <c r="D259" i="4"/>
  <c r="D245" i="4"/>
  <c r="Y245" i="4" s="1"/>
  <c r="D240" i="4"/>
  <c r="D250" i="4"/>
  <c r="Y250" i="4" s="1"/>
  <c r="D258" i="4"/>
  <c r="Y258" i="4" s="1"/>
  <c r="D254" i="4"/>
  <c r="Y254" i="4" s="1"/>
  <c r="D253" i="4"/>
  <c r="Y253" i="4" s="1"/>
  <c r="D243" i="4"/>
  <c r="D248" i="4"/>
  <c r="Y248" i="4" s="1"/>
  <c r="E196" i="4"/>
  <c r="D175" i="4" a="1"/>
  <c r="Y172" i="4"/>
  <c r="M260" i="4"/>
  <c r="M195" i="4"/>
  <c r="P325" i="4"/>
  <c r="P326" i="4" l="1"/>
  <c r="D185" i="4"/>
  <c r="Y185" i="4" s="1"/>
  <c r="D183" i="4"/>
  <c r="Y183" i="4" s="1"/>
  <c r="D175" i="4"/>
  <c r="F195" i="4" s="1"/>
  <c r="F196" i="4" s="1"/>
  <c r="G196" i="4" s="1"/>
  <c r="H196" i="4" s="1"/>
  <c r="I196" i="4" s="1"/>
  <c r="J196" i="4" s="1"/>
  <c r="K196" i="4" s="1"/>
  <c r="L196" i="4" s="1"/>
  <c r="M196" i="4" s="1"/>
  <c r="D179" i="4"/>
  <c r="D186" i="4"/>
  <c r="Y186" i="4" s="1"/>
  <c r="D177" i="4"/>
  <c r="D193" i="4"/>
  <c r="Y193" i="4" s="1"/>
  <c r="D191" i="4"/>
  <c r="Y191" i="4" s="1"/>
  <c r="D194" i="4"/>
  <c r="D178" i="4"/>
  <c r="Y178" i="4" s="1"/>
  <c r="D184" i="4"/>
  <c r="Y184" i="4" s="1"/>
  <c r="D182" i="4"/>
  <c r="D192" i="4"/>
  <c r="Y192" i="4" s="1"/>
  <c r="D180" i="4"/>
  <c r="Y180" i="4" s="1"/>
  <c r="D176" i="4"/>
  <c r="D189" i="4"/>
  <c r="Y189" i="4" s="1"/>
  <c r="D190" i="4"/>
  <c r="Y190" i="4" s="1"/>
  <c r="D188" i="4"/>
  <c r="Y188" i="4" s="1"/>
  <c r="D181" i="4"/>
  <c r="D187" i="4"/>
  <c r="Y187" i="4" s="1"/>
  <c r="N260" i="4"/>
  <c r="M261" i="4"/>
  <c r="N195" i="4"/>
  <c r="T117" i="1"/>
  <c r="T8" i="7"/>
  <c r="T10" i="7" s="1"/>
  <c r="U111" i="1" s="1"/>
  <c r="Q325" i="4"/>
  <c r="Q326" i="4" l="1"/>
  <c r="N261" i="4"/>
  <c r="P260" i="4"/>
  <c r="N196" i="4"/>
  <c r="O195" i="4"/>
  <c r="R325" i="4"/>
  <c r="R326" i="4" l="1"/>
  <c r="O260" i="4"/>
  <c r="O261" i="4" s="1"/>
  <c r="P261" i="4" s="1"/>
  <c r="O196" i="4"/>
  <c r="Q195" i="4"/>
  <c r="Q260" i="4"/>
  <c r="U117" i="1"/>
  <c r="U8" i="7"/>
  <c r="U10" i="7" s="1"/>
  <c r="V111" i="1" s="1"/>
  <c r="S325" i="4"/>
  <c r="S326" i="4" l="1"/>
  <c r="P195" i="4"/>
  <c r="P196" i="4" s="1"/>
  <c r="Q196" i="4" s="1"/>
  <c r="S195" i="4"/>
  <c r="Q261" i="4"/>
  <c r="R260" i="4"/>
  <c r="T325" i="4"/>
  <c r="T326" i="4" l="1"/>
  <c r="R261" i="4"/>
  <c r="R195" i="4"/>
  <c r="R196" i="4" s="1"/>
  <c r="S196" i="4" s="1"/>
  <c r="T195" i="4"/>
  <c r="S260" i="4"/>
  <c r="U325" i="4"/>
  <c r="V117" i="1"/>
  <c r="V8" i="7"/>
  <c r="V10" i="7" s="1"/>
  <c r="W111" i="1" s="1"/>
  <c r="U326" i="4" l="1"/>
  <c r="S261" i="4"/>
  <c r="T260" i="4"/>
  <c r="U195" i="4"/>
  <c r="T196" i="4"/>
  <c r="W325" i="4"/>
  <c r="T261" i="4" l="1"/>
  <c r="U260" i="4"/>
  <c r="V195" i="4"/>
  <c r="U196" i="4"/>
  <c r="X325" i="4"/>
  <c r="V325" i="4"/>
  <c r="V326" i="4" s="1"/>
  <c r="W326" i="4" s="1"/>
  <c r="W117" i="1"/>
  <c r="W8" i="7"/>
  <c r="W10" i="7" s="1"/>
  <c r="X111" i="1" s="1"/>
  <c r="U261" i="4" l="1"/>
  <c r="V260" i="4"/>
  <c r="V196" i="4"/>
  <c r="W195" i="4"/>
  <c r="X326" i="4"/>
  <c r="Y325" i="4"/>
  <c r="Y305" i="4"/>
  <c r="V261" i="4" l="1"/>
  <c r="W260" i="4"/>
  <c r="W196" i="4"/>
  <c r="X195" i="4"/>
  <c r="Y195" i="4" s="1"/>
  <c r="X117" i="1"/>
  <c r="X8" i="7"/>
  <c r="X10" i="7" s="1"/>
  <c r="Y111" i="1" s="1"/>
  <c r="W261" i="4" l="1"/>
  <c r="X260" i="4"/>
  <c r="Y260" i="4" s="1"/>
  <c r="Y175" i="4"/>
  <c r="X196" i="4"/>
  <c r="Y9" i="7"/>
  <c r="F6" i="4"/>
  <c r="Y240" i="4" l="1"/>
  <c r="X261" i="4"/>
  <c r="G6" i="4"/>
  <c r="H6" i="4" s="1"/>
  <c r="I6" i="4" s="1"/>
  <c r="J6" i="4" s="1"/>
  <c r="K6" i="4" s="1"/>
  <c r="L6" i="4" s="1"/>
  <c r="M6" i="4" s="1"/>
  <c r="N6" i="4" s="1"/>
  <c r="O6" i="4" s="1"/>
  <c r="P6" i="4" s="1"/>
  <c r="Q6" i="4" s="1"/>
  <c r="R6" i="4" s="1"/>
  <c r="S6" i="4" s="1"/>
  <c r="T6" i="4" s="1"/>
  <c r="U6" i="4" s="1"/>
  <c r="V6" i="4" s="1"/>
  <c r="W6" i="4" s="1"/>
  <c r="X6" i="4" s="1"/>
  <c r="Y117" i="1"/>
  <c r="Z73" i="1"/>
  <c r="Z89" i="1"/>
  <c r="C13" i="4" l="1" a="1"/>
  <c r="C32" i="4" s="1"/>
  <c r="C22" i="4"/>
  <c r="C17" i="4"/>
  <c r="C18" i="4"/>
  <c r="C13" i="4"/>
  <c r="C21" i="4"/>
  <c r="C15" i="4"/>
  <c r="C19" i="4"/>
  <c r="C14" i="4"/>
  <c r="C24" i="4"/>
  <c r="C28" i="4"/>
  <c r="X40" i="4"/>
  <c r="X331" i="4" s="1"/>
  <c r="W40" i="4"/>
  <c r="W331" i="4" s="1"/>
  <c r="V40" i="4"/>
  <c r="V331" i="4" s="1"/>
  <c r="U40" i="4"/>
  <c r="U331" i="4" s="1"/>
  <c r="T40" i="4"/>
  <c r="T331" i="4" s="1"/>
  <c r="S40" i="4"/>
  <c r="S331" i="4" s="1"/>
  <c r="R40" i="4"/>
  <c r="R331" i="4" s="1"/>
  <c r="Q40" i="4"/>
  <c r="Q331" i="4" s="1"/>
  <c r="P40" i="4"/>
  <c r="P331" i="4" s="1"/>
  <c r="O40" i="4"/>
  <c r="O331" i="4" s="1"/>
  <c r="N40" i="4"/>
  <c r="N331" i="4" s="1"/>
  <c r="M40" i="4"/>
  <c r="M331" i="4" s="1"/>
  <c r="L40" i="4"/>
  <c r="L331" i="4" s="1"/>
  <c r="K40" i="4"/>
  <c r="K331" i="4" s="1"/>
  <c r="J40" i="4"/>
  <c r="J331" i="4" s="1"/>
  <c r="I40" i="4"/>
  <c r="I331" i="4" s="1"/>
  <c r="H40" i="4"/>
  <c r="H331" i="4" s="1"/>
  <c r="G40" i="4"/>
  <c r="G331" i="4" s="1"/>
  <c r="F40" i="4"/>
  <c r="F331" i="4" s="1"/>
  <c r="E40" i="4"/>
  <c r="E331" i="4" s="1"/>
  <c r="X10" i="4"/>
  <c r="W10" i="4"/>
  <c r="V10" i="4"/>
  <c r="U10" i="4"/>
  <c r="T10" i="4"/>
  <c r="S10" i="4"/>
  <c r="R10" i="4"/>
  <c r="Q10" i="4"/>
  <c r="P10" i="4"/>
  <c r="O10" i="4"/>
  <c r="N10" i="4"/>
  <c r="M10" i="4"/>
  <c r="L10" i="4"/>
  <c r="K10" i="4"/>
  <c r="J10" i="4"/>
  <c r="I10" i="4"/>
  <c r="H10" i="4"/>
  <c r="G10" i="4"/>
  <c r="F10" i="4"/>
  <c r="X38" i="4"/>
  <c r="W38" i="4"/>
  <c r="V38" i="4"/>
  <c r="U38" i="4"/>
  <c r="T38" i="4"/>
  <c r="S38" i="4"/>
  <c r="R38" i="4"/>
  <c r="Q38" i="4"/>
  <c r="P38" i="4"/>
  <c r="O38" i="4"/>
  <c r="N38" i="4"/>
  <c r="M38" i="4"/>
  <c r="L38" i="4"/>
  <c r="K38" i="4"/>
  <c r="J38" i="4"/>
  <c r="I38" i="4"/>
  <c r="H38" i="4"/>
  <c r="G38" i="4"/>
  <c r="F38" i="4"/>
  <c r="E38" i="4"/>
  <c r="Y9" i="4"/>
  <c r="F8" i="4"/>
  <c r="G8" i="4" s="1"/>
  <c r="H8" i="4" s="1"/>
  <c r="I8" i="4" s="1"/>
  <c r="J8" i="4" s="1"/>
  <c r="K8" i="4" s="1"/>
  <c r="L8" i="4" s="1"/>
  <c r="M8" i="4" s="1"/>
  <c r="N8" i="4" s="1"/>
  <c r="O8" i="4" s="1"/>
  <c r="P8" i="4" s="1"/>
  <c r="Q8" i="4" s="1"/>
  <c r="R8" i="4" s="1"/>
  <c r="S8" i="4" s="1"/>
  <c r="T8" i="4" s="1"/>
  <c r="U8" i="4" s="1"/>
  <c r="V8" i="4" s="1"/>
  <c r="W8" i="4" s="1"/>
  <c r="X8" i="4" s="1"/>
  <c r="F7" i="4"/>
  <c r="G7" i="4" s="1"/>
  <c r="H7" i="4" s="1"/>
  <c r="I7" i="4" s="1"/>
  <c r="J7" i="4" s="1"/>
  <c r="K7" i="4" s="1"/>
  <c r="L7" i="4" s="1"/>
  <c r="M7" i="4" s="1"/>
  <c r="N7" i="4" s="1"/>
  <c r="O7" i="4" s="1"/>
  <c r="P7" i="4" s="1"/>
  <c r="Q7" i="4" s="1"/>
  <c r="R7" i="4" s="1"/>
  <c r="S7" i="4" s="1"/>
  <c r="T7" i="4" s="1"/>
  <c r="U7" i="4" s="1"/>
  <c r="V7" i="4" s="1"/>
  <c r="W7" i="4" s="1"/>
  <c r="X7" i="4" s="1"/>
  <c r="G10" i="1"/>
  <c r="H10" i="1" s="1"/>
  <c r="I10" i="1" s="1"/>
  <c r="J10" i="1" s="1"/>
  <c r="K10" i="1" s="1"/>
  <c r="L10" i="1" s="1"/>
  <c r="M10" i="1" s="1"/>
  <c r="N10" i="1" s="1"/>
  <c r="O10" i="1" s="1"/>
  <c r="P10" i="1" s="1"/>
  <c r="Q10" i="1" s="1"/>
  <c r="R10" i="1" s="1"/>
  <c r="S10" i="1" s="1"/>
  <c r="T10" i="1" s="1"/>
  <c r="U10" i="1" s="1"/>
  <c r="V10" i="1" s="1"/>
  <c r="W10" i="1" s="1"/>
  <c r="X10" i="1" s="1"/>
  <c r="Y10" i="1" s="1"/>
  <c r="G66" i="1"/>
  <c r="H66" i="1" s="1"/>
  <c r="I66" i="1" s="1"/>
  <c r="J66" i="1" s="1"/>
  <c r="K66" i="1" s="1"/>
  <c r="L66" i="1" s="1"/>
  <c r="M66" i="1" s="1"/>
  <c r="N66" i="1" s="1"/>
  <c r="O66" i="1" s="1"/>
  <c r="P66" i="1" s="1"/>
  <c r="Q66" i="1" s="1"/>
  <c r="R66" i="1" s="1"/>
  <c r="S66" i="1" s="1"/>
  <c r="T66" i="1" s="1"/>
  <c r="U66" i="1" s="1"/>
  <c r="V66" i="1" s="1"/>
  <c r="W66" i="1" s="1"/>
  <c r="X66" i="1" s="1"/>
  <c r="Y66" i="1" s="1"/>
  <c r="G103" i="1"/>
  <c r="H103" i="1" s="1"/>
  <c r="I103" i="1" s="1"/>
  <c r="J103" i="1" s="1"/>
  <c r="K103" i="1" s="1"/>
  <c r="L103" i="1" s="1"/>
  <c r="M103" i="1" s="1"/>
  <c r="N103" i="1" s="1"/>
  <c r="O103" i="1" s="1"/>
  <c r="P103" i="1" s="1"/>
  <c r="Q103" i="1" s="1"/>
  <c r="R103" i="1" s="1"/>
  <c r="S103" i="1" s="1"/>
  <c r="T103" i="1" s="1"/>
  <c r="U103" i="1" s="1"/>
  <c r="V103" i="1" s="1"/>
  <c r="W103" i="1" s="1"/>
  <c r="X103" i="1" s="1"/>
  <c r="Y103" i="1" s="1"/>
  <c r="Y116" i="1"/>
  <c r="Y115" i="1" s="1"/>
  <c r="X116" i="1"/>
  <c r="W116" i="1"/>
  <c r="V116" i="1"/>
  <c r="U116" i="1"/>
  <c r="T116" i="1"/>
  <c r="S116" i="1"/>
  <c r="R116" i="1"/>
  <c r="Q116" i="1"/>
  <c r="P116" i="1"/>
  <c r="O116" i="1"/>
  <c r="N116" i="1"/>
  <c r="M116" i="1"/>
  <c r="L116" i="1"/>
  <c r="K116" i="1"/>
  <c r="J116" i="1"/>
  <c r="I116" i="1"/>
  <c r="H116" i="1"/>
  <c r="G116" i="1"/>
  <c r="F115" i="1"/>
  <c r="Y92" i="1"/>
  <c r="X92" i="1"/>
  <c r="W92" i="1"/>
  <c r="V92" i="1"/>
  <c r="U92" i="1"/>
  <c r="T92" i="1"/>
  <c r="S92" i="1"/>
  <c r="R92" i="1"/>
  <c r="Q92" i="1"/>
  <c r="P92" i="1"/>
  <c r="O92" i="1"/>
  <c r="N92" i="1"/>
  <c r="M92" i="1"/>
  <c r="L92" i="1"/>
  <c r="K92" i="1"/>
  <c r="J92" i="1"/>
  <c r="I92" i="1"/>
  <c r="H92" i="1"/>
  <c r="G92" i="1"/>
  <c r="F92" i="1"/>
  <c r="G121" i="1"/>
  <c r="H121" i="1" s="1"/>
  <c r="I121" i="1" s="1"/>
  <c r="J121" i="1" s="1"/>
  <c r="G104" i="1"/>
  <c r="H104" i="1" s="1"/>
  <c r="I104" i="1" s="1"/>
  <c r="J104" i="1" s="1"/>
  <c r="K104" i="1" s="1"/>
  <c r="L104" i="1" s="1"/>
  <c r="M104" i="1" s="1"/>
  <c r="N104" i="1" s="1"/>
  <c r="O104" i="1" s="1"/>
  <c r="P104" i="1" s="1"/>
  <c r="Q104" i="1" s="1"/>
  <c r="R104" i="1" s="1"/>
  <c r="S104" i="1" s="1"/>
  <c r="T104" i="1" s="1"/>
  <c r="U104" i="1" s="1"/>
  <c r="V104" i="1" s="1"/>
  <c r="W104" i="1" s="1"/>
  <c r="X104" i="1" s="1"/>
  <c r="Y104" i="1" s="1"/>
  <c r="Z96" i="1"/>
  <c r="Z91" i="1"/>
  <c r="Z80" i="1"/>
  <c r="Z48" i="1"/>
  <c r="Z44" i="1"/>
  <c r="Z42" i="1"/>
  <c r="Z26" i="1"/>
  <c r="Z21" i="1"/>
  <c r="Z20" i="1"/>
  <c r="Z19" i="1"/>
  <c r="Z17" i="1"/>
  <c r="Z16" i="1"/>
  <c r="Z15" i="1"/>
  <c r="Z14" i="1"/>
  <c r="I115" i="1" l="1"/>
  <c r="J46" i="1"/>
  <c r="M115" i="1"/>
  <c r="N46" i="1"/>
  <c r="Q115" i="1"/>
  <c r="R46" i="1"/>
  <c r="U115" i="1"/>
  <c r="V46" i="1"/>
  <c r="J115" i="1"/>
  <c r="K46" i="1"/>
  <c r="N115" i="1"/>
  <c r="O46" i="1"/>
  <c r="R115" i="1"/>
  <c r="S46" i="1"/>
  <c r="V115" i="1"/>
  <c r="W46" i="1"/>
  <c r="G115" i="1"/>
  <c r="H46" i="1"/>
  <c r="K115" i="1"/>
  <c r="L46" i="1"/>
  <c r="O115" i="1"/>
  <c r="P46" i="1"/>
  <c r="S115" i="1"/>
  <c r="T46" i="1"/>
  <c r="W115" i="1"/>
  <c r="X46" i="1"/>
  <c r="H115" i="1"/>
  <c r="I46" i="1"/>
  <c r="L115" i="1"/>
  <c r="M46" i="1"/>
  <c r="P115" i="1"/>
  <c r="Q46" i="1"/>
  <c r="T115" i="1"/>
  <c r="U46" i="1"/>
  <c r="X115" i="1"/>
  <c r="Y46" i="1"/>
  <c r="X41" i="4"/>
  <c r="X332" i="4" s="1"/>
  <c r="Y85" i="1" s="1"/>
  <c r="C20" i="4"/>
  <c r="C25" i="4"/>
  <c r="C26" i="4"/>
  <c r="C23" i="4"/>
  <c r="C27" i="4"/>
  <c r="C16" i="4"/>
  <c r="C30" i="4"/>
  <c r="C31" i="4"/>
  <c r="C29" i="4"/>
  <c r="Y331" i="4"/>
  <c r="M41" i="4"/>
  <c r="M332" i="4" s="1"/>
  <c r="N85" i="1" s="1"/>
  <c r="E60" i="4"/>
  <c r="D13" i="4" a="1"/>
  <c r="D26" i="4" s="1"/>
  <c r="E13" i="4"/>
  <c r="H41" i="4"/>
  <c r="H332" i="4" s="1"/>
  <c r="I85" i="1" s="1"/>
  <c r="P41" i="4"/>
  <c r="P332" i="4" s="1"/>
  <c r="Q85" i="1" s="1"/>
  <c r="L41" i="4"/>
  <c r="L332" i="4" s="1"/>
  <c r="M85" i="1" s="1"/>
  <c r="T41" i="4"/>
  <c r="T332" i="4" s="1"/>
  <c r="U85" i="1" s="1"/>
  <c r="I41" i="4"/>
  <c r="I332" i="4" s="1"/>
  <c r="J85" i="1" s="1"/>
  <c r="Q41" i="4"/>
  <c r="Q332" i="4" s="1"/>
  <c r="R85" i="1" s="1"/>
  <c r="E41" i="4"/>
  <c r="U41" i="4"/>
  <c r="U332" i="4" s="1"/>
  <c r="V85" i="1" s="1"/>
  <c r="G41" i="4"/>
  <c r="G332" i="4" s="1"/>
  <c r="H85" i="1" s="1"/>
  <c r="K41" i="4"/>
  <c r="K332" i="4" s="1"/>
  <c r="L85" i="1" s="1"/>
  <c r="O41" i="4"/>
  <c r="O332" i="4" s="1"/>
  <c r="P85" i="1" s="1"/>
  <c r="S41" i="4"/>
  <c r="S332" i="4" s="1"/>
  <c r="T85" i="1" s="1"/>
  <c r="W41" i="4"/>
  <c r="W332" i="4" s="1"/>
  <c r="X85" i="1" s="1"/>
  <c r="F41" i="4"/>
  <c r="F332" i="4" s="1"/>
  <c r="G85" i="1" s="1"/>
  <c r="N41" i="4"/>
  <c r="N332" i="4" s="1"/>
  <c r="O85" i="1" s="1"/>
  <c r="V41" i="4"/>
  <c r="V332" i="4" s="1"/>
  <c r="W85" i="1" s="1"/>
  <c r="J41" i="4"/>
  <c r="J332" i="4" s="1"/>
  <c r="K85" i="1" s="1"/>
  <c r="R41" i="4"/>
  <c r="R332" i="4" s="1"/>
  <c r="S85" i="1" s="1"/>
  <c r="Y38" i="4"/>
  <c r="E45" i="4"/>
  <c r="K121" i="1"/>
  <c r="Z93" i="1"/>
  <c r="Z94" i="1"/>
  <c r="Z46" i="1" l="1"/>
  <c r="E332" i="4"/>
  <c r="F85" i="1" s="1"/>
  <c r="D27" i="4"/>
  <c r="D15" i="4"/>
  <c r="D13" i="4"/>
  <c r="F13" i="4" s="1"/>
  <c r="D31" i="4"/>
  <c r="D23" i="4"/>
  <c r="D30" i="4"/>
  <c r="D25" i="4"/>
  <c r="D20" i="4"/>
  <c r="D28" i="4"/>
  <c r="D19" i="4"/>
  <c r="D16" i="4"/>
  <c r="E48" i="4"/>
  <c r="E47" i="4"/>
  <c r="E57" i="4"/>
  <c r="E62" i="4"/>
  <c r="E59" i="4"/>
  <c r="E56" i="4"/>
  <c r="E52" i="4"/>
  <c r="E55" i="4"/>
  <c r="E51" i="4"/>
  <c r="E63" i="4"/>
  <c r="E58" i="4"/>
  <c r="E50" i="4"/>
  <c r="E61" i="4"/>
  <c r="E49" i="4"/>
  <c r="E54" i="4"/>
  <c r="E64" i="4"/>
  <c r="E46" i="4"/>
  <c r="E53" i="4"/>
  <c r="D17" i="4"/>
  <c r="D18" i="4"/>
  <c r="D22" i="4"/>
  <c r="D29" i="4"/>
  <c r="D14" i="4"/>
  <c r="D21" i="4"/>
  <c r="D32" i="4"/>
  <c r="D24" i="4"/>
  <c r="E18" i="4"/>
  <c r="E25" i="4"/>
  <c r="E22" i="4"/>
  <c r="E19" i="4"/>
  <c r="E16" i="4"/>
  <c r="E32" i="4"/>
  <c r="E21" i="4"/>
  <c r="E15" i="4"/>
  <c r="E31" i="4"/>
  <c r="E28" i="4"/>
  <c r="E29" i="4"/>
  <c r="E26" i="4"/>
  <c r="E23" i="4"/>
  <c r="E20" i="4"/>
  <c r="E17" i="4"/>
  <c r="E14" i="4"/>
  <c r="E30" i="4"/>
  <c r="E27" i="4"/>
  <c r="E24" i="4"/>
  <c r="Y40" i="4"/>
  <c r="L121" i="1"/>
  <c r="Z92" i="1"/>
  <c r="F45" i="4" l="1"/>
  <c r="G13" i="4"/>
  <c r="G45" i="4" s="1"/>
  <c r="F14" i="4"/>
  <c r="F46" i="4" s="1"/>
  <c r="F26" i="4"/>
  <c r="F58" i="4" s="1"/>
  <c r="F15" i="4"/>
  <c r="F47" i="4" s="1"/>
  <c r="F19" i="4"/>
  <c r="F51" i="4" s="1"/>
  <c r="F17" i="4"/>
  <c r="F49" i="4" s="1"/>
  <c r="F21" i="4"/>
  <c r="F53" i="4" s="1"/>
  <c r="F22" i="4"/>
  <c r="F54" i="4" s="1"/>
  <c r="F20" i="4"/>
  <c r="F52" i="4" s="1"/>
  <c r="F28" i="4"/>
  <c r="F60" i="4" s="1"/>
  <c r="F32" i="4"/>
  <c r="F64" i="4" s="1"/>
  <c r="F25" i="4"/>
  <c r="F57" i="4" s="1"/>
  <c r="F24" i="4"/>
  <c r="F56" i="4" s="1"/>
  <c r="F29" i="4"/>
  <c r="F61" i="4" s="1"/>
  <c r="F27" i="4"/>
  <c r="F59" i="4" s="1"/>
  <c r="F30" i="4"/>
  <c r="F62" i="4" s="1"/>
  <c r="F23" i="4"/>
  <c r="F55" i="4" s="1"/>
  <c r="F31" i="4"/>
  <c r="F63" i="4" s="1"/>
  <c r="F16" i="4"/>
  <c r="F48" i="4" s="1"/>
  <c r="F18" i="4"/>
  <c r="F50" i="4" s="1"/>
  <c r="Y332" i="4"/>
  <c r="E65" i="4"/>
  <c r="Y41" i="4"/>
  <c r="M121" i="1"/>
  <c r="G18" i="4" l="1"/>
  <c r="G50" i="4" s="1"/>
  <c r="G15" i="4"/>
  <c r="G47" i="4" s="1"/>
  <c r="G29" i="4"/>
  <c r="G61" i="4" s="1"/>
  <c r="G21" i="4"/>
  <c r="G53" i="4" s="1"/>
  <c r="G31" i="4"/>
  <c r="G63" i="4" s="1"/>
  <c r="G17" i="4"/>
  <c r="G49" i="4" s="1"/>
  <c r="G32" i="4"/>
  <c r="G64" i="4" s="1"/>
  <c r="G20" i="4"/>
  <c r="G52" i="4" s="1"/>
  <c r="G24" i="4"/>
  <c r="G56" i="4" s="1"/>
  <c r="G19" i="4"/>
  <c r="G51" i="4" s="1"/>
  <c r="H29" i="4"/>
  <c r="I29" i="4" s="1"/>
  <c r="I61" i="4" s="1"/>
  <c r="G22" i="4"/>
  <c r="H22" i="4" s="1"/>
  <c r="H54" i="4" s="1"/>
  <c r="G26" i="4"/>
  <c r="H26" i="4" s="1"/>
  <c r="H58" i="4" s="1"/>
  <c r="G16" i="4"/>
  <c r="G48" i="4" s="1"/>
  <c r="G28" i="4"/>
  <c r="G23" i="4"/>
  <c r="G30" i="4"/>
  <c r="G27" i="4"/>
  <c r="G25" i="4"/>
  <c r="G14" i="4"/>
  <c r="H13" i="4"/>
  <c r="E333" i="4"/>
  <c r="F22" i="1" s="1"/>
  <c r="F18" i="1" s="1"/>
  <c r="F27" i="1" s="1"/>
  <c r="Y10" i="4"/>
  <c r="N121" i="1"/>
  <c r="H32" i="4" l="1"/>
  <c r="I32" i="4" s="1"/>
  <c r="I64" i="4" s="1"/>
  <c r="H24" i="4"/>
  <c r="H56" i="4" s="1"/>
  <c r="H18" i="4"/>
  <c r="H50" i="4" s="1"/>
  <c r="H15" i="4"/>
  <c r="H47" i="4" s="1"/>
  <c r="H17" i="4"/>
  <c r="H49" i="4" s="1"/>
  <c r="H21" i="4"/>
  <c r="H31" i="4"/>
  <c r="H63" i="4" s="1"/>
  <c r="H20" i="4"/>
  <c r="I20" i="4" s="1"/>
  <c r="I52" i="4" s="1"/>
  <c r="H19" i="4"/>
  <c r="H45" i="4"/>
  <c r="I13" i="4"/>
  <c r="I22" i="4"/>
  <c r="I54" i="4" s="1"/>
  <c r="J32" i="4"/>
  <c r="K32" i="4" s="1"/>
  <c r="K64" i="4" s="1"/>
  <c r="G59" i="4"/>
  <c r="H27" i="4"/>
  <c r="H59" i="4" s="1"/>
  <c r="G55" i="4"/>
  <c r="H23" i="4"/>
  <c r="H55" i="4" s="1"/>
  <c r="I26" i="4"/>
  <c r="I58" i="4" s="1"/>
  <c r="G60" i="4"/>
  <c r="G58" i="4"/>
  <c r="H16" i="4"/>
  <c r="G46" i="4"/>
  <c r="G57" i="4"/>
  <c r="H25" i="4"/>
  <c r="I25" i="4" s="1"/>
  <c r="I57" i="4" s="1"/>
  <c r="J29" i="4"/>
  <c r="J61" i="4" s="1"/>
  <c r="H14" i="4"/>
  <c r="H46" i="4" s="1"/>
  <c r="G54" i="4"/>
  <c r="G62" i="4"/>
  <c r="H30" i="4"/>
  <c r="H28" i="4"/>
  <c r="H61" i="4"/>
  <c r="F70" i="1"/>
  <c r="O121" i="1"/>
  <c r="I18" i="4" l="1"/>
  <c r="J18" i="4" s="1"/>
  <c r="J50" i="4" s="1"/>
  <c r="I24" i="4"/>
  <c r="J24" i="4" s="1"/>
  <c r="K24" i="4" s="1"/>
  <c r="K56" i="4" s="1"/>
  <c r="H64" i="4"/>
  <c r="H52" i="4"/>
  <c r="I23" i="4"/>
  <c r="I55" i="4" s="1"/>
  <c r="I15" i="4"/>
  <c r="H53" i="4"/>
  <c r="I21" i="4"/>
  <c r="I17" i="4"/>
  <c r="J26" i="4"/>
  <c r="J58" i="4" s="1"/>
  <c r="I27" i="4"/>
  <c r="I59" i="4" s="1"/>
  <c r="J20" i="4"/>
  <c r="K20" i="4" s="1"/>
  <c r="K52" i="4" s="1"/>
  <c r="I31" i="4"/>
  <c r="K29" i="4"/>
  <c r="K61" i="4" s="1"/>
  <c r="J22" i="4"/>
  <c r="J54" i="4" s="1"/>
  <c r="L32" i="4"/>
  <c r="L64" i="4" s="1"/>
  <c r="H51" i="4"/>
  <c r="I19" i="4"/>
  <c r="H57" i="4"/>
  <c r="J25" i="4"/>
  <c r="J57" i="4" s="1"/>
  <c r="H60" i="4"/>
  <c r="I28" i="4"/>
  <c r="J28" i="4" s="1"/>
  <c r="J60" i="4" s="1"/>
  <c r="I30" i="4"/>
  <c r="J30" i="4" s="1"/>
  <c r="J62" i="4" s="1"/>
  <c r="H62" i="4"/>
  <c r="I50" i="4"/>
  <c r="J64" i="4"/>
  <c r="I14" i="4"/>
  <c r="J14" i="4" s="1"/>
  <c r="H48" i="4"/>
  <c r="I16" i="4"/>
  <c r="J16" i="4" s="1"/>
  <c r="J48" i="4" s="1"/>
  <c r="I56" i="4"/>
  <c r="I45" i="4"/>
  <c r="J13" i="4"/>
  <c r="J45" i="4" s="1"/>
  <c r="P121" i="1"/>
  <c r="K18" i="4" l="1"/>
  <c r="K50" i="4" s="1"/>
  <c r="J23" i="4"/>
  <c r="K23" i="4" s="1"/>
  <c r="K55" i="4" s="1"/>
  <c r="L29" i="4"/>
  <c r="L61" i="4" s="1"/>
  <c r="K26" i="4"/>
  <c r="K58" i="4" s="1"/>
  <c r="L20" i="4"/>
  <c r="L52" i="4" s="1"/>
  <c r="J52" i="4"/>
  <c r="M32" i="4"/>
  <c r="N32" i="4" s="1"/>
  <c r="J27" i="4"/>
  <c r="J15" i="4"/>
  <c r="I47" i="4"/>
  <c r="J17" i="4"/>
  <c r="K17" i="4" s="1"/>
  <c r="I49" i="4"/>
  <c r="J21" i="4"/>
  <c r="K21" i="4" s="1"/>
  <c r="K53" i="4" s="1"/>
  <c r="I53" i="4"/>
  <c r="K25" i="4"/>
  <c r="K57" i="4" s="1"/>
  <c r="I63" i="4"/>
  <c r="J31" i="4"/>
  <c r="K22" i="4"/>
  <c r="K54" i="4" s="1"/>
  <c r="K28" i="4"/>
  <c r="K60" i="4" s="1"/>
  <c r="I51" i="4"/>
  <c r="J19" i="4"/>
  <c r="J56" i="4"/>
  <c r="L24" i="4"/>
  <c r="M24" i="4" s="1"/>
  <c r="K14" i="4"/>
  <c r="L14" i="4" s="1"/>
  <c r="L46" i="4" s="1"/>
  <c r="J46" i="4"/>
  <c r="I48" i="4"/>
  <c r="K16" i="4"/>
  <c r="I46" i="4"/>
  <c r="I62" i="4"/>
  <c r="K30" i="4"/>
  <c r="I60" i="4"/>
  <c r="K13" i="4"/>
  <c r="Q121" i="1"/>
  <c r="L18" i="4" l="1"/>
  <c r="L50" i="4" s="1"/>
  <c r="L23" i="4"/>
  <c r="M23" i="4" s="1"/>
  <c r="J55" i="4"/>
  <c r="L28" i="4"/>
  <c r="L60" i="4" s="1"/>
  <c r="M29" i="4"/>
  <c r="M61" i="4" s="1"/>
  <c r="M20" i="4"/>
  <c r="N20" i="4" s="1"/>
  <c r="M64" i="4"/>
  <c r="L26" i="4"/>
  <c r="L58" i="4" s="1"/>
  <c r="M18" i="4"/>
  <c r="M50" i="4" s="1"/>
  <c r="L25" i="4"/>
  <c r="M25" i="4" s="1"/>
  <c r="J59" i="4"/>
  <c r="K27" i="4"/>
  <c r="J47" i="4"/>
  <c r="K15" i="4"/>
  <c r="K47" i="4" s="1"/>
  <c r="K49" i="4"/>
  <c r="J53" i="4"/>
  <c r="L21" i="4"/>
  <c r="J49" i="4"/>
  <c r="L17" i="4"/>
  <c r="L49" i="4" s="1"/>
  <c r="M26" i="4"/>
  <c r="M58" i="4" s="1"/>
  <c r="N29" i="4"/>
  <c r="N61" i="4" s="1"/>
  <c r="J63" i="4"/>
  <c r="K31" i="4"/>
  <c r="K63" i="4" s="1"/>
  <c r="L22" i="4"/>
  <c r="J51" i="4"/>
  <c r="K19" i="4"/>
  <c r="L19" i="4" s="1"/>
  <c r="M56" i="4"/>
  <c r="K48" i="4"/>
  <c r="N64" i="4"/>
  <c r="O32" i="4"/>
  <c r="O64" i="4" s="1"/>
  <c r="M14" i="4"/>
  <c r="N14" i="4" s="1"/>
  <c r="K62" i="4"/>
  <c r="L30" i="4"/>
  <c r="L62" i="4" s="1"/>
  <c r="L16" i="4"/>
  <c r="L48" i="4" s="1"/>
  <c r="K46" i="4"/>
  <c r="L56" i="4"/>
  <c r="N24" i="4"/>
  <c r="N56" i="4" s="1"/>
  <c r="L13" i="4"/>
  <c r="K45" i="4"/>
  <c r="R121" i="1"/>
  <c r="M28" i="4" l="1"/>
  <c r="N28" i="4" s="1"/>
  <c r="N60" i="4" s="1"/>
  <c r="L55" i="4"/>
  <c r="N26" i="4"/>
  <c r="O26" i="4" s="1"/>
  <c r="N18" i="4"/>
  <c r="N50" i="4" s="1"/>
  <c r="M52" i="4"/>
  <c r="O29" i="4"/>
  <c r="O61" i="4" s="1"/>
  <c r="L57" i="4"/>
  <c r="K59" i="4"/>
  <c r="L27" i="4"/>
  <c r="L59" i="4" s="1"/>
  <c r="L15" i="4"/>
  <c r="L53" i="4"/>
  <c r="M17" i="4"/>
  <c r="M21" i="4"/>
  <c r="N21" i="4" s="1"/>
  <c r="L31" i="4"/>
  <c r="N52" i="4"/>
  <c r="O20" i="4"/>
  <c r="L54" i="4"/>
  <c r="M22" i="4"/>
  <c r="N22" i="4" s="1"/>
  <c r="N54" i="4" s="1"/>
  <c r="L51" i="4"/>
  <c r="M19" i="4"/>
  <c r="M51" i="4" s="1"/>
  <c r="K51" i="4"/>
  <c r="O14" i="4"/>
  <c r="O46" i="4" s="1"/>
  <c r="N46" i="4"/>
  <c r="N23" i="4"/>
  <c r="O23" i="4" s="1"/>
  <c r="O55" i="4" s="1"/>
  <c r="M55" i="4"/>
  <c r="M57" i="4"/>
  <c r="N25" i="4"/>
  <c r="M30" i="4"/>
  <c r="P32" i="4"/>
  <c r="O24" i="4"/>
  <c r="P24" i="4" s="1"/>
  <c r="M46" i="4"/>
  <c r="M16" i="4"/>
  <c r="L45" i="4"/>
  <c r="M13" i="4"/>
  <c r="S121" i="1"/>
  <c r="M60" i="4" l="1"/>
  <c r="N58" i="4"/>
  <c r="O18" i="4"/>
  <c r="O50" i="4" s="1"/>
  <c r="P29" i="4"/>
  <c r="P61" i="4" s="1"/>
  <c r="M27" i="4"/>
  <c r="L47" i="4"/>
  <c r="M15" i="4"/>
  <c r="N53" i="4"/>
  <c r="M49" i="4"/>
  <c r="M53" i="4"/>
  <c r="O21" i="4"/>
  <c r="O53" i="4" s="1"/>
  <c r="N17" i="4"/>
  <c r="O17" i="4" s="1"/>
  <c r="O28" i="4"/>
  <c r="O60" i="4" s="1"/>
  <c r="P14" i="4"/>
  <c r="P46" i="4" s="1"/>
  <c r="M31" i="4"/>
  <c r="L63" i="4"/>
  <c r="M54" i="4"/>
  <c r="O22" i="4"/>
  <c r="O54" i="4" s="1"/>
  <c r="P20" i="4"/>
  <c r="O52" i="4"/>
  <c r="N19" i="4"/>
  <c r="O19" i="4" s="1"/>
  <c r="P26" i="4"/>
  <c r="O58" i="4"/>
  <c r="M45" i="4"/>
  <c r="N13" i="4"/>
  <c r="N55" i="4"/>
  <c r="Q32" i="4"/>
  <c r="P64" i="4"/>
  <c r="P56" i="4"/>
  <c r="Q24" i="4"/>
  <c r="M48" i="4"/>
  <c r="N16" i="4"/>
  <c r="O56" i="4"/>
  <c r="N30" i="4"/>
  <c r="M62" i="4"/>
  <c r="N57" i="4"/>
  <c r="O25" i="4"/>
  <c r="P23" i="4"/>
  <c r="T121" i="1"/>
  <c r="P18" i="4" l="1"/>
  <c r="Q18" i="4" s="1"/>
  <c r="Q29" i="4"/>
  <c r="R29" i="4" s="1"/>
  <c r="P28" i="4"/>
  <c r="P60" i="4" s="1"/>
  <c r="Q14" i="4"/>
  <c r="Q46" i="4" s="1"/>
  <c r="N15" i="4"/>
  <c r="M47" i="4"/>
  <c r="M59" i="4"/>
  <c r="N27" i="4"/>
  <c r="O49" i="4"/>
  <c r="N49" i="4"/>
  <c r="P17" i="4"/>
  <c r="P49" i="4" s="1"/>
  <c r="P21" i="4"/>
  <c r="P22" i="4"/>
  <c r="P54" i="4" s="1"/>
  <c r="N31" i="4"/>
  <c r="M63" i="4"/>
  <c r="Q20" i="4"/>
  <c r="P52" i="4"/>
  <c r="O51" i="4"/>
  <c r="P19" i="4"/>
  <c r="P51" i="4" s="1"/>
  <c r="P58" i="4"/>
  <c r="Q26" i="4"/>
  <c r="N51" i="4"/>
  <c r="P25" i="4"/>
  <c r="O57" i="4"/>
  <c r="N62" i="4"/>
  <c r="O30" i="4"/>
  <c r="N48" i="4"/>
  <c r="O16" i="4"/>
  <c r="R32" i="4"/>
  <c r="Q64" i="4"/>
  <c r="Q56" i="4"/>
  <c r="R24" i="4"/>
  <c r="N45" i="4"/>
  <c r="O13" i="4"/>
  <c r="P55" i="4"/>
  <c r="Q23" i="4"/>
  <c r="P50" i="4"/>
  <c r="U121" i="1"/>
  <c r="Q61" i="4" l="1"/>
  <c r="Q28" i="4"/>
  <c r="Q60" i="4" s="1"/>
  <c r="R14" i="4"/>
  <c r="S14" i="4" s="1"/>
  <c r="N59" i="4"/>
  <c r="O27" i="4"/>
  <c r="O59" i="4" s="1"/>
  <c r="N47" i="4"/>
  <c r="O15" i="4"/>
  <c r="Q17" i="4"/>
  <c r="P53" i="4"/>
  <c r="Q21" i="4"/>
  <c r="Q22" i="4"/>
  <c r="N63" i="4"/>
  <c r="O31" i="4"/>
  <c r="Q52" i="4"/>
  <c r="R20" i="4"/>
  <c r="R52" i="4" s="1"/>
  <c r="Q19" i="4"/>
  <c r="Q51" i="4" s="1"/>
  <c r="R26" i="4"/>
  <c r="Q58" i="4"/>
  <c r="O45" i="4"/>
  <c r="P13" i="4"/>
  <c r="P57" i="4"/>
  <c r="Q25" i="4"/>
  <c r="P30" i="4"/>
  <c r="O62" i="4"/>
  <c r="R18" i="4"/>
  <c r="Q50" i="4"/>
  <c r="S24" i="4"/>
  <c r="R56" i="4"/>
  <c r="Q55" i="4"/>
  <c r="R23" i="4"/>
  <c r="S32" i="4"/>
  <c r="R64" i="4"/>
  <c r="S29" i="4"/>
  <c r="R61" i="4"/>
  <c r="P16" i="4"/>
  <c r="O48" i="4"/>
  <c r="V121" i="1"/>
  <c r="R46" i="4" l="1"/>
  <c r="R28" i="4"/>
  <c r="R60" i="4" s="1"/>
  <c r="O47" i="4"/>
  <c r="R19" i="4"/>
  <c r="R51" i="4" s="1"/>
  <c r="S20" i="4"/>
  <c r="T20" i="4" s="1"/>
  <c r="U20" i="4" s="1"/>
  <c r="P15" i="4"/>
  <c r="P27" i="4"/>
  <c r="R21" i="4"/>
  <c r="Q53" i="4"/>
  <c r="R17" i="4"/>
  <c r="Q49" i="4"/>
  <c r="Q54" i="4"/>
  <c r="R22" i="4"/>
  <c r="P31" i="4"/>
  <c r="O63" i="4"/>
  <c r="R58" i="4"/>
  <c r="S26" i="4"/>
  <c r="S18" i="4"/>
  <c r="R50" i="4"/>
  <c r="Q16" i="4"/>
  <c r="P48" i="4"/>
  <c r="T24" i="4"/>
  <c r="S56" i="4"/>
  <c r="P62" i="4"/>
  <c r="Q30" i="4"/>
  <c r="P45" i="4"/>
  <c r="Q13" i="4"/>
  <c r="T32" i="4"/>
  <c r="S64" i="4"/>
  <c r="T14" i="4"/>
  <c r="S46" i="4"/>
  <c r="T29" i="4"/>
  <c r="S61" i="4"/>
  <c r="R55" i="4"/>
  <c r="S23" i="4"/>
  <c r="Q57" i="4"/>
  <c r="R25" i="4"/>
  <c r="W121" i="1"/>
  <c r="S28" i="4" l="1"/>
  <c r="T28" i="4" s="1"/>
  <c r="S52" i="4"/>
  <c r="T52" i="4"/>
  <c r="S19" i="4"/>
  <c r="T19" i="4" s="1"/>
  <c r="P59" i="4"/>
  <c r="Q27" i="4"/>
  <c r="Q59" i="4" s="1"/>
  <c r="P47" i="4"/>
  <c r="Q15" i="4"/>
  <c r="R53" i="4"/>
  <c r="S21" i="4"/>
  <c r="R49" i="4"/>
  <c r="S17" i="4"/>
  <c r="R54" i="4"/>
  <c r="S22" i="4"/>
  <c r="P63" i="4"/>
  <c r="Q31" i="4"/>
  <c r="S58" i="4"/>
  <c r="T26" i="4"/>
  <c r="U24" i="4"/>
  <c r="T56" i="4"/>
  <c r="T18" i="4"/>
  <c r="S50" i="4"/>
  <c r="U29" i="4"/>
  <c r="T61" i="4"/>
  <c r="U32" i="4"/>
  <c r="T64" i="4"/>
  <c r="R30" i="4"/>
  <c r="Q62" i="4"/>
  <c r="T23" i="4"/>
  <c r="S55" i="4"/>
  <c r="T46" i="4"/>
  <c r="U14" i="4"/>
  <c r="R13" i="4"/>
  <c r="Q45" i="4"/>
  <c r="V20" i="4"/>
  <c r="U52" i="4"/>
  <c r="R57" i="4"/>
  <c r="S25" i="4"/>
  <c r="Q48" i="4"/>
  <c r="R16" i="4"/>
  <c r="X121" i="1"/>
  <c r="S60" i="4" l="1"/>
  <c r="S51" i="4"/>
  <c r="R27" i="4"/>
  <c r="Q47" i="4"/>
  <c r="R15" i="4"/>
  <c r="S49" i="4"/>
  <c r="T17" i="4"/>
  <c r="S53" i="4"/>
  <c r="T21" i="4"/>
  <c r="S54" i="4"/>
  <c r="T22" i="4"/>
  <c r="R31" i="4"/>
  <c r="Q63" i="4"/>
  <c r="U19" i="4"/>
  <c r="T51" i="4"/>
  <c r="T58" i="4"/>
  <c r="U26" i="4"/>
  <c r="T25" i="4"/>
  <c r="S57" i="4"/>
  <c r="W20" i="4"/>
  <c r="V52" i="4"/>
  <c r="V14" i="4"/>
  <c r="U46" i="4"/>
  <c r="U23" i="4"/>
  <c r="T55" i="4"/>
  <c r="U18" i="4"/>
  <c r="T50" i="4"/>
  <c r="V24" i="4"/>
  <c r="U56" i="4"/>
  <c r="S16" i="4"/>
  <c r="R48" i="4"/>
  <c r="V32" i="4"/>
  <c r="U64" i="4"/>
  <c r="V29" i="4"/>
  <c r="U61" i="4"/>
  <c r="S13" i="4"/>
  <c r="R45" i="4"/>
  <c r="S30" i="4"/>
  <c r="R62" i="4"/>
  <c r="U28" i="4"/>
  <c r="T60" i="4"/>
  <c r="Y121" i="1"/>
  <c r="S27" i="4" l="1"/>
  <c r="R59" i="4"/>
  <c r="R47" i="4"/>
  <c r="S15" i="4"/>
  <c r="U21" i="4"/>
  <c r="T53" i="4"/>
  <c r="U17" i="4"/>
  <c r="T49" i="4"/>
  <c r="U22" i="4"/>
  <c r="T54" i="4"/>
  <c r="S31" i="4"/>
  <c r="R63" i="4"/>
  <c r="U58" i="4"/>
  <c r="V26" i="4"/>
  <c r="V19" i="4"/>
  <c r="U51" i="4"/>
  <c r="V28" i="4"/>
  <c r="U60" i="4"/>
  <c r="S45" i="4"/>
  <c r="T13" i="4"/>
  <c r="W14" i="4"/>
  <c r="V46" i="4"/>
  <c r="W32" i="4"/>
  <c r="V64" i="4"/>
  <c r="U25" i="4"/>
  <c r="T57" i="4"/>
  <c r="T30" i="4"/>
  <c r="S62" i="4"/>
  <c r="S48" i="4"/>
  <c r="T16" i="4"/>
  <c r="V18" i="4"/>
  <c r="U50" i="4"/>
  <c r="V23" i="4"/>
  <c r="U55" i="4"/>
  <c r="W29" i="4"/>
  <c r="V61" i="4"/>
  <c r="W24" i="4"/>
  <c r="V56" i="4"/>
  <c r="X20" i="4"/>
  <c r="W52" i="4"/>
  <c r="Y45" i="1"/>
  <c r="X45" i="1"/>
  <c r="W45" i="1"/>
  <c r="V45" i="1"/>
  <c r="U45" i="1"/>
  <c r="T45" i="1"/>
  <c r="S45" i="1"/>
  <c r="R45" i="1"/>
  <c r="Q45" i="1"/>
  <c r="P45" i="1"/>
  <c r="O45" i="1"/>
  <c r="N45" i="1"/>
  <c r="M45" i="1"/>
  <c r="L45" i="1"/>
  <c r="K45" i="1"/>
  <c r="J45" i="1"/>
  <c r="I45" i="1"/>
  <c r="H45" i="1"/>
  <c r="G45" i="1"/>
  <c r="Y41" i="1"/>
  <c r="X41" i="1"/>
  <c r="W41" i="1"/>
  <c r="V41" i="1"/>
  <c r="U41" i="1"/>
  <c r="T41" i="1"/>
  <c r="S41" i="1"/>
  <c r="R41" i="1"/>
  <c r="Q41" i="1"/>
  <c r="P41" i="1"/>
  <c r="O41" i="1"/>
  <c r="N41" i="1"/>
  <c r="M41" i="1"/>
  <c r="L41" i="1"/>
  <c r="K41" i="1"/>
  <c r="J41" i="1"/>
  <c r="I41" i="1"/>
  <c r="H41" i="1"/>
  <c r="G41" i="1"/>
  <c r="T27" i="4" l="1"/>
  <c r="T59" i="4" s="1"/>
  <c r="S59" i="4"/>
  <c r="S47" i="4"/>
  <c r="T15" i="4"/>
  <c r="U49" i="4"/>
  <c r="V17" i="4"/>
  <c r="U53" i="4"/>
  <c r="V21" i="4"/>
  <c r="U54" i="4"/>
  <c r="V22" i="4"/>
  <c r="S63" i="4"/>
  <c r="T31" i="4"/>
  <c r="W26" i="4"/>
  <c r="V58" i="4"/>
  <c r="W19" i="4"/>
  <c r="V51" i="4"/>
  <c r="X29" i="4"/>
  <c r="W61" i="4"/>
  <c r="W18" i="4"/>
  <c r="V50" i="4"/>
  <c r="X52" i="4"/>
  <c r="Y20" i="4"/>
  <c r="U16" i="4"/>
  <c r="T48" i="4"/>
  <c r="X14" i="4"/>
  <c r="X46" i="4" s="1"/>
  <c r="W46" i="4"/>
  <c r="W28" i="4"/>
  <c r="V60" i="4"/>
  <c r="W23" i="4"/>
  <c r="V55" i="4"/>
  <c r="U30" i="4"/>
  <c r="T62" i="4"/>
  <c r="X32" i="4"/>
  <c r="X64" i="4" s="1"/>
  <c r="W64" i="4"/>
  <c r="U13" i="4"/>
  <c r="T45" i="4"/>
  <c r="X24" i="4"/>
  <c r="X56" i="4" s="1"/>
  <c r="W56" i="4"/>
  <c r="V25" i="4"/>
  <c r="U57" i="4"/>
  <c r="F40" i="1"/>
  <c r="Z45" i="1"/>
  <c r="Z41" i="1"/>
  <c r="G67" i="1"/>
  <c r="H67" i="1" s="1"/>
  <c r="I67" i="1" s="1"/>
  <c r="J67" i="1" s="1"/>
  <c r="K67" i="1" s="1"/>
  <c r="L67" i="1" s="1"/>
  <c r="M67" i="1" s="1"/>
  <c r="N67" i="1" s="1"/>
  <c r="O67" i="1" s="1"/>
  <c r="P67" i="1" s="1"/>
  <c r="Q67" i="1" s="1"/>
  <c r="R67" i="1" s="1"/>
  <c r="S67" i="1" s="1"/>
  <c r="T67" i="1" s="1"/>
  <c r="U67" i="1" s="1"/>
  <c r="V67" i="1" s="1"/>
  <c r="W67" i="1" s="1"/>
  <c r="X67" i="1" s="1"/>
  <c r="Y67" i="1" s="1"/>
  <c r="G11" i="1"/>
  <c r="H11" i="1" s="1"/>
  <c r="I11" i="1" s="1"/>
  <c r="J11" i="1" s="1"/>
  <c r="K11" i="1" s="1"/>
  <c r="L11" i="1" s="1"/>
  <c r="M11" i="1" s="1"/>
  <c r="N11" i="1" s="1"/>
  <c r="O11" i="1" s="1"/>
  <c r="P11" i="1" s="1"/>
  <c r="Q11" i="1" s="1"/>
  <c r="R11" i="1" s="1"/>
  <c r="S11" i="1" s="1"/>
  <c r="T11" i="1" s="1"/>
  <c r="U11" i="1" s="1"/>
  <c r="V11" i="1" s="1"/>
  <c r="W11" i="1" s="1"/>
  <c r="X11" i="1" s="1"/>
  <c r="Y11" i="1" s="1"/>
  <c r="F49" i="1" l="1"/>
  <c r="F59" i="1" s="1"/>
  <c r="F69" i="1" s="1"/>
  <c r="U27" i="4"/>
  <c r="T47" i="4"/>
  <c r="U15" i="4"/>
  <c r="V15" i="4" s="1"/>
  <c r="V47" i="4" s="1"/>
  <c r="W21" i="4"/>
  <c r="V53" i="4"/>
  <c r="W17" i="4"/>
  <c r="V49" i="4"/>
  <c r="W22" i="4"/>
  <c r="V54" i="4"/>
  <c r="U31" i="4"/>
  <c r="T63" i="4"/>
  <c r="W58" i="4"/>
  <c r="X26" i="4"/>
  <c r="X19" i="4"/>
  <c r="X51" i="4" s="1"/>
  <c r="W51" i="4"/>
  <c r="W25" i="4"/>
  <c r="V57" i="4"/>
  <c r="Y64" i="4"/>
  <c r="Y24" i="4"/>
  <c r="X23" i="4"/>
  <c r="W55" i="4"/>
  <c r="X61" i="4"/>
  <c r="Y29" i="4"/>
  <c r="Y14" i="4"/>
  <c r="V13" i="4"/>
  <c r="U45" i="4"/>
  <c r="Y32" i="4"/>
  <c r="V30" i="4"/>
  <c r="U62" i="4"/>
  <c r="X28" i="4"/>
  <c r="W60" i="4"/>
  <c r="V16" i="4"/>
  <c r="U48" i="4"/>
  <c r="X18" i="4"/>
  <c r="W50" i="4"/>
  <c r="W15" i="4" l="1"/>
  <c r="W47" i="4" s="1"/>
  <c r="U59" i="4"/>
  <c r="V27" i="4"/>
  <c r="V59" i="4" s="1"/>
  <c r="U47" i="4"/>
  <c r="X17" i="4"/>
  <c r="W49" i="4"/>
  <c r="X21" i="4"/>
  <c r="W53" i="4"/>
  <c r="X22" i="4"/>
  <c r="W54" i="4"/>
  <c r="V31" i="4"/>
  <c r="U63" i="4"/>
  <c r="X58" i="4"/>
  <c r="Y26" i="4"/>
  <c r="Y19" i="4"/>
  <c r="X50" i="4"/>
  <c r="Y18" i="4"/>
  <c r="W30" i="4"/>
  <c r="V62" i="4"/>
  <c r="V45" i="4"/>
  <c r="W13" i="4"/>
  <c r="W16" i="4"/>
  <c r="V48" i="4"/>
  <c r="X60" i="4"/>
  <c r="Y28" i="4"/>
  <c r="X55" i="4"/>
  <c r="Y23" i="4"/>
  <c r="X25" i="4"/>
  <c r="W57" i="4"/>
  <c r="F60" i="1" l="1"/>
  <c r="F62" i="1" s="1"/>
  <c r="X15" i="4"/>
  <c r="X47" i="4" s="1"/>
  <c r="W27" i="4"/>
  <c r="X53" i="4"/>
  <c r="Y21" i="4"/>
  <c r="X49" i="4"/>
  <c r="Y17" i="4"/>
  <c r="X54" i="4"/>
  <c r="Y22" i="4"/>
  <c r="W31" i="4"/>
  <c r="V63" i="4"/>
  <c r="W45" i="4"/>
  <c r="X13" i="4"/>
  <c r="X57" i="4"/>
  <c r="Y25" i="4"/>
  <c r="X16" i="4"/>
  <c r="W48" i="4"/>
  <c r="X30" i="4"/>
  <c r="W62" i="4"/>
  <c r="F122" i="1" l="1"/>
  <c r="F77" i="1"/>
  <c r="Y15" i="4"/>
  <c r="W59" i="4"/>
  <c r="X27" i="4"/>
  <c r="X59" i="4" s="1"/>
  <c r="X31" i="4"/>
  <c r="X63" i="4" s="1"/>
  <c r="W63" i="4"/>
  <c r="X48" i="4"/>
  <c r="Y16" i="4"/>
  <c r="X45" i="4"/>
  <c r="Y13" i="4"/>
  <c r="X62" i="4"/>
  <c r="Y30" i="4"/>
  <c r="Z84" i="1"/>
  <c r="F120" i="1" l="1"/>
  <c r="F124" i="1" s="1"/>
  <c r="Y27" i="4"/>
  <c r="Y31" i="4"/>
  <c r="Z85" i="1"/>
  <c r="E39" i="4" l="1" a="1"/>
  <c r="F39" i="4" l="1"/>
  <c r="I39" i="4"/>
  <c r="N39" i="4"/>
  <c r="Q39" i="4"/>
  <c r="U39" i="4"/>
  <c r="V39" i="4"/>
  <c r="W39" i="4"/>
  <c r="X39" i="4"/>
  <c r="G39" i="4"/>
  <c r="H39" i="4"/>
  <c r="K39" i="4"/>
  <c r="L39" i="4"/>
  <c r="S39" i="4"/>
  <c r="T39" i="4"/>
  <c r="J39" i="4"/>
  <c r="M39" i="4"/>
  <c r="O39" i="4"/>
  <c r="P39" i="4"/>
  <c r="R39" i="4"/>
  <c r="E39" i="4"/>
  <c r="E42" i="4" l="1"/>
  <c r="E66" i="4" s="1"/>
  <c r="Y39" i="4"/>
  <c r="M42" i="4"/>
  <c r="L42" i="4"/>
  <c r="X42" i="4"/>
  <c r="Q42" i="4"/>
  <c r="R42" i="4"/>
  <c r="J42" i="4"/>
  <c r="K42" i="4"/>
  <c r="W42" i="4"/>
  <c r="N42" i="4"/>
  <c r="P42" i="4"/>
  <c r="T42" i="4"/>
  <c r="H42" i="4"/>
  <c r="V42" i="4"/>
  <c r="I42" i="4"/>
  <c r="O42" i="4"/>
  <c r="S42" i="4"/>
  <c r="G42" i="4"/>
  <c r="U42" i="4"/>
  <c r="F42" i="4"/>
  <c r="D45" i="4" l="1" a="1"/>
  <c r="Y42" i="4"/>
  <c r="D47" i="4" l="1"/>
  <c r="D54" i="4"/>
  <c r="D63" i="4"/>
  <c r="Y63" i="4" s="1"/>
  <c r="D58" i="4"/>
  <c r="D61" i="4"/>
  <c r="D45" i="4"/>
  <c r="D52" i="4"/>
  <c r="D55" i="4"/>
  <c r="D57" i="4"/>
  <c r="D64" i="4"/>
  <c r="D48" i="4"/>
  <c r="D51" i="4"/>
  <c r="D50" i="4"/>
  <c r="D53" i="4"/>
  <c r="D60" i="4"/>
  <c r="D62" i="4"/>
  <c r="D46" i="4"/>
  <c r="D49" i="4"/>
  <c r="D56" i="4"/>
  <c r="D59" i="4"/>
  <c r="Y61" i="4" l="1"/>
  <c r="Y57" i="4"/>
  <c r="Y62" i="4"/>
  <c r="Y59" i="4"/>
  <c r="Y56" i="4"/>
  <c r="Y60" i="4" l="1"/>
  <c r="Y55" i="4"/>
  <c r="Y53" i="4" l="1"/>
  <c r="Y54" i="4"/>
  <c r="Y58" i="4"/>
  <c r="F65" i="4"/>
  <c r="F66" i="4" s="1"/>
  <c r="G65" i="4" l="1"/>
  <c r="G66" i="4" l="1"/>
  <c r="Y50" i="4"/>
  <c r="H65" i="4"/>
  <c r="H66" i="4" l="1"/>
  <c r="Y48" i="4"/>
  <c r="Y46" i="4"/>
  <c r="Y52" i="4"/>
  <c r="Y49" i="4"/>
  <c r="I65" i="4"/>
  <c r="I66" i="4" l="1"/>
  <c r="J65" i="4"/>
  <c r="J66" i="4" l="1"/>
  <c r="U65" i="4"/>
  <c r="Y51" i="4"/>
  <c r="V65" i="4"/>
  <c r="K65" i="4"/>
  <c r="K66" i="4" l="1"/>
  <c r="W65" i="4"/>
  <c r="L65" i="4"/>
  <c r="L66" i="4" l="1"/>
  <c r="Y47" i="4"/>
  <c r="X65" i="4"/>
  <c r="M65" i="4"/>
  <c r="M66" i="4" l="1"/>
  <c r="N65" i="4"/>
  <c r="N66" i="4" l="1"/>
  <c r="O65" i="4"/>
  <c r="O66" i="4" l="1"/>
  <c r="P65" i="4"/>
  <c r="P66" i="4" l="1"/>
  <c r="Q65" i="4"/>
  <c r="Q66" i="4" l="1"/>
  <c r="R65" i="4"/>
  <c r="R66" i="4" l="1"/>
  <c r="S65" i="4"/>
  <c r="S66" i="4" l="1"/>
  <c r="T65" i="4"/>
  <c r="Y45" i="4"/>
  <c r="T66" i="4" l="1"/>
  <c r="U66" i="4" s="1"/>
  <c r="V66" i="4" s="1"/>
  <c r="W66" i="4" s="1"/>
  <c r="X66" i="4" s="1"/>
  <c r="Y65" i="4"/>
  <c r="Y97" i="4" l="1"/>
  <c r="Y96" i="4"/>
  <c r="Y95" i="4"/>
  <c r="Y94" i="4"/>
  <c r="Y93" i="4"/>
  <c r="Y92" i="4"/>
  <c r="Y91" i="4"/>
  <c r="Y90" i="4"/>
  <c r="Y89" i="4"/>
  <c r="Y88" i="4"/>
  <c r="Y87" i="4"/>
  <c r="Y86" i="4"/>
  <c r="Y85" i="4"/>
  <c r="Y84" i="4"/>
  <c r="Y83" i="4"/>
  <c r="Y82" i="4"/>
  <c r="Y81" i="4"/>
  <c r="Y80" i="4"/>
  <c r="Y79" i="4"/>
  <c r="Y78" i="4"/>
  <c r="E104" i="4" l="1" a="1"/>
  <c r="M104" i="4" s="1"/>
  <c r="L104" i="4" l="1"/>
  <c r="L107" i="4" s="1"/>
  <c r="H104" i="4"/>
  <c r="H107" i="4" s="1"/>
  <c r="R104" i="4"/>
  <c r="R330" i="4" s="1"/>
  <c r="Q104" i="4"/>
  <c r="Q330" i="4" s="1"/>
  <c r="K104" i="4"/>
  <c r="K107" i="4" s="1"/>
  <c r="T104" i="4"/>
  <c r="T330" i="4" s="1"/>
  <c r="O104" i="4"/>
  <c r="O107" i="4" s="1"/>
  <c r="P104" i="4"/>
  <c r="P330" i="4" s="1"/>
  <c r="X104" i="4"/>
  <c r="X107" i="4" s="1"/>
  <c r="N104" i="4"/>
  <c r="N330" i="4" s="1"/>
  <c r="F104" i="4"/>
  <c r="F330" i="4" s="1"/>
  <c r="W104" i="4"/>
  <c r="W330" i="4" s="1"/>
  <c r="J104" i="4"/>
  <c r="I104" i="4"/>
  <c r="I330" i="4" s="1"/>
  <c r="E104" i="4"/>
  <c r="E330" i="4" s="1"/>
  <c r="G104" i="4"/>
  <c r="G107" i="4" s="1"/>
  <c r="V104" i="4"/>
  <c r="V107" i="4" s="1"/>
  <c r="S104" i="4"/>
  <c r="S107" i="4" s="1"/>
  <c r="U104" i="4"/>
  <c r="U330" i="4" s="1"/>
  <c r="Q107" i="4"/>
  <c r="M107" i="4"/>
  <c r="M330" i="4"/>
  <c r="N107" i="4" l="1"/>
  <c r="H330" i="4"/>
  <c r="I78" i="1" s="1"/>
  <c r="T107" i="4"/>
  <c r="E107" i="4"/>
  <c r="E131" i="4" s="1"/>
  <c r="G330" i="4"/>
  <c r="H107" i="1" s="1"/>
  <c r="I107" i="4"/>
  <c r="F107" i="4"/>
  <c r="P107" i="4"/>
  <c r="U107" i="4"/>
  <c r="W107" i="4"/>
  <c r="O330" i="4"/>
  <c r="P86" i="1" s="1"/>
  <c r="P83" i="1" s="1"/>
  <c r="S330" i="4"/>
  <c r="T86" i="1" s="1"/>
  <c r="T83" i="1" s="1"/>
  <c r="R107" i="4"/>
  <c r="Y104" i="4"/>
  <c r="J330" i="4"/>
  <c r="L330" i="4"/>
  <c r="M86" i="1" s="1"/>
  <c r="M83" i="1" s="1"/>
  <c r="K330" i="4"/>
  <c r="L78" i="1" s="1"/>
  <c r="V330" i="4"/>
  <c r="W86" i="1" s="1"/>
  <c r="W83" i="1" s="1"/>
  <c r="J107" i="4"/>
  <c r="X330" i="4"/>
  <c r="Y78" i="1" s="1"/>
  <c r="H78" i="1"/>
  <c r="J78" i="1"/>
  <c r="J86" i="1"/>
  <c r="J83" i="1" s="1"/>
  <c r="X86" i="1"/>
  <c r="X83" i="1" s="1"/>
  <c r="X78" i="1"/>
  <c r="O86" i="1"/>
  <c r="O83" i="1" s="1"/>
  <c r="O78" i="1"/>
  <c r="Q78" i="1"/>
  <c r="Q86" i="1"/>
  <c r="Q83" i="1" s="1"/>
  <c r="U78" i="1"/>
  <c r="U86" i="1"/>
  <c r="U83" i="1" s="1"/>
  <c r="S78" i="1"/>
  <c r="S86" i="1"/>
  <c r="S83" i="1" s="1"/>
  <c r="R86" i="1"/>
  <c r="R83" i="1" s="1"/>
  <c r="R78" i="1"/>
  <c r="N78" i="1"/>
  <c r="N86" i="1"/>
  <c r="N83" i="1" s="1"/>
  <c r="V78" i="1"/>
  <c r="V86" i="1"/>
  <c r="V83" i="1" s="1"/>
  <c r="G107" i="1"/>
  <c r="F107" i="1"/>
  <c r="F86" i="1"/>
  <c r="F83" i="1" s="1"/>
  <c r="F78" i="1"/>
  <c r="F68" i="1" s="1"/>
  <c r="G78" i="1"/>
  <c r="G86" i="1"/>
  <c r="G83" i="1" s="1"/>
  <c r="P78" i="1" l="1"/>
  <c r="I86" i="1"/>
  <c r="I83" i="1" s="1"/>
  <c r="I107" i="1"/>
  <c r="J107" i="1"/>
  <c r="H86" i="1"/>
  <c r="H83" i="1" s="1"/>
  <c r="M78" i="1"/>
  <c r="Y86" i="1"/>
  <c r="Y83" i="1" s="1"/>
  <c r="D110" i="4" a="1"/>
  <c r="D122" i="4" s="1"/>
  <c r="T78" i="1"/>
  <c r="V107" i="1"/>
  <c r="L86" i="1"/>
  <c r="L83" i="1" s="1"/>
  <c r="U107" i="1"/>
  <c r="T107" i="1"/>
  <c r="K78" i="1"/>
  <c r="Q107" i="1"/>
  <c r="K107" i="1"/>
  <c r="S107" i="1"/>
  <c r="L107" i="1"/>
  <c r="M107" i="1"/>
  <c r="Y330" i="4"/>
  <c r="Y79" i="1" s="1"/>
  <c r="Z79" i="1" s="1"/>
  <c r="Y107" i="4"/>
  <c r="K86" i="1"/>
  <c r="K83" i="1" s="1"/>
  <c r="O107" i="1"/>
  <c r="R107" i="1"/>
  <c r="P107" i="1"/>
  <c r="N107" i="1"/>
  <c r="X107" i="1"/>
  <c r="W78" i="1"/>
  <c r="W107" i="1"/>
  <c r="E334" i="4"/>
  <c r="F110" i="1" s="1"/>
  <c r="D117" i="4" l="1"/>
  <c r="D120" i="4"/>
  <c r="D111" i="4"/>
  <c r="D125" i="4"/>
  <c r="D124" i="4"/>
  <c r="D118" i="4"/>
  <c r="D112" i="4"/>
  <c r="D115" i="4"/>
  <c r="D126" i="4"/>
  <c r="D113" i="4"/>
  <c r="D116" i="4"/>
  <c r="D128" i="4"/>
  <c r="Y128" i="4" s="1"/>
  <c r="D114" i="4"/>
  <c r="D123" i="4"/>
  <c r="D127" i="4"/>
  <c r="D121" i="4"/>
  <c r="D110" i="4"/>
  <c r="D129" i="4"/>
  <c r="D119" i="4"/>
  <c r="Z83" i="1"/>
  <c r="Z78" i="1"/>
  <c r="Z86" i="1"/>
  <c r="Y107" i="1"/>
  <c r="Y127" i="4"/>
  <c r="F97" i="1"/>
  <c r="F99" i="1" s="1"/>
  <c r="G130" i="4"/>
  <c r="G333" i="4" s="1"/>
  <c r="H22" i="1" s="1"/>
  <c r="F130" i="4"/>
  <c r="H130" i="4" l="1"/>
  <c r="H333" i="4" s="1"/>
  <c r="I22" i="1" s="1"/>
  <c r="I18" i="1" s="1"/>
  <c r="I27" i="1" s="1"/>
  <c r="Y125" i="4"/>
  <c r="F333" i="4"/>
  <c r="F131" i="4"/>
  <c r="Y126" i="4"/>
  <c r="H18" i="1"/>
  <c r="H27" i="1" s="1"/>
  <c r="H70" i="1"/>
  <c r="G98" i="1"/>
  <c r="F106" i="1"/>
  <c r="F105" i="1" s="1"/>
  <c r="F125" i="1" l="1"/>
  <c r="I70" i="1"/>
  <c r="I130" i="4"/>
  <c r="I333" i="4" s="1"/>
  <c r="J22" i="1" s="1"/>
  <c r="J70" i="1" s="1"/>
  <c r="Y123" i="4"/>
  <c r="Y124" i="4"/>
  <c r="F334" i="4"/>
  <c r="G110" i="1" s="1"/>
  <c r="G131" i="4"/>
  <c r="G22" i="1"/>
  <c r="I40" i="1" l="1"/>
  <c r="I49" i="1" s="1"/>
  <c r="H40" i="1"/>
  <c r="J18" i="1"/>
  <c r="J27" i="1" s="1"/>
  <c r="J130" i="4"/>
  <c r="J333" i="4" s="1"/>
  <c r="K22" i="1" s="1"/>
  <c r="K70" i="1" s="1"/>
  <c r="Y121" i="4"/>
  <c r="Y122" i="4"/>
  <c r="G334" i="4"/>
  <c r="H110" i="1" s="1"/>
  <c r="H131" i="4"/>
  <c r="G70" i="1"/>
  <c r="G18" i="1"/>
  <c r="G27" i="1" s="1"/>
  <c r="I59" i="1" l="1"/>
  <c r="H49" i="1"/>
  <c r="K130" i="4"/>
  <c r="K333" i="4" s="1"/>
  <c r="K18" i="1"/>
  <c r="K27" i="1" s="1"/>
  <c r="Y119" i="4"/>
  <c r="H334" i="4"/>
  <c r="I110" i="1" s="1"/>
  <c r="I131" i="4"/>
  <c r="G40" i="1"/>
  <c r="G49" i="1" s="1"/>
  <c r="G59" i="1" s="1"/>
  <c r="G69" i="1" s="1"/>
  <c r="I60" i="1" l="1"/>
  <c r="I62" i="1" s="1"/>
  <c r="I69" i="1"/>
  <c r="H59" i="1"/>
  <c r="J40" i="1"/>
  <c r="J49" i="1" s="1"/>
  <c r="Y120" i="4"/>
  <c r="Y112" i="4"/>
  <c r="Y118" i="4"/>
  <c r="Y115" i="4"/>
  <c r="Y116" i="4"/>
  <c r="Y117" i="4"/>
  <c r="J131" i="4"/>
  <c r="I334" i="4"/>
  <c r="J110" i="1" s="1"/>
  <c r="L22" i="1"/>
  <c r="I77" i="1" l="1"/>
  <c r="I68" i="1" s="1"/>
  <c r="I97" i="1" s="1"/>
  <c r="H60" i="1"/>
  <c r="H77" i="1" s="1"/>
  <c r="H69" i="1"/>
  <c r="G60" i="1"/>
  <c r="K40" i="1"/>
  <c r="K49" i="1" s="1"/>
  <c r="L130" i="4"/>
  <c r="L333" i="4" s="1"/>
  <c r="M22" i="1" s="1"/>
  <c r="Y111" i="4"/>
  <c r="Y114" i="4"/>
  <c r="J334" i="4"/>
  <c r="K110" i="1" s="1"/>
  <c r="K131" i="4"/>
  <c r="L70" i="1"/>
  <c r="L18" i="1"/>
  <c r="L27" i="1" s="1"/>
  <c r="Y113" i="4"/>
  <c r="H68" i="1" l="1"/>
  <c r="H97" i="1" s="1"/>
  <c r="H62" i="1"/>
  <c r="J59" i="1"/>
  <c r="J69" i="1" s="1"/>
  <c r="K59" i="1"/>
  <c r="M130" i="4"/>
  <c r="M333" i="4" s="1"/>
  <c r="N22" i="1" s="1"/>
  <c r="M18" i="1"/>
  <c r="M27" i="1" s="1"/>
  <c r="M70" i="1"/>
  <c r="L131" i="4"/>
  <c r="K334" i="4"/>
  <c r="L110" i="1" s="1"/>
  <c r="L40" i="1"/>
  <c r="L49" i="1" s="1"/>
  <c r="K60" i="1" l="1"/>
  <c r="K62" i="1" s="1"/>
  <c r="K69" i="1"/>
  <c r="L59" i="1"/>
  <c r="J60" i="1"/>
  <c r="N130" i="4"/>
  <c r="N333" i="4" s="1"/>
  <c r="O22" i="1" s="1"/>
  <c r="G77" i="1"/>
  <c r="G62" i="1"/>
  <c r="M131" i="4"/>
  <c r="L334" i="4"/>
  <c r="M110" i="1" s="1"/>
  <c r="N70" i="1"/>
  <c r="N18" i="1"/>
  <c r="N27" i="1" s="1"/>
  <c r="I122" i="1" l="1"/>
  <c r="G122" i="1"/>
  <c r="H122" i="1"/>
  <c r="H120" i="1" s="1"/>
  <c r="H124" i="1" s="1"/>
  <c r="K77" i="1"/>
  <c r="K68" i="1" s="1"/>
  <c r="K97" i="1" s="1"/>
  <c r="L60" i="1"/>
  <c r="L69" i="1"/>
  <c r="J62" i="1"/>
  <c r="J122" i="1" s="1"/>
  <c r="J77" i="1"/>
  <c r="J68" i="1" s="1"/>
  <c r="J97" i="1" s="1"/>
  <c r="M40" i="1"/>
  <c r="M49" i="1" s="1"/>
  <c r="M59" i="1" s="1"/>
  <c r="M69" i="1" s="1"/>
  <c r="O130" i="4"/>
  <c r="O333" i="4" s="1"/>
  <c r="P22" i="1" s="1"/>
  <c r="O70" i="1"/>
  <c r="O18" i="1"/>
  <c r="O27" i="1" s="1"/>
  <c r="I120" i="1"/>
  <c r="I124" i="1" s="1"/>
  <c r="G120" i="1"/>
  <c r="G124" i="1" s="1"/>
  <c r="N40" i="1"/>
  <c r="N49" i="1" s="1"/>
  <c r="M334" i="4"/>
  <c r="N110" i="1" s="1"/>
  <c r="N131" i="4"/>
  <c r="G68" i="1"/>
  <c r="K122" i="1" l="1"/>
  <c r="K120" i="1" s="1"/>
  <c r="K124" i="1" s="1"/>
  <c r="J120" i="1"/>
  <c r="J124" i="1" s="1"/>
  <c r="N59" i="1"/>
  <c r="P130" i="4"/>
  <c r="P333" i="4" s="1"/>
  <c r="Q22" i="1" s="1"/>
  <c r="G97" i="1"/>
  <c r="G99" i="1" s="1"/>
  <c r="P70" i="1"/>
  <c r="P18" i="1"/>
  <c r="P27" i="1" s="1"/>
  <c r="N334" i="4"/>
  <c r="O110" i="1" s="1"/>
  <c r="O131" i="4"/>
  <c r="N60" i="1" l="1"/>
  <c r="N69" i="1"/>
  <c r="M60" i="1"/>
  <c r="O40" i="1"/>
  <c r="O49" i="1" s="1"/>
  <c r="Q18" i="1"/>
  <c r="Q27" i="1" s="1"/>
  <c r="Q70" i="1"/>
  <c r="Q130" i="4"/>
  <c r="Q333" i="4" s="1"/>
  <c r="R22" i="1" s="1"/>
  <c r="R130" i="4"/>
  <c r="R333" i="4" s="1"/>
  <c r="S22" i="1" s="1"/>
  <c r="S18" i="1" s="1"/>
  <c r="S27" i="1" s="1"/>
  <c r="L77" i="1"/>
  <c r="L62" i="1"/>
  <c r="O334" i="4"/>
  <c r="P110" i="1" s="1"/>
  <c r="P131" i="4"/>
  <c r="H98" i="1"/>
  <c r="H99" i="1" s="1"/>
  <c r="G106" i="1"/>
  <c r="G105" i="1" s="1"/>
  <c r="G125" i="1" s="1"/>
  <c r="P40" i="1"/>
  <c r="P49" i="1" s="1"/>
  <c r="L122" i="1" l="1"/>
  <c r="L120" i="1" s="1"/>
  <c r="L124" i="1" s="1"/>
  <c r="O59" i="1"/>
  <c r="P59" i="1"/>
  <c r="M77" i="1"/>
  <c r="M68" i="1" s="1"/>
  <c r="M97" i="1" s="1"/>
  <c r="M62" i="1"/>
  <c r="M122" i="1" s="1"/>
  <c r="S40" i="1"/>
  <c r="R18" i="1"/>
  <c r="R27" i="1" s="1"/>
  <c r="R70" i="1"/>
  <c r="S70" i="1"/>
  <c r="S130" i="4"/>
  <c r="S333" i="4" s="1"/>
  <c r="T22" i="1" s="1"/>
  <c r="T18" i="1" s="1"/>
  <c r="T27" i="1" s="1"/>
  <c r="P334" i="4"/>
  <c r="Q110" i="1" s="1"/>
  <c r="Q131" i="4"/>
  <c r="I98" i="1"/>
  <c r="I99" i="1" s="1"/>
  <c r="H106" i="1"/>
  <c r="H105" i="1" s="1"/>
  <c r="H125" i="1" s="1"/>
  <c r="L68" i="1"/>
  <c r="M120" i="1" l="1"/>
  <c r="M124" i="1" s="1"/>
  <c r="P60" i="1"/>
  <c r="P69" i="1"/>
  <c r="O60" i="1"/>
  <c r="O77" i="1" s="1"/>
  <c r="O69" i="1"/>
  <c r="S49" i="1"/>
  <c r="Q40" i="1"/>
  <c r="Q49" i="1" s="1"/>
  <c r="T70" i="1"/>
  <c r="N62" i="1"/>
  <c r="N122" i="1" s="1"/>
  <c r="N77" i="1"/>
  <c r="L97" i="1"/>
  <c r="Q334" i="4"/>
  <c r="R110" i="1" s="1"/>
  <c r="R131" i="4"/>
  <c r="J98" i="1"/>
  <c r="J99" i="1" s="1"/>
  <c r="I106" i="1"/>
  <c r="I105" i="1" s="1"/>
  <c r="I125" i="1" s="1"/>
  <c r="T40" i="1"/>
  <c r="T49" i="1" s="1"/>
  <c r="O62" i="1" l="1"/>
  <c r="O122" i="1" s="1"/>
  <c r="O68" i="1"/>
  <c r="O97" i="1" s="1"/>
  <c r="S59" i="1"/>
  <c r="T59" i="1"/>
  <c r="Q59" i="1"/>
  <c r="R40" i="1"/>
  <c r="T130" i="4"/>
  <c r="T333" i="4" s="1"/>
  <c r="U22" i="1" s="1"/>
  <c r="R334" i="4"/>
  <c r="S110" i="1" s="1"/>
  <c r="S131" i="4"/>
  <c r="N68" i="1"/>
  <c r="N120" i="1"/>
  <c r="N124" i="1" s="1"/>
  <c r="K98" i="1"/>
  <c r="K99" i="1" s="1"/>
  <c r="J106" i="1"/>
  <c r="J105" i="1" s="1"/>
  <c r="J125" i="1" s="1"/>
  <c r="O120" i="1" l="1"/>
  <c r="O124" i="1" s="1"/>
  <c r="Q60" i="1"/>
  <c r="Q62" i="1" s="1"/>
  <c r="Q69" i="1"/>
  <c r="T60" i="1"/>
  <c r="T69" i="1"/>
  <c r="S60" i="1"/>
  <c r="S62" i="1" s="1"/>
  <c r="S69" i="1"/>
  <c r="R49" i="1"/>
  <c r="U70" i="1"/>
  <c r="U18" i="1"/>
  <c r="U27" i="1" s="1"/>
  <c r="V130" i="4"/>
  <c r="V333" i="4" s="1"/>
  <c r="W22" i="1" s="1"/>
  <c r="W70" i="1" s="1"/>
  <c r="U130" i="4"/>
  <c r="U333" i="4" s="1"/>
  <c r="V22" i="1" s="1"/>
  <c r="P62" i="1"/>
  <c r="P122" i="1" s="1"/>
  <c r="P77" i="1"/>
  <c r="L98" i="1"/>
  <c r="L99" i="1" s="1"/>
  <c r="K106" i="1"/>
  <c r="K105" i="1" s="1"/>
  <c r="K125" i="1" s="1"/>
  <c r="T131" i="4"/>
  <c r="S334" i="4"/>
  <c r="T110" i="1" s="1"/>
  <c r="N97" i="1"/>
  <c r="Q122" i="1" l="1"/>
  <c r="Q120" i="1" s="1"/>
  <c r="Q124" i="1" s="1"/>
  <c r="S77" i="1"/>
  <c r="S68" i="1" s="1"/>
  <c r="S97" i="1" s="1"/>
  <c r="Q77" i="1"/>
  <c r="Q68" i="1" s="1"/>
  <c r="Q97" i="1" s="1"/>
  <c r="R59" i="1"/>
  <c r="V70" i="1"/>
  <c r="V18" i="1"/>
  <c r="V27" i="1" s="1"/>
  <c r="W18" i="1"/>
  <c r="W27" i="1" s="1"/>
  <c r="P68" i="1"/>
  <c r="U131" i="4"/>
  <c r="T334" i="4"/>
  <c r="U110" i="1" s="1"/>
  <c r="M98" i="1"/>
  <c r="M99" i="1" s="1"/>
  <c r="L106" i="1"/>
  <c r="L105" i="1" s="1"/>
  <c r="L125" i="1" s="1"/>
  <c r="P120" i="1"/>
  <c r="P124" i="1" s="1"/>
  <c r="R60" i="1" l="1"/>
  <c r="R62" i="1" s="1"/>
  <c r="R69" i="1"/>
  <c r="U40" i="1"/>
  <c r="W130" i="4"/>
  <c r="W333" i="4" s="1"/>
  <c r="X22" i="1" s="1"/>
  <c r="V131" i="4"/>
  <c r="U334" i="4"/>
  <c r="V110" i="1" s="1"/>
  <c r="P97" i="1"/>
  <c r="T62" i="1"/>
  <c r="T77" i="1"/>
  <c r="N98" i="1"/>
  <c r="N99" i="1" s="1"/>
  <c r="M106" i="1"/>
  <c r="M105" i="1" s="1"/>
  <c r="M125" i="1" s="1"/>
  <c r="T122" i="1" l="1"/>
  <c r="T120" i="1" s="1"/>
  <c r="T124" i="1" s="1"/>
  <c r="R122" i="1"/>
  <c r="R120" i="1" s="1"/>
  <c r="R124" i="1" s="1"/>
  <c r="S122" i="1"/>
  <c r="S120" i="1" s="1"/>
  <c r="S124" i="1" s="1"/>
  <c r="R77" i="1"/>
  <c r="R68" i="1" s="1"/>
  <c r="R97" i="1" s="1"/>
  <c r="U49" i="1"/>
  <c r="W40" i="1"/>
  <c r="V40" i="1"/>
  <c r="Y110" i="4"/>
  <c r="X130" i="4"/>
  <c r="X70" i="1"/>
  <c r="X18" i="1"/>
  <c r="X27" i="1" s="1"/>
  <c r="O98" i="1"/>
  <c r="O99" i="1" s="1"/>
  <c r="N106" i="1"/>
  <c r="N105" i="1" s="1"/>
  <c r="N125" i="1" s="1"/>
  <c r="W131" i="4"/>
  <c r="V334" i="4"/>
  <c r="W110" i="1" s="1"/>
  <c r="T68" i="1"/>
  <c r="T97" i="1" s="1"/>
  <c r="U59" i="1" l="1"/>
  <c r="V49" i="1"/>
  <c r="W49" i="1"/>
  <c r="X131" i="4"/>
  <c r="X334" i="4" s="1"/>
  <c r="Y110" i="1" s="1"/>
  <c r="Y130" i="4"/>
  <c r="X333" i="4"/>
  <c r="W334" i="4"/>
  <c r="X110" i="1" s="1"/>
  <c r="P98" i="1"/>
  <c r="P99" i="1" s="1"/>
  <c r="O106" i="1"/>
  <c r="O105" i="1" s="1"/>
  <c r="O125" i="1" s="1"/>
  <c r="U60" i="1" l="1"/>
  <c r="U77" i="1" s="1"/>
  <c r="U69" i="1"/>
  <c r="V59" i="1"/>
  <c r="W59" i="1"/>
  <c r="X40" i="1"/>
  <c r="Y22" i="1"/>
  <c r="Y333" i="4"/>
  <c r="P106" i="1"/>
  <c r="P105" i="1" s="1"/>
  <c r="P125" i="1" s="1"/>
  <c r="Q98" i="1"/>
  <c r="Q99" i="1" s="1"/>
  <c r="U62" i="1" l="1"/>
  <c r="U68" i="1"/>
  <c r="U97" i="1" s="1"/>
  <c r="W60" i="1"/>
  <c r="W77" i="1" s="1"/>
  <c r="W69" i="1"/>
  <c r="V60" i="1"/>
  <c r="V62" i="1" s="1"/>
  <c r="V69" i="1"/>
  <c r="X49" i="1"/>
  <c r="Y70" i="1"/>
  <c r="Z70" i="1" s="1"/>
  <c r="Z22" i="1"/>
  <c r="Y18" i="1"/>
  <c r="Q106" i="1"/>
  <c r="Q105" i="1" s="1"/>
  <c r="Q125" i="1" s="1"/>
  <c r="R98" i="1"/>
  <c r="R99" i="1" s="1"/>
  <c r="V122" i="1" l="1"/>
  <c r="V120" i="1" s="1"/>
  <c r="V124" i="1" s="1"/>
  <c r="U122" i="1"/>
  <c r="U120" i="1" s="1"/>
  <c r="U124" i="1" s="1"/>
  <c r="W62" i="1"/>
  <c r="V77" i="1"/>
  <c r="V68" i="1" s="1"/>
  <c r="V97" i="1" s="1"/>
  <c r="W68" i="1"/>
  <c r="W97" i="1" s="1"/>
  <c r="Z13" i="1"/>
  <c r="Y27" i="1"/>
  <c r="Y40" i="1" s="1"/>
  <c r="Y49" i="1" s="1"/>
  <c r="Y59" i="1" s="1"/>
  <c r="Y69" i="1" s="1"/>
  <c r="X59" i="1"/>
  <c r="Z18" i="1"/>
  <c r="S98" i="1"/>
  <c r="S99" i="1" s="1"/>
  <c r="R106" i="1"/>
  <c r="R105" i="1" s="1"/>
  <c r="R125" i="1" s="1"/>
  <c r="W122" i="1" l="1"/>
  <c r="W120" i="1" s="1"/>
  <c r="W124" i="1" s="1"/>
  <c r="X60" i="1"/>
  <c r="X77" i="1" s="1"/>
  <c r="X69" i="1"/>
  <c r="Z49" i="1"/>
  <c r="Z40" i="1"/>
  <c r="Z27" i="1"/>
  <c r="T98" i="1"/>
  <c r="T99" i="1" s="1"/>
  <c r="S106" i="1"/>
  <c r="S105" i="1" s="1"/>
  <c r="S125" i="1" s="1"/>
  <c r="X68" i="1" l="1"/>
  <c r="X97" i="1" s="1"/>
  <c r="X62" i="1"/>
  <c r="Y60" i="1"/>
  <c r="Z60" i="1" s="1"/>
  <c r="Z59" i="1"/>
  <c r="T106" i="1"/>
  <c r="T105" i="1" s="1"/>
  <c r="T125" i="1" s="1"/>
  <c r="U98" i="1"/>
  <c r="U99" i="1" s="1"/>
  <c r="X122" i="1" l="1"/>
  <c r="X120" i="1" s="1"/>
  <c r="X124" i="1" s="1"/>
  <c r="Z69" i="1"/>
  <c r="U106" i="1"/>
  <c r="U105" i="1" s="1"/>
  <c r="U125" i="1" s="1"/>
  <c r="V98" i="1"/>
  <c r="V99" i="1" s="1"/>
  <c r="Y62" i="1" l="1"/>
  <c r="Y122" i="1" s="1"/>
  <c r="Y77" i="1"/>
  <c r="Y68" i="1" s="1"/>
  <c r="Y97" i="1" s="1"/>
  <c r="W98" i="1"/>
  <c r="W99" i="1" s="1"/>
  <c r="V106" i="1"/>
  <c r="V105" i="1" s="1"/>
  <c r="V125" i="1" s="1"/>
  <c r="Z77" i="1" l="1"/>
  <c r="Y120" i="1"/>
  <c r="Y124" i="1" s="1"/>
  <c r="Z62" i="1"/>
  <c r="X98" i="1"/>
  <c r="X99" i="1" s="1"/>
  <c r="W106" i="1"/>
  <c r="W105" i="1" l="1"/>
  <c r="W125" i="1" s="1"/>
  <c r="Z68" i="1"/>
  <c r="X106" i="1"/>
  <c r="X105" i="1" s="1"/>
  <c r="X125" i="1" s="1"/>
  <c r="Y98" i="1"/>
  <c r="Y99" i="1" l="1"/>
  <c r="Y106" i="1" l="1"/>
  <c r="Y105" i="1" l="1"/>
  <c r="Y125" i="1" s="1"/>
</calcChain>
</file>

<file path=xl/comments1.xml><?xml version="1.0" encoding="utf-8"?>
<comments xmlns="http://schemas.openxmlformats.org/spreadsheetml/2006/main">
  <authors>
    <author>浜松北嶋</author>
  </authors>
  <commentList>
    <comment ref="F15" authorId="0">
      <text>
        <r>
          <rPr>
            <sz val="9"/>
            <color indexed="81"/>
            <rFont val="ＭＳ Ｐゴシック"/>
            <family val="3"/>
            <charset val="128"/>
          </rPr>
          <t>応募企業の場合は、「応募コンソーシアム名」について、入力クリアしてください。</t>
        </r>
      </text>
    </comment>
    <comment ref="E16" authorId="0">
      <text>
        <r>
          <rPr>
            <sz val="9"/>
            <color indexed="81"/>
            <rFont val="ＭＳ Ｐゴシック"/>
            <family val="3"/>
            <charset val="128"/>
          </rPr>
          <t>応募企業の場合は、「代表企業」について、入力クリアしてください。</t>
        </r>
      </text>
    </comment>
  </commentList>
</comments>
</file>

<file path=xl/sharedStrings.xml><?xml version="1.0" encoding="utf-8"?>
<sst xmlns="http://schemas.openxmlformats.org/spreadsheetml/2006/main" count="1003" uniqueCount="210">
  <si>
    <r>
      <rPr>
        <sz val="11"/>
        <color theme="1"/>
        <rFont val="ＭＳ Ｐゴシック"/>
        <family val="2"/>
        <charset val="128"/>
      </rPr>
      <t>平成</t>
    </r>
    <r>
      <rPr>
        <sz val="11"/>
        <color theme="1"/>
        <rFont val="Arial"/>
        <family val="2"/>
      </rPr>
      <t>30</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</si>
  <si>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31</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</si>
  <si>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32</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</si>
  <si>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33</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</si>
  <si>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34</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</si>
  <si>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35</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</si>
  <si>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36</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</si>
  <si>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37</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</si>
  <si>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38</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</si>
  <si>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39</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</si>
  <si>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40</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</si>
  <si>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41</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</si>
  <si>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42</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</si>
  <si>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43</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</si>
  <si>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44</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</si>
  <si>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45</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</si>
  <si>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46</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</si>
  <si>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47</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</si>
  <si>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48</t>
    </r>
    <r>
      <rPr>
        <sz val="11"/>
        <color theme="1"/>
        <rFont val="ＭＳ Ｐゴシック"/>
        <family val="2"/>
        <charset val="128"/>
      </rPr>
      <t>年度</t>
    </r>
    <rPh sb="0" eb="2">
      <t>ヘイセイ</t>
    </rPh>
    <rPh sb="4" eb="6">
      <t>ネンド</t>
    </rPh>
    <phoneticPr fontId="3"/>
  </si>
  <si>
    <r>
      <rPr>
        <sz val="11"/>
        <color theme="1"/>
        <rFont val="ＭＳ Ｐゴシック"/>
        <family val="2"/>
        <charset val="128"/>
      </rPr>
      <t>平成</t>
    </r>
    <r>
      <rPr>
        <sz val="11"/>
        <color theme="1"/>
        <rFont val="Arial"/>
        <family val="2"/>
      </rPr>
      <t>49</t>
    </r>
    <r>
      <rPr>
        <sz val="11"/>
        <color theme="1"/>
        <rFont val="ＭＳ Ｐゴシック"/>
        <family val="2"/>
        <charset val="128"/>
      </rPr>
      <t>年度</t>
    </r>
    <rPh sb="0" eb="2">
      <t>ヘイセイ</t>
    </rPh>
    <rPh sb="4" eb="6">
      <t>ネンド</t>
    </rPh>
    <phoneticPr fontId="3"/>
  </si>
  <si>
    <r>
      <t xml:space="preserve">1. </t>
    </r>
    <r>
      <rPr>
        <b/>
        <sz val="12"/>
        <color theme="1"/>
        <rFont val="ＭＳ Ｐゴシック"/>
        <family val="3"/>
        <charset val="128"/>
      </rPr>
      <t>損益計算書</t>
    </r>
    <rPh sb="3" eb="5">
      <t>ソンエキ</t>
    </rPh>
    <rPh sb="5" eb="8">
      <t>ケイサンショ</t>
    </rPh>
    <phoneticPr fontId="3"/>
  </si>
  <si>
    <r>
      <t xml:space="preserve">2. </t>
    </r>
    <r>
      <rPr>
        <b/>
        <sz val="12"/>
        <color theme="1"/>
        <rFont val="ＭＳ Ｐゴシック"/>
        <family val="3"/>
        <charset val="128"/>
      </rPr>
      <t>キャッシュ・フロー計算書</t>
    </r>
    <rPh sb="12" eb="15">
      <t>ケイサンショ</t>
    </rPh>
    <phoneticPr fontId="3"/>
  </si>
  <si>
    <r>
      <t xml:space="preserve">3. </t>
    </r>
    <r>
      <rPr>
        <b/>
        <sz val="12"/>
        <color theme="1"/>
        <rFont val="ＭＳ Ｐゴシック"/>
        <family val="3"/>
        <charset val="128"/>
      </rPr>
      <t>貸借対照表</t>
    </r>
    <rPh sb="3" eb="5">
      <t>タイシャク</t>
    </rPh>
    <rPh sb="5" eb="8">
      <t>タイショウヒョウ</t>
    </rPh>
    <phoneticPr fontId="3"/>
  </si>
  <si>
    <r>
      <rPr>
        <sz val="11"/>
        <rFont val="ＭＳ Ｐゴシック"/>
        <family val="3"/>
        <charset val="128"/>
      </rPr>
      <t>負債・純資産合計</t>
    </r>
    <rPh sb="0" eb="2">
      <t>フサイ</t>
    </rPh>
    <rPh sb="3" eb="6">
      <t>ジュンシサン</t>
    </rPh>
    <rPh sb="6" eb="8">
      <t>ゴウケイ</t>
    </rPh>
    <phoneticPr fontId="3"/>
  </si>
  <si>
    <t>平成　　年　　月　　日</t>
  </si>
  <si>
    <t>浜松市公共下水道終末処理場（西遠処理区）運営事業</t>
  </si>
  <si>
    <t>　「浜松市公共下水道終末処理場（西遠処理区）運営事業　募集要項」（添付資料を含む。）を承諾のうえ、以下の金額を提案します。</t>
    <rPh sb="52" eb="54">
      <t>キンガク</t>
    </rPh>
    <phoneticPr fontId="3"/>
  </si>
  <si>
    <t>運営権対価の額</t>
    <rPh sb="0" eb="2">
      <t>ウンエイ</t>
    </rPh>
    <rPh sb="2" eb="3">
      <t>ケン</t>
    </rPh>
    <rPh sb="3" eb="5">
      <t>タイカ</t>
    </rPh>
    <rPh sb="6" eb="7">
      <t>ガク</t>
    </rPh>
    <phoneticPr fontId="3"/>
  </si>
  <si>
    <r>
      <t xml:space="preserve">6. </t>
    </r>
    <r>
      <rPr>
        <b/>
        <sz val="12"/>
        <color theme="1"/>
        <rFont val="ＭＳ Ｐゴシック"/>
        <family val="3"/>
        <charset val="128"/>
      </rPr>
      <t>運営権対価に係る前提（自動計算）</t>
    </r>
    <rPh sb="3" eb="5">
      <t>ウンエイ</t>
    </rPh>
    <rPh sb="5" eb="6">
      <t>ケン</t>
    </rPh>
    <rPh sb="6" eb="8">
      <t>タイカ</t>
    </rPh>
    <rPh sb="9" eb="10">
      <t>カカ</t>
    </rPh>
    <rPh sb="11" eb="13">
      <t>ゼンテイ</t>
    </rPh>
    <rPh sb="14" eb="16">
      <t>ジドウ</t>
    </rPh>
    <rPh sb="16" eb="18">
      <t>ケイサン</t>
    </rPh>
    <phoneticPr fontId="3"/>
  </si>
  <si>
    <t>※金額の記載は、アラビア数字を使用すること。</t>
    <phoneticPr fontId="3"/>
  </si>
  <si>
    <r>
      <rPr>
        <sz val="11"/>
        <rFont val="ＭＳ Ｐゴシック"/>
        <family val="3"/>
        <charset val="128"/>
      </rPr>
      <t>改築に係る費用の</t>
    </r>
    <r>
      <rPr>
        <sz val="11"/>
        <rFont val="Arial"/>
        <family val="2"/>
      </rPr>
      <t>10</t>
    </r>
    <r>
      <rPr>
        <sz val="11"/>
        <rFont val="ＭＳ Ｐゴシック"/>
        <family val="3"/>
        <charset val="128"/>
      </rPr>
      <t>分の</t>
    </r>
    <r>
      <rPr>
        <sz val="11"/>
        <rFont val="Arial"/>
        <family val="2"/>
      </rPr>
      <t>9</t>
    </r>
    <r>
      <rPr>
        <sz val="11"/>
        <rFont val="ＭＳ Ｐゴシック"/>
        <family val="3"/>
        <charset val="128"/>
      </rPr>
      <t>相当額（市負担）の受取</t>
    </r>
    <rPh sb="0" eb="2">
      <t>カイチク</t>
    </rPh>
    <rPh sb="3" eb="4">
      <t>カカワ</t>
    </rPh>
    <rPh sb="5" eb="7">
      <t>ヒヨウ</t>
    </rPh>
    <rPh sb="10" eb="11">
      <t>ブン</t>
    </rPh>
    <rPh sb="13" eb="15">
      <t>ソウトウ</t>
    </rPh>
    <rPh sb="15" eb="16">
      <t>ガク</t>
    </rPh>
    <rPh sb="17" eb="18">
      <t>シ</t>
    </rPh>
    <rPh sb="18" eb="20">
      <t>フタン</t>
    </rPh>
    <rPh sb="22" eb="24">
      <t>ウケトリ</t>
    </rPh>
    <phoneticPr fontId="3"/>
  </si>
  <si>
    <r>
      <t xml:space="preserve">4. </t>
    </r>
    <r>
      <rPr>
        <b/>
        <sz val="12"/>
        <color theme="1"/>
        <rFont val="ＭＳ Ｐゴシック"/>
        <family val="3"/>
        <charset val="128"/>
      </rPr>
      <t>主要工事一覧</t>
    </r>
    <rPh sb="3" eb="5">
      <t>シュヨウ</t>
    </rPh>
    <rPh sb="5" eb="7">
      <t>コウジ</t>
    </rPh>
    <rPh sb="7" eb="9">
      <t>イチラン</t>
    </rPh>
    <phoneticPr fontId="3"/>
  </si>
  <si>
    <t>円</t>
    <rPh sb="0" eb="1">
      <t>エン</t>
    </rPh>
    <phoneticPr fontId="3"/>
  </si>
  <si>
    <r>
      <t xml:space="preserve">        </t>
    </r>
    <r>
      <rPr>
        <sz val="11"/>
        <color theme="1"/>
        <rFont val="ＭＳ Ｐゴシック"/>
        <family val="3"/>
        <charset val="128"/>
      </rPr>
      <t>残存価額</t>
    </r>
    <rPh sb="8" eb="10">
      <t>ザンゾン</t>
    </rPh>
    <rPh sb="10" eb="12">
      <t>カガク</t>
    </rPh>
    <phoneticPr fontId="3"/>
  </si>
  <si>
    <t>収支計画案及び運営権対価の提案書</t>
    <rPh sb="7" eb="9">
      <t>ウンエイ</t>
    </rPh>
    <rPh sb="9" eb="10">
      <t>ケン</t>
    </rPh>
    <rPh sb="10" eb="12">
      <t>タイカ</t>
    </rPh>
    <phoneticPr fontId="3"/>
  </si>
  <si>
    <r>
      <t xml:space="preserve">        </t>
    </r>
    <r>
      <rPr>
        <sz val="11"/>
        <color theme="1"/>
        <rFont val="ＭＳ Ｐゴシック"/>
        <family val="3"/>
        <charset val="128"/>
      </rPr>
      <t>減価償却限度額</t>
    </r>
    <rPh sb="8" eb="10">
      <t>ゲンカ</t>
    </rPh>
    <rPh sb="10" eb="12">
      <t>ショウキャク</t>
    </rPh>
    <rPh sb="12" eb="14">
      <t>ゲンド</t>
    </rPh>
    <rPh sb="14" eb="15">
      <t>ガク</t>
    </rPh>
    <phoneticPr fontId="3"/>
  </si>
  <si>
    <r>
      <t xml:space="preserve">5-1. </t>
    </r>
    <r>
      <rPr>
        <b/>
        <sz val="12"/>
        <color theme="1"/>
        <rFont val="ＭＳ Ｐゴシック"/>
        <family val="3"/>
        <charset val="128"/>
      </rPr>
      <t>改築に係る前提（自動計算）</t>
    </r>
    <rPh sb="5" eb="7">
      <t>カイチク</t>
    </rPh>
    <rPh sb="8" eb="9">
      <t>カカ</t>
    </rPh>
    <rPh sb="10" eb="12">
      <t>ゼンテイ</t>
    </rPh>
    <rPh sb="13" eb="15">
      <t>ジドウ</t>
    </rPh>
    <rPh sb="15" eb="17">
      <t>ケイサン</t>
    </rPh>
    <phoneticPr fontId="3"/>
  </si>
  <si>
    <r>
      <t>1</t>
    </r>
    <r>
      <rPr>
        <sz val="11"/>
        <color theme="1"/>
        <rFont val="ＭＳ Ｐゴシック"/>
        <family val="3"/>
        <charset val="128"/>
      </rPr>
      <t>円</t>
    </r>
    <rPh sb="1" eb="2">
      <t>エン</t>
    </rPh>
    <phoneticPr fontId="3"/>
  </si>
  <si>
    <r>
      <t xml:space="preserve">5-3. </t>
    </r>
    <r>
      <rPr>
        <b/>
        <sz val="12"/>
        <color theme="1"/>
        <rFont val="ＭＳ Ｐゴシック"/>
        <family val="3"/>
        <charset val="128"/>
      </rPr>
      <t>設置に係る前提（自動計算）</t>
    </r>
    <rPh sb="5" eb="7">
      <t>セッチ</t>
    </rPh>
    <rPh sb="8" eb="9">
      <t>カカ</t>
    </rPh>
    <rPh sb="10" eb="12">
      <t>ゼンテイ</t>
    </rPh>
    <rPh sb="13" eb="15">
      <t>ジドウ</t>
    </rPh>
    <rPh sb="15" eb="17">
      <t>ケイサン</t>
    </rPh>
    <phoneticPr fontId="3"/>
  </si>
  <si>
    <r>
      <t xml:space="preserve">5-2. </t>
    </r>
    <r>
      <rPr>
        <b/>
        <sz val="12"/>
        <color theme="1"/>
        <rFont val="ＭＳ Ｐゴシック"/>
        <family val="3"/>
        <charset val="128"/>
      </rPr>
      <t>併置に係る前提（自動計算）</t>
    </r>
    <rPh sb="5" eb="7">
      <t>ヘイチ</t>
    </rPh>
    <rPh sb="8" eb="9">
      <t>カカ</t>
    </rPh>
    <rPh sb="10" eb="12">
      <t>ゼンテイ</t>
    </rPh>
    <rPh sb="13" eb="15">
      <t>ジドウ</t>
    </rPh>
    <rPh sb="15" eb="17">
      <t>ケイサン</t>
    </rPh>
    <phoneticPr fontId="3"/>
  </si>
  <si>
    <t xml:space="preserve">(1) </t>
    <phoneticPr fontId="3"/>
  </si>
  <si>
    <t>(2)</t>
  </si>
  <si>
    <t>(3)</t>
  </si>
  <si>
    <t>(4)</t>
  </si>
  <si>
    <t>(1)</t>
    <phoneticPr fontId="3"/>
  </si>
  <si>
    <t>㊞</t>
  </si>
  <si>
    <t xml:space="preserve">浜松市水道事業及び下水道事業管理者
</t>
    <phoneticPr fontId="3"/>
  </si>
  <si>
    <t xml:space="preserve">     寺田　賢次　殿</t>
    <phoneticPr fontId="3"/>
  </si>
  <si>
    <t>応募コンソーシアム名</t>
    <rPh sb="0" eb="2">
      <t>オウボ</t>
    </rPh>
    <rPh sb="9" eb="10">
      <t>メイ</t>
    </rPh>
    <phoneticPr fontId="3"/>
  </si>
  <si>
    <t>代表企業</t>
    <rPh sb="0" eb="2">
      <t>ダイヒョウ</t>
    </rPh>
    <rPh sb="2" eb="4">
      <t>キギョウ</t>
    </rPh>
    <phoneticPr fontId="3"/>
  </si>
  <si>
    <t>代 表 者</t>
    <phoneticPr fontId="3"/>
  </si>
  <si>
    <t>住所又は
所 在 地</t>
    <phoneticPr fontId="3"/>
  </si>
  <si>
    <t>商号又は
名    称</t>
    <phoneticPr fontId="3"/>
  </si>
  <si>
    <r>
      <rPr>
        <sz val="11"/>
        <color theme="1"/>
        <rFont val="ＭＳ Ｐゴシック"/>
        <family val="3"/>
        <charset val="128"/>
      </rPr>
      <t>（単位：百万円）</t>
    </r>
    <rPh sb="1" eb="3">
      <t>タンイ</t>
    </rPh>
    <rPh sb="4" eb="7">
      <t>ヒャクマンエン</t>
    </rPh>
    <phoneticPr fontId="3"/>
  </si>
  <si>
    <r>
      <rPr>
        <sz val="11"/>
        <color theme="1"/>
        <rFont val="ＭＳ Ｐゴシック"/>
        <family val="3"/>
        <charset val="128"/>
      </rPr>
      <t>事業期間計</t>
    </r>
    <rPh sb="0" eb="2">
      <t>ジギョウ</t>
    </rPh>
    <rPh sb="2" eb="4">
      <t>キカン</t>
    </rPh>
    <rPh sb="4" eb="5">
      <t>ケイ</t>
    </rPh>
    <phoneticPr fontId="3"/>
  </si>
  <si>
    <r>
      <rPr>
        <sz val="11"/>
        <color theme="1"/>
        <rFont val="ＭＳ Ｐゴシック"/>
        <family val="3"/>
        <charset val="128"/>
      </rPr>
      <t>義務・附帯事業</t>
    </r>
    <rPh sb="0" eb="2">
      <t>ギム</t>
    </rPh>
    <rPh sb="3" eb="5">
      <t>フタイ</t>
    </rPh>
    <rPh sb="5" eb="7">
      <t>ジギョウ</t>
    </rPh>
    <phoneticPr fontId="3"/>
  </si>
  <si>
    <r>
      <rPr>
        <sz val="11"/>
        <color theme="1"/>
        <rFont val="ＭＳ Ｐゴシック"/>
        <family val="3"/>
        <charset val="128"/>
      </rPr>
      <t>営業収益</t>
    </r>
    <rPh sb="0" eb="2">
      <t>エイギョウ</t>
    </rPh>
    <rPh sb="2" eb="4">
      <t>シュウエキ</t>
    </rPh>
    <phoneticPr fontId="3"/>
  </si>
  <si>
    <r>
      <rPr>
        <sz val="11"/>
        <rFont val="ＭＳ Ｐゴシック"/>
        <family val="3"/>
        <charset val="128"/>
      </rPr>
      <t>下水道利用料金収入</t>
    </r>
    <rPh sb="0" eb="3">
      <t>ゲスイドウ</t>
    </rPh>
    <rPh sb="3" eb="5">
      <t>リヨウ</t>
    </rPh>
    <rPh sb="5" eb="7">
      <t>リョウキン</t>
    </rPh>
    <rPh sb="7" eb="9">
      <t>シュウニュウ</t>
    </rPh>
    <phoneticPr fontId="3"/>
  </si>
  <si>
    <r>
      <rPr>
        <sz val="11"/>
        <rFont val="ＭＳ Ｐゴシック"/>
        <family val="3"/>
        <charset val="128"/>
      </rPr>
      <t>附帯事業収入</t>
    </r>
    <rPh sb="0" eb="2">
      <t>フタイ</t>
    </rPh>
    <rPh sb="2" eb="4">
      <t>ジギョウ</t>
    </rPh>
    <rPh sb="4" eb="6">
      <t>シュウニュウ</t>
    </rPh>
    <phoneticPr fontId="3"/>
  </si>
  <si>
    <r>
      <rPr>
        <sz val="11"/>
        <color theme="1"/>
        <rFont val="ＭＳ Ｐゴシック"/>
        <family val="3"/>
        <charset val="128"/>
      </rPr>
      <t>営業費用</t>
    </r>
    <rPh sb="0" eb="2">
      <t>エイギョウ</t>
    </rPh>
    <rPh sb="2" eb="4">
      <t>ヒヨウ</t>
    </rPh>
    <phoneticPr fontId="3"/>
  </si>
  <si>
    <r>
      <rPr>
        <sz val="11"/>
        <rFont val="ＭＳ Ｐゴシック"/>
        <family val="3"/>
        <charset val="128"/>
      </rPr>
      <t>維持管理費</t>
    </r>
    <rPh sb="0" eb="2">
      <t>イジ</t>
    </rPh>
    <rPh sb="2" eb="5">
      <t>カンリヒ</t>
    </rPh>
    <phoneticPr fontId="3"/>
  </si>
  <si>
    <r>
      <rPr>
        <sz val="11"/>
        <rFont val="ＭＳ Ｐゴシック"/>
        <family val="3"/>
        <charset val="128"/>
      </rPr>
      <t>人件費</t>
    </r>
    <rPh sb="0" eb="3">
      <t>ジンケンヒ</t>
    </rPh>
    <phoneticPr fontId="3"/>
  </si>
  <si>
    <r>
      <rPr>
        <sz val="11"/>
        <rFont val="ＭＳ Ｐゴシック"/>
        <family val="3"/>
        <charset val="128"/>
      </rPr>
      <t>租税公課</t>
    </r>
    <rPh sb="0" eb="2">
      <t>ソゼイ</t>
    </rPh>
    <rPh sb="2" eb="4">
      <t>コウカ</t>
    </rPh>
    <phoneticPr fontId="3"/>
  </si>
  <si>
    <r>
      <rPr>
        <sz val="11"/>
        <rFont val="ＭＳ Ｐゴシック"/>
        <family val="3"/>
        <charset val="128"/>
      </rPr>
      <t>減価償却費相当額（長期前払費用償却）</t>
    </r>
    <rPh sb="0" eb="2">
      <t>ゲンカ</t>
    </rPh>
    <rPh sb="2" eb="4">
      <t>ショウキャク</t>
    </rPh>
    <rPh sb="4" eb="5">
      <t>ヒ</t>
    </rPh>
    <rPh sb="5" eb="7">
      <t>ソウトウ</t>
    </rPh>
    <rPh sb="7" eb="8">
      <t>ガク</t>
    </rPh>
    <rPh sb="9" eb="11">
      <t>チョウキ</t>
    </rPh>
    <rPh sb="11" eb="13">
      <t>マエバライ</t>
    </rPh>
    <rPh sb="13" eb="15">
      <t>ヒヨウ</t>
    </rPh>
    <rPh sb="15" eb="17">
      <t>ショウキャク</t>
    </rPh>
    <phoneticPr fontId="3"/>
  </si>
  <si>
    <r>
      <rPr>
        <sz val="11"/>
        <rFont val="ＭＳ Ｐゴシック"/>
        <family val="3"/>
        <charset val="128"/>
      </rPr>
      <t>減価償却費（併置）</t>
    </r>
    <rPh sb="0" eb="2">
      <t>ゲンカ</t>
    </rPh>
    <rPh sb="2" eb="4">
      <t>ショウキャク</t>
    </rPh>
    <rPh sb="4" eb="5">
      <t>ヒ</t>
    </rPh>
    <rPh sb="6" eb="8">
      <t>ヘイチ</t>
    </rPh>
    <phoneticPr fontId="3"/>
  </si>
  <si>
    <r>
      <rPr>
        <sz val="11"/>
        <rFont val="ＭＳ Ｐゴシック"/>
        <family val="3"/>
        <charset val="128"/>
      </rPr>
      <t>運営権償却費</t>
    </r>
    <rPh sb="0" eb="2">
      <t>ウンエイ</t>
    </rPh>
    <rPh sb="2" eb="3">
      <t>ケン</t>
    </rPh>
    <rPh sb="3" eb="5">
      <t>ショウキャク</t>
    </rPh>
    <rPh sb="5" eb="6">
      <t>ヒ</t>
    </rPh>
    <phoneticPr fontId="3"/>
  </si>
  <si>
    <r>
      <rPr>
        <sz val="11"/>
        <color theme="1"/>
        <rFont val="ＭＳ Ｐゴシック"/>
        <family val="3"/>
        <charset val="128"/>
      </rPr>
      <t>義務・附帯事業に係る営業利益</t>
    </r>
    <r>
      <rPr>
        <sz val="11"/>
        <color theme="1"/>
        <rFont val="Arial"/>
        <family val="2"/>
      </rPr>
      <t>/</t>
    </r>
    <r>
      <rPr>
        <sz val="11"/>
        <color theme="1"/>
        <rFont val="ＭＳ Ｐゴシック"/>
        <family val="3"/>
        <charset val="128"/>
      </rPr>
      <t>（損失）</t>
    </r>
    <rPh sb="0" eb="2">
      <t>ギム</t>
    </rPh>
    <rPh sb="3" eb="5">
      <t>フタイ</t>
    </rPh>
    <rPh sb="5" eb="7">
      <t>ジギョウ</t>
    </rPh>
    <rPh sb="8" eb="9">
      <t>カカワ</t>
    </rPh>
    <phoneticPr fontId="3"/>
  </si>
  <si>
    <r>
      <rPr>
        <sz val="11"/>
        <color theme="1"/>
        <rFont val="ＭＳ Ｐゴシック"/>
        <family val="3"/>
        <charset val="128"/>
      </rPr>
      <t>任意事業</t>
    </r>
    <rPh sb="0" eb="2">
      <t>ニンイ</t>
    </rPh>
    <rPh sb="2" eb="4">
      <t>ジギョウ</t>
    </rPh>
    <phoneticPr fontId="3"/>
  </si>
  <si>
    <r>
      <rPr>
        <sz val="11"/>
        <rFont val="ＭＳ Ｐゴシック"/>
        <family val="3"/>
        <charset val="128"/>
      </rPr>
      <t>任意事業収入</t>
    </r>
    <rPh sb="0" eb="2">
      <t>ニンイ</t>
    </rPh>
    <rPh sb="2" eb="4">
      <t>ジギョウ</t>
    </rPh>
    <rPh sb="4" eb="6">
      <t>シュウニュウ</t>
    </rPh>
    <phoneticPr fontId="3"/>
  </si>
  <si>
    <r>
      <rPr>
        <sz val="11"/>
        <rFont val="ＭＳ Ｐゴシック"/>
        <family val="3"/>
        <charset val="128"/>
      </rPr>
      <t>減価償却費（設置）</t>
    </r>
    <rPh sb="0" eb="2">
      <t>ゲンカ</t>
    </rPh>
    <rPh sb="2" eb="4">
      <t>ショウキャク</t>
    </rPh>
    <rPh sb="4" eb="5">
      <t>ヒ</t>
    </rPh>
    <rPh sb="6" eb="8">
      <t>セッチ</t>
    </rPh>
    <phoneticPr fontId="3"/>
  </si>
  <si>
    <r>
      <rPr>
        <sz val="11"/>
        <rFont val="ＭＳ Ｐゴシック"/>
        <family val="3"/>
        <charset val="128"/>
      </rPr>
      <t>地代</t>
    </r>
    <rPh sb="0" eb="2">
      <t>チダイ</t>
    </rPh>
    <phoneticPr fontId="3"/>
  </si>
  <si>
    <r>
      <rPr>
        <sz val="11"/>
        <color theme="1"/>
        <rFont val="ＭＳ Ｐゴシック"/>
        <family val="3"/>
        <charset val="128"/>
      </rPr>
      <t>任意事業に係る営業利益</t>
    </r>
    <r>
      <rPr>
        <sz val="11"/>
        <color theme="1"/>
        <rFont val="Arial"/>
        <family val="2"/>
      </rPr>
      <t>/</t>
    </r>
    <r>
      <rPr>
        <sz val="11"/>
        <color theme="1"/>
        <rFont val="ＭＳ Ｐゴシック"/>
        <family val="3"/>
        <charset val="128"/>
      </rPr>
      <t>（損失）</t>
    </r>
    <rPh sb="0" eb="2">
      <t>ニンイ</t>
    </rPh>
    <rPh sb="2" eb="4">
      <t>ジギョウ</t>
    </rPh>
    <rPh sb="5" eb="6">
      <t>カカワ</t>
    </rPh>
    <phoneticPr fontId="3"/>
  </si>
  <si>
    <r>
      <rPr>
        <sz val="11"/>
        <color theme="1"/>
        <rFont val="ＭＳ Ｐゴシック"/>
        <family val="3"/>
        <charset val="128"/>
      </rPr>
      <t>営業利益</t>
    </r>
    <r>
      <rPr>
        <sz val="11"/>
        <color theme="1"/>
        <rFont val="Arial"/>
        <family val="2"/>
      </rPr>
      <t>/</t>
    </r>
    <r>
      <rPr>
        <sz val="11"/>
        <color theme="1"/>
        <rFont val="ＭＳ Ｐゴシック"/>
        <family val="3"/>
        <charset val="128"/>
      </rPr>
      <t>（損失）</t>
    </r>
    <rPh sb="0" eb="2">
      <t>エイギョウ</t>
    </rPh>
    <rPh sb="2" eb="4">
      <t>リエキ</t>
    </rPh>
    <rPh sb="6" eb="8">
      <t>ソンシツ</t>
    </rPh>
    <phoneticPr fontId="3"/>
  </si>
  <si>
    <r>
      <rPr>
        <sz val="11"/>
        <color theme="1"/>
        <rFont val="ＭＳ Ｐゴシック"/>
        <family val="3"/>
        <charset val="128"/>
      </rPr>
      <t>営業外収益</t>
    </r>
    <rPh sb="0" eb="3">
      <t>エイギョウガイ</t>
    </rPh>
    <rPh sb="3" eb="5">
      <t>シュウエキ</t>
    </rPh>
    <phoneticPr fontId="3"/>
  </si>
  <si>
    <r>
      <rPr>
        <sz val="11"/>
        <color theme="1"/>
        <rFont val="ＭＳ Ｐゴシック"/>
        <family val="3"/>
        <charset val="128"/>
      </rPr>
      <t>営業外費用</t>
    </r>
    <rPh sb="0" eb="3">
      <t>エイギョウガイ</t>
    </rPh>
    <rPh sb="3" eb="5">
      <t>ヒヨウ</t>
    </rPh>
    <phoneticPr fontId="3"/>
  </si>
  <si>
    <r>
      <rPr>
        <sz val="11"/>
        <color theme="1"/>
        <rFont val="ＭＳ Ｐゴシック"/>
        <family val="3"/>
        <charset val="128"/>
      </rPr>
      <t>支払利息</t>
    </r>
    <rPh sb="0" eb="2">
      <t>シハライ</t>
    </rPh>
    <rPh sb="2" eb="4">
      <t>リソク</t>
    </rPh>
    <phoneticPr fontId="3"/>
  </si>
  <si>
    <r>
      <rPr>
        <sz val="11"/>
        <color theme="1"/>
        <rFont val="ＭＳ Ｐゴシック"/>
        <family val="3"/>
        <charset val="128"/>
      </rPr>
      <t>創立費償却</t>
    </r>
    <rPh sb="0" eb="2">
      <t>ソウリツ</t>
    </rPh>
    <rPh sb="2" eb="3">
      <t>ヒ</t>
    </rPh>
    <rPh sb="3" eb="5">
      <t>ショウキャク</t>
    </rPh>
    <phoneticPr fontId="3"/>
  </si>
  <si>
    <r>
      <rPr>
        <sz val="11"/>
        <color theme="1"/>
        <rFont val="ＭＳ Ｐゴシック"/>
        <family val="3"/>
        <charset val="128"/>
      </rPr>
      <t>経常利益</t>
    </r>
    <r>
      <rPr>
        <sz val="11"/>
        <color theme="1"/>
        <rFont val="Arial"/>
        <family val="2"/>
      </rPr>
      <t>/</t>
    </r>
    <r>
      <rPr>
        <sz val="11"/>
        <color theme="1"/>
        <rFont val="ＭＳ Ｐゴシック"/>
        <family val="3"/>
        <charset val="128"/>
      </rPr>
      <t>（損失）</t>
    </r>
    <rPh sb="0" eb="2">
      <t>ケイジョウ</t>
    </rPh>
    <rPh sb="2" eb="4">
      <t>リエキ</t>
    </rPh>
    <rPh sb="6" eb="8">
      <t>ソンシツ</t>
    </rPh>
    <phoneticPr fontId="3"/>
  </si>
  <si>
    <r>
      <rPr>
        <sz val="11"/>
        <color theme="1"/>
        <rFont val="ＭＳ Ｐゴシック"/>
        <family val="3"/>
        <charset val="128"/>
      </rPr>
      <t>特別利益</t>
    </r>
    <rPh sb="0" eb="2">
      <t>トクベツ</t>
    </rPh>
    <rPh sb="2" eb="4">
      <t>リエキ</t>
    </rPh>
    <phoneticPr fontId="3"/>
  </si>
  <si>
    <r>
      <rPr>
        <sz val="11"/>
        <color theme="1"/>
        <rFont val="ＭＳ Ｐゴシック"/>
        <family val="3"/>
        <charset val="128"/>
      </rPr>
      <t>特別損失</t>
    </r>
    <rPh sb="0" eb="2">
      <t>トクベツ</t>
    </rPh>
    <rPh sb="2" eb="4">
      <t>ソンシツ</t>
    </rPh>
    <phoneticPr fontId="3"/>
  </si>
  <si>
    <r>
      <rPr>
        <sz val="11"/>
        <color theme="1"/>
        <rFont val="ＭＳ Ｐゴシック"/>
        <family val="3"/>
        <charset val="128"/>
      </rPr>
      <t>固定資産除却損（併置）</t>
    </r>
    <rPh sb="0" eb="2">
      <t>コテイ</t>
    </rPh>
    <rPh sb="2" eb="4">
      <t>シサン</t>
    </rPh>
    <rPh sb="4" eb="6">
      <t>ジョキャク</t>
    </rPh>
    <rPh sb="6" eb="7">
      <t>ソン</t>
    </rPh>
    <rPh sb="8" eb="10">
      <t>ヘイチ</t>
    </rPh>
    <phoneticPr fontId="3"/>
  </si>
  <si>
    <r>
      <rPr>
        <sz val="11"/>
        <color theme="1"/>
        <rFont val="ＭＳ Ｐゴシック"/>
        <family val="3"/>
        <charset val="128"/>
      </rPr>
      <t>固定資産除却損（設置）</t>
    </r>
    <rPh sb="0" eb="2">
      <t>コテイ</t>
    </rPh>
    <rPh sb="2" eb="4">
      <t>シサン</t>
    </rPh>
    <rPh sb="4" eb="6">
      <t>ジョキャク</t>
    </rPh>
    <rPh sb="6" eb="7">
      <t>ソン</t>
    </rPh>
    <rPh sb="8" eb="10">
      <t>セッチ</t>
    </rPh>
    <phoneticPr fontId="3"/>
  </si>
  <si>
    <r>
      <rPr>
        <sz val="11"/>
        <color theme="1"/>
        <rFont val="ＭＳ Ｐゴシック"/>
        <family val="3"/>
        <charset val="128"/>
      </rPr>
      <t>税引前当期純利益</t>
    </r>
    <r>
      <rPr>
        <sz val="11"/>
        <color theme="1"/>
        <rFont val="Arial"/>
        <family val="2"/>
      </rPr>
      <t>/</t>
    </r>
    <r>
      <rPr>
        <sz val="11"/>
        <color theme="1"/>
        <rFont val="ＭＳ Ｐゴシック"/>
        <family val="3"/>
        <charset val="128"/>
      </rPr>
      <t>（損失）</t>
    </r>
    <rPh sb="1" eb="2">
      <t>ヒ</t>
    </rPh>
    <rPh sb="10" eb="12">
      <t>ソンシツ</t>
    </rPh>
    <phoneticPr fontId="3"/>
  </si>
  <si>
    <r>
      <rPr>
        <sz val="11"/>
        <color theme="1"/>
        <rFont val="ＭＳ Ｐゴシック"/>
        <family val="3"/>
        <charset val="128"/>
      </rPr>
      <t>法人税、住民税及び事業税</t>
    </r>
    <phoneticPr fontId="3"/>
  </si>
  <si>
    <r>
      <rPr>
        <sz val="11"/>
        <color theme="1"/>
        <rFont val="ＭＳ Ｐゴシック"/>
        <family val="3"/>
        <charset val="128"/>
      </rPr>
      <t>法人税等調整額</t>
    </r>
    <phoneticPr fontId="3"/>
  </si>
  <si>
    <r>
      <rPr>
        <sz val="11"/>
        <color theme="1"/>
        <rFont val="ＭＳ Ｐゴシック"/>
        <family val="3"/>
        <charset val="128"/>
      </rPr>
      <t>当期純利益</t>
    </r>
    <r>
      <rPr>
        <sz val="11"/>
        <color theme="1"/>
        <rFont val="Arial"/>
        <family val="2"/>
      </rPr>
      <t>/</t>
    </r>
    <r>
      <rPr>
        <sz val="11"/>
        <color theme="1"/>
        <rFont val="ＭＳ Ｐゴシック"/>
        <family val="3"/>
        <charset val="128"/>
      </rPr>
      <t>（損失）</t>
    </r>
    <rPh sb="7" eb="9">
      <t>ソンシツ</t>
    </rPh>
    <phoneticPr fontId="3"/>
  </si>
  <si>
    <r>
      <rPr>
        <sz val="11"/>
        <color theme="1"/>
        <rFont val="ＭＳ Ｐゴシック"/>
        <family val="3"/>
        <charset val="128"/>
      </rPr>
      <t>営業活動キャッシュ・フロー</t>
    </r>
    <rPh sb="0" eb="2">
      <t>エイギョウ</t>
    </rPh>
    <rPh sb="2" eb="4">
      <t>カツドウ</t>
    </rPh>
    <phoneticPr fontId="3"/>
  </si>
  <si>
    <r>
      <rPr>
        <sz val="11"/>
        <rFont val="ＭＳ Ｐゴシック"/>
        <family val="3"/>
        <charset val="128"/>
      </rPr>
      <t>税引前当期純利益</t>
    </r>
    <r>
      <rPr>
        <sz val="11"/>
        <rFont val="Arial"/>
        <family val="2"/>
      </rPr>
      <t>/</t>
    </r>
    <r>
      <rPr>
        <sz val="11"/>
        <rFont val="ＭＳ Ｐゴシック"/>
        <family val="3"/>
        <charset val="128"/>
      </rPr>
      <t>（損失）</t>
    </r>
    <rPh sb="0" eb="2">
      <t>ゼイビキ</t>
    </rPh>
    <rPh sb="2" eb="3">
      <t>マエ</t>
    </rPh>
    <rPh sb="3" eb="5">
      <t>トウキ</t>
    </rPh>
    <rPh sb="5" eb="8">
      <t>ジュンリエキ</t>
    </rPh>
    <rPh sb="10" eb="12">
      <t>ソンシツ</t>
    </rPh>
    <phoneticPr fontId="3"/>
  </si>
  <si>
    <r>
      <rPr>
        <sz val="11"/>
        <rFont val="ＭＳ Ｐゴシック"/>
        <family val="3"/>
        <charset val="128"/>
      </rPr>
      <t>固定資産除却損（併置）</t>
    </r>
    <rPh sb="0" eb="2">
      <t>コテイ</t>
    </rPh>
    <rPh sb="2" eb="4">
      <t>シサン</t>
    </rPh>
    <rPh sb="4" eb="6">
      <t>ジョキャク</t>
    </rPh>
    <rPh sb="6" eb="7">
      <t>ソン</t>
    </rPh>
    <rPh sb="8" eb="10">
      <t>ヘイチ</t>
    </rPh>
    <phoneticPr fontId="3"/>
  </si>
  <si>
    <r>
      <rPr>
        <sz val="11"/>
        <rFont val="ＭＳ Ｐゴシック"/>
        <family val="3"/>
        <charset val="128"/>
      </rPr>
      <t>固定資産除却損（設置）</t>
    </r>
    <rPh sb="0" eb="2">
      <t>コテイ</t>
    </rPh>
    <rPh sb="2" eb="4">
      <t>シサン</t>
    </rPh>
    <rPh sb="4" eb="6">
      <t>ジョキャク</t>
    </rPh>
    <rPh sb="6" eb="7">
      <t>ソン</t>
    </rPh>
    <rPh sb="8" eb="10">
      <t>セッチ</t>
    </rPh>
    <phoneticPr fontId="3"/>
  </si>
  <si>
    <r>
      <rPr>
        <sz val="11"/>
        <rFont val="ＭＳ Ｐゴシック"/>
        <family val="3"/>
        <charset val="128"/>
      </rPr>
      <t>創立費償却</t>
    </r>
    <rPh sb="0" eb="2">
      <t>ソウリツ</t>
    </rPh>
    <rPh sb="2" eb="3">
      <t>ヒ</t>
    </rPh>
    <rPh sb="3" eb="5">
      <t>ショウキャク</t>
    </rPh>
    <phoneticPr fontId="3"/>
  </si>
  <si>
    <r>
      <rPr>
        <sz val="11"/>
        <rFont val="ＭＳ Ｐゴシック"/>
        <family val="3"/>
        <charset val="128"/>
      </rPr>
      <t>法人税等支払額</t>
    </r>
    <rPh sb="0" eb="3">
      <t>ホウジンゼイ</t>
    </rPh>
    <rPh sb="3" eb="4">
      <t>トウ</t>
    </rPh>
    <rPh sb="4" eb="6">
      <t>シハラ</t>
    </rPh>
    <rPh sb="6" eb="7">
      <t>ガク</t>
    </rPh>
    <phoneticPr fontId="3"/>
  </si>
  <si>
    <r>
      <rPr>
        <sz val="11"/>
        <rFont val="ＭＳ Ｐゴシック"/>
        <family val="3"/>
        <charset val="128"/>
      </rPr>
      <t>立替金（事業期間終了以降に係る減価償却費相当額）増減</t>
    </r>
    <rPh sb="0" eb="2">
      <t>タテカエ</t>
    </rPh>
    <rPh sb="2" eb="3">
      <t>キン</t>
    </rPh>
    <rPh sb="4" eb="6">
      <t>ジギョウ</t>
    </rPh>
    <rPh sb="6" eb="8">
      <t>キカン</t>
    </rPh>
    <rPh sb="8" eb="10">
      <t>シュウリョウ</t>
    </rPh>
    <rPh sb="10" eb="12">
      <t>イコウ</t>
    </rPh>
    <rPh sb="13" eb="14">
      <t>カカワ</t>
    </rPh>
    <rPh sb="15" eb="17">
      <t>ゲンカ</t>
    </rPh>
    <rPh sb="17" eb="19">
      <t>ショウキャク</t>
    </rPh>
    <rPh sb="19" eb="20">
      <t>ヒ</t>
    </rPh>
    <rPh sb="20" eb="22">
      <t>ソウトウ</t>
    </rPh>
    <rPh sb="22" eb="23">
      <t>ガク</t>
    </rPh>
    <rPh sb="24" eb="26">
      <t>ゾウゲン</t>
    </rPh>
    <phoneticPr fontId="3"/>
  </si>
  <si>
    <r>
      <rPr>
        <sz val="11"/>
        <rFont val="ＭＳ Ｐゴシック"/>
        <family val="3"/>
        <charset val="128"/>
      </rPr>
      <t>立替金（事業期間終了以降に係る減価償却費相当額）受取</t>
    </r>
    <rPh sb="0" eb="2">
      <t>タテカエ</t>
    </rPh>
    <rPh sb="2" eb="3">
      <t>キン</t>
    </rPh>
    <rPh sb="4" eb="6">
      <t>ジギョウ</t>
    </rPh>
    <rPh sb="6" eb="8">
      <t>キカン</t>
    </rPh>
    <rPh sb="8" eb="10">
      <t>シュウリョウ</t>
    </rPh>
    <rPh sb="10" eb="12">
      <t>イコウ</t>
    </rPh>
    <rPh sb="13" eb="14">
      <t>カカワ</t>
    </rPh>
    <rPh sb="15" eb="17">
      <t>ゲンカ</t>
    </rPh>
    <rPh sb="17" eb="19">
      <t>ショウキャク</t>
    </rPh>
    <rPh sb="19" eb="20">
      <t>ヒ</t>
    </rPh>
    <rPh sb="20" eb="22">
      <t>ソウトウ</t>
    </rPh>
    <rPh sb="22" eb="23">
      <t>ガク</t>
    </rPh>
    <rPh sb="24" eb="26">
      <t>ウケトリ</t>
    </rPh>
    <phoneticPr fontId="3"/>
  </si>
  <si>
    <r>
      <rPr>
        <sz val="11"/>
        <rFont val="ＭＳ Ｐゴシック"/>
        <family val="3"/>
        <charset val="128"/>
      </rPr>
      <t>未払消費税の増減</t>
    </r>
    <rPh sb="0" eb="2">
      <t>ミバラ</t>
    </rPh>
    <rPh sb="2" eb="5">
      <t>ショウヒゼイ</t>
    </rPh>
    <rPh sb="6" eb="8">
      <t>ゾウゲン</t>
    </rPh>
    <phoneticPr fontId="3"/>
  </si>
  <si>
    <r>
      <rPr>
        <sz val="11"/>
        <color theme="1"/>
        <rFont val="ＭＳ Ｐゴシック"/>
        <family val="3"/>
        <charset val="128"/>
      </rPr>
      <t>投資活動キャッシュ・フロー</t>
    </r>
    <rPh sb="0" eb="2">
      <t>トウシ</t>
    </rPh>
    <rPh sb="2" eb="4">
      <t>カツドウ</t>
    </rPh>
    <phoneticPr fontId="3"/>
  </si>
  <si>
    <r>
      <rPr>
        <sz val="11"/>
        <rFont val="ＭＳ Ｐゴシック"/>
        <family val="3"/>
        <charset val="128"/>
      </rPr>
      <t>改築に係る費用の支出</t>
    </r>
    <rPh sb="3" eb="4">
      <t>カカワ</t>
    </rPh>
    <rPh sb="5" eb="7">
      <t>ヒヨウ</t>
    </rPh>
    <rPh sb="8" eb="10">
      <t>シシュツ</t>
    </rPh>
    <phoneticPr fontId="3"/>
  </si>
  <si>
    <r>
      <rPr>
        <sz val="11"/>
        <rFont val="ＭＳ Ｐゴシック"/>
        <family val="3"/>
        <charset val="128"/>
      </rPr>
      <t>（控除）事業期間終了以降に係る減価償却費相当額</t>
    </r>
    <rPh sb="1" eb="3">
      <t>コウジョ</t>
    </rPh>
    <rPh sb="4" eb="6">
      <t>ジギョウ</t>
    </rPh>
    <rPh sb="6" eb="8">
      <t>キカン</t>
    </rPh>
    <rPh sb="8" eb="10">
      <t>シュウリョウ</t>
    </rPh>
    <rPh sb="10" eb="12">
      <t>イコウ</t>
    </rPh>
    <rPh sb="13" eb="14">
      <t>カカワ</t>
    </rPh>
    <rPh sb="15" eb="17">
      <t>ゲンカ</t>
    </rPh>
    <rPh sb="17" eb="19">
      <t>ショウキャク</t>
    </rPh>
    <rPh sb="19" eb="20">
      <t>ヒ</t>
    </rPh>
    <rPh sb="20" eb="22">
      <t>ソウトウ</t>
    </rPh>
    <rPh sb="22" eb="23">
      <t>ガク</t>
    </rPh>
    <phoneticPr fontId="3"/>
  </si>
  <si>
    <r>
      <rPr>
        <sz val="11"/>
        <rFont val="ＭＳ Ｐゴシック"/>
        <family val="3"/>
        <charset val="128"/>
      </rPr>
      <t>運営権対価の支払</t>
    </r>
    <rPh sb="0" eb="2">
      <t>ウンエイ</t>
    </rPh>
    <rPh sb="2" eb="3">
      <t>ケン</t>
    </rPh>
    <rPh sb="3" eb="5">
      <t>タイカ</t>
    </rPh>
    <rPh sb="6" eb="8">
      <t>シハライ</t>
    </rPh>
    <phoneticPr fontId="3"/>
  </si>
  <si>
    <r>
      <rPr>
        <sz val="11"/>
        <rFont val="ＭＳ Ｐゴシック"/>
        <family val="3"/>
        <charset val="128"/>
      </rPr>
      <t>併置に係る費用の支出</t>
    </r>
    <rPh sb="0" eb="2">
      <t>ヘイチ</t>
    </rPh>
    <rPh sb="3" eb="4">
      <t>カカワ</t>
    </rPh>
    <rPh sb="5" eb="7">
      <t>ヒヨウ</t>
    </rPh>
    <rPh sb="8" eb="10">
      <t>シシュツ</t>
    </rPh>
    <phoneticPr fontId="3"/>
  </si>
  <si>
    <r>
      <rPr>
        <sz val="11"/>
        <rFont val="ＭＳ Ｐゴシック"/>
        <family val="3"/>
        <charset val="128"/>
      </rPr>
      <t>設置に係る費用の支出</t>
    </r>
    <rPh sb="0" eb="2">
      <t>セッチ</t>
    </rPh>
    <rPh sb="3" eb="4">
      <t>カカワ</t>
    </rPh>
    <rPh sb="5" eb="7">
      <t>ヒヨウ</t>
    </rPh>
    <rPh sb="8" eb="10">
      <t>シシュツ</t>
    </rPh>
    <phoneticPr fontId="3"/>
  </si>
  <si>
    <r>
      <rPr>
        <sz val="11"/>
        <rFont val="ＭＳ Ｐゴシック"/>
        <family val="3"/>
        <charset val="128"/>
      </rPr>
      <t>創立費の支払</t>
    </r>
    <rPh sb="0" eb="2">
      <t>ソウリツ</t>
    </rPh>
    <rPh sb="2" eb="3">
      <t>ヒ</t>
    </rPh>
    <rPh sb="4" eb="6">
      <t>シハライ</t>
    </rPh>
    <phoneticPr fontId="3"/>
  </si>
  <si>
    <r>
      <rPr>
        <sz val="11"/>
        <color theme="1"/>
        <rFont val="ＭＳ Ｐゴシック"/>
        <family val="3"/>
        <charset val="128"/>
      </rPr>
      <t>財務活動キャッシュ・フロー</t>
    </r>
    <rPh sb="0" eb="2">
      <t>ザイム</t>
    </rPh>
    <rPh sb="2" eb="4">
      <t>カツドウ</t>
    </rPh>
    <phoneticPr fontId="3"/>
  </si>
  <si>
    <r>
      <rPr>
        <sz val="11"/>
        <rFont val="ＭＳ Ｐゴシック"/>
        <family val="3"/>
        <charset val="128"/>
      </rPr>
      <t>新規借入</t>
    </r>
    <rPh sb="0" eb="2">
      <t>シンキ</t>
    </rPh>
    <rPh sb="2" eb="4">
      <t>カリイレ</t>
    </rPh>
    <phoneticPr fontId="3"/>
  </si>
  <si>
    <r>
      <rPr>
        <sz val="11"/>
        <rFont val="ＭＳ Ｐゴシック"/>
        <family val="3"/>
        <charset val="128"/>
      </rPr>
      <t>借入返済</t>
    </r>
    <rPh sb="0" eb="2">
      <t>カリイレ</t>
    </rPh>
    <rPh sb="2" eb="4">
      <t>ヘンサイ</t>
    </rPh>
    <phoneticPr fontId="3"/>
  </si>
  <si>
    <r>
      <rPr>
        <sz val="11"/>
        <rFont val="ＭＳ Ｐゴシック"/>
        <family val="3"/>
        <charset val="128"/>
      </rPr>
      <t>配当金の支払</t>
    </r>
    <rPh sb="0" eb="3">
      <t>ハイトウキン</t>
    </rPh>
    <rPh sb="4" eb="6">
      <t>シハラ</t>
    </rPh>
    <phoneticPr fontId="3"/>
  </si>
  <si>
    <r>
      <rPr>
        <sz val="11"/>
        <color theme="1"/>
        <rFont val="ＭＳ Ｐゴシック"/>
        <family val="3"/>
        <charset val="128"/>
      </rPr>
      <t>現金及び現金同等物の増減</t>
    </r>
    <phoneticPr fontId="3"/>
  </si>
  <si>
    <r>
      <rPr>
        <sz val="11"/>
        <color theme="1"/>
        <rFont val="ＭＳ Ｐゴシック"/>
        <family val="3"/>
        <charset val="128"/>
      </rPr>
      <t>期首現金及び現金同等物の残高</t>
    </r>
    <phoneticPr fontId="3"/>
  </si>
  <si>
    <r>
      <rPr>
        <sz val="11"/>
        <color theme="1"/>
        <rFont val="ＭＳ Ｐゴシック"/>
        <family val="3"/>
        <charset val="128"/>
      </rPr>
      <t>期末現金及び現金同等物の残高</t>
    </r>
    <phoneticPr fontId="3"/>
  </si>
  <si>
    <r>
      <rPr>
        <sz val="11"/>
        <color theme="1"/>
        <rFont val="ＭＳ Ｐゴシック"/>
        <family val="3"/>
        <charset val="128"/>
      </rPr>
      <t>資産</t>
    </r>
    <rPh sb="0" eb="2">
      <t>シサン</t>
    </rPh>
    <phoneticPr fontId="3"/>
  </si>
  <si>
    <r>
      <rPr>
        <sz val="11"/>
        <rFont val="ＭＳ Ｐゴシック"/>
        <family val="3"/>
        <charset val="128"/>
      </rPr>
      <t>現金及び現金同等物</t>
    </r>
    <rPh sb="0" eb="2">
      <t>ゲンキン</t>
    </rPh>
    <rPh sb="2" eb="3">
      <t>オヨ</t>
    </rPh>
    <rPh sb="4" eb="6">
      <t>ゲンキン</t>
    </rPh>
    <rPh sb="6" eb="8">
      <t>ドウトウ</t>
    </rPh>
    <rPh sb="8" eb="9">
      <t>ブツ</t>
    </rPh>
    <phoneticPr fontId="3"/>
  </si>
  <si>
    <r>
      <rPr>
        <sz val="11"/>
        <rFont val="ＭＳ Ｐゴシック"/>
        <family val="3"/>
        <charset val="128"/>
      </rPr>
      <t>立替金（事業期間終了以降に係る減価償却費相当額）</t>
    </r>
    <rPh sb="0" eb="2">
      <t>タテカエ</t>
    </rPh>
    <rPh sb="2" eb="3">
      <t>キン</t>
    </rPh>
    <rPh sb="4" eb="6">
      <t>ジギョウ</t>
    </rPh>
    <rPh sb="6" eb="8">
      <t>キカン</t>
    </rPh>
    <rPh sb="8" eb="10">
      <t>シュウリョウ</t>
    </rPh>
    <rPh sb="10" eb="12">
      <t>イコウ</t>
    </rPh>
    <rPh sb="13" eb="14">
      <t>カカワ</t>
    </rPh>
    <rPh sb="15" eb="17">
      <t>ゲンカ</t>
    </rPh>
    <rPh sb="17" eb="19">
      <t>ショウキャク</t>
    </rPh>
    <rPh sb="19" eb="20">
      <t>ヒ</t>
    </rPh>
    <rPh sb="20" eb="22">
      <t>ソウトウ</t>
    </rPh>
    <rPh sb="22" eb="23">
      <t>ガク</t>
    </rPh>
    <phoneticPr fontId="3"/>
  </si>
  <si>
    <r>
      <rPr>
        <sz val="11"/>
        <rFont val="ＭＳ Ｐゴシック"/>
        <family val="3"/>
        <charset val="128"/>
      </rPr>
      <t>有形固定資産（併置）</t>
    </r>
    <rPh sb="0" eb="2">
      <t>ユウケイ</t>
    </rPh>
    <rPh sb="2" eb="4">
      <t>コテイ</t>
    </rPh>
    <rPh sb="4" eb="6">
      <t>シサン</t>
    </rPh>
    <rPh sb="7" eb="9">
      <t>ヘイチ</t>
    </rPh>
    <phoneticPr fontId="3"/>
  </si>
  <si>
    <r>
      <rPr>
        <sz val="11"/>
        <rFont val="ＭＳ Ｐゴシック"/>
        <family val="3"/>
        <charset val="128"/>
      </rPr>
      <t>有形固定資産（設置）</t>
    </r>
    <rPh sb="0" eb="2">
      <t>ユウケイ</t>
    </rPh>
    <rPh sb="2" eb="4">
      <t>コテイ</t>
    </rPh>
    <rPh sb="4" eb="6">
      <t>シサン</t>
    </rPh>
    <rPh sb="7" eb="9">
      <t>セッチ</t>
    </rPh>
    <phoneticPr fontId="3"/>
  </si>
  <si>
    <r>
      <rPr>
        <sz val="11"/>
        <rFont val="ＭＳ Ｐゴシック"/>
        <family val="3"/>
        <charset val="128"/>
      </rPr>
      <t>長期前払費用</t>
    </r>
    <rPh sb="0" eb="2">
      <t>チョウキ</t>
    </rPh>
    <rPh sb="2" eb="4">
      <t>マエバライ</t>
    </rPh>
    <rPh sb="4" eb="6">
      <t>ヒヨウ</t>
    </rPh>
    <phoneticPr fontId="3"/>
  </si>
  <si>
    <r>
      <rPr>
        <sz val="11"/>
        <rFont val="ＭＳ Ｐゴシック"/>
        <family val="3"/>
        <charset val="128"/>
      </rPr>
      <t>運営権</t>
    </r>
    <rPh sb="0" eb="2">
      <t>ウンエイ</t>
    </rPh>
    <rPh sb="2" eb="3">
      <t>ケン</t>
    </rPh>
    <phoneticPr fontId="3"/>
  </si>
  <si>
    <r>
      <rPr>
        <sz val="11"/>
        <rFont val="ＭＳ Ｐゴシック"/>
        <family val="3"/>
        <charset val="128"/>
      </rPr>
      <t>創立費</t>
    </r>
    <rPh sb="0" eb="2">
      <t>ソウリツ</t>
    </rPh>
    <rPh sb="2" eb="3">
      <t>ヒ</t>
    </rPh>
    <phoneticPr fontId="3"/>
  </si>
  <si>
    <r>
      <rPr>
        <sz val="11"/>
        <color theme="1"/>
        <rFont val="ＭＳ Ｐゴシック"/>
        <family val="3"/>
        <charset val="128"/>
      </rPr>
      <t>負債</t>
    </r>
    <rPh sb="0" eb="2">
      <t>フサイ</t>
    </rPh>
    <phoneticPr fontId="3"/>
  </si>
  <si>
    <r>
      <rPr>
        <sz val="11"/>
        <rFont val="ＭＳ Ｐゴシック"/>
        <family val="3"/>
        <charset val="128"/>
      </rPr>
      <t>借入金</t>
    </r>
    <rPh sb="0" eb="2">
      <t>カリイレ</t>
    </rPh>
    <rPh sb="2" eb="3">
      <t>キン</t>
    </rPh>
    <phoneticPr fontId="2"/>
  </si>
  <si>
    <r>
      <rPr>
        <sz val="11"/>
        <rFont val="ＭＳ Ｐゴシック"/>
        <family val="3"/>
        <charset val="128"/>
      </rPr>
      <t>運営権未払金</t>
    </r>
    <rPh sb="0" eb="2">
      <t>ウンエイ</t>
    </rPh>
    <rPh sb="2" eb="3">
      <t>ケン</t>
    </rPh>
    <rPh sb="3" eb="4">
      <t>ミ</t>
    </rPh>
    <rPh sb="4" eb="5">
      <t>バラ</t>
    </rPh>
    <rPh sb="5" eb="6">
      <t>キン</t>
    </rPh>
    <phoneticPr fontId="3"/>
  </si>
  <si>
    <r>
      <rPr>
        <sz val="11"/>
        <rFont val="ＭＳ Ｐゴシック"/>
        <family val="3"/>
        <charset val="128"/>
      </rPr>
      <t>未払消費税</t>
    </r>
    <rPh sb="0" eb="2">
      <t>ミバラ</t>
    </rPh>
    <rPh sb="2" eb="5">
      <t>ショウヒゼイ</t>
    </rPh>
    <phoneticPr fontId="3"/>
  </si>
  <si>
    <r>
      <rPr>
        <sz val="11"/>
        <rFont val="ＭＳ Ｐゴシック"/>
        <family val="3"/>
        <charset val="128"/>
      </rPr>
      <t>純資産</t>
    </r>
    <rPh sb="0" eb="3">
      <t>ジュンシサン</t>
    </rPh>
    <phoneticPr fontId="2"/>
  </si>
  <si>
    <r>
      <rPr>
        <sz val="11"/>
        <rFont val="ＭＳ Ｐゴシック"/>
        <family val="3"/>
        <charset val="128"/>
      </rPr>
      <t>資本金</t>
    </r>
    <rPh sb="0" eb="2">
      <t>シホン</t>
    </rPh>
    <rPh sb="2" eb="3">
      <t>キン</t>
    </rPh>
    <phoneticPr fontId="2"/>
  </si>
  <si>
    <r>
      <rPr>
        <sz val="11"/>
        <rFont val="ＭＳ Ｐゴシック"/>
        <family val="3"/>
        <charset val="128"/>
      </rPr>
      <t>利益剰余金</t>
    </r>
    <rPh sb="0" eb="2">
      <t>リエキ</t>
    </rPh>
    <rPh sb="2" eb="5">
      <t>ジョウヨキン</t>
    </rPh>
    <phoneticPr fontId="2"/>
  </si>
  <si>
    <r>
      <rPr>
        <b/>
        <sz val="11"/>
        <color rgb="FFFF0000"/>
        <rFont val="ＭＳ Ｐゴシック"/>
        <family val="3"/>
        <charset val="128"/>
      </rPr>
      <t>貸借チェック
（必ず貸借が一致することを確認の上でご提出ください）</t>
    </r>
    <rPh sb="0" eb="2">
      <t>タイシャク</t>
    </rPh>
    <rPh sb="8" eb="9">
      <t>カナラ</t>
    </rPh>
    <rPh sb="10" eb="12">
      <t>タイシャク</t>
    </rPh>
    <rPh sb="13" eb="15">
      <t>イッチ</t>
    </rPh>
    <rPh sb="20" eb="22">
      <t>カクニン</t>
    </rPh>
    <rPh sb="23" eb="24">
      <t>ウエ</t>
    </rPh>
    <rPh sb="26" eb="28">
      <t>テイシュツ</t>
    </rPh>
    <phoneticPr fontId="3"/>
  </si>
  <si>
    <r>
      <rPr>
        <b/>
        <u/>
        <sz val="11"/>
        <color theme="1"/>
        <rFont val="ＭＳ Ｐゴシック"/>
        <family val="3"/>
        <charset val="128"/>
      </rPr>
      <t>改築（更新・長寿命化・附設）</t>
    </r>
    <rPh sb="0" eb="2">
      <t>カイチク</t>
    </rPh>
    <rPh sb="3" eb="5">
      <t>コウシン</t>
    </rPh>
    <rPh sb="6" eb="7">
      <t>チョウ</t>
    </rPh>
    <rPh sb="7" eb="10">
      <t>ジュミョウカ</t>
    </rPh>
    <rPh sb="11" eb="13">
      <t>フセツ</t>
    </rPh>
    <phoneticPr fontId="3"/>
  </si>
  <si>
    <r>
      <rPr>
        <sz val="11"/>
        <color theme="1"/>
        <rFont val="ＭＳ Ｐゴシック"/>
        <family val="3"/>
        <charset val="128"/>
      </rPr>
      <t>耐用年数</t>
    </r>
    <rPh sb="0" eb="2">
      <t>タイヨウ</t>
    </rPh>
    <rPh sb="2" eb="4">
      <t>ネンスウ</t>
    </rPh>
    <phoneticPr fontId="3"/>
  </si>
  <si>
    <r>
      <rPr>
        <sz val="11"/>
        <color theme="1"/>
        <rFont val="ＭＳ Ｐゴシック"/>
        <family val="3"/>
        <charset val="128"/>
      </rPr>
      <t>↑必要に応じて行を追加してください</t>
    </r>
    <rPh sb="1" eb="3">
      <t>ヒツヨウ</t>
    </rPh>
    <rPh sb="4" eb="5">
      <t>オウ</t>
    </rPh>
    <rPh sb="7" eb="8">
      <t>ギョウ</t>
    </rPh>
    <rPh sb="9" eb="11">
      <t>ツイカ</t>
    </rPh>
    <phoneticPr fontId="3"/>
  </si>
  <si>
    <r>
      <rPr>
        <sz val="11"/>
        <color theme="1"/>
        <rFont val="ＭＳ Ｐゴシック"/>
        <family val="3"/>
        <charset val="128"/>
      </rPr>
      <t>名称</t>
    </r>
    <rPh sb="0" eb="2">
      <t>メイショウ</t>
    </rPh>
    <phoneticPr fontId="2"/>
  </si>
  <si>
    <r>
      <rPr>
        <sz val="11"/>
        <color theme="1"/>
        <rFont val="ＭＳ Ｐゴシック"/>
        <family val="3"/>
        <charset val="128"/>
      </rPr>
      <t>改築計画策定費用</t>
    </r>
    <rPh sb="0" eb="2">
      <t>カイチク</t>
    </rPh>
    <rPh sb="2" eb="4">
      <t>ケイカク</t>
    </rPh>
    <rPh sb="4" eb="6">
      <t>サクテイ</t>
    </rPh>
    <rPh sb="6" eb="8">
      <t>ヒヨウ</t>
    </rPh>
    <phoneticPr fontId="3"/>
  </si>
  <si>
    <r>
      <rPr>
        <sz val="11"/>
        <color theme="1"/>
        <rFont val="ＭＳ Ｐゴシック"/>
        <family val="3"/>
        <charset val="128"/>
      </rPr>
      <t>合計</t>
    </r>
    <rPh sb="0" eb="2">
      <t>ゴウケイ</t>
    </rPh>
    <phoneticPr fontId="3"/>
  </si>
  <si>
    <r>
      <rPr>
        <b/>
        <u/>
        <sz val="11"/>
        <color theme="1"/>
        <rFont val="ＭＳ Ｐゴシック"/>
        <family val="3"/>
        <charset val="128"/>
      </rPr>
      <t>併置（自主改善）</t>
    </r>
    <rPh sb="0" eb="2">
      <t>ヘイチ</t>
    </rPh>
    <rPh sb="3" eb="5">
      <t>ジシュ</t>
    </rPh>
    <rPh sb="5" eb="7">
      <t>カイゼン</t>
    </rPh>
    <phoneticPr fontId="3"/>
  </si>
  <si>
    <r>
      <rPr>
        <b/>
        <sz val="11"/>
        <color theme="1"/>
        <rFont val="ＭＳ Ｐゴシック"/>
        <family val="3"/>
        <charset val="128"/>
      </rPr>
      <t>合計チェック</t>
    </r>
    <rPh sb="0" eb="2">
      <t>ゴウケイ</t>
    </rPh>
    <phoneticPr fontId="3"/>
  </si>
  <si>
    <r>
      <rPr>
        <b/>
        <u/>
        <sz val="11"/>
        <color theme="1"/>
        <rFont val="ＭＳ Ｐゴシック"/>
        <family val="3"/>
        <charset val="128"/>
      </rPr>
      <t>設置</t>
    </r>
    <rPh sb="0" eb="2">
      <t>セッチ</t>
    </rPh>
    <phoneticPr fontId="3"/>
  </si>
  <si>
    <r>
      <rPr>
        <sz val="11"/>
        <color theme="1"/>
        <rFont val="ＭＳ Ｐゴシック"/>
        <family val="3"/>
        <charset val="128"/>
      </rPr>
      <t>耐用年数</t>
    </r>
  </si>
  <si>
    <r>
      <rPr>
        <sz val="11"/>
        <color theme="1"/>
        <rFont val="ＭＳ Ｐゴシック"/>
        <family val="3"/>
        <charset val="128"/>
      </rPr>
      <t>取得原価の</t>
    </r>
    <rPh sb="0" eb="2">
      <t>シュトク</t>
    </rPh>
    <rPh sb="2" eb="4">
      <t>ゲンカ</t>
    </rPh>
    <phoneticPr fontId="3"/>
  </si>
  <si>
    <r>
      <rPr>
        <b/>
        <u/>
        <sz val="11"/>
        <color theme="1"/>
        <rFont val="ＭＳ Ｐゴシック"/>
        <family val="3"/>
        <charset val="128"/>
      </rPr>
      <t>事業期間終了以降に係る減価償却費相当額の計算</t>
    </r>
    <rPh sb="0" eb="2">
      <t>ジギョウ</t>
    </rPh>
    <rPh sb="2" eb="4">
      <t>キカン</t>
    </rPh>
    <rPh sb="4" eb="6">
      <t>シュウリョウ</t>
    </rPh>
    <rPh sb="6" eb="8">
      <t>イコウ</t>
    </rPh>
    <rPh sb="9" eb="10">
      <t>カカワ</t>
    </rPh>
    <rPh sb="11" eb="13">
      <t>ゲンカ</t>
    </rPh>
    <rPh sb="13" eb="15">
      <t>ショウキャク</t>
    </rPh>
    <rPh sb="15" eb="16">
      <t>ヒ</t>
    </rPh>
    <rPh sb="16" eb="18">
      <t>ソウトウ</t>
    </rPh>
    <rPh sb="18" eb="19">
      <t>ガク</t>
    </rPh>
    <rPh sb="20" eb="22">
      <t>ケイサン</t>
    </rPh>
    <phoneticPr fontId="3"/>
  </si>
  <si>
    <r>
      <rPr>
        <sz val="11"/>
        <color theme="1"/>
        <rFont val="ＭＳ Ｐゴシック"/>
        <family val="3"/>
        <charset val="128"/>
      </rPr>
      <t>改築に係る費用</t>
    </r>
    <rPh sb="3" eb="4">
      <t>カカワ</t>
    </rPh>
    <rPh sb="5" eb="7">
      <t>ヒヨウ</t>
    </rPh>
    <phoneticPr fontId="3"/>
  </si>
  <si>
    <r>
      <rPr>
        <sz val="11"/>
        <color theme="1"/>
        <rFont val="ＭＳ Ｐゴシック"/>
        <family val="3"/>
        <charset val="128"/>
      </rPr>
      <t>運営権者負担額</t>
    </r>
    <rPh sb="0" eb="2">
      <t>ウンエイ</t>
    </rPh>
    <rPh sb="2" eb="3">
      <t>ケン</t>
    </rPh>
    <rPh sb="3" eb="4">
      <t>ジャ</t>
    </rPh>
    <rPh sb="4" eb="6">
      <t>フタン</t>
    </rPh>
    <rPh sb="6" eb="7">
      <t>ガク</t>
    </rPh>
    <phoneticPr fontId="2"/>
  </si>
  <si>
    <r>
      <rPr>
        <sz val="11"/>
        <color theme="1"/>
        <rFont val="ＭＳ Ｐゴシック"/>
        <family val="3"/>
        <charset val="128"/>
      </rPr>
      <t>未償却残高</t>
    </r>
    <rPh sb="0" eb="3">
      <t>ミショウキャク</t>
    </rPh>
    <rPh sb="3" eb="5">
      <t>ザンダカ</t>
    </rPh>
    <phoneticPr fontId="3"/>
  </si>
  <si>
    <r>
      <rPr>
        <b/>
        <u/>
        <sz val="11"/>
        <color theme="1"/>
        <rFont val="ＭＳ Ｐゴシック"/>
        <family val="3"/>
        <charset val="128"/>
      </rPr>
      <t>事業期間に係る減価償却費相当額の計算</t>
    </r>
    <rPh sb="0" eb="2">
      <t>ジギョウ</t>
    </rPh>
    <rPh sb="2" eb="4">
      <t>キカン</t>
    </rPh>
    <rPh sb="5" eb="6">
      <t>カカワ</t>
    </rPh>
    <rPh sb="7" eb="9">
      <t>ゲンカ</t>
    </rPh>
    <rPh sb="9" eb="11">
      <t>ショウキャク</t>
    </rPh>
    <rPh sb="11" eb="12">
      <t>ヒ</t>
    </rPh>
    <rPh sb="12" eb="14">
      <t>ソウトウ</t>
    </rPh>
    <rPh sb="14" eb="15">
      <t>ガク</t>
    </rPh>
    <rPh sb="16" eb="18">
      <t>ケイサン</t>
    </rPh>
    <phoneticPr fontId="3"/>
  </si>
  <si>
    <r>
      <rPr>
        <sz val="11"/>
        <color theme="1"/>
        <rFont val="ＭＳ Ｐゴシック"/>
        <family val="3"/>
        <charset val="128"/>
      </rPr>
      <t>改築に係る費用</t>
    </r>
    <rPh sb="0" eb="2">
      <t>カイチク</t>
    </rPh>
    <rPh sb="3" eb="4">
      <t>カカワ</t>
    </rPh>
    <rPh sb="5" eb="7">
      <t>ヒヨウ</t>
    </rPh>
    <phoneticPr fontId="3"/>
  </si>
  <si>
    <r>
      <rPr>
        <sz val="11"/>
        <color theme="1"/>
        <rFont val="ＭＳ Ｐゴシック"/>
        <family val="3"/>
        <charset val="128"/>
      </rPr>
      <t>事業期間終了以降に係る減価償却費相当額</t>
    </r>
    <rPh sb="0" eb="2">
      <t>ジギョウ</t>
    </rPh>
    <rPh sb="2" eb="4">
      <t>キカン</t>
    </rPh>
    <rPh sb="4" eb="6">
      <t>シュウリョウ</t>
    </rPh>
    <rPh sb="6" eb="8">
      <t>イコウ</t>
    </rPh>
    <rPh sb="9" eb="10">
      <t>カカワ</t>
    </rPh>
    <rPh sb="11" eb="13">
      <t>ゲンカ</t>
    </rPh>
    <rPh sb="13" eb="15">
      <t>ショウキャク</t>
    </rPh>
    <rPh sb="15" eb="16">
      <t>ヒ</t>
    </rPh>
    <rPh sb="16" eb="18">
      <t>ソウトウ</t>
    </rPh>
    <rPh sb="18" eb="19">
      <t>ガク</t>
    </rPh>
    <phoneticPr fontId="3"/>
  </si>
  <si>
    <r>
      <rPr>
        <sz val="11"/>
        <color theme="1"/>
        <rFont val="ＭＳ Ｐゴシック"/>
        <family val="3"/>
        <charset val="128"/>
      </rPr>
      <t>国庫補助金相当</t>
    </r>
    <rPh sb="0" eb="2">
      <t>コッコ</t>
    </rPh>
    <rPh sb="2" eb="5">
      <t>ホジョキン</t>
    </rPh>
    <rPh sb="5" eb="7">
      <t>ソウトウ</t>
    </rPh>
    <phoneticPr fontId="3"/>
  </si>
  <si>
    <r>
      <rPr>
        <sz val="11"/>
        <color theme="1"/>
        <rFont val="ＭＳ Ｐゴシック"/>
        <family val="3"/>
        <charset val="128"/>
      </rPr>
      <t>繰出金相当（従来分）</t>
    </r>
    <rPh sb="0" eb="2">
      <t>クリダ</t>
    </rPh>
    <rPh sb="2" eb="3">
      <t>キン</t>
    </rPh>
    <rPh sb="3" eb="5">
      <t>ソウトウ</t>
    </rPh>
    <rPh sb="6" eb="8">
      <t>ジュウライ</t>
    </rPh>
    <rPh sb="8" eb="9">
      <t>ブン</t>
    </rPh>
    <phoneticPr fontId="3"/>
  </si>
  <si>
    <r>
      <rPr>
        <sz val="11"/>
        <color theme="1"/>
        <rFont val="ＭＳ Ｐゴシック"/>
        <family val="3"/>
        <charset val="128"/>
      </rPr>
      <t>事業期間に係る減価償却費相当額（貸借対照表計上額）</t>
    </r>
    <rPh sb="0" eb="2">
      <t>ジギョウ</t>
    </rPh>
    <rPh sb="2" eb="4">
      <t>キカン</t>
    </rPh>
    <rPh sb="5" eb="6">
      <t>カカワ</t>
    </rPh>
    <rPh sb="7" eb="9">
      <t>ゲンカ</t>
    </rPh>
    <rPh sb="9" eb="11">
      <t>ショウキャク</t>
    </rPh>
    <rPh sb="11" eb="12">
      <t>ヒ</t>
    </rPh>
    <rPh sb="12" eb="14">
      <t>ソウトウ</t>
    </rPh>
    <rPh sb="14" eb="15">
      <t>ガク</t>
    </rPh>
    <rPh sb="16" eb="21">
      <t>タイシャクタイショウヒョウ</t>
    </rPh>
    <rPh sb="21" eb="23">
      <t>ケイジョウ</t>
    </rPh>
    <rPh sb="23" eb="24">
      <t>ガク</t>
    </rPh>
    <phoneticPr fontId="3"/>
  </si>
  <si>
    <r>
      <rPr>
        <sz val="11"/>
        <color theme="1"/>
        <rFont val="ＭＳ Ｐゴシック"/>
        <family val="3"/>
        <charset val="128"/>
      </rPr>
      <t>減価償却費</t>
    </r>
    <rPh sb="0" eb="2">
      <t>ゲンカ</t>
    </rPh>
    <rPh sb="2" eb="4">
      <t>ショウキャク</t>
    </rPh>
    <rPh sb="4" eb="5">
      <t>ヒ</t>
    </rPh>
    <phoneticPr fontId="3"/>
  </si>
  <si>
    <r>
      <rPr>
        <sz val="11"/>
        <color theme="1"/>
        <rFont val="ＭＳ Ｐゴシック"/>
        <family val="3"/>
        <charset val="128"/>
      </rPr>
      <t>事業期間に係る減価償却費相当額（損益計算書計上額）</t>
    </r>
    <rPh sb="0" eb="2">
      <t>ジギョウ</t>
    </rPh>
    <rPh sb="2" eb="4">
      <t>キカン</t>
    </rPh>
    <rPh sb="5" eb="6">
      <t>カカワ</t>
    </rPh>
    <rPh sb="7" eb="9">
      <t>ゲンカ</t>
    </rPh>
    <rPh sb="9" eb="11">
      <t>ショウキャク</t>
    </rPh>
    <rPh sb="11" eb="12">
      <t>ヒ</t>
    </rPh>
    <rPh sb="12" eb="14">
      <t>ソウトウ</t>
    </rPh>
    <rPh sb="14" eb="15">
      <t>ガク</t>
    </rPh>
    <rPh sb="16" eb="18">
      <t>ソンエキ</t>
    </rPh>
    <rPh sb="18" eb="21">
      <t>ケイサンショ</t>
    </rPh>
    <rPh sb="21" eb="23">
      <t>ケイジョウ</t>
    </rPh>
    <rPh sb="23" eb="24">
      <t>ガク</t>
    </rPh>
    <phoneticPr fontId="3"/>
  </si>
  <si>
    <r>
      <rPr>
        <sz val="11"/>
        <color theme="1"/>
        <rFont val="ＭＳ Ｐゴシック"/>
        <family val="3"/>
        <charset val="128"/>
      </rPr>
      <t>長期前払費用残高（累積）</t>
    </r>
    <rPh sb="0" eb="2">
      <t>チョウキ</t>
    </rPh>
    <rPh sb="2" eb="4">
      <t>マエバラ</t>
    </rPh>
    <rPh sb="4" eb="6">
      <t>ヒヨウ</t>
    </rPh>
    <rPh sb="6" eb="8">
      <t>ザンダカ</t>
    </rPh>
    <rPh sb="9" eb="11">
      <t>ルイセキ</t>
    </rPh>
    <phoneticPr fontId="3"/>
  </si>
  <si>
    <r>
      <rPr>
        <b/>
        <u/>
        <sz val="11"/>
        <color theme="1"/>
        <rFont val="ＭＳ Ｐゴシック"/>
        <family val="3"/>
        <charset val="128"/>
      </rPr>
      <t>集計</t>
    </r>
    <rPh sb="0" eb="2">
      <t>シュウケイ</t>
    </rPh>
    <phoneticPr fontId="3"/>
  </si>
  <si>
    <r>
      <rPr>
        <sz val="11"/>
        <color theme="1"/>
        <rFont val="ＭＳ Ｐゴシック"/>
        <family val="3"/>
        <charset val="128"/>
      </rPr>
      <t>繰出金相当（従来分）</t>
    </r>
    <phoneticPr fontId="3"/>
  </si>
  <si>
    <r>
      <rPr>
        <b/>
        <u/>
        <sz val="11"/>
        <color theme="1"/>
        <rFont val="ＭＳ Ｐゴシック"/>
        <family val="3"/>
        <charset val="128"/>
      </rPr>
      <t>事業期間終了以降に係る減価償却費の計算</t>
    </r>
    <rPh sb="0" eb="2">
      <t>ジギョウ</t>
    </rPh>
    <rPh sb="2" eb="4">
      <t>キカン</t>
    </rPh>
    <rPh sb="4" eb="6">
      <t>シュウリョウ</t>
    </rPh>
    <rPh sb="6" eb="8">
      <t>イコウ</t>
    </rPh>
    <rPh sb="9" eb="10">
      <t>カカワ</t>
    </rPh>
    <rPh sb="11" eb="13">
      <t>ゲンカ</t>
    </rPh>
    <rPh sb="13" eb="15">
      <t>ショウキャク</t>
    </rPh>
    <rPh sb="15" eb="16">
      <t>ヒ</t>
    </rPh>
    <rPh sb="17" eb="19">
      <t>ケイサン</t>
    </rPh>
    <phoneticPr fontId="3"/>
  </si>
  <si>
    <r>
      <rPr>
        <sz val="11"/>
        <color theme="1"/>
        <rFont val="ＭＳ Ｐゴシック"/>
        <family val="3"/>
        <charset val="128"/>
      </rPr>
      <t>併置に係る費用</t>
    </r>
    <rPh sb="0" eb="2">
      <t>ヘイチ</t>
    </rPh>
    <rPh sb="3" eb="4">
      <t>カカワ</t>
    </rPh>
    <rPh sb="5" eb="7">
      <t>ヒヨウ</t>
    </rPh>
    <phoneticPr fontId="3"/>
  </si>
  <si>
    <r>
      <rPr>
        <b/>
        <u/>
        <sz val="11"/>
        <color theme="1"/>
        <rFont val="ＭＳ Ｐゴシック"/>
        <family val="3"/>
        <charset val="128"/>
      </rPr>
      <t>事業期間に係る減価償却費等の計算</t>
    </r>
    <rPh sb="0" eb="2">
      <t>ジギョウ</t>
    </rPh>
    <rPh sb="2" eb="4">
      <t>キカン</t>
    </rPh>
    <rPh sb="5" eb="6">
      <t>カカワ</t>
    </rPh>
    <rPh sb="7" eb="9">
      <t>ゲンカ</t>
    </rPh>
    <rPh sb="9" eb="11">
      <t>ショウキャク</t>
    </rPh>
    <rPh sb="11" eb="12">
      <t>ヒ</t>
    </rPh>
    <rPh sb="12" eb="13">
      <t>トウ</t>
    </rPh>
    <rPh sb="14" eb="16">
      <t>ケイサン</t>
    </rPh>
    <phoneticPr fontId="3"/>
  </si>
  <si>
    <r>
      <rPr>
        <sz val="11"/>
        <color theme="1"/>
        <rFont val="ＭＳ Ｐゴシック"/>
        <family val="3"/>
        <charset val="128"/>
      </rPr>
      <t>事業期間終了以降に係る減価償却費</t>
    </r>
    <rPh sb="0" eb="2">
      <t>ジギョウ</t>
    </rPh>
    <rPh sb="2" eb="4">
      <t>キカン</t>
    </rPh>
    <rPh sb="4" eb="6">
      <t>シュウリョウ</t>
    </rPh>
    <rPh sb="6" eb="8">
      <t>イコウ</t>
    </rPh>
    <rPh sb="9" eb="10">
      <t>カカワ</t>
    </rPh>
    <rPh sb="11" eb="13">
      <t>ゲンカ</t>
    </rPh>
    <rPh sb="13" eb="15">
      <t>ショウキャク</t>
    </rPh>
    <rPh sb="15" eb="16">
      <t>ヒ</t>
    </rPh>
    <phoneticPr fontId="3"/>
  </si>
  <si>
    <r>
      <rPr>
        <sz val="11"/>
        <color theme="1"/>
        <rFont val="ＭＳ Ｐゴシック"/>
        <family val="3"/>
        <charset val="128"/>
      </rPr>
      <t>事業期間に係る減価償却費（損益計算書計上額）</t>
    </r>
    <rPh sb="0" eb="2">
      <t>ジギョウ</t>
    </rPh>
    <rPh sb="2" eb="4">
      <t>キカン</t>
    </rPh>
    <rPh sb="5" eb="6">
      <t>カカワ</t>
    </rPh>
    <rPh sb="7" eb="9">
      <t>ゲンカ</t>
    </rPh>
    <rPh sb="9" eb="11">
      <t>ショウキャク</t>
    </rPh>
    <rPh sb="11" eb="12">
      <t>ヒ</t>
    </rPh>
    <rPh sb="13" eb="15">
      <t>ソンエキ</t>
    </rPh>
    <rPh sb="15" eb="18">
      <t>ケイサンショ</t>
    </rPh>
    <rPh sb="18" eb="20">
      <t>ケイジョウ</t>
    </rPh>
    <rPh sb="20" eb="21">
      <t>ガク</t>
    </rPh>
    <phoneticPr fontId="3"/>
  </si>
  <si>
    <r>
      <rPr>
        <sz val="11"/>
        <color theme="1"/>
        <rFont val="ＭＳ Ｐゴシック"/>
        <family val="3"/>
        <charset val="128"/>
      </rPr>
      <t>固定資産除却損</t>
    </r>
    <rPh sb="0" eb="2">
      <t>コテイ</t>
    </rPh>
    <rPh sb="2" eb="4">
      <t>シサン</t>
    </rPh>
    <rPh sb="4" eb="6">
      <t>ジョキャク</t>
    </rPh>
    <rPh sb="6" eb="7">
      <t>ソン</t>
    </rPh>
    <phoneticPr fontId="3"/>
  </si>
  <si>
    <r>
      <rPr>
        <sz val="11"/>
        <color theme="1"/>
        <rFont val="ＭＳ Ｐゴシック"/>
        <family val="3"/>
        <charset val="128"/>
      </rPr>
      <t>帳簿残高（貸借対照表計上額）</t>
    </r>
    <rPh sb="0" eb="2">
      <t>チョウボ</t>
    </rPh>
    <rPh sb="2" eb="4">
      <t>ザンダカ</t>
    </rPh>
    <rPh sb="5" eb="10">
      <t>タイシャクタイショウヒョウ</t>
    </rPh>
    <rPh sb="10" eb="12">
      <t>ケイジョウ</t>
    </rPh>
    <rPh sb="12" eb="13">
      <t>ガク</t>
    </rPh>
    <phoneticPr fontId="3"/>
  </si>
  <si>
    <r>
      <rPr>
        <sz val="11"/>
        <color theme="1"/>
        <rFont val="ＭＳ Ｐゴシック"/>
        <family val="3"/>
        <charset val="128"/>
      </rPr>
      <t>設置に係る費用</t>
    </r>
    <rPh sb="0" eb="2">
      <t>セッチ</t>
    </rPh>
    <rPh sb="3" eb="4">
      <t>カカワ</t>
    </rPh>
    <rPh sb="5" eb="7">
      <t>ヒヨウ</t>
    </rPh>
    <phoneticPr fontId="3"/>
  </si>
  <si>
    <r>
      <rPr>
        <sz val="11"/>
        <color theme="1"/>
        <rFont val="ＭＳ Ｐゴシック"/>
        <family val="3"/>
        <charset val="128"/>
      </rPr>
      <t>償却年数</t>
    </r>
    <rPh sb="0" eb="2">
      <t>ショウキャク</t>
    </rPh>
    <phoneticPr fontId="3"/>
  </si>
  <si>
    <r>
      <rPr>
        <sz val="11"/>
        <color theme="1"/>
        <rFont val="ＭＳ Ｐゴシック"/>
        <family val="3"/>
        <charset val="128"/>
      </rPr>
      <t>期首残高</t>
    </r>
    <rPh sb="0" eb="2">
      <t>キシュ</t>
    </rPh>
    <rPh sb="2" eb="4">
      <t>ザンダカ</t>
    </rPh>
    <phoneticPr fontId="1"/>
  </si>
  <si>
    <r>
      <rPr>
        <sz val="11"/>
        <color theme="1"/>
        <rFont val="ＭＳ Ｐゴシック"/>
        <family val="3"/>
        <charset val="128"/>
      </rPr>
      <t>償却費</t>
    </r>
    <rPh sb="0" eb="2">
      <t>ショウキャク</t>
    </rPh>
    <rPh sb="2" eb="3">
      <t>ヒ</t>
    </rPh>
    <phoneticPr fontId="1"/>
  </si>
  <si>
    <r>
      <rPr>
        <sz val="11"/>
        <color theme="1"/>
        <rFont val="ＭＳ Ｐゴシック"/>
        <family val="3"/>
        <charset val="128"/>
      </rPr>
      <t>期末残高</t>
    </r>
    <rPh sb="0" eb="2">
      <t>キマツ</t>
    </rPh>
    <rPh sb="2" eb="4">
      <t>ザンダカ</t>
    </rPh>
    <phoneticPr fontId="1"/>
  </si>
  <si>
    <r>
      <rPr>
        <sz val="11"/>
        <color theme="1"/>
        <rFont val="ＭＳ Ｐゴシック"/>
        <family val="3"/>
        <charset val="128"/>
      </rPr>
      <t>一括払い</t>
    </r>
    <rPh sb="0" eb="2">
      <t>イッカツ</t>
    </rPh>
    <rPh sb="2" eb="3">
      <t>バラ</t>
    </rPh>
    <phoneticPr fontId="3"/>
  </si>
  <si>
    <r>
      <rPr>
        <sz val="11"/>
        <color theme="1"/>
        <rFont val="ＭＳ Ｐゴシック"/>
        <family val="3"/>
        <charset val="128"/>
      </rPr>
      <t>分割払い</t>
    </r>
    <rPh sb="0" eb="2">
      <t>ブンカツ</t>
    </rPh>
    <rPh sb="2" eb="3">
      <t>バラ</t>
    </rPh>
    <phoneticPr fontId="1"/>
  </si>
  <si>
    <r>
      <rPr>
        <u/>
        <sz val="11"/>
        <color theme="1"/>
        <rFont val="ＭＳ Ｐゴシック"/>
        <family val="3"/>
        <charset val="128"/>
      </rPr>
      <t>運営権</t>
    </r>
    <rPh sb="0" eb="2">
      <t>ウンエイ</t>
    </rPh>
    <rPh sb="2" eb="3">
      <t>ケン</t>
    </rPh>
    <phoneticPr fontId="1"/>
  </si>
  <si>
    <r>
      <rPr>
        <u/>
        <sz val="11"/>
        <color theme="1"/>
        <rFont val="ＭＳ Ｐゴシック"/>
        <family val="3"/>
        <charset val="128"/>
      </rPr>
      <t>運営権未払金</t>
    </r>
    <rPh sb="0" eb="2">
      <t>ウンエイ</t>
    </rPh>
    <rPh sb="2" eb="3">
      <t>ケン</t>
    </rPh>
    <phoneticPr fontId="1"/>
  </si>
  <si>
    <r>
      <rPr>
        <sz val="11"/>
        <color theme="1"/>
        <rFont val="ＭＳ Ｐゴシック"/>
        <family val="3"/>
        <charset val="128"/>
      </rPr>
      <t>法人税、住民税及び事業税</t>
    </r>
    <phoneticPr fontId="3"/>
  </si>
  <si>
    <r>
      <rPr>
        <sz val="11"/>
        <color theme="1"/>
        <rFont val="ＭＳ Ｐゴシック"/>
        <family val="3"/>
        <charset val="128"/>
      </rPr>
      <t>法人税等調整額</t>
    </r>
    <phoneticPr fontId="3"/>
  </si>
  <si>
    <r>
      <rPr>
        <sz val="11"/>
        <color theme="1"/>
        <rFont val="ＭＳ Ｐゴシック"/>
        <family val="3"/>
        <charset val="128"/>
      </rPr>
      <t>●●工事（附設）</t>
    </r>
    <rPh sb="2" eb="4">
      <t>コウジ</t>
    </rPh>
    <rPh sb="5" eb="7">
      <t>フセツ</t>
    </rPh>
    <phoneticPr fontId="3"/>
  </si>
  <si>
    <r>
      <rPr>
        <sz val="11"/>
        <color theme="1"/>
        <rFont val="ＭＳ Ｐゴシック"/>
        <family val="3"/>
        <charset val="128"/>
      </rPr>
      <t>▲▲工事（更新）</t>
    </r>
    <rPh sb="2" eb="4">
      <t>コウジ</t>
    </rPh>
    <rPh sb="5" eb="7">
      <t>コウシン</t>
    </rPh>
    <phoneticPr fontId="3"/>
  </si>
  <si>
    <r>
      <rPr>
        <sz val="11"/>
        <color theme="1"/>
        <rFont val="ＭＳ Ｐゴシック"/>
        <family val="3"/>
        <charset val="128"/>
      </rPr>
      <t>◆◆工事（更新）</t>
    </r>
    <rPh sb="2" eb="4">
      <t>コウジ</t>
    </rPh>
    <rPh sb="5" eb="7">
      <t>コウシン</t>
    </rPh>
    <phoneticPr fontId="3"/>
  </si>
  <si>
    <r>
      <rPr>
        <sz val="11"/>
        <color theme="1"/>
        <rFont val="ＭＳ Ｐゴシック"/>
        <family val="3"/>
        <charset val="128"/>
      </rPr>
      <t>▼▼工事（更新）</t>
    </r>
    <rPh sb="2" eb="4">
      <t>コウジ</t>
    </rPh>
    <rPh sb="5" eb="7">
      <t>コウシン</t>
    </rPh>
    <phoneticPr fontId="3"/>
  </si>
  <si>
    <r>
      <rPr>
        <sz val="11"/>
        <color theme="1"/>
        <rFont val="ＭＳ Ｐゴシック"/>
        <family val="3"/>
        <charset val="128"/>
      </rPr>
      <t>■■工事（更新）</t>
    </r>
    <rPh sb="2" eb="4">
      <t>コウジ</t>
    </rPh>
    <rPh sb="5" eb="7">
      <t>コウシン</t>
    </rPh>
    <phoneticPr fontId="3"/>
  </si>
  <si>
    <r>
      <rPr>
        <sz val="11"/>
        <color theme="1"/>
        <rFont val="ＭＳ Ｐゴシック"/>
        <family val="3"/>
        <charset val="128"/>
      </rPr>
      <t>■■工事（長寿命化）</t>
    </r>
    <rPh sb="2" eb="4">
      <t>コウジ</t>
    </rPh>
    <rPh sb="5" eb="6">
      <t>チョウ</t>
    </rPh>
    <rPh sb="6" eb="9">
      <t>ジュミョウカ</t>
    </rPh>
    <phoneticPr fontId="3"/>
  </si>
  <si>
    <r>
      <rPr>
        <sz val="11"/>
        <color theme="1"/>
        <rFont val="ＭＳ Ｐゴシック"/>
        <family val="3"/>
        <charset val="128"/>
      </rPr>
      <t>水質自動制御装置</t>
    </r>
    <rPh sb="0" eb="2">
      <t>スイシツ</t>
    </rPh>
    <rPh sb="2" eb="4">
      <t>ジドウ</t>
    </rPh>
    <rPh sb="4" eb="6">
      <t>セイギョ</t>
    </rPh>
    <rPh sb="6" eb="8">
      <t>ソウチ</t>
    </rPh>
    <phoneticPr fontId="3"/>
  </si>
  <si>
    <r>
      <rPr>
        <sz val="11"/>
        <color theme="1"/>
        <rFont val="ＭＳ Ｐゴシック"/>
        <family val="3"/>
        <charset val="128"/>
      </rPr>
      <t>繰出金相当（従来分）</t>
    </r>
    <phoneticPr fontId="3"/>
  </si>
  <si>
    <t>消費税： 計算の単純化のため、消費税については考慮していない。</t>
    <rPh sb="0" eb="3">
      <t>ショウヒゼイ</t>
    </rPh>
    <rPh sb="5" eb="7">
      <t>ケイサン</t>
    </rPh>
    <rPh sb="8" eb="11">
      <t>タンジュンカ</t>
    </rPh>
    <rPh sb="15" eb="18">
      <t>ショウヒゼイ</t>
    </rPh>
    <rPh sb="23" eb="25">
      <t>コウリョ</t>
    </rPh>
    <phoneticPr fontId="3"/>
  </si>
  <si>
    <t>創立費： 創立から5年間で定額償却を行うと仮定する。</t>
    <rPh sb="0" eb="2">
      <t>ソウリツ</t>
    </rPh>
    <rPh sb="2" eb="3">
      <t>ヒ</t>
    </rPh>
    <rPh sb="5" eb="7">
      <t>ソウリツ</t>
    </rPh>
    <rPh sb="10" eb="12">
      <t>ネンカン</t>
    </rPh>
    <rPh sb="13" eb="15">
      <t>テイガク</t>
    </rPh>
    <rPh sb="15" eb="17">
      <t>ショウキャク</t>
    </rPh>
    <rPh sb="18" eb="19">
      <t>オコナ</t>
    </rPh>
    <rPh sb="21" eb="23">
      <t>カテイ</t>
    </rPh>
    <phoneticPr fontId="3"/>
  </si>
  <si>
    <t>併置及び設置に係る費用の減価償却については、一定の耐用年数（例えば、水質自動制御装置：12年、太陽光発電設備：17年）に渡って定額法（残存価額1円）により減価償却を行うと仮定する。</t>
    <rPh sb="0" eb="2">
      <t>ヘイチ</t>
    </rPh>
    <rPh sb="2" eb="3">
      <t>オヨ</t>
    </rPh>
    <rPh sb="4" eb="6">
      <t>セッチ</t>
    </rPh>
    <rPh sb="7" eb="8">
      <t>カカワ</t>
    </rPh>
    <rPh sb="9" eb="11">
      <t>ヒヨウ</t>
    </rPh>
    <rPh sb="12" eb="14">
      <t>ゲンカ</t>
    </rPh>
    <rPh sb="14" eb="16">
      <t>ショウキャク</t>
    </rPh>
    <rPh sb="22" eb="24">
      <t>イッテイ</t>
    </rPh>
    <rPh sb="25" eb="27">
      <t>タイヨウ</t>
    </rPh>
    <rPh sb="27" eb="29">
      <t>ネンスウ</t>
    </rPh>
    <rPh sb="30" eb="31">
      <t>タト</t>
    </rPh>
    <rPh sb="34" eb="36">
      <t>スイシツ</t>
    </rPh>
    <rPh sb="36" eb="38">
      <t>ジドウ</t>
    </rPh>
    <rPh sb="38" eb="40">
      <t>セイギョ</t>
    </rPh>
    <rPh sb="40" eb="42">
      <t>ソウチ</t>
    </rPh>
    <rPh sb="45" eb="46">
      <t>ネン</t>
    </rPh>
    <rPh sb="47" eb="50">
      <t>タイヨウコウ</t>
    </rPh>
    <rPh sb="50" eb="52">
      <t>ハツデン</t>
    </rPh>
    <rPh sb="52" eb="54">
      <t>セツビ</t>
    </rPh>
    <rPh sb="57" eb="58">
      <t>ネン</t>
    </rPh>
    <rPh sb="60" eb="61">
      <t>ワタ</t>
    </rPh>
    <rPh sb="63" eb="65">
      <t>テイガク</t>
    </rPh>
    <rPh sb="65" eb="66">
      <t>ホウ</t>
    </rPh>
    <rPh sb="67" eb="69">
      <t>ザンゾン</t>
    </rPh>
    <rPh sb="69" eb="71">
      <t>カガク</t>
    </rPh>
    <rPh sb="72" eb="73">
      <t>エン</t>
    </rPh>
    <rPh sb="77" eb="79">
      <t>ゲンカ</t>
    </rPh>
    <rPh sb="79" eb="81">
      <t>ショウキャク</t>
    </rPh>
    <rPh sb="82" eb="83">
      <t>オコナ</t>
    </rPh>
    <rPh sb="85" eb="87">
      <t>カテイ</t>
    </rPh>
    <phoneticPr fontId="3"/>
  </si>
  <si>
    <t>工事名称</t>
    <rPh sb="0" eb="2">
      <t>コウジ</t>
    </rPh>
    <rPh sb="2" eb="4">
      <t>メイショウ</t>
    </rPh>
    <phoneticPr fontId="2"/>
  </si>
  <si>
    <t>運営権対価</t>
    <rPh sb="0" eb="2">
      <t>ウンエイ</t>
    </rPh>
    <rPh sb="2" eb="3">
      <t>ケン</t>
    </rPh>
    <rPh sb="3" eb="5">
      <t>タイカ</t>
    </rPh>
    <phoneticPr fontId="3"/>
  </si>
  <si>
    <t>減価償却</t>
    <rPh sb="0" eb="2">
      <t>ゲンカ</t>
    </rPh>
    <rPh sb="2" eb="4">
      <t>ショウキャク</t>
    </rPh>
    <phoneticPr fontId="3"/>
  </si>
  <si>
    <t>(1)</t>
    <phoneticPr fontId="3"/>
  </si>
  <si>
    <t>(1)</t>
    <phoneticPr fontId="3"/>
  </si>
  <si>
    <t>改築に係る費用</t>
    <rPh sb="0" eb="2">
      <t>カイチク</t>
    </rPh>
    <rPh sb="3" eb="4">
      <t>カカワ</t>
    </rPh>
    <rPh sb="5" eb="7">
      <t>ヒヨウ</t>
    </rPh>
    <phoneticPr fontId="3"/>
  </si>
  <si>
    <t>改築に係る費用</t>
    <phoneticPr fontId="3"/>
  </si>
  <si>
    <t>(2)</t>
    <phoneticPr fontId="3"/>
  </si>
  <si>
    <t>(3)</t>
    <phoneticPr fontId="3"/>
  </si>
  <si>
    <t>（参考） 入力例の前提条件</t>
    <rPh sb="1" eb="3">
      <t>サンコウ</t>
    </rPh>
    <rPh sb="5" eb="7">
      <t>ニュウリョク</t>
    </rPh>
    <rPh sb="7" eb="8">
      <t>レイ</t>
    </rPh>
    <rPh sb="9" eb="11">
      <t>ゼンテイ</t>
    </rPh>
    <rPh sb="11" eb="13">
      <t>ジョウケン</t>
    </rPh>
    <phoneticPr fontId="3"/>
  </si>
  <si>
    <t>改築に係る費用の10分の9相当額の支払いは毎年度末に行われると仮定する。</t>
    <rPh sb="0" eb="2">
      <t>カイチク</t>
    </rPh>
    <rPh sb="3" eb="4">
      <t>カカワ</t>
    </rPh>
    <rPh sb="5" eb="7">
      <t>ヒヨウ</t>
    </rPh>
    <rPh sb="10" eb="11">
      <t>ブン</t>
    </rPh>
    <rPh sb="13" eb="15">
      <t>ソウトウ</t>
    </rPh>
    <rPh sb="15" eb="16">
      <t>ガク</t>
    </rPh>
    <rPh sb="17" eb="19">
      <t>シハラ</t>
    </rPh>
    <rPh sb="21" eb="24">
      <t>マイネンド</t>
    </rPh>
    <rPh sb="24" eb="25">
      <t>マツ</t>
    </rPh>
    <rPh sb="26" eb="27">
      <t>オコナ</t>
    </rPh>
    <rPh sb="31" eb="33">
      <t>カテイ</t>
    </rPh>
    <phoneticPr fontId="3"/>
  </si>
  <si>
    <t>運営権対価は、第1期期首に全額資産計上し、事業期間（20年）で定額償却を行うと仮定する。</t>
    <rPh sb="0" eb="2">
      <t>ウンエイ</t>
    </rPh>
    <rPh sb="2" eb="3">
      <t>ケン</t>
    </rPh>
    <rPh sb="3" eb="5">
      <t>タイカ</t>
    </rPh>
    <rPh sb="7" eb="8">
      <t>ダイ</t>
    </rPh>
    <rPh sb="9" eb="10">
      <t>キ</t>
    </rPh>
    <rPh sb="10" eb="12">
      <t>キシュ</t>
    </rPh>
    <rPh sb="13" eb="15">
      <t>ゼンガク</t>
    </rPh>
    <rPh sb="15" eb="17">
      <t>シサン</t>
    </rPh>
    <rPh sb="17" eb="19">
      <t>ケイジョウ</t>
    </rPh>
    <rPh sb="21" eb="23">
      <t>ジギョウ</t>
    </rPh>
    <rPh sb="23" eb="25">
      <t>キカン</t>
    </rPh>
    <rPh sb="28" eb="29">
      <t>ネン</t>
    </rPh>
    <rPh sb="31" eb="33">
      <t>テイガク</t>
    </rPh>
    <rPh sb="33" eb="35">
      <t>ショウキャク</t>
    </rPh>
    <rPh sb="36" eb="37">
      <t>オコナ</t>
    </rPh>
    <rPh sb="39" eb="41">
      <t>カテイ</t>
    </rPh>
    <phoneticPr fontId="3"/>
  </si>
  <si>
    <t>運営権対価は、「募集要項」第2 (14)に記載の通り、0円以上とし、優先交渉権者選定時の提案によるものとする。
入力例で開示している運営権対価の額は、運営権対価の評価における市基準額（非公開）ないし最低金額等を意味するものではない。</t>
    <rPh sb="0" eb="2">
      <t>ウンエイ</t>
    </rPh>
    <rPh sb="2" eb="3">
      <t>ケン</t>
    </rPh>
    <rPh sb="3" eb="5">
      <t>タイカ</t>
    </rPh>
    <rPh sb="8" eb="10">
      <t>ボシュウ</t>
    </rPh>
    <rPh sb="10" eb="12">
      <t>ヨウコウ</t>
    </rPh>
    <rPh sb="13" eb="14">
      <t>ダイ</t>
    </rPh>
    <rPh sb="21" eb="23">
      <t>キサイ</t>
    </rPh>
    <rPh sb="24" eb="25">
      <t>トオ</t>
    </rPh>
    <rPh sb="28" eb="31">
      <t>エンイジョウ</t>
    </rPh>
    <rPh sb="34" eb="36">
      <t>ユウセン</t>
    </rPh>
    <rPh sb="36" eb="39">
      <t>コウショウケン</t>
    </rPh>
    <rPh sb="39" eb="40">
      <t>シャ</t>
    </rPh>
    <rPh sb="40" eb="42">
      <t>センテイ</t>
    </rPh>
    <rPh sb="42" eb="43">
      <t>ジ</t>
    </rPh>
    <rPh sb="44" eb="46">
      <t>テイアン</t>
    </rPh>
    <rPh sb="56" eb="58">
      <t>ニュウリョク</t>
    </rPh>
    <rPh sb="58" eb="59">
      <t>レイ</t>
    </rPh>
    <rPh sb="60" eb="62">
      <t>カイジ</t>
    </rPh>
    <rPh sb="66" eb="68">
      <t>ウンエイ</t>
    </rPh>
    <rPh sb="68" eb="69">
      <t>ケン</t>
    </rPh>
    <rPh sb="69" eb="71">
      <t>タイカ</t>
    </rPh>
    <rPh sb="72" eb="73">
      <t>ガク</t>
    </rPh>
    <rPh sb="75" eb="77">
      <t>ウンエイ</t>
    </rPh>
    <rPh sb="77" eb="78">
      <t>ケン</t>
    </rPh>
    <rPh sb="78" eb="80">
      <t>タイカ</t>
    </rPh>
    <rPh sb="81" eb="83">
      <t>ヒョウカ</t>
    </rPh>
    <rPh sb="87" eb="88">
      <t>シ</t>
    </rPh>
    <rPh sb="88" eb="90">
      <t>キジュン</t>
    </rPh>
    <rPh sb="90" eb="91">
      <t>ガク</t>
    </rPh>
    <rPh sb="92" eb="95">
      <t>ヒコウカイ</t>
    </rPh>
    <rPh sb="99" eb="101">
      <t>サイテイ</t>
    </rPh>
    <rPh sb="101" eb="103">
      <t>キンガク</t>
    </rPh>
    <rPh sb="103" eb="104">
      <t>トウ</t>
    </rPh>
    <rPh sb="105" eb="107">
      <t>イミ</t>
    </rPh>
    <phoneticPr fontId="3"/>
  </si>
  <si>
    <t>資金調達</t>
    <rPh sb="0" eb="2">
      <t>シキン</t>
    </rPh>
    <rPh sb="2" eb="4">
      <t>チョウタツ</t>
    </rPh>
    <phoneticPr fontId="3"/>
  </si>
  <si>
    <t>改築に係る費用： 資金は毎年度期首に全額借入で賄い、毎年度末に全額返済を行うものと仮定する。</t>
    <rPh sb="0" eb="2">
      <t>カイチク</t>
    </rPh>
    <rPh sb="3" eb="4">
      <t>カカワ</t>
    </rPh>
    <rPh sb="5" eb="7">
      <t>ヒヨウ</t>
    </rPh>
    <rPh sb="9" eb="11">
      <t>シキン</t>
    </rPh>
    <rPh sb="12" eb="15">
      <t>マイネンド</t>
    </rPh>
    <rPh sb="15" eb="17">
      <t>キシュ</t>
    </rPh>
    <rPh sb="18" eb="20">
      <t>ゼンガク</t>
    </rPh>
    <rPh sb="20" eb="22">
      <t>カリイレ</t>
    </rPh>
    <rPh sb="23" eb="24">
      <t>マカナ</t>
    </rPh>
    <rPh sb="26" eb="29">
      <t>マイネンド</t>
    </rPh>
    <rPh sb="29" eb="30">
      <t>マツ</t>
    </rPh>
    <rPh sb="31" eb="33">
      <t>ゼンガク</t>
    </rPh>
    <rPh sb="33" eb="35">
      <t>ヘンサイ</t>
    </rPh>
    <rPh sb="36" eb="37">
      <t>オコナ</t>
    </rPh>
    <rPh sb="41" eb="43">
      <t>カテイ</t>
    </rPh>
    <phoneticPr fontId="3"/>
  </si>
  <si>
    <t>併置に係る費用： 資金は年度期首に全額借入で賄い、6年間の元金均等払いで返済を行うものと仮定する。</t>
    <rPh sb="0" eb="2">
      <t>ヘイチ</t>
    </rPh>
    <rPh sb="3" eb="4">
      <t>カカワ</t>
    </rPh>
    <rPh sb="5" eb="7">
      <t>ヒヨウ</t>
    </rPh>
    <rPh sb="9" eb="11">
      <t>シキン</t>
    </rPh>
    <rPh sb="12" eb="14">
      <t>ネンド</t>
    </rPh>
    <rPh sb="14" eb="16">
      <t>キシュ</t>
    </rPh>
    <rPh sb="17" eb="19">
      <t>ゼンガク</t>
    </rPh>
    <rPh sb="19" eb="21">
      <t>カリイレ</t>
    </rPh>
    <rPh sb="22" eb="23">
      <t>マカナ</t>
    </rPh>
    <rPh sb="26" eb="28">
      <t>ネンカン</t>
    </rPh>
    <rPh sb="29" eb="31">
      <t>ガンキン</t>
    </rPh>
    <rPh sb="31" eb="33">
      <t>キントウ</t>
    </rPh>
    <rPh sb="33" eb="34">
      <t>バラ</t>
    </rPh>
    <rPh sb="36" eb="38">
      <t>ヘンサイ</t>
    </rPh>
    <rPh sb="39" eb="40">
      <t>オコナ</t>
    </rPh>
    <rPh sb="44" eb="46">
      <t>カテイ</t>
    </rPh>
    <phoneticPr fontId="3"/>
  </si>
  <si>
    <t>設置に係る費用： 資金は年度期首に全額借入で賄い、17年間の元金均等払いで返済を行うものと仮定する。</t>
    <rPh sb="0" eb="2">
      <t>セッチ</t>
    </rPh>
    <rPh sb="3" eb="4">
      <t>カカワ</t>
    </rPh>
    <rPh sb="5" eb="7">
      <t>ヒヨウ</t>
    </rPh>
    <rPh sb="9" eb="11">
      <t>シキン</t>
    </rPh>
    <rPh sb="12" eb="14">
      <t>ネンド</t>
    </rPh>
    <rPh sb="14" eb="16">
      <t>キシュ</t>
    </rPh>
    <rPh sb="17" eb="19">
      <t>ゼンガク</t>
    </rPh>
    <rPh sb="19" eb="21">
      <t>カリイレ</t>
    </rPh>
    <rPh sb="22" eb="23">
      <t>マカナ</t>
    </rPh>
    <rPh sb="27" eb="29">
      <t>ネンカン</t>
    </rPh>
    <rPh sb="30" eb="32">
      <t>ガンキン</t>
    </rPh>
    <rPh sb="32" eb="34">
      <t>キントウ</t>
    </rPh>
    <rPh sb="34" eb="35">
      <t>バラ</t>
    </rPh>
    <rPh sb="37" eb="39">
      <t>ヘンサイ</t>
    </rPh>
    <rPh sb="40" eb="41">
      <t>オコナ</t>
    </rPh>
    <rPh sb="45" eb="47">
      <t>カテイ</t>
    </rPh>
    <phoneticPr fontId="3"/>
  </si>
  <si>
    <t>その他</t>
    <rPh sb="2" eb="3">
      <t>タ</t>
    </rPh>
    <phoneticPr fontId="3"/>
  </si>
  <si>
    <t>併置及び設置に係る費用</t>
    <rPh sb="0" eb="2">
      <t>ヘイチ</t>
    </rPh>
    <rPh sb="2" eb="3">
      <t>オヨ</t>
    </rPh>
    <rPh sb="4" eb="6">
      <t>セッチ</t>
    </rPh>
    <rPh sb="7" eb="8">
      <t>カカワ</t>
    </rPh>
    <rPh sb="9" eb="11">
      <t>ヒヨウ</t>
    </rPh>
    <phoneticPr fontId="3"/>
  </si>
  <si>
    <t>減価償却</t>
    <rPh sb="0" eb="2">
      <t>ゲンカ</t>
    </rPh>
    <rPh sb="2" eb="4">
      <t>ショウキャク</t>
    </rPh>
    <phoneticPr fontId="3"/>
  </si>
  <si>
    <t>工事名称：工事ごとに入力し、その概算金額を実施年度に記載すること。</t>
    <rPh sb="0" eb="2">
      <t>コウジ</t>
    </rPh>
    <rPh sb="2" eb="4">
      <t>メイショウ</t>
    </rPh>
    <rPh sb="5" eb="7">
      <t>コウジ</t>
    </rPh>
    <rPh sb="10" eb="12">
      <t>ニュウリョク</t>
    </rPh>
    <rPh sb="21" eb="23">
      <t>ジッシ</t>
    </rPh>
    <rPh sb="23" eb="25">
      <t>ネンド</t>
    </rPh>
    <phoneticPr fontId="3"/>
  </si>
  <si>
    <t>設計費： 付随費用として取得価額に算入すること（「主要工事一覧」シートの各工事の入力金額には設計費を含めて入力する）。</t>
    <rPh sb="0" eb="2">
      <t>セッケイ</t>
    </rPh>
    <rPh sb="2" eb="3">
      <t>ヒ</t>
    </rPh>
    <rPh sb="5" eb="7">
      <t>フズイ</t>
    </rPh>
    <rPh sb="7" eb="9">
      <t>ヒヨウ</t>
    </rPh>
    <rPh sb="12" eb="14">
      <t>シュトク</t>
    </rPh>
    <rPh sb="14" eb="16">
      <t>カガク</t>
    </rPh>
    <rPh sb="17" eb="19">
      <t>サンニュウ</t>
    </rPh>
    <rPh sb="25" eb="27">
      <t>シュヨウ</t>
    </rPh>
    <rPh sb="27" eb="29">
      <t>コウジ</t>
    </rPh>
    <rPh sb="29" eb="31">
      <t>イチラン</t>
    </rPh>
    <rPh sb="36" eb="37">
      <t>カク</t>
    </rPh>
    <rPh sb="37" eb="39">
      <t>コウジ</t>
    </rPh>
    <rPh sb="40" eb="42">
      <t>ニュウリョク</t>
    </rPh>
    <rPh sb="42" eb="44">
      <t>キンガク</t>
    </rPh>
    <rPh sb="46" eb="48">
      <t>セッケイ</t>
    </rPh>
    <rPh sb="48" eb="49">
      <t>ヒ</t>
    </rPh>
    <rPh sb="50" eb="51">
      <t>フク</t>
    </rPh>
    <rPh sb="53" eb="55">
      <t>ニュウリョク</t>
    </rPh>
    <phoneticPr fontId="3"/>
  </si>
  <si>
    <t>運営権者が事業用地内及び施設に所有する資産については、全て運営権者の費用負担により現状に復して市又は市の指定する者に引き渡すことを原則としており、事業期間末に未償却残高が存在する場合、当該金額を固定資産除却損として計上すること。</t>
    <rPh sb="0" eb="2">
      <t>ウンエイ</t>
    </rPh>
    <rPh sb="2" eb="3">
      <t>ケン</t>
    </rPh>
    <rPh sb="3" eb="4">
      <t>シャ</t>
    </rPh>
    <rPh sb="5" eb="8">
      <t>ジギョウヨウ</t>
    </rPh>
    <rPh sb="8" eb="9">
      <t>チ</t>
    </rPh>
    <rPh sb="9" eb="10">
      <t>ナイ</t>
    </rPh>
    <rPh sb="10" eb="11">
      <t>オヨ</t>
    </rPh>
    <rPh sb="12" eb="14">
      <t>シセツ</t>
    </rPh>
    <rPh sb="15" eb="17">
      <t>ショユウ</t>
    </rPh>
    <rPh sb="19" eb="21">
      <t>シサン</t>
    </rPh>
    <rPh sb="27" eb="28">
      <t>スベ</t>
    </rPh>
    <rPh sb="29" eb="31">
      <t>ウンエイ</t>
    </rPh>
    <rPh sb="31" eb="32">
      <t>ケン</t>
    </rPh>
    <rPh sb="32" eb="33">
      <t>シャ</t>
    </rPh>
    <rPh sb="34" eb="36">
      <t>ヒヨウ</t>
    </rPh>
    <rPh sb="36" eb="38">
      <t>フタン</t>
    </rPh>
    <rPh sb="41" eb="43">
      <t>ゲンジョウ</t>
    </rPh>
    <rPh sb="44" eb="45">
      <t>フク</t>
    </rPh>
    <rPh sb="47" eb="48">
      <t>シ</t>
    </rPh>
    <rPh sb="48" eb="49">
      <t>マタ</t>
    </rPh>
    <rPh sb="50" eb="51">
      <t>シ</t>
    </rPh>
    <rPh sb="52" eb="54">
      <t>シテイ</t>
    </rPh>
    <rPh sb="56" eb="57">
      <t>モノ</t>
    </rPh>
    <rPh sb="58" eb="59">
      <t>ヒ</t>
    </rPh>
    <rPh sb="60" eb="61">
      <t>ワタ</t>
    </rPh>
    <rPh sb="73" eb="75">
      <t>ジギョウ</t>
    </rPh>
    <rPh sb="75" eb="77">
      <t>キカン</t>
    </rPh>
    <rPh sb="77" eb="78">
      <t>マツ</t>
    </rPh>
    <rPh sb="79" eb="82">
      <t>ミショウキャク</t>
    </rPh>
    <rPh sb="82" eb="84">
      <t>ザンダカ</t>
    </rPh>
    <rPh sb="85" eb="87">
      <t>ソンザイ</t>
    </rPh>
    <rPh sb="89" eb="91">
      <t>バアイ</t>
    </rPh>
    <rPh sb="92" eb="94">
      <t>トウガイ</t>
    </rPh>
    <rPh sb="94" eb="96">
      <t>キンガク</t>
    </rPh>
    <rPh sb="97" eb="99">
      <t>コテイ</t>
    </rPh>
    <rPh sb="99" eb="101">
      <t>シサン</t>
    </rPh>
    <rPh sb="101" eb="103">
      <t>ジョキャク</t>
    </rPh>
    <rPh sb="103" eb="104">
      <t>ソン</t>
    </rPh>
    <phoneticPr fontId="3"/>
  </si>
  <si>
    <t>収支計画案　入力上の留意事項</t>
    <rPh sb="0" eb="2">
      <t>シュウシ</t>
    </rPh>
    <rPh sb="2" eb="4">
      <t>ケイカク</t>
    </rPh>
    <rPh sb="4" eb="5">
      <t>アン</t>
    </rPh>
    <rPh sb="6" eb="8">
      <t>ニュウリョク</t>
    </rPh>
    <rPh sb="8" eb="9">
      <t>ジョウ</t>
    </rPh>
    <rPh sb="10" eb="12">
      <t>リュウイ</t>
    </rPh>
    <rPh sb="12" eb="14">
      <t>ジコウ</t>
    </rPh>
    <phoneticPr fontId="3"/>
  </si>
  <si>
    <t>適用金利： 計算の単純化のため及び将来的な金利上昇を考慮し、借入期間に関係なく、全期間、一律2.0％の調達金利を適用する。また、提案時に適用した金利は、契約により応募者を拘束するものではない。</t>
    <rPh sb="0" eb="2">
      <t>テキヨウ</t>
    </rPh>
    <rPh sb="2" eb="4">
      <t>キンリ</t>
    </rPh>
    <rPh sb="6" eb="8">
      <t>ケイサン</t>
    </rPh>
    <rPh sb="9" eb="12">
      <t>タンジュンカ</t>
    </rPh>
    <rPh sb="15" eb="16">
      <t>オヨ</t>
    </rPh>
    <rPh sb="17" eb="20">
      <t>ショウライテキ</t>
    </rPh>
    <rPh sb="21" eb="23">
      <t>キンリ</t>
    </rPh>
    <rPh sb="23" eb="25">
      <t>ジョウショウ</t>
    </rPh>
    <rPh sb="26" eb="28">
      <t>コウリョ</t>
    </rPh>
    <rPh sb="30" eb="32">
      <t>カリイレ</t>
    </rPh>
    <rPh sb="32" eb="34">
      <t>キカン</t>
    </rPh>
    <rPh sb="35" eb="37">
      <t>カンケイ</t>
    </rPh>
    <rPh sb="40" eb="41">
      <t>ゼン</t>
    </rPh>
    <rPh sb="41" eb="43">
      <t>キカン</t>
    </rPh>
    <rPh sb="44" eb="46">
      <t>イチリツ</t>
    </rPh>
    <rPh sb="51" eb="53">
      <t>チョウタツ</t>
    </rPh>
    <rPh sb="53" eb="55">
      <t>キンリ</t>
    </rPh>
    <rPh sb="56" eb="58">
      <t>テキヨウ</t>
    </rPh>
    <rPh sb="64" eb="66">
      <t>テイアン</t>
    </rPh>
    <rPh sb="66" eb="67">
      <t>ジ</t>
    </rPh>
    <rPh sb="68" eb="70">
      <t>テキヨウ</t>
    </rPh>
    <rPh sb="72" eb="74">
      <t>キンリ</t>
    </rPh>
    <rPh sb="76" eb="78">
      <t>ケイヤク</t>
    </rPh>
    <rPh sb="81" eb="84">
      <t>オウボシャ</t>
    </rPh>
    <rPh sb="85" eb="87">
      <t>コウソク</t>
    </rPh>
    <phoneticPr fontId="3"/>
  </si>
  <si>
    <t>有形固定資産に対して長寿命化のための工事を実施した場合、それに係る費用は、その費用の金額を固有の取得原価として、長寿命化の対象となった有形固定資産本体と種類及び耐用年数を同じくする新たな有形固定資産を取得したものとして、その種類と耐用年数に応じて減価償却を行うこと（関連資料集 資料5（平成28年8月5日改訂版）を参照）。</t>
    <rPh sb="133" eb="135">
      <t>カンレン</t>
    </rPh>
    <rPh sb="135" eb="137">
      <t>シリョウ</t>
    </rPh>
    <rPh sb="137" eb="138">
      <t>シュウ</t>
    </rPh>
    <rPh sb="139" eb="141">
      <t>シリョウ</t>
    </rPh>
    <rPh sb="143" eb="145">
      <t>ヘイセイ</t>
    </rPh>
    <rPh sb="147" eb="148">
      <t>ネン</t>
    </rPh>
    <rPh sb="149" eb="150">
      <t>ガツ</t>
    </rPh>
    <rPh sb="151" eb="152">
      <t>ニチ</t>
    </rPh>
    <rPh sb="152" eb="155">
      <t>カイテイバン</t>
    </rPh>
    <rPh sb="157" eb="159">
      <t>サンショウ</t>
    </rPh>
    <phoneticPr fontId="3"/>
  </si>
  <si>
    <t>改築に係る費用の10分の1相当額に関する減価償却相当額の期間配分については、本来、応募者の選択する方法で行われることになるが、本様式においては、事業期間終了以降に係る減価償却費相当額を算定するため、市の採用する方法（関連資料集 資料5（改訂版）を参照）により行うこと。</t>
    <rPh sb="0" eb="2">
      <t>カイチク</t>
    </rPh>
    <rPh sb="3" eb="4">
      <t>カカワ</t>
    </rPh>
    <rPh sb="5" eb="7">
      <t>ヒヨウ</t>
    </rPh>
    <rPh sb="10" eb="11">
      <t>ブン</t>
    </rPh>
    <rPh sb="13" eb="15">
      <t>ソウトウ</t>
    </rPh>
    <rPh sb="15" eb="16">
      <t>ガク</t>
    </rPh>
    <rPh sb="17" eb="18">
      <t>カン</t>
    </rPh>
    <rPh sb="20" eb="22">
      <t>ゲンカ</t>
    </rPh>
    <rPh sb="22" eb="24">
      <t>ショウキャク</t>
    </rPh>
    <rPh sb="24" eb="26">
      <t>ソウトウ</t>
    </rPh>
    <rPh sb="26" eb="27">
      <t>ガク</t>
    </rPh>
    <rPh sb="28" eb="30">
      <t>キカン</t>
    </rPh>
    <rPh sb="30" eb="32">
      <t>ハイブン</t>
    </rPh>
    <rPh sb="38" eb="40">
      <t>ホンライ</t>
    </rPh>
    <rPh sb="41" eb="44">
      <t>オウボシャ</t>
    </rPh>
    <rPh sb="45" eb="47">
      <t>センタク</t>
    </rPh>
    <rPh sb="49" eb="51">
      <t>ホウホウ</t>
    </rPh>
    <rPh sb="52" eb="53">
      <t>オコナ</t>
    </rPh>
    <rPh sb="63" eb="64">
      <t>ホン</t>
    </rPh>
    <rPh sb="64" eb="66">
      <t>ヨウシキ</t>
    </rPh>
    <rPh sb="72" eb="74">
      <t>ジギョウ</t>
    </rPh>
    <rPh sb="74" eb="76">
      <t>キカン</t>
    </rPh>
    <rPh sb="76" eb="78">
      <t>シュウリョウ</t>
    </rPh>
    <rPh sb="78" eb="80">
      <t>イコウ</t>
    </rPh>
    <rPh sb="81" eb="82">
      <t>カカワ</t>
    </rPh>
    <rPh sb="83" eb="85">
      <t>ゲンカ</t>
    </rPh>
    <rPh sb="85" eb="87">
      <t>ショウキャク</t>
    </rPh>
    <rPh sb="87" eb="88">
      <t>ヒ</t>
    </rPh>
    <rPh sb="88" eb="90">
      <t>ソウトウ</t>
    </rPh>
    <rPh sb="90" eb="91">
      <t>ガク</t>
    </rPh>
    <rPh sb="92" eb="94">
      <t>サンテイ</t>
    </rPh>
    <rPh sb="99" eb="100">
      <t>シ</t>
    </rPh>
    <rPh sb="101" eb="103">
      <t>サイヨウ</t>
    </rPh>
    <rPh sb="105" eb="107">
      <t>ホウホウ</t>
    </rPh>
    <rPh sb="108" eb="110">
      <t>カンレン</t>
    </rPh>
    <rPh sb="110" eb="112">
      <t>シリョウ</t>
    </rPh>
    <rPh sb="112" eb="113">
      <t>シュウ</t>
    </rPh>
    <rPh sb="114" eb="116">
      <t>シリョウ</t>
    </rPh>
    <rPh sb="118" eb="121">
      <t>カイテイバン</t>
    </rPh>
    <rPh sb="123" eb="125">
      <t>サンショウ</t>
    </rPh>
    <rPh sb="129" eb="130">
      <t>オコナ</t>
    </rPh>
    <phoneticPr fontId="3"/>
  </si>
  <si>
    <t>改築計画策定費用：5年毎の改築計画策定に係る費用については、計画策定業務実施年度の工事に係る費用に按分し（工事金額による按分）、それぞれの工事の減価償却を通じて期間配分すること。</t>
    <rPh sb="0" eb="2">
      <t>カイチク</t>
    </rPh>
    <rPh sb="2" eb="4">
      <t>ケイカク</t>
    </rPh>
    <rPh sb="4" eb="6">
      <t>サクテイ</t>
    </rPh>
    <rPh sb="6" eb="8">
      <t>ヒヨウ</t>
    </rPh>
    <rPh sb="10" eb="11">
      <t>ネン</t>
    </rPh>
    <rPh sb="11" eb="12">
      <t>ゴト</t>
    </rPh>
    <rPh sb="13" eb="15">
      <t>カイチク</t>
    </rPh>
    <rPh sb="15" eb="17">
      <t>ケイカク</t>
    </rPh>
    <rPh sb="17" eb="19">
      <t>サクテイ</t>
    </rPh>
    <rPh sb="20" eb="21">
      <t>カカワ</t>
    </rPh>
    <rPh sb="22" eb="24">
      <t>ヒヨウ</t>
    </rPh>
    <rPh sb="30" eb="32">
      <t>ケイカク</t>
    </rPh>
    <rPh sb="32" eb="34">
      <t>サクテイ</t>
    </rPh>
    <rPh sb="34" eb="36">
      <t>ギョウム</t>
    </rPh>
    <rPh sb="36" eb="38">
      <t>ジッシ</t>
    </rPh>
    <rPh sb="38" eb="40">
      <t>ネンド</t>
    </rPh>
    <rPh sb="41" eb="43">
      <t>コウジ</t>
    </rPh>
    <rPh sb="44" eb="45">
      <t>カカワ</t>
    </rPh>
    <rPh sb="46" eb="48">
      <t>ヒヨウ</t>
    </rPh>
    <rPh sb="49" eb="51">
      <t>アンブン</t>
    </rPh>
    <rPh sb="53" eb="55">
      <t>コウジ</t>
    </rPh>
    <rPh sb="55" eb="57">
      <t>キンガク</t>
    </rPh>
    <rPh sb="60" eb="62">
      <t>アンブン</t>
    </rPh>
    <rPh sb="69" eb="71">
      <t>コウジ</t>
    </rPh>
    <rPh sb="72" eb="74">
      <t>ゲンカ</t>
    </rPh>
    <rPh sb="74" eb="76">
      <t>ショウキャク</t>
    </rPh>
    <rPh sb="77" eb="78">
      <t>ツウ</t>
    </rPh>
    <rPh sb="80" eb="82">
      <t>キカン</t>
    </rPh>
    <rPh sb="82" eb="84">
      <t>ハイブン</t>
    </rPh>
    <phoneticPr fontId="3"/>
  </si>
  <si>
    <t>改築を実施した場合、以下のような会計処理が行われると仮定する。
（前提）
  ・ 改築に係る費用： 100
  ・ 改築に係る費用の10分の1相当額のうち、事業期間終了以降に係る減価償却費相当額： 3
（会計処理）
   借方）  立替金（10分の9相当額）                                                 90
             立替金（事業期間終了以降に係る減価償却費相当額）           3
             長期前払費用                                                                  7
   貸方）  現金及び現金同等物                                                     100</t>
    <rPh sb="0" eb="2">
      <t>カイチク</t>
    </rPh>
    <rPh sb="3" eb="5">
      <t>ジッシ</t>
    </rPh>
    <rPh sb="7" eb="9">
      <t>バアイ</t>
    </rPh>
    <rPh sb="10" eb="12">
      <t>イカ</t>
    </rPh>
    <rPh sb="16" eb="18">
      <t>カイケイ</t>
    </rPh>
    <rPh sb="18" eb="20">
      <t>ショリ</t>
    </rPh>
    <rPh sb="21" eb="22">
      <t>オコナ</t>
    </rPh>
    <rPh sb="26" eb="28">
      <t>カテイ</t>
    </rPh>
    <rPh sb="33" eb="35">
      <t>ゼンテイ</t>
    </rPh>
    <rPh sb="41" eb="43">
      <t>カイチク</t>
    </rPh>
    <rPh sb="44" eb="45">
      <t>カカワ</t>
    </rPh>
    <rPh sb="46" eb="48">
      <t>ヒヨウ</t>
    </rPh>
    <rPh sb="58" eb="60">
      <t>カイチク</t>
    </rPh>
    <rPh sb="61" eb="62">
      <t>カカワ</t>
    </rPh>
    <rPh sb="63" eb="65">
      <t>ヒヨウ</t>
    </rPh>
    <rPh sb="68" eb="69">
      <t>ブン</t>
    </rPh>
    <rPh sb="71" eb="73">
      <t>ソウトウ</t>
    </rPh>
    <rPh sb="73" eb="74">
      <t>ガク</t>
    </rPh>
    <rPh sb="78" eb="80">
      <t>ジギョウ</t>
    </rPh>
    <rPh sb="80" eb="82">
      <t>キカン</t>
    </rPh>
    <rPh sb="82" eb="84">
      <t>シュウリョウ</t>
    </rPh>
    <rPh sb="84" eb="86">
      <t>イコウ</t>
    </rPh>
    <rPh sb="87" eb="88">
      <t>カカワ</t>
    </rPh>
    <rPh sb="89" eb="91">
      <t>ゲンカ</t>
    </rPh>
    <rPh sb="91" eb="93">
      <t>ショウキャク</t>
    </rPh>
    <rPh sb="93" eb="94">
      <t>ヒ</t>
    </rPh>
    <rPh sb="94" eb="96">
      <t>ソウトウ</t>
    </rPh>
    <rPh sb="96" eb="97">
      <t>ガク</t>
    </rPh>
    <rPh sb="102" eb="104">
      <t>カイケイ</t>
    </rPh>
    <rPh sb="104" eb="106">
      <t>ショリ</t>
    </rPh>
    <rPh sb="111" eb="113">
      <t>カリカタ</t>
    </rPh>
    <rPh sb="116" eb="118">
      <t>タテカエ</t>
    </rPh>
    <rPh sb="122" eb="123">
      <t>ブン</t>
    </rPh>
    <rPh sb="125" eb="127">
      <t>ソウトウ</t>
    </rPh>
    <rPh sb="127" eb="128">
      <t>ガク</t>
    </rPh>
    <rPh sb="194" eb="196">
      <t>タテカエ</t>
    </rPh>
    <rPh sb="198" eb="200">
      <t>ジギョウ</t>
    </rPh>
    <rPh sb="200" eb="202">
      <t>キカン</t>
    </rPh>
    <rPh sb="202" eb="204">
      <t>シュウリョウ</t>
    </rPh>
    <rPh sb="204" eb="206">
      <t>イコウ</t>
    </rPh>
    <rPh sb="207" eb="208">
      <t>カカワ</t>
    </rPh>
    <rPh sb="209" eb="211">
      <t>ゲンカ</t>
    </rPh>
    <rPh sb="211" eb="213">
      <t>ショウキャク</t>
    </rPh>
    <rPh sb="213" eb="214">
      <t>ヒ</t>
    </rPh>
    <rPh sb="214" eb="216">
      <t>ソウトウ</t>
    </rPh>
    <rPh sb="216" eb="217">
      <t>ガク</t>
    </rPh>
    <rPh sb="244" eb="246">
      <t>チョウキ</t>
    </rPh>
    <rPh sb="246" eb="248">
      <t>マエバライ</t>
    </rPh>
    <rPh sb="248" eb="250">
      <t>ヒヨウ</t>
    </rPh>
    <rPh sb="321" eb="323">
      <t>カシカタ</t>
    </rPh>
    <rPh sb="326" eb="328">
      <t>ゲンキン</t>
    </rPh>
    <rPh sb="328" eb="329">
      <t>オヨ</t>
    </rPh>
    <rPh sb="330" eb="332">
      <t>ゲンキン</t>
    </rPh>
    <rPh sb="332" eb="334">
      <t>ドウトウ</t>
    </rPh>
    <rPh sb="334" eb="335">
      <t>ブツ</t>
    </rPh>
    <phoneticPr fontId="3"/>
  </si>
  <si>
    <t>事業期間終了以降に係る減価償却費相当額の支払いは事業期間末に行われると仮定する。
また、要求水準を充足させるために必要となる費用等は考慮しない。</t>
    <rPh sb="0" eb="2">
      <t>ジギョウ</t>
    </rPh>
    <rPh sb="2" eb="4">
      <t>キカン</t>
    </rPh>
    <rPh sb="4" eb="6">
      <t>シュウリョウ</t>
    </rPh>
    <rPh sb="6" eb="8">
      <t>イコウ</t>
    </rPh>
    <rPh sb="9" eb="10">
      <t>カカワ</t>
    </rPh>
    <rPh sb="11" eb="13">
      <t>ゲンカ</t>
    </rPh>
    <rPh sb="13" eb="15">
      <t>ショウキャク</t>
    </rPh>
    <rPh sb="15" eb="16">
      <t>ヒ</t>
    </rPh>
    <rPh sb="16" eb="18">
      <t>ソウトウ</t>
    </rPh>
    <rPh sb="18" eb="19">
      <t>ガク</t>
    </rPh>
    <rPh sb="20" eb="22">
      <t>シハラ</t>
    </rPh>
    <rPh sb="24" eb="26">
      <t>ジギョウ</t>
    </rPh>
    <rPh sb="26" eb="28">
      <t>キカン</t>
    </rPh>
    <rPh sb="28" eb="29">
      <t>マツ</t>
    </rPh>
    <rPh sb="30" eb="31">
      <t>オコナ</t>
    </rPh>
    <rPh sb="35" eb="37">
      <t>カテイ</t>
    </rPh>
    <rPh sb="44" eb="46">
      <t>ヨウキュウ</t>
    </rPh>
    <rPh sb="46" eb="48">
      <t>スイジュン</t>
    </rPh>
    <rPh sb="49" eb="51">
      <t>ジュウソク</t>
    </rPh>
    <rPh sb="57" eb="59">
      <t>ヒツヨウ</t>
    </rPh>
    <rPh sb="62" eb="64">
      <t>ヒヨウ</t>
    </rPh>
    <rPh sb="64" eb="65">
      <t>トウ</t>
    </rPh>
    <rPh sb="66" eb="68">
      <t>コウリョ</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</si>
</sst>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yyyy/m/d;@"/>
    <numFmt numFmtId="177" formatCode="&quot;第&quot;#&quot;期&quot;"/>
    <numFmt numFmtId="178" formatCode="&quot;平成&quot;#&quot;年度&quot;"/>
    <numFmt numFmtId="179" formatCode="#&quot;年&quot;"/>
    <numFmt numFmtId="180" formatCode="#,##0_);\(#,##0\)"/>
    <numFmt numFmtId="181" formatCode="#,##0.00_);[Red]\(#,##0.00\)"/>
  </numFmts>
  <fonts count="32" x14ac:knownFonts="1">
    <font>
      <sz val="11"/>
      <color theme="1"/>
      <name val="ＭＳ Ｐゴシック"/>
      <family val="2"/>
      <charset val="128"/>
      <scheme val="minor"/>
    </font>
    <font>
      <sz val="11"/>
      <color theme="1"/>
      <name val="ＭＳ Ｐゴシック"/>
      <family val="2"/>
      <charset val="128"/>
      <scheme val="minor"/>
    </font>
    <font>
      <b/>
      <sz val="11"/>
      <color theme="3"/>
      <name val="ＭＳ Ｐゴシック"/>
      <family val="2"/>
      <charset val="128"/>
      <scheme val="minor"/>
    </font>
    <font>
      <sz val="6"/>
      <name val="ＭＳ Ｐゴシック"/>
      <family val="2"/>
      <charset val="128"/>
      <scheme val="minor"/>
    </font>
    <font>
      <sz val="11"/>
      <color theme="1"/>
      <name val="ＭＳ Ｐゴシック"/>
      <family val="2"/>
      <charset val="128"/>
    </font>
    <font>
      <sz val="11"/>
      <color theme="1"/>
      <name val="Arial"/>
      <family val="2"/>
    </font>
    <font>
      <sz val="11"/>
      <color theme="1"/>
      <name val="ＭＳ Ｐゴシック"/>
      <family val="3"/>
      <charset val="128"/>
    </font>
    <font>
      <b/>
      <sz val="12"/>
      <color theme="1"/>
      <name val="Arial"/>
      <family val="2"/>
    </font>
    <font>
      <b/>
      <sz val="12"/>
      <color theme="1"/>
      <name val="ＭＳ Ｐゴシック"/>
      <family val="3"/>
      <charset val="128"/>
    </font>
    <font>
      <sz val="11"/>
      <name val="ＭＳ Ｐゴシック"/>
      <family val="3"/>
      <charset val="128"/>
    </font>
    <font>
      <b/>
      <sz val="11"/>
      <color theme="1"/>
      <name val="ＭＳ Ｐゴシック"/>
      <family val="3"/>
      <charset val="128"/>
    </font>
    <font>
      <b/>
      <sz val="11"/>
      <color theme="1"/>
      <name val="ＭＳ Ｐゴシック"/>
      <family val="3"/>
      <charset val="128"/>
      <scheme val="minor"/>
    </font>
    <font>
      <sz val="10.5"/>
      <color theme="1"/>
      <name val="ＭＳ 明朝"/>
      <family val="1"/>
      <charset val="128"/>
    </font>
    <font>
      <sz val="9"/>
      <color theme="1"/>
      <name val="ＭＳ Ｐゴシック"/>
      <family val="2"/>
      <charset val="128"/>
      <scheme val="minor"/>
    </font>
    <font>
      <sz val="11"/>
      <name val="Arial"/>
      <family val="2"/>
    </font>
    <font>
      <b/>
      <u/>
      <sz val="11"/>
      <color theme="1"/>
      <name val="ＭＳ Ｐゴシック"/>
      <family val="3"/>
      <charset val="128"/>
    </font>
    <font>
      <b/>
      <sz val="12"/>
      <color theme="1"/>
      <name val="ＭＳ 明朝"/>
      <family val="1"/>
      <charset val="128"/>
    </font>
    <font>
      <sz val="11"/>
      <color theme="1"/>
      <name val="ＭＳ 明朝"/>
      <family val="1"/>
      <charset val="128"/>
    </font>
    <font>
      <b/>
      <sz val="11"/>
      <color rgb="FFFF0000"/>
      <name val="ＭＳ Ｐゴシック"/>
      <family val="3"/>
      <charset val="128"/>
    </font>
    <font>
      <b/>
      <sz val="11"/>
      <color theme="1"/>
      <name val="Arial"/>
      <family val="2"/>
    </font>
    <font>
      <sz val="11"/>
      <color rgb="FFFF0000"/>
      <name val="Arial"/>
      <family val="2"/>
    </font>
    <font>
      <b/>
      <sz val="11"/>
      <color rgb="FFFF0000"/>
      <name val="Arial"/>
      <family val="2"/>
    </font>
    <font>
      <b/>
      <u/>
      <sz val="11"/>
      <color theme="1"/>
      <name val="Arial"/>
      <family val="2"/>
    </font>
    <font>
      <u/>
      <sz val="11"/>
      <color theme="1"/>
      <name val="Arial"/>
      <family val="2"/>
    </font>
    <font>
      <u/>
      <sz val="11"/>
      <color theme="1"/>
      <name val="ＭＳ Ｐゴシック"/>
      <family val="3"/>
      <charset val="128"/>
    </font>
    <font>
      <sz val="9"/>
      <color indexed="81"/>
      <name val="ＭＳ Ｐゴシック"/>
      <family val="3"/>
      <charset val="128"/>
    </font>
    <font>
      <b/>
      <sz val="12"/>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ajor"/>
    </font>
    <font>
      <sz val="11"/>
      <color rgb="FFFF0000"/>
      <name val="ＭＳ Ｐゴシック"/>
      <family val="3"/>
      <charset val="128"/>
      <scheme val="major"/>
    </font>
    <font>
      <b/>
      <sz val="12"/>
      <color theme="1"/>
      <name val="ＭＳ Ｐゴシック"/>
      <family val="3"/>
      <charset val="128"/>
      <scheme val="major"/>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35">
    <border>
      <left/>
      <right/>
      <top/>
      <bottom/>
      <diagonal/>
    </border>
    <border>
      <left/>
      <right/>
      <top style="hair">
        <color auto="1"/>
      </top>
      <bottom style="hair">
        <color auto="1"/>
      </bottom>
      <diagonal/>
    </border>
    <border>
      <left style="thin">
        <color auto="1"/>
      </left>
      <right/>
      <top style="thin">
        <color auto="1"/>
      </top>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hair">
        <color auto="1"/>
      </bottom>
      <diagonal/>
    </border>
    <border>
      <left style="thin">
        <color auto="1"/>
      </left>
      <right/>
      <top/>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29">
    <xf numFmtId="0" fontId="0" fillId="0" borderId="0" xfId="0">
      <alignment vertical="center"/>
    </xf>
    <xf numFmtId="0" fontId="5" fillId="0" borderId="0" xfId="0" applyFont="1">
      <alignment vertical="center"/>
    </xf>
    <xf numFmtId="0" fontId="5" fillId="0" borderId="4" xfId="0" applyFont="1" applyBorder="1">
      <alignment vertical="center"/>
    </xf>
    <xf numFmtId="0" fontId="7" fillId="0" borderId="0" xfId="0" applyFont="1">
      <alignment vertical="center"/>
    </xf>
    <xf numFmtId="9" fontId="5" fillId="0" borderId="10" xfId="0" applyNumberFormat="1" applyFont="1" applyFill="1" applyBorder="1">
      <alignment vertical="center"/>
    </xf>
    <xf numFmtId="0" fontId="5" fillId="3" borderId="10" xfId="0" applyFont="1" applyFill="1" applyBorder="1" applyAlignment="1">
      <alignment horizontal="center" vertical="center"/>
    </xf>
    <xf numFmtId="177" fontId="5" fillId="3" borderId="7" xfId="0" applyNumberFormat="1" applyFont="1" applyFill="1" applyBorder="1" applyAlignment="1">
      <alignment horizontal="center" vertical="center"/>
    </xf>
    <xf numFmtId="176" fontId="5" fillId="3" borderId="7" xfId="0" applyNumberFormat="1" applyFont="1" applyFill="1" applyBorder="1" applyAlignment="1">
      <alignment horizontal="center" vertical="center"/>
    </xf>
    <xf numFmtId="0" fontId="5" fillId="3" borderId="7" xfId="0" applyFont="1" applyFill="1" applyBorder="1">
      <alignment vertical="center"/>
    </xf>
    <xf numFmtId="0" fontId="5" fillId="0" borderId="0" xfId="0" applyFont="1" applyFill="1">
      <alignment vertical="center"/>
    </xf>
    <xf numFmtId="178" fontId="5" fillId="3" borderId="10" xfId="0" applyNumberFormat="1" applyFont="1" applyFill="1" applyBorder="1" applyAlignment="1">
      <alignment horizontal="center" vertical="center"/>
    </xf>
    <xf numFmtId="0" fontId="5" fillId="0" borderId="11" xfId="0" applyFont="1" applyBorder="1">
      <alignment vertical="center"/>
    </xf>
    <xf numFmtId="0" fontId="5" fillId="0" borderId="9" xfId="0" applyFont="1" applyBorder="1">
      <alignment vertical="center"/>
    </xf>
    <xf numFmtId="0" fontId="5" fillId="0" borderId="18" xfId="0" applyFont="1" applyBorder="1">
      <alignment vertical="center"/>
    </xf>
    <xf numFmtId="0" fontId="5" fillId="3" borderId="18" xfId="0" applyNumberFormat="1" applyFont="1" applyFill="1" applyBorder="1" applyAlignment="1">
      <alignment horizontal="left" vertical="center"/>
    </xf>
    <xf numFmtId="38" fontId="5" fillId="3" borderId="18" xfId="1" applyFont="1" applyFill="1" applyBorder="1">
      <alignment vertical="center"/>
    </xf>
    <xf numFmtId="38" fontId="5" fillId="0" borderId="0" xfId="1" applyFont="1" applyBorder="1">
      <alignment vertical="center"/>
    </xf>
    <xf numFmtId="179" fontId="5" fillId="0" borderId="0" xfId="0" applyNumberFormat="1" applyFont="1" applyFill="1" applyBorder="1" applyAlignment="1">
      <alignment horizontal="center" vertical="center"/>
    </xf>
    <xf numFmtId="0" fontId="5" fillId="0" borderId="22" xfId="0" applyFont="1" applyBorder="1">
      <alignment vertical="center"/>
    </xf>
    <xf numFmtId="0" fontId="5" fillId="0" borderId="0" xfId="0" applyFont="1" applyBorder="1">
      <alignment vertical="center"/>
    </xf>
    <xf numFmtId="179" fontId="5" fillId="0" borderId="10" xfId="0" applyNumberFormat="1" applyFont="1" applyFill="1" applyBorder="1" applyAlignment="1">
      <alignment horizontal="center" vertical="center"/>
    </xf>
    <xf numFmtId="0" fontId="11" fillId="0" borderId="0" xfId="0" applyFont="1">
      <alignment vertical="center"/>
    </xf>
    <xf numFmtId="0" fontId="12" fillId="0" borderId="0" xfId="0" applyFont="1" applyAlignment="1">
      <alignment horizontal="right" vertical="center"/>
    </xf>
    <xf numFmtId="0" fontId="12" fillId="0" borderId="0" xfId="0" applyFont="1" applyAlignment="1">
      <alignment horizontal="justify" vertical="center"/>
    </xf>
    <xf numFmtId="0" fontId="13" fillId="0" borderId="0" xfId="0" applyFont="1">
      <alignment vertical="center"/>
    </xf>
    <xf numFmtId="0" fontId="14" fillId="0" borderId="0" xfId="0" applyFont="1">
      <alignment vertical="center"/>
    </xf>
    <xf numFmtId="0" fontId="0" fillId="0" borderId="0" xfId="0" applyAlignment="1">
      <alignment horizontal="right" vertical="center"/>
    </xf>
    <xf numFmtId="38" fontId="5" fillId="0" borderId="4" xfId="1" applyFont="1" applyBorder="1">
      <alignment vertical="center"/>
    </xf>
    <xf numFmtId="9" fontId="5" fillId="0" borderId="0" xfId="0" applyNumberFormat="1" applyFont="1" applyFill="1" applyBorder="1">
      <alignment vertical="center"/>
    </xf>
    <xf numFmtId="0" fontId="5" fillId="2" borderId="11" xfId="0" applyNumberFormat="1" applyFont="1" applyFill="1" applyBorder="1" applyAlignment="1">
      <alignment horizontal="center" vertical="center"/>
    </xf>
    <xf numFmtId="0" fontId="5" fillId="2" borderId="9" xfId="0" applyNumberFormat="1" applyFont="1" applyFill="1" applyBorder="1" applyAlignment="1">
      <alignment horizontal="left" vertical="center"/>
    </xf>
    <xf numFmtId="0" fontId="5" fillId="2" borderId="9" xfId="0" applyNumberFormat="1" applyFont="1" applyFill="1" applyBorder="1" applyAlignment="1">
      <alignment horizontal="center" vertical="center"/>
    </xf>
    <xf numFmtId="0" fontId="5" fillId="2" borderId="20" xfId="0" applyNumberFormat="1" applyFont="1" applyFill="1" applyBorder="1" applyAlignment="1">
      <alignment horizontal="left" vertical="center"/>
    </xf>
    <xf numFmtId="0" fontId="5" fillId="2" borderId="20" xfId="0" applyNumberFormat="1" applyFont="1" applyFill="1" applyBorder="1" applyAlignment="1">
      <alignment horizontal="center" vertical="center"/>
    </xf>
    <xf numFmtId="0" fontId="6" fillId="2" borderId="11" xfId="0" applyNumberFormat="1" applyFont="1" applyFill="1" applyBorder="1" applyAlignment="1">
      <alignment horizontal="left" vertical="center"/>
    </xf>
    <xf numFmtId="0" fontId="6" fillId="2" borderId="9" xfId="0" applyNumberFormat="1" applyFont="1" applyFill="1" applyBorder="1" applyAlignment="1">
      <alignment horizontal="left" vertical="center"/>
    </xf>
    <xf numFmtId="0" fontId="5" fillId="3" borderId="5" xfId="0" applyFont="1" applyFill="1" applyBorder="1">
      <alignment vertical="center"/>
    </xf>
    <xf numFmtId="0" fontId="5" fillId="3" borderId="19" xfId="0" applyFont="1" applyFill="1" applyBorder="1">
      <alignment vertical="center"/>
    </xf>
    <xf numFmtId="9" fontId="5" fillId="0" borderId="19" xfId="0" applyNumberFormat="1" applyFont="1" applyBorder="1" applyAlignment="1">
      <alignment horizontal="center" vertical="center"/>
    </xf>
    <xf numFmtId="40" fontId="5" fillId="0" borderId="11" xfId="1" applyNumberFormat="1" applyFont="1" applyBorder="1">
      <alignment vertical="center"/>
    </xf>
    <xf numFmtId="40" fontId="5" fillId="0" borderId="11" xfId="0" applyNumberFormat="1" applyFont="1" applyBorder="1">
      <alignment vertical="center"/>
    </xf>
    <xf numFmtId="40" fontId="5" fillId="0" borderId="9" xfId="0" applyNumberFormat="1" applyFont="1" applyBorder="1">
      <alignment vertical="center"/>
    </xf>
    <xf numFmtId="40" fontId="5" fillId="0" borderId="9" xfId="1" applyNumberFormat="1" applyFont="1" applyBorder="1">
      <alignment vertical="center"/>
    </xf>
    <xf numFmtId="40" fontId="5" fillId="0" borderId="18" xfId="0" applyNumberFormat="1" applyFont="1" applyBorder="1">
      <alignment vertical="center"/>
    </xf>
    <xf numFmtId="40" fontId="5" fillId="0" borderId="18" xfId="1" applyNumberFormat="1" applyFont="1" applyBorder="1">
      <alignment vertical="center"/>
    </xf>
    <xf numFmtId="40" fontId="5" fillId="0" borderId="10" xfId="1" applyNumberFormat="1" applyFont="1" applyBorder="1">
      <alignment vertical="center"/>
    </xf>
    <xf numFmtId="40" fontId="5" fillId="0" borderId="10" xfId="1" applyNumberFormat="1" applyFont="1" applyFill="1" applyBorder="1">
      <alignment vertical="center"/>
    </xf>
    <xf numFmtId="0" fontId="5" fillId="3" borderId="6" xfId="0" applyFont="1" applyFill="1" applyBorder="1">
      <alignment vertical="center"/>
    </xf>
    <xf numFmtId="178" fontId="5" fillId="3" borderId="13" xfId="0" applyNumberFormat="1" applyFont="1" applyFill="1" applyBorder="1" applyAlignment="1">
      <alignment horizontal="left" vertical="center"/>
    </xf>
    <xf numFmtId="178" fontId="5" fillId="3" borderId="1" xfId="0" applyNumberFormat="1" applyFont="1" applyFill="1" applyBorder="1" applyAlignment="1">
      <alignment horizontal="left" vertical="center"/>
    </xf>
    <xf numFmtId="0" fontId="5" fillId="3" borderId="4" xfId="0" applyFont="1" applyFill="1" applyBorder="1">
      <alignment vertical="center"/>
    </xf>
    <xf numFmtId="0" fontId="5" fillId="3" borderId="15" xfId="0" applyFont="1" applyFill="1" applyBorder="1">
      <alignment vertical="center"/>
    </xf>
    <xf numFmtId="178" fontId="5" fillId="3" borderId="17" xfId="0" applyNumberFormat="1" applyFont="1" applyFill="1" applyBorder="1" applyAlignment="1">
      <alignment horizontal="left" vertical="center"/>
    </xf>
    <xf numFmtId="40" fontId="5" fillId="2" borderId="11" xfId="1" applyNumberFormat="1" applyFont="1" applyFill="1" applyBorder="1">
      <alignment vertical="center"/>
    </xf>
    <xf numFmtId="40" fontId="5" fillId="2" borderId="9" xfId="1" applyNumberFormat="1" applyFont="1" applyFill="1" applyBorder="1">
      <alignment vertical="center"/>
    </xf>
    <xf numFmtId="40" fontId="5" fillId="2" borderId="20" xfId="1" applyNumberFormat="1" applyFont="1" applyFill="1" applyBorder="1">
      <alignment vertical="center"/>
    </xf>
    <xf numFmtId="40" fontId="5" fillId="0" borderId="21" xfId="1" applyNumberFormat="1" applyFont="1" applyBorder="1">
      <alignment vertical="center"/>
    </xf>
    <xf numFmtId="40" fontId="5" fillId="0" borderId="10" xfId="0" applyNumberFormat="1" applyFont="1" applyBorder="1">
      <alignment vertical="center"/>
    </xf>
    <xf numFmtId="0" fontId="14" fillId="3" borderId="4" xfId="0" applyFont="1" applyFill="1" applyBorder="1">
      <alignment vertical="center"/>
    </xf>
    <xf numFmtId="0" fontId="5" fillId="3" borderId="3" xfId="0" applyFont="1" applyFill="1" applyBorder="1">
      <alignment vertical="center"/>
    </xf>
    <xf numFmtId="0" fontId="14" fillId="3" borderId="6" xfId="0" applyFont="1" applyFill="1" applyBorder="1">
      <alignment vertical="center"/>
    </xf>
    <xf numFmtId="0" fontId="14" fillId="3" borderId="3" xfId="0" applyFont="1" applyFill="1" applyBorder="1">
      <alignment vertical="center"/>
    </xf>
    <xf numFmtId="181" fontId="5" fillId="0" borderId="8" xfId="1" applyNumberFormat="1" applyFont="1" applyFill="1" applyBorder="1">
      <alignment vertical="center"/>
    </xf>
    <xf numFmtId="181" fontId="14" fillId="0" borderId="11" xfId="1" applyNumberFormat="1" applyFont="1" applyFill="1" applyBorder="1">
      <alignment vertical="center"/>
    </xf>
    <xf numFmtId="181" fontId="5" fillId="0" borderId="9" xfId="1" applyNumberFormat="1" applyFont="1" applyFill="1" applyBorder="1">
      <alignment vertical="center"/>
    </xf>
    <xf numFmtId="181" fontId="5" fillId="0" borderId="11" xfId="1" applyNumberFormat="1" applyFont="1" applyFill="1" applyBorder="1">
      <alignment vertical="center"/>
    </xf>
    <xf numFmtId="181" fontId="5" fillId="0" borderId="10" xfId="1" applyNumberFormat="1" applyFont="1" applyFill="1" applyBorder="1">
      <alignment vertical="center"/>
    </xf>
    <xf numFmtId="181" fontId="5" fillId="0" borderId="8" xfId="1" applyNumberFormat="1" applyFont="1" applyBorder="1">
      <alignment vertical="center"/>
    </xf>
    <xf numFmtId="181" fontId="5" fillId="0" borderId="11" xfId="1" applyNumberFormat="1" applyFont="1" applyBorder="1">
      <alignment vertical="center"/>
    </xf>
    <xf numFmtId="181" fontId="5" fillId="0" borderId="9" xfId="1" applyNumberFormat="1" applyFont="1" applyBorder="1">
      <alignment vertical="center"/>
    </xf>
    <xf numFmtId="181" fontId="5" fillId="0" borderId="10" xfId="1" applyNumberFormat="1" applyFont="1" applyBorder="1">
      <alignment vertical="center"/>
    </xf>
    <xf numFmtId="181" fontId="14" fillId="0" borderId="10" xfId="1" applyNumberFormat="1" applyFont="1" applyFill="1" applyBorder="1">
      <alignment vertical="center"/>
    </xf>
    <xf numFmtId="181" fontId="5" fillId="0" borderId="21" xfId="1" applyNumberFormat="1" applyFont="1" applyBorder="1">
      <alignment vertical="center"/>
    </xf>
    <xf numFmtId="181" fontId="5" fillId="2" borderId="11" xfId="1" applyNumberFormat="1" applyFont="1" applyFill="1" applyBorder="1">
      <alignment vertical="center"/>
    </xf>
    <xf numFmtId="181" fontId="5" fillId="2" borderId="9" xfId="1" applyNumberFormat="1" applyFont="1" applyFill="1" applyBorder="1">
      <alignment vertical="center"/>
    </xf>
    <xf numFmtId="181" fontId="5" fillId="2" borderId="21" xfId="1" applyNumberFormat="1" applyFont="1" applyFill="1" applyBorder="1">
      <alignment vertical="center"/>
    </xf>
    <xf numFmtId="181" fontId="5" fillId="2" borderId="10" xfId="1" applyNumberFormat="1" applyFont="1" applyFill="1" applyBorder="1">
      <alignment vertical="center"/>
    </xf>
    <xf numFmtId="10" fontId="5" fillId="2" borderId="10" xfId="0" applyNumberFormat="1" applyFont="1" applyFill="1" applyBorder="1">
      <alignment vertical="center"/>
    </xf>
    <xf numFmtId="0" fontId="5" fillId="3" borderId="0" xfId="0" applyFont="1" applyFill="1" applyBorder="1">
      <alignment vertical="center"/>
    </xf>
    <xf numFmtId="40" fontId="5" fillId="0" borderId="9" xfId="1" applyNumberFormat="1" applyFont="1" applyFill="1" applyBorder="1">
      <alignment vertical="center"/>
    </xf>
    <xf numFmtId="40" fontId="5" fillId="0" borderId="18" xfId="1" applyNumberFormat="1" applyFont="1" applyFill="1" applyBorder="1">
      <alignment vertical="center"/>
    </xf>
    <xf numFmtId="40" fontId="5" fillId="0" borderId="11" xfId="1" applyNumberFormat="1" applyFont="1" applyFill="1" applyBorder="1">
      <alignment vertical="center"/>
    </xf>
    <xf numFmtId="40" fontId="5" fillId="0" borderId="0" xfId="0" applyNumberFormat="1" applyFont="1" applyBorder="1">
      <alignment vertical="center"/>
    </xf>
    <xf numFmtId="40" fontId="5" fillId="0" borderId="0" xfId="1" applyNumberFormat="1" applyFont="1" applyBorder="1">
      <alignment vertical="center"/>
    </xf>
    <xf numFmtId="40" fontId="5" fillId="0" borderId="0" xfId="1" applyNumberFormat="1" applyFont="1" applyFill="1" applyBorder="1">
      <alignment vertical="center"/>
    </xf>
    <xf numFmtId="178" fontId="5" fillId="0" borderId="0" xfId="0" applyNumberFormat="1" applyFont="1" applyFill="1" applyBorder="1" applyAlignment="1">
      <alignment horizontal="left" vertical="center"/>
    </xf>
    <xf numFmtId="0" fontId="6" fillId="3" borderId="14" xfId="0" applyFont="1" applyFill="1" applyBorder="1" applyAlignment="1">
      <alignment horizontal="left" vertical="center" indent="1"/>
    </xf>
    <xf numFmtId="0" fontId="5" fillId="2" borderId="11" xfId="0" applyFont="1" applyFill="1" applyBorder="1">
      <alignment vertical="center"/>
    </xf>
    <xf numFmtId="0" fontId="5" fillId="2" borderId="9" xfId="0" applyFont="1" applyFill="1" applyBorder="1">
      <alignment vertical="center"/>
    </xf>
    <xf numFmtId="0" fontId="5" fillId="2" borderId="18" xfId="0" applyFont="1" applyFill="1" applyBorder="1">
      <alignment vertical="center"/>
    </xf>
    <xf numFmtId="0" fontId="5" fillId="3" borderId="27" xfId="0" applyFont="1" applyFill="1" applyBorder="1">
      <alignment vertical="center"/>
    </xf>
    <xf numFmtId="0" fontId="5" fillId="3" borderId="12" xfId="0" applyFont="1" applyFill="1" applyBorder="1">
      <alignment vertical="center"/>
    </xf>
    <xf numFmtId="0" fontId="5" fillId="3" borderId="14" xfId="0" applyFont="1" applyFill="1" applyBorder="1">
      <alignment vertical="center"/>
    </xf>
    <xf numFmtId="0" fontId="5" fillId="3" borderId="16" xfId="0" applyFont="1" applyFill="1" applyBorder="1">
      <alignment vertical="center"/>
    </xf>
    <xf numFmtId="181" fontId="5" fillId="0" borderId="21" xfId="1" applyNumberFormat="1" applyFont="1" applyFill="1" applyBorder="1">
      <alignment vertical="center"/>
    </xf>
    <xf numFmtId="181" fontId="5" fillId="0" borderId="0" xfId="0" applyNumberFormat="1" applyFont="1" applyFill="1" applyAlignment="1">
      <alignment horizontal="center" vertical="center"/>
    </xf>
    <xf numFmtId="181" fontId="5" fillId="3" borderId="8" xfId="1" applyNumberFormat="1" applyFont="1" applyFill="1" applyBorder="1">
      <alignment vertical="center"/>
    </xf>
    <xf numFmtId="181" fontId="5" fillId="2" borderId="18" xfId="1" applyNumberFormat="1" applyFont="1" applyFill="1" applyBorder="1">
      <alignment vertical="center"/>
    </xf>
    <xf numFmtId="40" fontId="5" fillId="0" borderId="11" xfId="0" applyNumberFormat="1" applyFont="1" applyFill="1" applyBorder="1">
      <alignment vertical="center"/>
    </xf>
    <xf numFmtId="40" fontId="5" fillId="0" borderId="9" xfId="0" applyNumberFormat="1" applyFont="1" applyFill="1" applyBorder="1">
      <alignment vertical="center"/>
    </xf>
    <xf numFmtId="40" fontId="5" fillId="0" borderId="18" xfId="0" applyNumberFormat="1" applyFont="1" applyFill="1" applyBorder="1">
      <alignment vertical="center"/>
    </xf>
    <xf numFmtId="40" fontId="5" fillId="0" borderId="8" xfId="1" applyNumberFormat="1" applyFont="1" applyFill="1" applyBorder="1">
      <alignment vertical="center"/>
    </xf>
    <xf numFmtId="38" fontId="5" fillId="3" borderId="7" xfId="1" applyFont="1" applyFill="1" applyBorder="1">
      <alignment vertical="center"/>
    </xf>
    <xf numFmtId="0" fontId="14" fillId="3" borderId="14" xfId="0" applyFont="1" applyFill="1" applyBorder="1" applyAlignment="1">
      <alignment vertical="center"/>
    </xf>
    <xf numFmtId="0" fontId="14" fillId="3" borderId="1" xfId="0" applyFont="1" applyFill="1" applyBorder="1" applyAlignment="1">
      <alignment vertical="center"/>
    </xf>
    <xf numFmtId="0" fontId="14" fillId="3" borderId="15" xfId="0" applyFont="1" applyFill="1" applyBorder="1" applyAlignment="1">
      <alignment vertical="center"/>
    </xf>
    <xf numFmtId="0" fontId="12" fillId="0" borderId="0" xfId="0" applyFont="1" applyAlignment="1">
      <alignment horizontal="justify" vertical="center" wrapText="1"/>
    </xf>
    <xf numFmtId="0" fontId="12" fillId="0" borderId="0" xfId="0" applyFont="1" applyAlignment="1">
      <alignment horizontal="center" vertical="center" wrapText="1"/>
    </xf>
    <xf numFmtId="0" fontId="12" fillId="0" borderId="0" xfId="0" applyFont="1" applyAlignment="1">
      <alignment horizontal="right" vertical="center" wrapText="1"/>
    </xf>
    <xf numFmtId="0" fontId="12" fillId="0" borderId="0" xfId="0" applyFont="1" applyAlignment="1">
      <alignment horizontal="justify" vertical="center" wrapText="1"/>
    </xf>
    <xf numFmtId="0" fontId="12" fillId="0" borderId="0" xfId="0" applyFont="1" applyAlignment="1">
      <alignment horizontal="center" vertical="center" wrapText="1"/>
    </xf>
    <xf numFmtId="0" fontId="17" fillId="0" borderId="0" xfId="0" applyFont="1" applyAlignment="1">
      <alignment vertical="center"/>
    </xf>
    <xf numFmtId="0" fontId="17" fillId="0" borderId="0" xfId="0" applyFont="1">
      <alignment vertical="center"/>
    </xf>
    <xf numFmtId="0" fontId="17" fillId="0" borderId="0" xfId="0" applyFont="1" applyAlignment="1">
      <alignment horizontal="right" vertical="center"/>
    </xf>
    <xf numFmtId="0" fontId="17" fillId="0" borderId="0" xfId="0" applyFont="1" applyAlignment="1">
      <alignment horizontal="center" vertical="center"/>
    </xf>
    <xf numFmtId="0" fontId="0" fillId="0" borderId="0" xfId="0" applyAlignment="1">
      <alignment horizontal="right" vertical="center"/>
    </xf>
    <xf numFmtId="0" fontId="9" fillId="2" borderId="1" xfId="0" applyFont="1" applyFill="1" applyBorder="1">
      <alignment vertical="center"/>
    </xf>
    <xf numFmtId="0" fontId="5" fillId="2" borderId="12" xfId="0" applyFont="1" applyFill="1" applyBorder="1">
      <alignment vertical="center"/>
    </xf>
    <xf numFmtId="0" fontId="5" fillId="2" borderId="14" xfId="0" applyFont="1" applyFill="1" applyBorder="1">
      <alignment vertical="center"/>
    </xf>
    <xf numFmtId="0" fontId="5" fillId="2" borderId="16" xfId="0" applyFont="1" applyFill="1" applyBorder="1">
      <alignment vertical="center"/>
    </xf>
    <xf numFmtId="0" fontId="14" fillId="3" borderId="14" xfId="0" applyFont="1" applyFill="1" applyBorder="1" applyAlignment="1">
      <alignment vertical="center"/>
    </xf>
    <xf numFmtId="0" fontId="14" fillId="3" borderId="1" xfId="0" applyFont="1" applyFill="1" applyBorder="1" applyAlignment="1">
      <alignment vertical="center"/>
    </xf>
    <xf numFmtId="0" fontId="14" fillId="3" borderId="15" xfId="0" applyFont="1" applyFill="1" applyBorder="1" applyAlignment="1">
      <alignment vertical="center"/>
    </xf>
    <xf numFmtId="0" fontId="5" fillId="0" borderId="0" xfId="0" applyFont="1" applyAlignment="1">
      <alignment horizontal="right" vertical="center"/>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lignment vertical="center"/>
    </xf>
    <xf numFmtId="0" fontId="14" fillId="3" borderId="12" xfId="0" applyFont="1" applyFill="1" applyBorder="1">
      <alignment vertical="center"/>
    </xf>
    <xf numFmtId="0" fontId="5" fillId="3" borderId="13" xfId="0" applyFont="1" applyFill="1" applyBorder="1">
      <alignment vertical="center"/>
    </xf>
    <xf numFmtId="0" fontId="14" fillId="3" borderId="14" xfId="0" applyFont="1" applyFill="1" applyBorder="1">
      <alignment vertical="center"/>
    </xf>
    <xf numFmtId="0" fontId="5" fillId="3" borderId="1" xfId="0" applyFont="1" applyFill="1" applyBorder="1">
      <alignment vertical="center"/>
    </xf>
    <xf numFmtId="0" fontId="14" fillId="2" borderId="14" xfId="0" applyFont="1" applyFill="1" applyBorder="1">
      <alignment vertical="center"/>
    </xf>
    <xf numFmtId="0" fontId="5" fillId="2" borderId="1" xfId="0" applyFont="1" applyFill="1" applyBorder="1">
      <alignment vertical="center"/>
    </xf>
    <xf numFmtId="0" fontId="14" fillId="2" borderId="16" xfId="0" applyFont="1" applyFill="1" applyBorder="1">
      <alignment vertical="center"/>
    </xf>
    <xf numFmtId="0" fontId="14" fillId="3" borderId="13" xfId="0" applyFont="1" applyFill="1" applyBorder="1">
      <alignment vertical="center"/>
    </xf>
    <xf numFmtId="0" fontId="14" fillId="3" borderId="1" xfId="0" applyFont="1" applyFill="1" applyBorder="1">
      <alignment vertical="center"/>
    </xf>
    <xf numFmtId="0" fontId="14" fillId="2" borderId="1" xfId="0" applyFont="1" applyFill="1" applyBorder="1">
      <alignment vertical="center"/>
    </xf>
    <xf numFmtId="0" fontId="14" fillId="2" borderId="13" xfId="0" applyFont="1" applyFill="1" applyBorder="1">
      <alignment vertical="center"/>
    </xf>
    <xf numFmtId="0" fontId="5" fillId="2" borderId="13" xfId="0" applyFont="1" applyFill="1" applyBorder="1">
      <alignment vertical="center"/>
    </xf>
    <xf numFmtId="0" fontId="14" fillId="2" borderId="26" xfId="0" applyFont="1" applyFill="1" applyBorder="1">
      <alignment vertical="center"/>
    </xf>
    <xf numFmtId="0" fontId="5" fillId="2" borderId="26" xfId="0" applyFont="1" applyFill="1" applyBorder="1">
      <alignment vertical="center"/>
    </xf>
    <xf numFmtId="0" fontId="14" fillId="3" borderId="26" xfId="0" applyFont="1" applyFill="1" applyBorder="1">
      <alignment vertical="center"/>
    </xf>
    <xf numFmtId="0" fontId="5" fillId="3" borderId="26" xfId="0" applyFont="1" applyFill="1" applyBorder="1">
      <alignment vertical="center"/>
    </xf>
    <xf numFmtId="0" fontId="14" fillId="3" borderId="32" xfId="0" applyFont="1" applyFill="1" applyBorder="1" applyAlignment="1">
      <alignment vertical="center"/>
    </xf>
    <xf numFmtId="0" fontId="14" fillId="3" borderId="33" xfId="0" applyFont="1" applyFill="1" applyBorder="1" applyAlignment="1">
      <alignment vertical="center"/>
    </xf>
    <xf numFmtId="0" fontId="14" fillId="3" borderId="34" xfId="0" applyFont="1" applyFill="1" applyBorder="1" applyAlignment="1">
      <alignment vertical="center"/>
    </xf>
    <xf numFmtId="0" fontId="20" fillId="0" borderId="0" xfId="0" applyFont="1" applyFill="1">
      <alignment vertical="center"/>
    </xf>
    <xf numFmtId="0" fontId="14" fillId="3" borderId="2" xfId="0" applyFont="1" applyFill="1" applyBorder="1">
      <alignment vertical="center"/>
    </xf>
    <xf numFmtId="0" fontId="22" fillId="0" borderId="0" xfId="0" applyFont="1" applyAlignment="1">
      <alignment horizontal="left" vertical="center" indent="1"/>
    </xf>
    <xf numFmtId="0" fontId="5" fillId="3" borderId="10" xfId="0" applyNumberFormat="1" applyFont="1" applyFill="1" applyBorder="1" applyAlignment="1">
      <alignment horizontal="center" vertical="center"/>
    </xf>
    <xf numFmtId="0" fontId="5" fillId="2" borderId="11" xfId="0" applyNumberFormat="1" applyFont="1" applyFill="1" applyBorder="1" applyAlignment="1">
      <alignment horizontal="left" vertical="center"/>
    </xf>
    <xf numFmtId="0" fontId="5" fillId="3" borderId="18" xfId="0" applyNumberFormat="1" applyFont="1" applyFill="1" applyBorder="1" applyAlignment="1">
      <alignment horizontal="left" vertical="center" indent="1"/>
    </xf>
    <xf numFmtId="0" fontId="5" fillId="0" borderId="11" xfId="0" applyNumberFormat="1" applyFont="1" applyFill="1" applyBorder="1" applyAlignment="1">
      <alignment horizontal="left" vertical="center"/>
    </xf>
    <xf numFmtId="0" fontId="5" fillId="0" borderId="9" xfId="0" applyNumberFormat="1" applyFont="1" applyFill="1" applyBorder="1" applyAlignment="1">
      <alignment horizontal="left" vertical="center"/>
    </xf>
    <xf numFmtId="0" fontId="19" fillId="3" borderId="10" xfId="0" applyFont="1" applyFill="1" applyBorder="1" applyAlignment="1">
      <alignment horizontal="center" vertical="center"/>
    </xf>
    <xf numFmtId="0" fontId="5" fillId="0" borderId="5" xfId="0" applyFont="1" applyBorder="1" applyAlignment="1">
      <alignment horizontal="right" vertical="center"/>
    </xf>
    <xf numFmtId="0" fontId="5" fillId="0" borderId="0" xfId="0" applyFont="1" applyFill="1" applyBorder="1">
      <alignment vertical="center"/>
    </xf>
    <xf numFmtId="0" fontId="19" fillId="0" borderId="0" xfId="0" applyFont="1" applyBorder="1">
      <alignment vertical="center"/>
    </xf>
    <xf numFmtId="0" fontId="23" fillId="0" borderId="0" xfId="0" applyFont="1" applyAlignment="1">
      <alignment horizontal="left" vertical="center" indent="1"/>
    </xf>
    <xf numFmtId="0" fontId="6" fillId="2" borderId="20" xfId="0" applyNumberFormat="1" applyFont="1" applyFill="1" applyBorder="1" applyAlignment="1">
      <alignment horizontal="left" vertical="center"/>
    </xf>
    <xf numFmtId="0" fontId="21" fillId="0" borderId="10" xfId="0" applyFont="1" applyBorder="1" applyAlignment="1">
      <alignment horizontal="center" vertical="center"/>
    </xf>
    <xf numFmtId="0" fontId="6" fillId="2" borderId="12" xfId="0" applyFont="1" applyFill="1" applyBorder="1">
      <alignment vertical="center"/>
    </xf>
    <xf numFmtId="0" fontId="6" fillId="2" borderId="14" xfId="0" applyFont="1" applyFill="1" applyBorder="1">
      <alignment vertical="center"/>
    </xf>
    <xf numFmtId="0" fontId="6" fillId="2" borderId="16" xfId="0" applyFont="1" applyFill="1" applyBorder="1">
      <alignment vertical="center"/>
    </xf>
    <xf numFmtId="0" fontId="6" fillId="3" borderId="11" xfId="0" applyFont="1" applyFill="1" applyBorder="1" applyAlignment="1">
      <alignment horizontal="left" vertical="center" indent="1"/>
    </xf>
    <xf numFmtId="0" fontId="6" fillId="3" borderId="10" xfId="0" applyNumberFormat="1" applyFont="1" applyFill="1" applyBorder="1" applyAlignment="1">
      <alignment horizontal="center" vertical="center"/>
    </xf>
    <xf numFmtId="0" fontId="27" fillId="0" borderId="0" xfId="0" applyFont="1">
      <alignment vertical="center"/>
    </xf>
    <xf numFmtId="0" fontId="27" fillId="0" borderId="7" xfId="0" quotePrefix="1" applyFont="1" applyBorder="1" applyAlignment="1">
      <alignment horizontal="center" vertical="center"/>
    </xf>
    <xf numFmtId="0" fontId="27" fillId="0" borderId="10" xfId="0" quotePrefix="1" applyFont="1" applyBorder="1" applyAlignment="1">
      <alignment horizontal="center" vertical="center"/>
    </xf>
    <xf numFmtId="0" fontId="27" fillId="0" borderId="7" xfId="0" applyFont="1" applyBorder="1" applyAlignment="1">
      <alignment horizontal="center" vertical="center" textRotation="255" wrapText="1"/>
    </xf>
    <xf numFmtId="0" fontId="28" fillId="0" borderId="0" xfId="0" applyFont="1">
      <alignment vertical="center"/>
    </xf>
    <xf numFmtId="0" fontId="27" fillId="0" borderId="0" xfId="0" applyFont="1" applyAlignment="1">
      <alignment horizontal="center" vertical="center"/>
    </xf>
    <xf numFmtId="0" fontId="29" fillId="0" borderId="0" xfId="0" applyFont="1">
      <alignment vertical="center"/>
    </xf>
    <xf numFmtId="0" fontId="29" fillId="0" borderId="10" xfId="0" quotePrefix="1" applyFont="1" applyBorder="1" applyAlignment="1">
      <alignment horizontal="center" vertical="center"/>
    </xf>
    <xf numFmtId="0" fontId="30" fillId="0" borderId="0" xfId="0" applyFont="1">
      <alignment vertical="center"/>
    </xf>
    <xf numFmtId="0" fontId="29" fillId="0" borderId="10" xfId="0" applyFont="1" applyBorder="1" applyAlignment="1">
      <alignment vertical="center" textRotation="255" wrapText="1"/>
    </xf>
    <xf numFmtId="0" fontId="29" fillId="0" borderId="0" xfId="0" applyFont="1" applyAlignment="1">
      <alignment horizontal="center" vertical="center"/>
    </xf>
    <xf numFmtId="0" fontId="29" fillId="0" borderId="10" xfId="0" applyFont="1" applyBorder="1" applyAlignment="1">
      <alignment vertical="center" wrapText="1"/>
    </xf>
    <xf numFmtId="0" fontId="29" fillId="0" borderId="10" xfId="0" applyFont="1" applyBorder="1" applyAlignment="1">
      <alignment horizontal="center" vertical="center" textRotation="255" wrapText="1"/>
    </xf>
    <xf numFmtId="0" fontId="31" fillId="3" borderId="10" xfId="0" applyFont="1" applyFill="1" applyBorder="1" applyAlignment="1">
      <alignment horizontal="center" vertical="center"/>
    </xf>
    <xf numFmtId="0" fontId="29" fillId="0" borderId="10" xfId="0" applyFont="1" applyBorder="1" applyAlignment="1">
      <alignment horizontal="center" vertical="center" textRotation="255"/>
    </xf>
    <xf numFmtId="0" fontId="29" fillId="0" borderId="5" xfId="0" applyFont="1" applyBorder="1" applyAlignment="1">
      <alignment horizontal="left" vertical="center" wrapText="1"/>
    </xf>
    <xf numFmtId="0" fontId="29" fillId="0" borderId="6" xfId="0" applyFont="1" applyBorder="1" applyAlignment="1">
      <alignment horizontal="left" vertical="center" wrapText="1"/>
    </xf>
    <xf numFmtId="0" fontId="29" fillId="0" borderId="19" xfId="0" applyFont="1" applyBorder="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justify" vertical="center" wrapText="1"/>
    </xf>
    <xf numFmtId="0" fontId="16" fillId="0" borderId="0" xfId="0" applyFont="1" applyAlignment="1">
      <alignment horizontal="center" vertical="center"/>
    </xf>
    <xf numFmtId="0" fontId="0" fillId="0" borderId="0" xfId="0" applyAlignment="1">
      <alignment vertical="center"/>
    </xf>
    <xf numFmtId="0" fontId="0" fillId="0" borderId="0" xfId="0" applyAlignment="1">
      <alignment horizontal="right" vertical="center"/>
    </xf>
    <xf numFmtId="0" fontId="17" fillId="0" borderId="0" xfId="0" applyFont="1" applyAlignment="1">
      <alignment horizontal="left" vertical="center" wrapText="1"/>
    </xf>
    <xf numFmtId="180" fontId="5" fillId="2" borderId="23" xfId="0" applyNumberFormat="1" applyFont="1" applyFill="1" applyBorder="1" applyAlignment="1">
      <alignment vertical="center"/>
    </xf>
    <xf numFmtId="0" fontId="5" fillId="2" borderId="24" xfId="0" applyFont="1" applyFill="1" applyBorder="1" applyAlignment="1">
      <alignment vertical="center"/>
    </xf>
    <xf numFmtId="0" fontId="5" fillId="2" borderId="25" xfId="0" applyFont="1" applyFill="1" applyBorder="1" applyAlignment="1">
      <alignment vertical="center"/>
    </xf>
    <xf numFmtId="0" fontId="9" fillId="2" borderId="16" xfId="0" applyFont="1" applyFill="1" applyBorder="1" applyAlignment="1">
      <alignment vertical="center"/>
    </xf>
    <xf numFmtId="0" fontId="14" fillId="2" borderId="17" xfId="0" applyFont="1" applyFill="1" applyBorder="1" applyAlignment="1">
      <alignment vertical="center"/>
    </xf>
    <xf numFmtId="0" fontId="14" fillId="2" borderId="29" xfId="0" applyFont="1" applyFill="1" applyBorder="1" applyAlignment="1">
      <alignment vertical="center"/>
    </xf>
    <xf numFmtId="0" fontId="21" fillId="3" borderId="5"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21" fillId="3" borderId="19" xfId="0" applyFont="1" applyFill="1" applyBorder="1" applyAlignment="1">
      <alignment horizontal="center" vertical="center" wrapText="1"/>
    </xf>
    <xf numFmtId="0" fontId="14" fillId="3" borderId="14" xfId="0" applyFont="1" applyFill="1" applyBorder="1" applyAlignment="1">
      <alignment vertical="center"/>
    </xf>
    <xf numFmtId="0" fontId="14" fillId="3" borderId="1" xfId="0" applyFont="1" applyFill="1" applyBorder="1" applyAlignment="1">
      <alignment vertical="center"/>
    </xf>
    <xf numFmtId="0" fontId="14" fillId="3" borderId="15" xfId="0" applyFont="1" applyFill="1" applyBorder="1" applyAlignment="1">
      <alignment vertical="center"/>
    </xf>
    <xf numFmtId="0" fontId="14" fillId="3" borderId="12" xfId="0" applyFont="1" applyFill="1" applyBorder="1" applyAlignment="1">
      <alignment vertical="center"/>
    </xf>
    <xf numFmtId="0" fontId="14" fillId="3" borderId="13" xfId="0" applyFont="1" applyFill="1" applyBorder="1" applyAlignment="1">
      <alignment vertical="center"/>
    </xf>
    <xf numFmtId="0" fontId="14" fillId="3" borderId="28" xfId="0" applyFont="1" applyFill="1" applyBorder="1" applyAlignment="1">
      <alignment vertical="center"/>
    </xf>
    <xf numFmtId="0" fontId="14" fillId="3" borderId="14" xfId="0" applyFont="1" applyFill="1" applyBorder="1" applyAlignment="1">
      <alignment vertical="center" wrapText="1"/>
    </xf>
    <xf numFmtId="0" fontId="14" fillId="3" borderId="1" xfId="0" applyFont="1" applyFill="1" applyBorder="1" applyAlignment="1">
      <alignment vertical="center" wrapText="1"/>
    </xf>
    <xf numFmtId="0" fontId="14" fillId="3" borderId="15" xfId="0" applyFont="1" applyFill="1" applyBorder="1" applyAlignment="1">
      <alignment vertical="center" wrapText="1"/>
    </xf>
    <xf numFmtId="0" fontId="9" fillId="2" borderId="14" xfId="0" applyFont="1" applyFill="1" applyBorder="1" applyAlignment="1">
      <alignment vertical="center"/>
    </xf>
    <xf numFmtId="0" fontId="14" fillId="2" borderId="1" xfId="0" applyFont="1" applyFill="1" applyBorder="1" applyAlignment="1">
      <alignment vertical="center"/>
    </xf>
    <xf numFmtId="0" fontId="14" fillId="2" borderId="15" xfId="0" applyFont="1" applyFill="1" applyBorder="1" applyAlignment="1">
      <alignment vertical="center"/>
    </xf>
    <xf numFmtId="0" fontId="5" fillId="3" borderId="5" xfId="0" applyNumberFormat="1" applyFont="1" applyFill="1" applyBorder="1" applyAlignment="1">
      <alignment horizontal="center" vertical="center"/>
    </xf>
    <xf numFmtId="0" fontId="5" fillId="3" borderId="19" xfId="0" applyNumberFormat="1" applyFont="1" applyFill="1" applyBorder="1" applyAlignment="1">
      <alignment horizontal="center" vertical="center"/>
    </xf>
    <xf numFmtId="0" fontId="5" fillId="0" borderId="12" xfId="0" applyNumberFormat="1" applyFont="1" applyFill="1" applyBorder="1" applyAlignment="1">
      <alignment vertical="center"/>
    </xf>
    <xf numFmtId="0" fontId="5" fillId="0" borderId="28" xfId="0" applyNumberFormat="1" applyFont="1" applyFill="1" applyBorder="1" applyAlignment="1">
      <alignment vertical="center"/>
    </xf>
    <xf numFmtId="0" fontId="6" fillId="2" borderId="14" xfId="0" applyNumberFormat="1" applyFont="1" applyFill="1" applyBorder="1" applyAlignment="1">
      <alignment vertical="center"/>
    </xf>
    <xf numFmtId="0" fontId="5" fillId="2" borderId="15" xfId="0" applyNumberFormat="1" applyFont="1" applyFill="1" applyBorder="1" applyAlignment="1">
      <alignment vertical="center"/>
    </xf>
    <xf numFmtId="0" fontId="5" fillId="3" borderId="30" xfId="0" applyNumberFormat="1" applyFont="1" applyFill="1" applyBorder="1" applyAlignment="1">
      <alignment vertical="center"/>
    </xf>
    <xf numFmtId="0" fontId="5" fillId="3" borderId="31" xfId="0" applyNumberFormat="1" applyFont="1" applyFill="1" applyBorder="1" applyAlignment="1">
      <alignment vertical="center"/>
    </xf>
    <xf numFmtId="0" fontId="27" fillId="0" borderId="10" xfId="0" applyFont="1" applyBorder="1" applyAlignment="1">
      <alignment vertical="center" wrapText="1"/>
    </xf>
    <xf numFmtId="0" fontId="27" fillId="0" borderId="8" xfId="0" applyFont="1" applyBorder="1" applyAlignment="1">
      <alignment horizontal="center" vertical="center" textRotation="255"/>
    </xf>
    <xf numFmtId="0" fontId="27" fillId="0" borderId="7" xfId="0" applyFont="1" applyBorder="1" applyAlignment="1">
      <alignment horizontal="center" vertical="center" textRotation="255"/>
    </xf>
    <xf numFmtId="0" fontId="27" fillId="0" borderId="10" xfId="0" applyFont="1" applyBorder="1" applyAlignment="1">
      <alignment horizontal="center" vertical="center" textRotation="255"/>
    </xf>
    <xf numFmtId="0" fontId="26" fillId="3" borderId="10" xfId="0" applyFont="1" applyFill="1" applyBorder="1" applyAlignment="1">
      <alignment horizontal="center" vertical="center"/>
    </xf>
    <xf numFmtId="0" fontId="27" fillId="0" borderId="7" xfId="0" applyFont="1" applyBorder="1" applyAlignment="1">
      <alignment vertical="center" wrapText="1"/>
    </xf>
    <xf numFmtId="0" fontId="27" fillId="0" borderId="10" xfId="0" applyFont="1" applyBorder="1" applyAlignment="1">
      <alignment horizontal="center" vertical="center" textRotation="255" wrapText="1"/>
    </xf>
    <xf numFmtId="0" fontId="14" fillId="2" borderId="14" xfId="0" applyFont="1" applyFill="1" applyBorder="1" applyAlignment="1">
      <alignment vertical="center"/>
    </xf>
    <xf numFmtId="0" fontId="14" fillId="2" borderId="16" xfId="0" applyFont="1" applyFill="1" applyBorder="1" applyAlignment="1">
      <alignment vertical="center"/>
    </xf>
    <xf numFmtId="0" fontId="5" fillId="2" borderId="14" xfId="0" applyNumberFormat="1" applyFont="1" applyFill="1" applyBorder="1" applyAlignment="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38099</xdr:colOff>
      <xdr:row>0</xdr:row>
      <xdr:rowOff>47625</xdr:rowOff>
    </xdr:from>
    <xdr:to>
      <xdr:col>3</xdr:col>
      <xdr:colOff>38100</xdr:colOff>
      <xdr:row>3</xdr:row>
      <xdr:rowOff>66675</xdr:rowOff>
    </xdr:to>
    <xdr:sp macro="" textlink="">
      <xdr:nvSpPr>
        <xdr:cNvPr id="2" name="フローチャート: 処理 1"/>
        <xdr:cNvSpPr/>
      </xdr:nvSpPr>
      <xdr:spPr>
        <a:xfrm>
          <a:off x="38099" y="47625"/>
          <a:ext cx="2057401" cy="533400"/>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提案書</a:t>
          </a:r>
          <a:r>
            <a:rPr kumimoji="1" lang="en-US" altLang="ja-JP" sz="1200">
              <a:solidFill>
                <a:sysClr val="windowText" lastClr="000000"/>
              </a:solidFill>
            </a:rPr>
            <a:t>Ⅰ</a:t>
          </a:r>
          <a:r>
            <a:rPr kumimoji="1" lang="ja-JP" altLang="en-US" sz="1200">
              <a:solidFill>
                <a:sysClr val="windowText" lastClr="000000"/>
              </a:solidFill>
            </a:rPr>
            <a:t>－３別紙</a:t>
          </a:r>
          <a:endParaRPr kumimoji="1" lang="en-US" altLang="ja-JP" sz="1200">
            <a:solidFill>
              <a:sysClr val="windowText" lastClr="000000"/>
            </a:solidFill>
          </a:endParaRPr>
        </a:p>
        <a:p>
          <a:pPr algn="ctr"/>
          <a:r>
            <a:rPr kumimoji="1" lang="ja-JP" altLang="en-US" sz="1050">
              <a:solidFill>
                <a:sysClr val="windowText" lastClr="000000"/>
              </a:solidFill>
            </a:rPr>
            <a:t>（平成</a:t>
          </a:r>
          <a:r>
            <a:rPr kumimoji="1" lang="en-US" altLang="ja-JP" sz="1050">
              <a:solidFill>
                <a:sysClr val="windowText" lastClr="000000"/>
              </a:solidFill>
            </a:rPr>
            <a:t>28</a:t>
          </a:r>
          <a:r>
            <a:rPr kumimoji="1" lang="ja-JP" altLang="en-US" sz="1050">
              <a:solidFill>
                <a:sysClr val="windowText" lastClr="000000"/>
              </a:solidFill>
            </a:rPr>
            <a:t>年</a:t>
          </a:r>
          <a:r>
            <a:rPr kumimoji="1" lang="en-US" altLang="ja-JP" sz="1050">
              <a:solidFill>
                <a:sysClr val="windowText" lastClr="000000"/>
              </a:solidFill>
            </a:rPr>
            <a:t>8</a:t>
          </a:r>
          <a:r>
            <a:rPr kumimoji="1" lang="ja-JP" altLang="en-US" sz="1050">
              <a:solidFill>
                <a:sysClr val="windowText" lastClr="000000"/>
              </a:solidFill>
            </a:rPr>
            <a:t>月</a:t>
          </a:r>
          <a:r>
            <a:rPr kumimoji="1" lang="en-US" altLang="ja-JP" sz="1050">
              <a:solidFill>
                <a:sysClr val="windowText" lastClr="000000"/>
              </a:solidFill>
            </a:rPr>
            <a:t>5</a:t>
          </a:r>
          <a:r>
            <a:rPr kumimoji="1" lang="ja-JP" altLang="en-US" sz="1050">
              <a:solidFill>
                <a:sysClr val="windowText" lastClr="000000"/>
              </a:solidFill>
            </a:rPr>
            <a:t>日改訂版）</a:t>
          </a:r>
        </a:p>
      </xdr:txBody>
    </xdr:sp>
    <xdr:clientData/>
  </xdr:twoCellAnchor>
  <xdr:twoCellAnchor>
    <xdr:from>
      <xdr:col>10</xdr:col>
      <xdr:colOff>152400</xdr:colOff>
      <xdr:row>6</xdr:row>
      <xdr:rowOff>76200</xdr:rowOff>
    </xdr:from>
    <xdr:to>
      <xdr:col>13</xdr:col>
      <xdr:colOff>647700</xdr:colOff>
      <xdr:row>10</xdr:row>
      <xdr:rowOff>9525</xdr:rowOff>
    </xdr:to>
    <xdr:sp macro="" textlink="">
      <xdr:nvSpPr>
        <xdr:cNvPr id="3" name="フローチャート: 処理 2"/>
        <xdr:cNvSpPr/>
      </xdr:nvSpPr>
      <xdr:spPr>
        <a:xfrm>
          <a:off x="7010400" y="1104900"/>
          <a:ext cx="2552700" cy="962025"/>
        </a:xfrm>
        <a:prstGeom prst="flowChartProcess">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ＭＳ 明朝" panose="02020609040205080304" pitchFamily="17" charset="-128"/>
              <a:ea typeface="ＭＳ 明朝" panose="02020609040205080304" pitchFamily="17" charset="-128"/>
            </a:rPr>
            <a:t>本資料の作成については、本設定（</a:t>
          </a:r>
          <a:r>
            <a:rPr kumimoji="1" lang="ja-JP" altLang="ja-JP" sz="1100">
              <a:solidFill>
                <a:srgbClr val="FF0000"/>
              </a:solidFill>
              <a:effectLst/>
              <a:latin typeface="ＭＳ 明朝" panose="02020609040205080304" pitchFamily="17" charset="-128"/>
              <a:ea typeface="ＭＳ 明朝" panose="02020609040205080304" pitchFamily="17" charset="-128"/>
              <a:cs typeface="+mn-cs"/>
            </a:rPr>
            <a:t>ブック構成の変更、シート追加等計算の前提となる事項</a:t>
          </a:r>
          <a:r>
            <a:rPr kumimoji="1" lang="ja-JP" altLang="en-US" sz="1100">
              <a:solidFill>
                <a:srgbClr val="FF0000"/>
              </a:solidFill>
              <a:effectLst/>
              <a:latin typeface="ＭＳ 明朝" panose="02020609040205080304" pitchFamily="17" charset="-128"/>
              <a:ea typeface="ＭＳ 明朝" panose="02020609040205080304" pitchFamily="17" charset="-128"/>
              <a:cs typeface="+mn-cs"/>
            </a:rPr>
            <a:t>）</a:t>
          </a:r>
          <a:r>
            <a:rPr kumimoji="1" lang="ja-JP" altLang="en-US" sz="1100">
              <a:solidFill>
                <a:srgbClr val="FF0000"/>
              </a:solidFill>
              <a:latin typeface="ＭＳ 明朝" panose="02020609040205080304" pitchFamily="17" charset="-128"/>
              <a:ea typeface="ＭＳ 明朝" panose="02020609040205080304" pitchFamily="17" charset="-128"/>
            </a:rPr>
            <a:t>を変更しないこと。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149678</xdr:colOff>
      <xdr:row>0</xdr:row>
      <xdr:rowOff>81643</xdr:rowOff>
    </xdr:from>
    <xdr:to>
      <xdr:col>14</xdr:col>
      <xdr:colOff>571500</xdr:colOff>
      <xdr:row>5</xdr:row>
      <xdr:rowOff>149679</xdr:rowOff>
    </xdr:to>
    <xdr:sp macro="" textlink="">
      <xdr:nvSpPr>
        <xdr:cNvPr id="2" name="正方形/長方形 1"/>
        <xdr:cNvSpPr/>
      </xdr:nvSpPr>
      <xdr:spPr>
        <a:xfrm>
          <a:off x="149678" y="81643"/>
          <a:ext cx="13347247" cy="97291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入力箇所を黄色のハイライトで示しています。また、必要に応じた費目等の追加削除、関数の修正について妨げるものではありません。</a:t>
          </a:r>
          <a:endParaRPr kumimoji="1" lang="en-US" altLang="ja-JP" sz="1200">
            <a:solidFill>
              <a:sysClr val="windowText" lastClr="000000"/>
            </a:solidFill>
            <a:latin typeface="Arial" panose="020B0604020202020204" pitchFamily="34" charset="0"/>
            <a:cs typeface="Arial" panose="020B0604020202020204" pitchFamily="34" charset="0"/>
          </a:endParaRPr>
        </a:p>
        <a:p>
          <a:pPr algn="l"/>
          <a:endParaRPr kumimoji="1" lang="en-US" altLang="ja-JP" sz="1200">
            <a:solidFill>
              <a:sysClr val="windowText" lastClr="000000"/>
            </a:solidFill>
            <a:latin typeface="Arial" panose="020B0604020202020204" pitchFamily="34" charset="0"/>
            <a:cs typeface="Arial" panose="020B0604020202020204" pitchFamily="34" charset="0"/>
          </a:endParaRPr>
        </a:p>
        <a:p>
          <a:pPr algn="l"/>
          <a:r>
            <a:rPr kumimoji="1" lang="ja-JP" altLang="en-US" sz="1200">
              <a:solidFill>
                <a:sysClr val="windowText" lastClr="000000"/>
              </a:solidFill>
              <a:latin typeface="Arial" panose="020B0604020202020204" pitchFamily="34" charset="0"/>
              <a:cs typeface="Arial" panose="020B0604020202020204" pitchFamily="34" charset="0"/>
            </a:rPr>
            <a:t>（注）運営権対価及び税務上の繰延資産相当額（改築に係る費用の</a:t>
          </a:r>
          <a:r>
            <a:rPr kumimoji="1" lang="en-US" altLang="ja-JP" sz="1200">
              <a:solidFill>
                <a:sysClr val="windowText" lastClr="000000"/>
              </a:solidFill>
              <a:latin typeface="Arial" panose="020B0604020202020204" pitchFamily="34" charset="0"/>
              <a:cs typeface="Arial" panose="020B0604020202020204" pitchFamily="34" charset="0"/>
            </a:rPr>
            <a:t>10</a:t>
          </a:r>
          <a:r>
            <a:rPr kumimoji="1" lang="ja-JP" altLang="en-US" sz="1200">
              <a:solidFill>
                <a:sysClr val="windowText" lastClr="000000"/>
              </a:solidFill>
              <a:latin typeface="Arial" panose="020B0604020202020204" pitchFamily="34" charset="0"/>
              <a:cs typeface="Arial" panose="020B0604020202020204" pitchFamily="34" charset="0"/>
            </a:rPr>
            <a:t>分の</a:t>
          </a:r>
          <a:r>
            <a:rPr kumimoji="1" lang="en-US" altLang="ja-JP" sz="1200">
              <a:solidFill>
                <a:sysClr val="windowText" lastClr="000000"/>
              </a:solidFill>
              <a:latin typeface="Arial" panose="020B0604020202020204" pitchFamily="34" charset="0"/>
              <a:cs typeface="Arial" panose="020B0604020202020204" pitchFamily="34" charset="0"/>
            </a:rPr>
            <a:t>1</a:t>
          </a:r>
          <a:r>
            <a:rPr kumimoji="1" lang="ja-JP" altLang="en-US" sz="1200">
              <a:solidFill>
                <a:sysClr val="windowText" lastClr="000000"/>
              </a:solidFill>
              <a:latin typeface="Arial" panose="020B0604020202020204" pitchFamily="34" charset="0"/>
              <a:cs typeface="Arial" panose="020B0604020202020204" pitchFamily="34" charset="0"/>
            </a:rPr>
            <a:t>相当額のうち、本事業期間中に係る減価償却費相当額）の会計処理については、会計基準が定まっていないことから現時点で考えうる会計処理によっています。会計処理等については、公認会計士、税理士等の専門家に別途ご相談ください。</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95250</xdr:colOff>
      <xdr:row>0</xdr:row>
      <xdr:rowOff>95250</xdr:rowOff>
    </xdr:from>
    <xdr:to>
      <xdr:col>2</xdr:col>
      <xdr:colOff>247650</xdr:colOff>
      <xdr:row>2</xdr:row>
      <xdr:rowOff>123825</xdr:rowOff>
    </xdr:to>
    <xdr:sp macro="" textlink="">
      <xdr:nvSpPr>
        <xdr:cNvPr id="2" name="フローチャート: 処理 1"/>
        <xdr:cNvSpPr/>
      </xdr:nvSpPr>
      <xdr:spPr>
        <a:xfrm>
          <a:off x="95250" y="95250"/>
          <a:ext cx="1524000" cy="371475"/>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提案書</a:t>
          </a:r>
          <a:r>
            <a:rPr kumimoji="1" lang="en-US" altLang="ja-JP" sz="1200">
              <a:solidFill>
                <a:sysClr val="windowText" lastClr="000000"/>
              </a:solidFill>
            </a:rPr>
            <a:t>Ⅰ</a:t>
          </a:r>
          <a:r>
            <a:rPr kumimoji="1" lang="ja-JP" altLang="en-US" sz="1200">
              <a:solidFill>
                <a:sysClr val="windowText" lastClr="000000"/>
              </a:solidFill>
            </a:rPr>
            <a:t>－３別紙</a:t>
          </a:r>
        </a:p>
      </xdr:txBody>
    </xdr:sp>
    <xdr:clientData/>
  </xdr:twoCellAnchor>
  <xdr:twoCellAnchor>
    <xdr:from>
      <xdr:col>10</xdr:col>
      <xdr:colOff>152400</xdr:colOff>
      <xdr:row>6</xdr:row>
      <xdr:rowOff>76200</xdr:rowOff>
    </xdr:from>
    <xdr:to>
      <xdr:col>13</xdr:col>
      <xdr:colOff>647700</xdr:colOff>
      <xdr:row>8</xdr:row>
      <xdr:rowOff>85725</xdr:rowOff>
    </xdr:to>
    <xdr:sp macro="" textlink="">
      <xdr:nvSpPr>
        <xdr:cNvPr id="3" name="フローチャート: 処理 2"/>
        <xdr:cNvSpPr/>
      </xdr:nvSpPr>
      <xdr:spPr>
        <a:xfrm>
          <a:off x="7010400" y="1104900"/>
          <a:ext cx="2552700" cy="523875"/>
        </a:xfrm>
        <a:prstGeom prst="flowChartProcess">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rgbClr val="FF0000"/>
              </a:solidFill>
              <a:latin typeface="ＭＳ 明朝" panose="02020609040205080304" pitchFamily="17" charset="-128"/>
              <a:ea typeface="ＭＳ 明朝" panose="02020609040205080304" pitchFamily="17" charset="-128"/>
            </a:rPr>
            <a:t>本資料の作成については、本設定を変更しないこと。</a:t>
          </a:r>
        </a:p>
      </xdr:txBody>
    </xdr:sp>
    <xdr:clientData/>
  </xdr:twoCellAnchor>
  <xdr:twoCellAnchor>
    <xdr:from>
      <xdr:col>7</xdr:col>
      <xdr:colOff>104775</xdr:colOff>
      <xdr:row>0</xdr:row>
      <xdr:rowOff>85725</xdr:rowOff>
    </xdr:from>
    <xdr:to>
      <xdr:col>8</xdr:col>
      <xdr:colOff>590550</xdr:colOff>
      <xdr:row>3</xdr:row>
      <xdr:rowOff>57150</xdr:rowOff>
    </xdr:to>
    <xdr:sp macro="" textlink="">
      <xdr:nvSpPr>
        <xdr:cNvPr id="5" name="フローチャート: 処理 4"/>
        <xdr:cNvSpPr/>
      </xdr:nvSpPr>
      <xdr:spPr>
        <a:xfrm>
          <a:off x="4905375" y="85725"/>
          <a:ext cx="1171575" cy="485775"/>
        </a:xfrm>
        <a:prstGeom prst="flowChartProcess">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記載例</a:t>
          </a:r>
        </a:p>
      </xdr:txBody>
    </xdr:sp>
    <xdr:clientData/>
  </xdr:twoCellAnchor>
  <xdr:twoCellAnchor>
    <xdr:from>
      <xdr:col>0</xdr:col>
      <xdr:colOff>352425</xdr:colOff>
      <xdr:row>30</xdr:row>
      <xdr:rowOff>0</xdr:rowOff>
    </xdr:from>
    <xdr:to>
      <xdr:col>8</xdr:col>
      <xdr:colOff>323850</xdr:colOff>
      <xdr:row>34</xdr:row>
      <xdr:rowOff>133350</xdr:rowOff>
    </xdr:to>
    <xdr:sp macro="" textlink="">
      <xdr:nvSpPr>
        <xdr:cNvPr id="6" name="正方形/長方形 5"/>
        <xdr:cNvSpPr/>
      </xdr:nvSpPr>
      <xdr:spPr>
        <a:xfrm>
          <a:off x="352425" y="7705725"/>
          <a:ext cx="5457825" cy="81915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rPr>
            <a:t>（注） 入力数値はあくまで入力例として示しているにすぎず、当該数値について、</a:t>
          </a:r>
          <a:endParaRPr kumimoji="1" lang="en-US" altLang="ja-JP" sz="1200">
            <a:solidFill>
              <a:sysClr val="windowText" lastClr="000000"/>
            </a:solidFill>
          </a:endParaRPr>
        </a:p>
        <a:p>
          <a:pPr algn="l"/>
          <a:r>
            <a:rPr kumimoji="1" lang="ja-JP" altLang="en-US" sz="1200">
              <a:solidFill>
                <a:sysClr val="windowText" lastClr="000000"/>
              </a:solidFill>
            </a:rPr>
            <a:t>          浜松市は何ら保証はいたしません。</a:t>
          </a:r>
          <a:endParaRPr kumimoji="1" lang="en-US" altLang="ja-JP" sz="12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149678</xdr:colOff>
      <xdr:row>0</xdr:row>
      <xdr:rowOff>81643</xdr:rowOff>
    </xdr:from>
    <xdr:to>
      <xdr:col>14</xdr:col>
      <xdr:colOff>571500</xdr:colOff>
      <xdr:row>5</xdr:row>
      <xdr:rowOff>149679</xdr:rowOff>
    </xdr:to>
    <xdr:sp macro="" textlink="">
      <xdr:nvSpPr>
        <xdr:cNvPr id="2" name="正方形/長方形 1"/>
        <xdr:cNvSpPr/>
      </xdr:nvSpPr>
      <xdr:spPr>
        <a:xfrm>
          <a:off x="149678" y="81643"/>
          <a:ext cx="13076465" cy="9525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入力箇所を黄色のハイライトで示しています。また、必要に応じた費目等の追加削除、関数の修正について妨げるものではありません。</a:t>
          </a:r>
          <a:endParaRPr kumimoji="1" lang="en-US" altLang="ja-JP" sz="1200">
            <a:solidFill>
              <a:sysClr val="windowText" lastClr="000000"/>
            </a:solidFill>
            <a:latin typeface="Arial" panose="020B0604020202020204" pitchFamily="34" charset="0"/>
            <a:cs typeface="Arial" panose="020B0604020202020204" pitchFamily="34" charset="0"/>
          </a:endParaRPr>
        </a:p>
        <a:p>
          <a:pPr algn="l"/>
          <a:endParaRPr kumimoji="1" lang="en-US" altLang="ja-JP" sz="1200">
            <a:solidFill>
              <a:sysClr val="windowText" lastClr="000000"/>
            </a:solidFill>
            <a:latin typeface="Arial" panose="020B0604020202020204" pitchFamily="34" charset="0"/>
            <a:cs typeface="Arial" panose="020B0604020202020204" pitchFamily="34" charset="0"/>
          </a:endParaRPr>
        </a:p>
        <a:p>
          <a:pPr algn="l"/>
          <a:r>
            <a:rPr kumimoji="1" lang="ja-JP" altLang="en-US" sz="1200">
              <a:solidFill>
                <a:sysClr val="windowText" lastClr="000000"/>
              </a:solidFill>
              <a:latin typeface="Arial" panose="020B0604020202020204" pitchFamily="34" charset="0"/>
              <a:cs typeface="Arial" panose="020B0604020202020204" pitchFamily="34" charset="0"/>
            </a:rPr>
            <a:t>（注）運営権対価及び税務上の繰延資産相当額（改築に係る費用の</a:t>
          </a:r>
          <a:r>
            <a:rPr kumimoji="1" lang="en-US" altLang="ja-JP" sz="1200">
              <a:solidFill>
                <a:sysClr val="windowText" lastClr="000000"/>
              </a:solidFill>
              <a:latin typeface="Arial" panose="020B0604020202020204" pitchFamily="34" charset="0"/>
              <a:cs typeface="Arial" panose="020B0604020202020204" pitchFamily="34" charset="0"/>
            </a:rPr>
            <a:t>10</a:t>
          </a:r>
          <a:r>
            <a:rPr kumimoji="1" lang="ja-JP" altLang="en-US" sz="1200">
              <a:solidFill>
                <a:sysClr val="windowText" lastClr="000000"/>
              </a:solidFill>
              <a:latin typeface="Arial" panose="020B0604020202020204" pitchFamily="34" charset="0"/>
              <a:cs typeface="Arial" panose="020B0604020202020204" pitchFamily="34" charset="0"/>
            </a:rPr>
            <a:t>分の</a:t>
          </a:r>
          <a:r>
            <a:rPr kumimoji="1" lang="en-US" altLang="ja-JP" sz="1200">
              <a:solidFill>
                <a:sysClr val="windowText" lastClr="000000"/>
              </a:solidFill>
              <a:latin typeface="Arial" panose="020B0604020202020204" pitchFamily="34" charset="0"/>
              <a:cs typeface="Arial" panose="020B0604020202020204" pitchFamily="34" charset="0"/>
            </a:rPr>
            <a:t>1</a:t>
          </a:r>
          <a:r>
            <a:rPr kumimoji="1" lang="ja-JP" altLang="en-US" sz="1200">
              <a:solidFill>
                <a:sysClr val="windowText" lastClr="000000"/>
              </a:solidFill>
              <a:latin typeface="Arial" panose="020B0604020202020204" pitchFamily="34" charset="0"/>
              <a:cs typeface="Arial" panose="020B0604020202020204" pitchFamily="34" charset="0"/>
            </a:rPr>
            <a:t>相当額のうち、本事業期間中に係る減価償却費相当額）の会計処理については、会計基準が定まっていないことから現時点で考えうる会計処理によっています。会計処理等については、公認会計士、税理士等の専門家に別途ご相談ください。</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17</xdr:col>
      <xdr:colOff>68025</xdr:colOff>
      <xdr:row>2</xdr:row>
      <xdr:rowOff>40821</xdr:rowOff>
    </xdr:from>
    <xdr:to>
      <xdr:col>25</xdr:col>
      <xdr:colOff>762001</xdr:colOff>
      <xdr:row>4</xdr:row>
      <xdr:rowOff>58511</xdr:rowOff>
    </xdr:to>
    <xdr:sp macro="" textlink="">
      <xdr:nvSpPr>
        <xdr:cNvPr id="4" name="正方形/長方形 3"/>
        <xdr:cNvSpPr/>
      </xdr:nvSpPr>
      <xdr:spPr>
        <a:xfrm>
          <a:off x="15933954" y="394607"/>
          <a:ext cx="8422833"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54438</xdr:colOff>
      <xdr:row>1</xdr:row>
      <xdr:rowOff>40819</xdr:rowOff>
    </xdr:from>
    <xdr:to>
      <xdr:col>23</xdr:col>
      <xdr:colOff>775607</xdr:colOff>
      <xdr:row>3</xdr:row>
      <xdr:rowOff>40820</xdr:rowOff>
    </xdr:to>
    <xdr:sp macro="" textlink="">
      <xdr:nvSpPr>
        <xdr:cNvPr id="2" name="正方形/長方形 1"/>
        <xdr:cNvSpPr/>
      </xdr:nvSpPr>
      <xdr:spPr>
        <a:xfrm>
          <a:off x="15580188" y="217712"/>
          <a:ext cx="8450026" cy="40821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21796</xdr:colOff>
      <xdr:row>1</xdr:row>
      <xdr:rowOff>204105</xdr:rowOff>
    </xdr:from>
    <xdr:to>
      <xdr:col>24</xdr:col>
      <xdr:colOff>748393</xdr:colOff>
      <xdr:row>3</xdr:row>
      <xdr:rowOff>167366</xdr:rowOff>
    </xdr:to>
    <xdr:sp macro="" textlink="">
      <xdr:nvSpPr>
        <xdr:cNvPr id="2" name="正方形/長方形 1"/>
        <xdr:cNvSpPr/>
      </xdr:nvSpPr>
      <xdr:spPr>
        <a:xfrm>
          <a:off x="15574760" y="380998"/>
          <a:ext cx="8455454"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8188</xdr:colOff>
      <xdr:row>1</xdr:row>
      <xdr:rowOff>0</xdr:rowOff>
    </xdr:from>
    <xdr:to>
      <xdr:col>24</xdr:col>
      <xdr:colOff>789214</xdr:colOff>
      <xdr:row>2</xdr:row>
      <xdr:rowOff>167368</xdr:rowOff>
    </xdr:to>
    <xdr:sp macro="" textlink="">
      <xdr:nvSpPr>
        <xdr:cNvPr id="2" name="正方形/長方形 1"/>
        <xdr:cNvSpPr/>
      </xdr:nvSpPr>
      <xdr:spPr>
        <a:xfrm>
          <a:off x="15561152" y="176893"/>
          <a:ext cx="8509883"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8189</xdr:colOff>
      <xdr:row>1</xdr:row>
      <xdr:rowOff>0</xdr:rowOff>
    </xdr:from>
    <xdr:to>
      <xdr:col>24</xdr:col>
      <xdr:colOff>789215</xdr:colOff>
      <xdr:row>2</xdr:row>
      <xdr:rowOff>167368</xdr:rowOff>
    </xdr:to>
    <xdr:sp macro="" textlink="">
      <xdr:nvSpPr>
        <xdr:cNvPr id="2" name="正方形/長方形 1"/>
        <xdr:cNvSpPr/>
      </xdr:nvSpPr>
      <xdr:spPr>
        <a:xfrm>
          <a:off x="15561153" y="176893"/>
          <a:ext cx="8509883"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13607</xdr:colOff>
      <xdr:row>0</xdr:row>
      <xdr:rowOff>176892</xdr:rowOff>
    </xdr:from>
    <xdr:to>
      <xdr:col>24</xdr:col>
      <xdr:colOff>789215</xdr:colOff>
      <xdr:row>2</xdr:row>
      <xdr:rowOff>167367</xdr:rowOff>
    </xdr:to>
    <xdr:sp macro="" textlink="">
      <xdr:nvSpPr>
        <xdr:cNvPr id="3" name="正方形/長方形 2"/>
        <xdr:cNvSpPr/>
      </xdr:nvSpPr>
      <xdr:spPr>
        <a:xfrm>
          <a:off x="15566571" y="176892"/>
          <a:ext cx="8504465" cy="371475"/>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200">
              <a:solidFill>
                <a:sysClr val="windowText" lastClr="000000"/>
              </a:solidFill>
              <a:latin typeface="Arial" panose="020B0604020202020204" pitchFamily="34" charset="0"/>
              <a:cs typeface="Arial" panose="020B0604020202020204" pitchFamily="34" charset="0"/>
            </a:rPr>
            <a:t>（注） 入力数値はあくまで入力例として示しているにすぎず、当該数値について、浜松市は何ら保証はいたしません。</a:t>
          </a:r>
          <a:endParaRPr kumimoji="1" lang="en-US" altLang="ja-JP" sz="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solidFill>
      </a:spPr>
      <a:bodyPr vertOverflow="clip" horzOverflow="clip" rtlCol="0" anchor="t"/>
      <a:lstStyle>
        <a:defPPr algn="l">
          <a:defRPr kumimoji="1" sz="12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
  <sheetViews>
    <sheetView workbookViewId="0">
      <selection activeCell="G28" sqref="G28"/>
    </sheetView>
  </sheetViews>
  <sheetFormatPr defaultRowHeight="13.5" x14ac:dyDescent="0.15"/>
  <sheetData/>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
  <sheetViews>
    <sheetView workbookViewId="0">
      <selection activeCell="H37" sqref="H37"/>
    </sheetView>
  </sheetViews>
  <sheetFormatPr defaultRowHeight="13.5" x14ac:dyDescent="0.15"/>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L37"/>
  <sheetViews>
    <sheetView zoomScaleNormal="100" workbookViewId="0">
      <selection activeCell="C3" sqref="C3:K3"/>
    </sheetView>
  </sheetViews>
  <sheetFormatPr defaultRowHeight="13.5" x14ac:dyDescent="0.15"/>
  <cols>
    <col min="1" max="1" width="6.625" style="166" customWidth="1"/>
    <col min="2" max="2" width="3.625" style="171" customWidth="1"/>
    <col min="3" max="16384" width="9" style="166"/>
  </cols>
  <sheetData>
    <row r="1" spans="1:12" ht="36" customHeight="1" x14ac:dyDescent="0.15">
      <c r="A1" s="223" t="s">
        <v>189</v>
      </c>
      <c r="B1" s="223"/>
      <c r="C1" s="223"/>
      <c r="D1" s="223"/>
      <c r="E1" s="223"/>
      <c r="F1" s="223"/>
      <c r="G1" s="223"/>
      <c r="H1" s="223"/>
      <c r="I1" s="223"/>
      <c r="J1" s="223"/>
      <c r="K1" s="223"/>
    </row>
    <row r="2" spans="1:12" ht="39.950000000000003" customHeight="1" x14ac:dyDescent="0.15">
      <c r="A2" s="222" t="s">
        <v>185</v>
      </c>
      <c r="B2" s="167" t="s">
        <v>40</v>
      </c>
      <c r="C2" s="224" t="s">
        <v>190</v>
      </c>
      <c r="D2" s="224"/>
      <c r="E2" s="224"/>
      <c r="F2" s="224"/>
      <c r="G2" s="224"/>
      <c r="H2" s="224"/>
      <c r="I2" s="224"/>
      <c r="J2" s="224"/>
      <c r="K2" s="224"/>
    </row>
    <row r="3" spans="1:12" ht="60" customHeight="1" x14ac:dyDescent="0.15">
      <c r="A3" s="222"/>
      <c r="B3" s="168" t="s">
        <v>41</v>
      </c>
      <c r="C3" s="219" t="s">
        <v>209</v>
      </c>
      <c r="D3" s="219"/>
      <c r="E3" s="219"/>
      <c r="F3" s="219"/>
      <c r="G3" s="219"/>
      <c r="H3" s="219"/>
      <c r="I3" s="219"/>
      <c r="J3" s="219"/>
      <c r="K3" s="219"/>
    </row>
    <row r="4" spans="1:12" ht="159.94999999999999" customHeight="1" x14ac:dyDescent="0.15">
      <c r="A4" s="222"/>
      <c r="B4" s="168" t="s">
        <v>42</v>
      </c>
      <c r="C4" s="219" t="s">
        <v>208</v>
      </c>
      <c r="D4" s="219"/>
      <c r="E4" s="219"/>
      <c r="F4" s="219"/>
      <c r="G4" s="219"/>
      <c r="H4" s="219"/>
      <c r="I4" s="219"/>
      <c r="J4" s="219"/>
      <c r="K4" s="219"/>
    </row>
    <row r="5" spans="1:12" ht="60" customHeight="1" x14ac:dyDescent="0.15">
      <c r="A5" s="169" t="s">
        <v>182</v>
      </c>
      <c r="B5" s="168" t="s">
        <v>184</v>
      </c>
      <c r="C5" s="219" t="s">
        <v>179</v>
      </c>
      <c r="D5" s="219"/>
      <c r="E5" s="219"/>
      <c r="F5" s="219"/>
      <c r="G5" s="219"/>
      <c r="H5" s="219"/>
      <c r="I5" s="219"/>
      <c r="J5" s="219"/>
      <c r="K5" s="219"/>
    </row>
    <row r="6" spans="1:12" ht="39.950000000000003" customHeight="1" x14ac:dyDescent="0.15">
      <c r="A6" s="225" t="s">
        <v>181</v>
      </c>
      <c r="B6" s="168" t="s">
        <v>183</v>
      </c>
      <c r="C6" s="219" t="s">
        <v>191</v>
      </c>
      <c r="D6" s="219"/>
      <c r="E6" s="219"/>
      <c r="F6" s="219"/>
      <c r="G6" s="219"/>
      <c r="H6" s="219"/>
      <c r="I6" s="219"/>
      <c r="J6" s="219"/>
      <c r="K6" s="219"/>
      <c r="L6" s="170"/>
    </row>
    <row r="7" spans="1:12" ht="80.099999999999994" customHeight="1" x14ac:dyDescent="0.15">
      <c r="A7" s="225"/>
      <c r="B7" s="168" t="s">
        <v>41</v>
      </c>
      <c r="C7" s="219" t="s">
        <v>192</v>
      </c>
      <c r="D7" s="219"/>
      <c r="E7" s="219"/>
      <c r="F7" s="219"/>
      <c r="G7" s="219"/>
      <c r="H7" s="219"/>
      <c r="I7" s="219"/>
      <c r="J7" s="219"/>
      <c r="K7" s="219"/>
    </row>
    <row r="8" spans="1:12" ht="39.950000000000003" customHeight="1" x14ac:dyDescent="0.15">
      <c r="A8" s="222" t="s">
        <v>193</v>
      </c>
      <c r="B8" s="168" t="s">
        <v>44</v>
      </c>
      <c r="C8" s="219" t="s">
        <v>194</v>
      </c>
      <c r="D8" s="219"/>
      <c r="E8" s="219"/>
      <c r="F8" s="219"/>
      <c r="G8" s="219"/>
      <c r="H8" s="219"/>
      <c r="I8" s="219"/>
      <c r="J8" s="219"/>
      <c r="K8" s="219"/>
    </row>
    <row r="9" spans="1:12" ht="39.950000000000003" customHeight="1" x14ac:dyDescent="0.15">
      <c r="A9" s="222"/>
      <c r="B9" s="168" t="s">
        <v>41</v>
      </c>
      <c r="C9" s="219" t="s">
        <v>195</v>
      </c>
      <c r="D9" s="219"/>
      <c r="E9" s="219"/>
      <c r="F9" s="219"/>
      <c r="G9" s="219"/>
      <c r="H9" s="219"/>
      <c r="I9" s="219"/>
      <c r="J9" s="219"/>
      <c r="K9" s="219"/>
    </row>
    <row r="10" spans="1:12" ht="39.950000000000003" customHeight="1" x14ac:dyDescent="0.15">
      <c r="A10" s="222"/>
      <c r="B10" s="168" t="s">
        <v>42</v>
      </c>
      <c r="C10" s="219" t="s">
        <v>196</v>
      </c>
      <c r="D10" s="219"/>
      <c r="E10" s="219"/>
      <c r="F10" s="219"/>
      <c r="G10" s="219"/>
      <c r="H10" s="219"/>
      <c r="I10" s="219"/>
      <c r="J10" s="219"/>
      <c r="K10" s="219"/>
    </row>
    <row r="11" spans="1:12" ht="60" customHeight="1" x14ac:dyDescent="0.15">
      <c r="A11" s="222"/>
      <c r="B11" s="168" t="s">
        <v>43</v>
      </c>
      <c r="C11" s="219" t="s">
        <v>204</v>
      </c>
      <c r="D11" s="219"/>
      <c r="E11" s="219"/>
      <c r="F11" s="219"/>
      <c r="G11" s="219"/>
      <c r="H11" s="219"/>
      <c r="I11" s="219"/>
      <c r="J11" s="219"/>
      <c r="K11" s="219"/>
    </row>
    <row r="12" spans="1:12" ht="24.95" customHeight="1" x14ac:dyDescent="0.15">
      <c r="A12" s="220" t="s">
        <v>197</v>
      </c>
      <c r="B12" s="168" t="s">
        <v>44</v>
      </c>
      <c r="C12" s="219" t="s">
        <v>177</v>
      </c>
      <c r="D12" s="219"/>
      <c r="E12" s="219"/>
      <c r="F12" s="219"/>
      <c r="G12" s="219"/>
      <c r="H12" s="219"/>
      <c r="I12" s="219"/>
      <c r="J12" s="219"/>
      <c r="K12" s="219"/>
    </row>
    <row r="13" spans="1:12" ht="24.95" customHeight="1" x14ac:dyDescent="0.15">
      <c r="A13" s="221"/>
      <c r="B13" s="168" t="s">
        <v>41</v>
      </c>
      <c r="C13" s="219" t="s">
        <v>178</v>
      </c>
      <c r="D13" s="219"/>
      <c r="E13" s="219"/>
      <c r="F13" s="219"/>
      <c r="G13" s="219"/>
      <c r="H13" s="219"/>
      <c r="I13" s="219"/>
      <c r="J13" s="219"/>
      <c r="K13" s="219"/>
    </row>
    <row r="14" spans="1:12" ht="20.100000000000001" customHeight="1" x14ac:dyDescent="0.15"/>
    <row r="15" spans="1:12" ht="20.100000000000001" customHeight="1" x14ac:dyDescent="0.15"/>
    <row r="16" spans="1:12" ht="20.100000000000001" customHeight="1" x14ac:dyDescent="0.15"/>
    <row r="17" ht="20.100000000000001" customHeight="1" x14ac:dyDescent="0.15"/>
    <row r="18" ht="20.100000000000001" customHeight="1" x14ac:dyDescent="0.15"/>
    <row r="19" ht="20.100000000000001" customHeight="1" x14ac:dyDescent="0.15"/>
    <row r="20" ht="20.100000000000001" customHeight="1" x14ac:dyDescent="0.15"/>
    <row r="21" ht="20.100000000000001" customHeight="1" x14ac:dyDescent="0.15"/>
    <row r="22" ht="20.100000000000001" customHeight="1" x14ac:dyDescent="0.15"/>
    <row r="23" ht="20.100000000000001" customHeight="1" x14ac:dyDescent="0.15"/>
    <row r="24" ht="20.100000000000001" customHeight="1" x14ac:dyDescent="0.15"/>
    <row r="25" ht="20.100000000000001" customHeight="1" x14ac:dyDescent="0.15"/>
    <row r="26" ht="20.100000000000001" customHeight="1" x14ac:dyDescent="0.15"/>
    <row r="27" ht="20.100000000000001" customHeight="1" x14ac:dyDescent="0.15"/>
    <row r="28" ht="20.100000000000001" customHeight="1" x14ac:dyDescent="0.15"/>
    <row r="29" ht="20.100000000000001" customHeight="1" x14ac:dyDescent="0.15"/>
    <row r="30" ht="20.100000000000001" customHeight="1" x14ac:dyDescent="0.15"/>
    <row r="31" ht="20.100000000000001" customHeight="1" x14ac:dyDescent="0.15"/>
    <row r="32"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sheetData>
  <mergeCells count="17">
    <mergeCell ref="A1:K1"/>
    <mergeCell ref="A2:A4"/>
    <mergeCell ref="C6:K6"/>
    <mergeCell ref="C2:K2"/>
    <mergeCell ref="C3:K3"/>
    <mergeCell ref="C4:K4"/>
    <mergeCell ref="A6:A7"/>
    <mergeCell ref="C7:K7"/>
    <mergeCell ref="C5:K5"/>
    <mergeCell ref="C13:K13"/>
    <mergeCell ref="C12:K12"/>
    <mergeCell ref="A12:A13"/>
    <mergeCell ref="A8:A11"/>
    <mergeCell ref="C8:K8"/>
    <mergeCell ref="C9:K9"/>
    <mergeCell ref="C10:K10"/>
    <mergeCell ref="C11:K11"/>
  </mergeCells>
  <phoneticPr fontId="3"/>
  <pageMargins left="0.70866141732283472" right="0.70866141732283472" top="0.56000000000000005" bottom="0.41" header="0.31496062992125984" footer="0.31496062992125984"/>
  <pageSetup paperSize="9" scale="97"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zoomScaleNormal="100" workbookViewId="0">
      <selection activeCell="J14" sqref="J14"/>
    </sheetView>
  </sheetViews>
  <sheetFormatPr defaultRowHeight="13.5" x14ac:dyDescent="0.15"/>
  <sheetData>
    <row r="1" spans="1:9" x14ac:dyDescent="0.15">
      <c r="A1" s="21"/>
    </row>
    <row r="2" spans="1:9" x14ac:dyDescent="0.15">
      <c r="A2" s="21"/>
    </row>
    <row r="3" spans="1:9" x14ac:dyDescent="0.15">
      <c r="A3" s="21"/>
    </row>
    <row r="4" spans="1:9" x14ac:dyDescent="0.15">
      <c r="A4" s="21"/>
    </row>
    <row r="5" spans="1:9" x14ac:dyDescent="0.15">
      <c r="A5" s="22"/>
      <c r="I5" s="22" t="s">
        <v>24</v>
      </c>
    </row>
    <row r="6" spans="1:9" x14ac:dyDescent="0.15">
      <c r="A6" s="23"/>
    </row>
    <row r="7" spans="1:9" x14ac:dyDescent="0.15">
      <c r="A7" s="23"/>
    </row>
    <row r="8" spans="1:9" ht="27" customHeight="1" x14ac:dyDescent="0.15">
      <c r="A8" s="186" t="s">
        <v>25</v>
      </c>
      <c r="B8" s="186"/>
      <c r="C8" s="186"/>
      <c r="D8" s="186"/>
      <c r="E8" s="186"/>
      <c r="F8" s="186"/>
      <c r="G8" s="186"/>
      <c r="H8" s="186"/>
      <c r="I8" s="186"/>
    </row>
    <row r="9" spans="1:9" ht="27" customHeight="1" x14ac:dyDescent="0.15">
      <c r="A9" s="186" t="s">
        <v>34</v>
      </c>
      <c r="B9" s="186"/>
      <c r="C9" s="186"/>
      <c r="D9" s="186"/>
      <c r="E9" s="186"/>
      <c r="F9" s="186"/>
      <c r="G9" s="186"/>
      <c r="H9" s="186"/>
      <c r="I9" s="186"/>
    </row>
    <row r="12" spans="1:9" ht="27" customHeight="1" x14ac:dyDescent="0.15">
      <c r="A12" s="111" t="s">
        <v>46</v>
      </c>
    </row>
    <row r="13" spans="1:9" ht="27" customHeight="1" x14ac:dyDescent="0.15">
      <c r="A13" s="112" t="s">
        <v>47</v>
      </c>
    </row>
    <row r="15" spans="1:9" ht="40.5" customHeight="1" x14ac:dyDescent="0.15">
      <c r="E15" s="112"/>
      <c r="F15" s="113" t="s">
        <v>48</v>
      </c>
      <c r="G15" s="187"/>
      <c r="H15" s="187"/>
      <c r="I15" s="187"/>
    </row>
    <row r="16" spans="1:9" ht="40.5" customHeight="1" x14ac:dyDescent="0.15">
      <c r="E16" s="114" t="s">
        <v>49</v>
      </c>
      <c r="F16" s="107" t="s">
        <v>51</v>
      </c>
      <c r="G16" s="187"/>
      <c r="H16" s="187"/>
      <c r="I16" s="187"/>
    </row>
    <row r="17" spans="1:16" ht="40.5" customHeight="1" x14ac:dyDescent="0.15">
      <c r="E17" s="112"/>
      <c r="F17" s="107" t="s">
        <v>52</v>
      </c>
      <c r="G17" s="187"/>
      <c r="H17" s="187"/>
      <c r="I17" s="187"/>
    </row>
    <row r="18" spans="1:16" ht="40.5" customHeight="1" x14ac:dyDescent="0.15">
      <c r="E18" s="112"/>
      <c r="F18" s="107" t="s">
        <v>50</v>
      </c>
      <c r="G18" s="188" t="s">
        <v>45</v>
      </c>
      <c r="H18" s="188"/>
      <c r="I18" s="188"/>
    </row>
    <row r="21" spans="1:16" x14ac:dyDescent="0.15">
      <c r="A21" s="189" t="s">
        <v>26</v>
      </c>
      <c r="B21" s="189"/>
      <c r="C21" s="189"/>
      <c r="D21" s="189"/>
      <c r="E21" s="189"/>
      <c r="F21" s="189"/>
      <c r="G21" s="189"/>
      <c r="H21" s="189"/>
      <c r="I21" s="189"/>
    </row>
    <row r="22" spans="1:16" x14ac:dyDescent="0.15">
      <c r="A22" s="189"/>
      <c r="B22" s="189"/>
      <c r="C22" s="189"/>
      <c r="D22" s="189"/>
      <c r="E22" s="189"/>
      <c r="F22" s="189"/>
      <c r="G22" s="189"/>
      <c r="H22" s="189"/>
      <c r="I22" s="189"/>
    </row>
    <row r="23" spans="1:16" x14ac:dyDescent="0.15">
      <c r="A23" s="189"/>
      <c r="B23" s="189"/>
      <c r="C23" s="189"/>
      <c r="D23" s="189"/>
      <c r="E23" s="189"/>
      <c r="F23" s="189"/>
      <c r="G23" s="189"/>
      <c r="H23" s="189"/>
      <c r="I23" s="189"/>
    </row>
    <row r="24" spans="1:16" x14ac:dyDescent="0.15">
      <c r="A24" s="189"/>
      <c r="B24" s="189"/>
      <c r="C24" s="189"/>
      <c r="D24" s="189"/>
      <c r="E24" s="189"/>
      <c r="F24" s="189"/>
      <c r="G24" s="189"/>
      <c r="H24" s="189"/>
      <c r="I24" s="189"/>
    </row>
    <row r="25" spans="1:16" x14ac:dyDescent="0.15">
      <c r="A25" s="189"/>
      <c r="B25" s="189"/>
      <c r="C25" s="189"/>
      <c r="D25" s="189"/>
      <c r="E25" s="189"/>
      <c r="F25" s="189"/>
      <c r="G25" s="189"/>
      <c r="H25" s="189"/>
      <c r="I25" s="189"/>
    </row>
    <row r="26" spans="1:16" ht="14.25" thickBot="1" x14ac:dyDescent="0.2">
      <c r="K26" s="23"/>
    </row>
    <row r="27" spans="1:16" ht="25.5" customHeight="1" thickBot="1" x14ac:dyDescent="0.2">
      <c r="B27" s="112" t="s">
        <v>27</v>
      </c>
      <c r="C27" s="26"/>
      <c r="D27" s="190">
        <v>400000000</v>
      </c>
      <c r="E27" s="191"/>
      <c r="F27" s="192"/>
      <c r="G27" t="s">
        <v>32</v>
      </c>
      <c r="N27" s="185"/>
      <c r="O27" s="185"/>
      <c r="P27" s="106"/>
    </row>
    <row r="28" spans="1:16" x14ac:dyDescent="0.15">
      <c r="N28" s="184"/>
      <c r="O28" s="106"/>
      <c r="P28" s="185"/>
    </row>
    <row r="29" spans="1:16" x14ac:dyDescent="0.15">
      <c r="D29" s="112" t="s">
        <v>29</v>
      </c>
      <c r="N29" s="184"/>
      <c r="O29" s="106"/>
      <c r="P29" s="185"/>
    </row>
    <row r="30" spans="1:16" x14ac:dyDescent="0.15">
      <c r="N30" s="184"/>
      <c r="O30" s="106"/>
      <c r="P30" s="185"/>
    </row>
    <row r="31" spans="1:16" x14ac:dyDescent="0.15">
      <c r="N31" s="184"/>
      <c r="O31" s="106"/>
      <c r="P31" s="185"/>
    </row>
    <row r="32" spans="1:16" x14ac:dyDescent="0.15">
      <c r="N32" s="107"/>
      <c r="O32" s="106"/>
      <c r="P32" s="108"/>
    </row>
    <row r="35" spans="1:1" x14ac:dyDescent="0.15">
      <c r="A35" s="24"/>
    </row>
  </sheetData>
  <mergeCells count="13">
    <mergeCell ref="P28:P29"/>
    <mergeCell ref="N30:N31"/>
    <mergeCell ref="P30:P31"/>
    <mergeCell ref="G15:I15"/>
    <mergeCell ref="G16:I16"/>
    <mergeCell ref="G17:I17"/>
    <mergeCell ref="G18:I18"/>
    <mergeCell ref="N28:N29"/>
    <mergeCell ref="A8:I8"/>
    <mergeCell ref="A9:I9"/>
    <mergeCell ref="A21:I25"/>
    <mergeCell ref="D27:F27"/>
    <mergeCell ref="N27:O27"/>
  </mergeCells>
  <phoneticPr fontId="3"/>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AA125"/>
  <sheetViews>
    <sheetView showGridLines="0" zoomScale="70" zoomScaleNormal="70" workbookViewId="0">
      <selection activeCell="L23" sqref="L23:Z25"/>
    </sheetView>
  </sheetViews>
  <sheetFormatPr defaultColWidth="0" defaultRowHeight="14.25" x14ac:dyDescent="0.15"/>
  <cols>
    <col min="1" max="3" width="4.125" style="1" customWidth="1"/>
    <col min="4" max="4" width="33.125" style="25" customWidth="1"/>
    <col min="5" max="5" width="10.5" style="1" customWidth="1"/>
    <col min="6" max="26" width="12.625" style="1" customWidth="1"/>
    <col min="27" max="27" width="9" style="1" customWidth="1"/>
    <col min="28" max="16384" width="9" style="1" hidden="1"/>
  </cols>
  <sheetData>
    <row r="8" spans="1:26" ht="15.75" x14ac:dyDescent="0.15">
      <c r="A8" s="3" t="s">
        <v>20</v>
      </c>
      <c r="Z8" s="123" t="s">
        <v>53</v>
      </c>
    </row>
    <row r="9" spans="1:26" x14ac:dyDescent="0.15">
      <c r="F9" s="5" t="s">
        <v>0</v>
      </c>
      <c r="G9" s="5" t="s">
        <v>1</v>
      </c>
      <c r="H9" s="5" t="s">
        <v>2</v>
      </c>
      <c r="I9" s="5" t="s">
        <v>3</v>
      </c>
      <c r="J9" s="5" t="s">
        <v>4</v>
      </c>
      <c r="K9" s="5" t="s">
        <v>5</v>
      </c>
      <c r="L9" s="5" t="s">
        <v>6</v>
      </c>
      <c r="M9" s="5" t="s">
        <v>7</v>
      </c>
      <c r="N9" s="5" t="s">
        <v>8</v>
      </c>
      <c r="O9" s="5" t="s">
        <v>9</v>
      </c>
      <c r="P9" s="5" t="s">
        <v>10</v>
      </c>
      <c r="Q9" s="5" t="s">
        <v>11</v>
      </c>
      <c r="R9" s="5" t="s">
        <v>12</v>
      </c>
      <c r="S9" s="5" t="s">
        <v>13</v>
      </c>
      <c r="T9" s="5" t="s">
        <v>14</v>
      </c>
      <c r="U9" s="5" t="s">
        <v>15</v>
      </c>
      <c r="V9" s="5" t="s">
        <v>16</v>
      </c>
      <c r="W9" s="5" t="s">
        <v>17</v>
      </c>
      <c r="X9" s="5" t="s">
        <v>18</v>
      </c>
      <c r="Y9" s="5" t="s">
        <v>19</v>
      </c>
      <c r="Z9" s="124"/>
    </row>
    <row r="10" spans="1:26" x14ac:dyDescent="0.15">
      <c r="F10" s="6">
        <v>1</v>
      </c>
      <c r="G10" s="6">
        <f>F10+1</f>
        <v>2</v>
      </c>
      <c r="H10" s="6">
        <f t="shared" ref="H10:Y10" si="0">G10+1</f>
        <v>3</v>
      </c>
      <c r="I10" s="6">
        <f t="shared" si="0"/>
        <v>4</v>
      </c>
      <c r="J10" s="6">
        <f t="shared" si="0"/>
        <v>5</v>
      </c>
      <c r="K10" s="6">
        <f t="shared" si="0"/>
        <v>6</v>
      </c>
      <c r="L10" s="6">
        <f t="shared" si="0"/>
        <v>7</v>
      </c>
      <c r="M10" s="6">
        <f t="shared" si="0"/>
        <v>8</v>
      </c>
      <c r="N10" s="6">
        <f t="shared" si="0"/>
        <v>9</v>
      </c>
      <c r="O10" s="6">
        <f t="shared" si="0"/>
        <v>10</v>
      </c>
      <c r="P10" s="6">
        <f t="shared" si="0"/>
        <v>11</v>
      </c>
      <c r="Q10" s="6">
        <f t="shared" si="0"/>
        <v>12</v>
      </c>
      <c r="R10" s="6">
        <f t="shared" si="0"/>
        <v>13</v>
      </c>
      <c r="S10" s="6">
        <f t="shared" si="0"/>
        <v>14</v>
      </c>
      <c r="T10" s="6">
        <f t="shared" si="0"/>
        <v>15</v>
      </c>
      <c r="U10" s="6">
        <f t="shared" si="0"/>
        <v>16</v>
      </c>
      <c r="V10" s="6">
        <f t="shared" si="0"/>
        <v>17</v>
      </c>
      <c r="W10" s="6">
        <f t="shared" si="0"/>
        <v>18</v>
      </c>
      <c r="X10" s="6">
        <f t="shared" si="0"/>
        <v>19</v>
      </c>
      <c r="Y10" s="6">
        <f t="shared" si="0"/>
        <v>20</v>
      </c>
      <c r="Z10" s="125" t="s">
        <v>54</v>
      </c>
    </row>
    <row r="11" spans="1:26" x14ac:dyDescent="0.15">
      <c r="F11" s="7">
        <v>43555</v>
      </c>
      <c r="G11" s="7">
        <f>DATE(YEAR(F11)+1,MONTH(F11),DAY(F11))</f>
        <v>43921</v>
      </c>
      <c r="H11" s="7">
        <f t="shared" ref="H11:Y11" si="1">DATE(YEAR(G11)+1,MONTH(G11),DAY(G11))</f>
        <v>44286</v>
      </c>
      <c r="I11" s="7">
        <f t="shared" si="1"/>
        <v>44651</v>
      </c>
      <c r="J11" s="7">
        <f t="shared" si="1"/>
        <v>45016</v>
      </c>
      <c r="K11" s="7">
        <f t="shared" si="1"/>
        <v>45382</v>
      </c>
      <c r="L11" s="7">
        <f t="shared" si="1"/>
        <v>45747</v>
      </c>
      <c r="M11" s="7">
        <f t="shared" si="1"/>
        <v>46112</v>
      </c>
      <c r="N11" s="7">
        <f t="shared" si="1"/>
        <v>46477</v>
      </c>
      <c r="O11" s="7">
        <f t="shared" si="1"/>
        <v>46843</v>
      </c>
      <c r="P11" s="7">
        <f t="shared" si="1"/>
        <v>47208</v>
      </c>
      <c r="Q11" s="7">
        <f t="shared" si="1"/>
        <v>47573</v>
      </c>
      <c r="R11" s="7">
        <f t="shared" si="1"/>
        <v>47938</v>
      </c>
      <c r="S11" s="7">
        <f t="shared" si="1"/>
        <v>48304</v>
      </c>
      <c r="T11" s="7">
        <f t="shared" si="1"/>
        <v>48669</v>
      </c>
      <c r="U11" s="7">
        <f t="shared" si="1"/>
        <v>49034</v>
      </c>
      <c r="V11" s="7">
        <f t="shared" si="1"/>
        <v>49399</v>
      </c>
      <c r="W11" s="7">
        <f t="shared" si="1"/>
        <v>49765</v>
      </c>
      <c r="X11" s="7">
        <f t="shared" si="1"/>
        <v>50130</v>
      </c>
      <c r="Y11" s="7">
        <f t="shared" si="1"/>
        <v>50495</v>
      </c>
      <c r="Z11" s="8"/>
    </row>
    <row r="12" spans="1:26" x14ac:dyDescent="0.15">
      <c r="B12" s="126" t="s">
        <v>55</v>
      </c>
      <c r="C12" s="50"/>
      <c r="D12" s="58"/>
      <c r="E12" s="50"/>
      <c r="F12" s="96"/>
      <c r="G12" s="96"/>
      <c r="H12" s="96"/>
      <c r="I12" s="96"/>
      <c r="J12" s="96"/>
      <c r="K12" s="96"/>
      <c r="L12" s="96"/>
      <c r="M12" s="96"/>
      <c r="N12" s="96"/>
      <c r="O12" s="96"/>
      <c r="P12" s="96"/>
      <c r="Q12" s="96"/>
      <c r="R12" s="96"/>
      <c r="S12" s="96"/>
      <c r="T12" s="96"/>
      <c r="U12" s="96"/>
      <c r="V12" s="96"/>
      <c r="W12" s="96"/>
      <c r="X12" s="96"/>
      <c r="Y12" s="96"/>
      <c r="Z12" s="96"/>
    </row>
    <row r="13" spans="1:26" x14ac:dyDescent="0.15">
      <c r="B13" s="59"/>
      <c r="C13" s="50" t="s">
        <v>56</v>
      </c>
      <c r="D13" s="58"/>
      <c r="E13" s="50"/>
      <c r="F13" s="67">
        <f t="shared" ref="F13:Y13" si="2">SUM(F14:F17)</f>
        <v>1813.125</v>
      </c>
      <c r="G13" s="67">
        <f t="shared" si="2"/>
        <v>1814.259</v>
      </c>
      <c r="H13" s="67">
        <f t="shared" si="2"/>
        <v>1815.2</v>
      </c>
      <c r="I13" s="67">
        <f t="shared" si="2"/>
        <v>1816.2840000000001</v>
      </c>
      <c r="J13" s="67">
        <f t="shared" si="2"/>
        <v>1817.175</v>
      </c>
      <c r="K13" s="67">
        <f t="shared" si="2"/>
        <v>1818.21</v>
      </c>
      <c r="L13" s="67">
        <f t="shared" si="2"/>
        <v>1819.049</v>
      </c>
      <c r="M13" s="67">
        <f t="shared" si="2"/>
        <v>1820.0340000000001</v>
      </c>
      <c r="N13" s="67">
        <f t="shared" si="2"/>
        <v>1818.942</v>
      </c>
      <c r="O13" s="67">
        <f t="shared" si="2"/>
        <v>1817.9849999999999</v>
      </c>
      <c r="P13" s="67">
        <f t="shared" si="2"/>
        <v>1816.82</v>
      </c>
      <c r="Q13" s="67">
        <f t="shared" si="2"/>
        <v>1815.6189999999999</v>
      </c>
      <c r="R13" s="67">
        <f t="shared" si="2"/>
        <v>1814.5550000000001</v>
      </c>
      <c r="S13" s="67">
        <f t="shared" si="2"/>
        <v>1812.24</v>
      </c>
      <c r="T13" s="67">
        <f t="shared" si="2"/>
        <v>1809.884</v>
      </c>
      <c r="U13" s="67">
        <f t="shared" si="2"/>
        <v>1807.4849999999999</v>
      </c>
      <c r="V13" s="67">
        <f t="shared" si="2"/>
        <v>1805.2190000000001</v>
      </c>
      <c r="W13" s="67">
        <f t="shared" si="2"/>
        <v>1802.7360000000001</v>
      </c>
      <c r="X13" s="67">
        <f t="shared" si="2"/>
        <v>1798.627</v>
      </c>
      <c r="Y13" s="67">
        <f t="shared" si="2"/>
        <v>1794.4670000000001</v>
      </c>
      <c r="Z13" s="67">
        <f>SUM(F13:Y13)</f>
        <v>36247.915000000001</v>
      </c>
    </row>
    <row r="14" spans="1:26" x14ac:dyDescent="0.15">
      <c r="B14" s="59"/>
      <c r="C14" s="90"/>
      <c r="D14" s="127" t="s">
        <v>57</v>
      </c>
      <c r="E14" s="128"/>
      <c r="F14" s="73">
        <v>1813.125</v>
      </c>
      <c r="G14" s="73">
        <v>1814.259</v>
      </c>
      <c r="H14" s="73">
        <v>1815.2</v>
      </c>
      <c r="I14" s="73">
        <v>1816.2840000000001</v>
      </c>
      <c r="J14" s="73">
        <v>1817.175</v>
      </c>
      <c r="K14" s="73">
        <v>1818.21</v>
      </c>
      <c r="L14" s="73">
        <v>1819.049</v>
      </c>
      <c r="M14" s="73">
        <v>1820.0340000000001</v>
      </c>
      <c r="N14" s="73">
        <v>1818.942</v>
      </c>
      <c r="O14" s="73">
        <v>1817.9849999999999</v>
      </c>
      <c r="P14" s="73">
        <v>1816.82</v>
      </c>
      <c r="Q14" s="73">
        <v>1815.6189999999999</v>
      </c>
      <c r="R14" s="73">
        <v>1814.5550000000001</v>
      </c>
      <c r="S14" s="73">
        <v>1812.24</v>
      </c>
      <c r="T14" s="73">
        <v>1809.884</v>
      </c>
      <c r="U14" s="73">
        <v>1807.4849999999999</v>
      </c>
      <c r="V14" s="73">
        <v>1805.2190000000001</v>
      </c>
      <c r="W14" s="73">
        <v>1802.7360000000001</v>
      </c>
      <c r="X14" s="73">
        <v>1798.627</v>
      </c>
      <c r="Y14" s="73">
        <v>1794.4670000000001</v>
      </c>
      <c r="Z14" s="68">
        <f t="shared" ref="Z14:Z62" si="3">SUM(F14:Y14)</f>
        <v>36247.915000000001</v>
      </c>
    </row>
    <row r="15" spans="1:26" x14ac:dyDescent="0.15">
      <c r="B15" s="59"/>
      <c r="C15" s="78"/>
      <c r="D15" s="129" t="s">
        <v>58</v>
      </c>
      <c r="E15" s="130"/>
      <c r="F15" s="74"/>
      <c r="G15" s="74"/>
      <c r="H15" s="74"/>
      <c r="I15" s="74"/>
      <c r="J15" s="74"/>
      <c r="K15" s="74"/>
      <c r="L15" s="74"/>
      <c r="M15" s="74"/>
      <c r="N15" s="74"/>
      <c r="O15" s="74"/>
      <c r="P15" s="74"/>
      <c r="Q15" s="74"/>
      <c r="R15" s="74"/>
      <c r="S15" s="74"/>
      <c r="T15" s="74"/>
      <c r="U15" s="74"/>
      <c r="V15" s="74"/>
      <c r="W15" s="74"/>
      <c r="X15" s="74"/>
      <c r="Y15" s="74"/>
      <c r="Z15" s="69">
        <f t="shared" si="3"/>
        <v>0</v>
      </c>
    </row>
    <row r="16" spans="1:26" x14ac:dyDescent="0.15">
      <c r="B16" s="59"/>
      <c r="C16" s="78"/>
      <c r="D16" s="131"/>
      <c r="E16" s="132"/>
      <c r="F16" s="74"/>
      <c r="G16" s="74"/>
      <c r="H16" s="74"/>
      <c r="I16" s="74"/>
      <c r="J16" s="74"/>
      <c r="K16" s="74"/>
      <c r="L16" s="74"/>
      <c r="M16" s="74"/>
      <c r="N16" s="74"/>
      <c r="O16" s="74"/>
      <c r="P16" s="74"/>
      <c r="Q16" s="74"/>
      <c r="R16" s="74"/>
      <c r="S16" s="74"/>
      <c r="T16" s="74"/>
      <c r="U16" s="74"/>
      <c r="V16" s="74"/>
      <c r="W16" s="74"/>
      <c r="X16" s="74"/>
      <c r="Y16" s="74"/>
      <c r="Z16" s="69">
        <f t="shared" si="3"/>
        <v>0</v>
      </c>
    </row>
    <row r="17" spans="2:26" x14ac:dyDescent="0.15">
      <c r="B17" s="59"/>
      <c r="C17" s="78"/>
      <c r="D17" s="133"/>
      <c r="E17" s="132"/>
      <c r="F17" s="74"/>
      <c r="G17" s="74"/>
      <c r="H17" s="74"/>
      <c r="I17" s="74"/>
      <c r="J17" s="74"/>
      <c r="K17" s="74"/>
      <c r="L17" s="74"/>
      <c r="M17" s="74"/>
      <c r="N17" s="74"/>
      <c r="O17" s="74"/>
      <c r="P17" s="74"/>
      <c r="Q17" s="74"/>
      <c r="R17" s="74"/>
      <c r="S17" s="74"/>
      <c r="T17" s="74"/>
      <c r="U17" s="74"/>
      <c r="V17" s="74"/>
      <c r="W17" s="74"/>
      <c r="X17" s="74"/>
      <c r="Y17" s="74"/>
      <c r="Z17" s="64">
        <f t="shared" si="3"/>
        <v>0</v>
      </c>
    </row>
    <row r="18" spans="2:26" x14ac:dyDescent="0.15">
      <c r="B18" s="90"/>
      <c r="C18" s="126" t="s">
        <v>59</v>
      </c>
      <c r="D18" s="58"/>
      <c r="E18" s="50"/>
      <c r="F18" s="62">
        <f>SUM(F19:F26)</f>
        <v>1597.8026550119</v>
      </c>
      <c r="G18" s="62">
        <f t="shared" ref="G18:Y18" si="4">SUM(G19:G26)</f>
        <v>1608.5886844236647</v>
      </c>
      <c r="H18" s="62">
        <f t="shared" si="4"/>
        <v>1614.6394197177824</v>
      </c>
      <c r="I18" s="62">
        <f t="shared" si="4"/>
        <v>1620.6901550119001</v>
      </c>
      <c r="J18" s="62">
        <f t="shared" si="4"/>
        <v>1626.7408903060177</v>
      </c>
      <c r="K18" s="62">
        <f t="shared" si="4"/>
        <v>1633.0797558522361</v>
      </c>
      <c r="L18" s="62">
        <f t="shared" si="4"/>
        <v>1638.8657852640008</v>
      </c>
      <c r="M18" s="62">
        <f t="shared" si="4"/>
        <v>1644.9165205581185</v>
      </c>
      <c r="N18" s="62">
        <f t="shared" si="4"/>
        <v>1650.9672558522361</v>
      </c>
      <c r="O18" s="62">
        <f t="shared" si="4"/>
        <v>1674.8576970287068</v>
      </c>
      <c r="P18" s="62">
        <f t="shared" si="4"/>
        <v>1680.6340625749253</v>
      </c>
      <c r="Q18" s="62">
        <f t="shared" si="4"/>
        <v>1685.45759198669</v>
      </c>
      <c r="R18" s="62">
        <f t="shared" si="4"/>
        <v>1690.0458272808075</v>
      </c>
      <c r="S18" s="62">
        <f t="shared" si="4"/>
        <v>1689.6191816225444</v>
      </c>
      <c r="T18" s="62">
        <f t="shared" si="4"/>
        <v>1699.1955121547571</v>
      </c>
      <c r="U18" s="62">
        <f t="shared" si="4"/>
        <v>1704.0528300819281</v>
      </c>
      <c r="V18" s="62">
        <f t="shared" si="4"/>
        <v>1708.1525499698832</v>
      </c>
      <c r="W18" s="62">
        <f t="shared" si="4"/>
        <v>1710.6032852640008</v>
      </c>
      <c r="X18" s="62">
        <f t="shared" si="4"/>
        <v>1731.3053160763259</v>
      </c>
      <c r="Y18" s="62">
        <f t="shared" si="4"/>
        <v>1732.143411314421</v>
      </c>
      <c r="Z18" s="67">
        <f t="shared" si="3"/>
        <v>33342.358387352848</v>
      </c>
    </row>
    <row r="19" spans="2:26" x14ac:dyDescent="0.15">
      <c r="B19" s="59"/>
      <c r="C19" s="59"/>
      <c r="D19" s="134" t="s">
        <v>60</v>
      </c>
      <c r="E19" s="128"/>
      <c r="F19" s="73">
        <v>1458.3026550119</v>
      </c>
      <c r="G19" s="73">
        <v>1458.3026550119</v>
      </c>
      <c r="H19" s="73">
        <v>1458.3026550119</v>
      </c>
      <c r="I19" s="73">
        <v>1458.3026550119</v>
      </c>
      <c r="J19" s="73">
        <v>1458.3026550119</v>
      </c>
      <c r="K19" s="73">
        <v>1458.3026550119</v>
      </c>
      <c r="L19" s="73">
        <v>1458.3026550119</v>
      </c>
      <c r="M19" s="73">
        <v>1458.3026550119</v>
      </c>
      <c r="N19" s="73">
        <v>1458.3026550119</v>
      </c>
      <c r="O19" s="73">
        <v>1458.3026550119</v>
      </c>
      <c r="P19" s="73">
        <v>1458.3026550119</v>
      </c>
      <c r="Q19" s="73">
        <v>1458.3026550119</v>
      </c>
      <c r="R19" s="73">
        <v>1458.3026550119</v>
      </c>
      <c r="S19" s="73">
        <v>1458.3026550119</v>
      </c>
      <c r="T19" s="73">
        <v>1458.3026550119</v>
      </c>
      <c r="U19" s="73">
        <v>1458.3026550119</v>
      </c>
      <c r="V19" s="73">
        <v>1458.3026550119</v>
      </c>
      <c r="W19" s="73">
        <v>1458.3026550119</v>
      </c>
      <c r="X19" s="73">
        <v>1458.3026550119</v>
      </c>
      <c r="Y19" s="73">
        <v>1458.3026550119</v>
      </c>
      <c r="Z19" s="68">
        <f t="shared" si="3"/>
        <v>29166.05310023799</v>
      </c>
    </row>
    <row r="20" spans="2:26" x14ac:dyDescent="0.15">
      <c r="B20" s="59"/>
      <c r="C20" s="59"/>
      <c r="D20" s="135" t="s">
        <v>61</v>
      </c>
      <c r="E20" s="130"/>
      <c r="F20" s="74">
        <v>56.5</v>
      </c>
      <c r="G20" s="74">
        <v>56.5</v>
      </c>
      <c r="H20" s="74">
        <v>56.5</v>
      </c>
      <c r="I20" s="74">
        <v>56.5</v>
      </c>
      <c r="J20" s="74">
        <v>56.5</v>
      </c>
      <c r="K20" s="74">
        <v>56.5</v>
      </c>
      <c r="L20" s="74">
        <v>56.5</v>
      </c>
      <c r="M20" s="74">
        <v>56.5</v>
      </c>
      <c r="N20" s="74">
        <v>56.5</v>
      </c>
      <c r="O20" s="74">
        <v>56.5</v>
      </c>
      <c r="P20" s="74">
        <v>56.5</v>
      </c>
      <c r="Q20" s="74">
        <v>56.5</v>
      </c>
      <c r="R20" s="74">
        <v>56.5</v>
      </c>
      <c r="S20" s="74">
        <v>56.5</v>
      </c>
      <c r="T20" s="74">
        <v>56.5</v>
      </c>
      <c r="U20" s="74">
        <v>56.5</v>
      </c>
      <c r="V20" s="74">
        <v>56.5</v>
      </c>
      <c r="W20" s="74">
        <v>56.5</v>
      </c>
      <c r="X20" s="74">
        <v>56.5</v>
      </c>
      <c r="Y20" s="74">
        <v>56.5</v>
      </c>
      <c r="Z20" s="69">
        <f t="shared" si="3"/>
        <v>1130</v>
      </c>
    </row>
    <row r="21" spans="2:26" x14ac:dyDescent="0.15">
      <c r="B21" s="59"/>
      <c r="C21" s="59"/>
      <c r="D21" s="135" t="s">
        <v>62</v>
      </c>
      <c r="E21" s="130"/>
      <c r="F21" s="74">
        <v>63</v>
      </c>
      <c r="G21" s="74">
        <v>63</v>
      </c>
      <c r="H21" s="74">
        <v>63</v>
      </c>
      <c r="I21" s="74">
        <v>63</v>
      </c>
      <c r="J21" s="74">
        <v>63</v>
      </c>
      <c r="K21" s="74">
        <v>63</v>
      </c>
      <c r="L21" s="74">
        <v>63</v>
      </c>
      <c r="M21" s="74">
        <v>63</v>
      </c>
      <c r="N21" s="74">
        <v>63</v>
      </c>
      <c r="O21" s="74">
        <v>63</v>
      </c>
      <c r="P21" s="74">
        <v>63</v>
      </c>
      <c r="Q21" s="74">
        <v>63</v>
      </c>
      <c r="R21" s="74">
        <v>63</v>
      </c>
      <c r="S21" s="74">
        <v>63</v>
      </c>
      <c r="T21" s="74">
        <v>63</v>
      </c>
      <c r="U21" s="74">
        <v>63</v>
      </c>
      <c r="V21" s="74">
        <v>63</v>
      </c>
      <c r="W21" s="74">
        <v>63</v>
      </c>
      <c r="X21" s="74">
        <v>63</v>
      </c>
      <c r="Y21" s="74">
        <v>63</v>
      </c>
      <c r="Z21" s="69">
        <f t="shared" si="3"/>
        <v>1260</v>
      </c>
    </row>
    <row r="22" spans="2:26" x14ac:dyDescent="0.15">
      <c r="B22" s="59"/>
      <c r="C22" s="59"/>
      <c r="D22" s="135" t="s">
        <v>63</v>
      </c>
      <c r="E22" s="130"/>
      <c r="F22" s="64">
        <f>'改築（例）'!E333</f>
        <v>0</v>
      </c>
      <c r="G22" s="64">
        <f>'改築（例）'!F333</f>
        <v>5.7860294117647051</v>
      </c>
      <c r="H22" s="64">
        <f>'改築（例）'!G333</f>
        <v>11.836764705882352</v>
      </c>
      <c r="I22" s="64">
        <f>'改築（例）'!H333</f>
        <v>17.887500000000003</v>
      </c>
      <c r="J22" s="64">
        <f>'改築（例）'!I333</f>
        <v>23.938235294117643</v>
      </c>
      <c r="K22" s="64">
        <f>'改築（例）'!J333</f>
        <v>30.277100840336132</v>
      </c>
      <c r="L22" s="64">
        <f>'改築（例）'!K333</f>
        <v>36.063130252100841</v>
      </c>
      <c r="M22" s="64">
        <f>'改築（例）'!L333</f>
        <v>42.113865546218491</v>
      </c>
      <c r="N22" s="64">
        <f>'改築（例）'!M333</f>
        <v>48.164600840336135</v>
      </c>
      <c r="O22" s="64">
        <f>'改築（例）'!N333</f>
        <v>72.055042016806723</v>
      </c>
      <c r="P22" s="64">
        <f>'改築（例）'!O333</f>
        <v>77.831407563025209</v>
      </c>
      <c r="Q22" s="64">
        <f>'改築（例）'!P333</f>
        <v>82.654936974789905</v>
      </c>
      <c r="R22" s="64">
        <f>'改築（例）'!Q333</f>
        <v>87.243172268907557</v>
      </c>
      <c r="S22" s="64">
        <f>'改築（例）'!R333</f>
        <v>91.81652661064426</v>
      </c>
      <c r="T22" s="64">
        <f>'改築（例）'!S333</f>
        <v>96.392857142857139</v>
      </c>
      <c r="U22" s="64">
        <f>'改築（例）'!T333</f>
        <v>101.25017507002802</v>
      </c>
      <c r="V22" s="64">
        <f>'改築（例）'!U333</f>
        <v>105.3498949579832</v>
      </c>
      <c r="W22" s="64">
        <f>'改築（例）'!V333</f>
        <v>107.80063025210085</v>
      </c>
      <c r="X22" s="64">
        <f>'改築（例）'!W333</f>
        <v>128.50266106442578</v>
      </c>
      <c r="Y22" s="64">
        <f>'改築（例）'!X333</f>
        <v>129.34075630252102</v>
      </c>
      <c r="Z22" s="69">
        <f t="shared" si="3"/>
        <v>1296.3052871148459</v>
      </c>
    </row>
    <row r="23" spans="2:26" x14ac:dyDescent="0.15">
      <c r="B23" s="59"/>
      <c r="C23" s="59"/>
      <c r="D23" s="135" t="s">
        <v>64</v>
      </c>
      <c r="E23" s="130"/>
      <c r="F23" s="64">
        <f>'併置（例）'!E205</f>
        <v>0</v>
      </c>
      <c r="G23" s="64">
        <f>'併置（例）'!F205</f>
        <v>5</v>
      </c>
      <c r="H23" s="64">
        <f>'併置（例）'!G205</f>
        <v>5</v>
      </c>
      <c r="I23" s="64">
        <f>'併置（例）'!H205</f>
        <v>5</v>
      </c>
      <c r="J23" s="64">
        <f>'併置（例）'!I205</f>
        <v>5</v>
      </c>
      <c r="K23" s="64">
        <f>'併置（例）'!J205</f>
        <v>5</v>
      </c>
      <c r="L23" s="64">
        <f>'併置（例）'!K205</f>
        <v>5</v>
      </c>
      <c r="M23" s="64">
        <f>'併置（例）'!L205</f>
        <v>5</v>
      </c>
      <c r="N23" s="64">
        <f>'併置（例）'!M205</f>
        <v>5</v>
      </c>
      <c r="O23" s="64">
        <f>'併置（例）'!N205</f>
        <v>5</v>
      </c>
      <c r="P23" s="64">
        <f>'併置（例）'!O205</f>
        <v>5</v>
      </c>
      <c r="Q23" s="64">
        <f>'併置（例）'!P205</f>
        <v>5</v>
      </c>
      <c r="R23" s="64">
        <f>'併置（例）'!Q205</f>
        <v>5</v>
      </c>
      <c r="S23" s="64">
        <f>'併置（例）'!R205</f>
        <v>0</v>
      </c>
      <c r="T23" s="64">
        <f>'併置（例）'!S205</f>
        <v>5</v>
      </c>
      <c r="U23" s="64">
        <f>'併置（例）'!T205</f>
        <v>5</v>
      </c>
      <c r="V23" s="64">
        <f>'併置（例）'!U205</f>
        <v>5</v>
      </c>
      <c r="W23" s="64">
        <f>'併置（例）'!V205</f>
        <v>5</v>
      </c>
      <c r="X23" s="64">
        <f>'併置（例）'!W205</f>
        <v>5</v>
      </c>
      <c r="Y23" s="64">
        <f>'併置（例）'!X205</f>
        <v>5</v>
      </c>
      <c r="Z23" s="69">
        <f t="shared" si="3"/>
        <v>90</v>
      </c>
    </row>
    <row r="24" spans="2:26" x14ac:dyDescent="0.15">
      <c r="B24" s="59"/>
      <c r="C24" s="59"/>
      <c r="D24" s="135" t="s">
        <v>65</v>
      </c>
      <c r="E24" s="130"/>
      <c r="F24" s="64">
        <f>'運営権（例）'!E9</f>
        <v>20</v>
      </c>
      <c r="G24" s="64">
        <f>'運営権（例）'!F9</f>
        <v>20</v>
      </c>
      <c r="H24" s="64">
        <f>'運営権（例）'!G9</f>
        <v>20</v>
      </c>
      <c r="I24" s="64">
        <f>'運営権（例）'!H9</f>
        <v>20</v>
      </c>
      <c r="J24" s="64">
        <f>'運営権（例）'!I9</f>
        <v>20</v>
      </c>
      <c r="K24" s="64">
        <f>'運営権（例）'!J9</f>
        <v>20</v>
      </c>
      <c r="L24" s="64">
        <f>'運営権（例）'!K9</f>
        <v>20</v>
      </c>
      <c r="M24" s="64">
        <f>'運営権（例）'!L9</f>
        <v>20</v>
      </c>
      <c r="N24" s="64">
        <f>'運営権（例）'!M9</f>
        <v>20</v>
      </c>
      <c r="O24" s="64">
        <f>'運営権（例）'!N9</f>
        <v>20</v>
      </c>
      <c r="P24" s="64">
        <f>'運営権（例）'!O9</f>
        <v>20</v>
      </c>
      <c r="Q24" s="64">
        <f>'運営権（例）'!P9</f>
        <v>20</v>
      </c>
      <c r="R24" s="64">
        <f>'運営権（例）'!Q9</f>
        <v>20</v>
      </c>
      <c r="S24" s="64">
        <f>'運営権（例）'!R9</f>
        <v>20</v>
      </c>
      <c r="T24" s="64">
        <f>'運営権（例）'!S9</f>
        <v>20</v>
      </c>
      <c r="U24" s="64">
        <f>'運営権（例）'!T9</f>
        <v>20</v>
      </c>
      <c r="V24" s="64">
        <f>'運営権（例）'!U9</f>
        <v>20</v>
      </c>
      <c r="W24" s="64">
        <f>'運営権（例）'!V9</f>
        <v>20</v>
      </c>
      <c r="X24" s="64">
        <f>'運営権（例）'!W9</f>
        <v>20</v>
      </c>
      <c r="Y24" s="64">
        <f>'運営権（例）'!X9</f>
        <v>20</v>
      </c>
      <c r="Z24" s="64">
        <f t="shared" ref="Z24:Z25" si="5">SUM(F24:Y24)</f>
        <v>400</v>
      </c>
    </row>
    <row r="25" spans="2:26" x14ac:dyDescent="0.15">
      <c r="B25" s="59"/>
      <c r="C25" s="59"/>
      <c r="D25" s="136"/>
      <c r="E25" s="132"/>
      <c r="F25" s="74"/>
      <c r="G25" s="74"/>
      <c r="H25" s="74"/>
      <c r="I25" s="74"/>
      <c r="J25" s="74"/>
      <c r="K25" s="74"/>
      <c r="L25" s="74"/>
      <c r="M25" s="74"/>
      <c r="N25" s="74"/>
      <c r="O25" s="74"/>
      <c r="P25" s="74"/>
      <c r="Q25" s="74"/>
      <c r="R25" s="74"/>
      <c r="S25" s="74"/>
      <c r="T25" s="74"/>
      <c r="U25" s="74"/>
      <c r="V25" s="74"/>
      <c r="W25" s="74"/>
      <c r="X25" s="74"/>
      <c r="Y25" s="74"/>
      <c r="Z25" s="64">
        <f t="shared" si="5"/>
        <v>0</v>
      </c>
    </row>
    <row r="26" spans="2:26" x14ac:dyDescent="0.15">
      <c r="B26" s="59"/>
      <c r="C26" s="8"/>
      <c r="D26" s="136"/>
      <c r="E26" s="132"/>
      <c r="F26" s="74"/>
      <c r="G26" s="74"/>
      <c r="H26" s="74"/>
      <c r="I26" s="74"/>
      <c r="J26" s="74"/>
      <c r="K26" s="74"/>
      <c r="L26" s="74"/>
      <c r="M26" s="74"/>
      <c r="N26" s="74"/>
      <c r="O26" s="74"/>
      <c r="P26" s="74"/>
      <c r="Q26" s="74"/>
      <c r="R26" s="74"/>
      <c r="S26" s="74"/>
      <c r="T26" s="74"/>
      <c r="U26" s="74"/>
      <c r="V26" s="74"/>
      <c r="W26" s="74"/>
      <c r="X26" s="74"/>
      <c r="Y26" s="74"/>
      <c r="Z26" s="64">
        <f t="shared" si="3"/>
        <v>0</v>
      </c>
    </row>
    <row r="27" spans="2:26" x14ac:dyDescent="0.15">
      <c r="B27" s="8"/>
      <c r="C27" s="47" t="s">
        <v>66</v>
      </c>
      <c r="D27" s="60"/>
      <c r="E27" s="47"/>
      <c r="F27" s="66">
        <f t="shared" ref="F27:Y27" si="6">SUM(F13,-F18)</f>
        <v>215.32234498809999</v>
      </c>
      <c r="G27" s="66">
        <f t="shared" si="6"/>
        <v>205.67031557633527</v>
      </c>
      <c r="H27" s="66">
        <f t="shared" si="6"/>
        <v>200.56058028221764</v>
      </c>
      <c r="I27" s="66">
        <f t="shared" si="6"/>
        <v>195.59384498810005</v>
      </c>
      <c r="J27" s="66">
        <f t="shared" si="6"/>
        <v>190.43410969398224</v>
      </c>
      <c r="K27" s="66">
        <f t="shared" si="6"/>
        <v>185.13024414776396</v>
      </c>
      <c r="L27" s="66">
        <f t="shared" si="6"/>
        <v>180.18321473599917</v>
      </c>
      <c r="M27" s="66">
        <f t="shared" si="6"/>
        <v>175.11747944188164</v>
      </c>
      <c r="N27" s="66">
        <f t="shared" si="6"/>
        <v>167.97474414776389</v>
      </c>
      <c r="O27" s="66">
        <f t="shared" si="6"/>
        <v>143.12730297129315</v>
      </c>
      <c r="P27" s="66">
        <f t="shared" si="6"/>
        <v>136.1859374250746</v>
      </c>
      <c r="Q27" s="66">
        <f t="shared" si="6"/>
        <v>130.16140801330994</v>
      </c>
      <c r="R27" s="66">
        <f t="shared" si="6"/>
        <v>124.50917271919252</v>
      </c>
      <c r="S27" s="66">
        <f t="shared" si="6"/>
        <v>122.62081837745563</v>
      </c>
      <c r="T27" s="66">
        <f t="shared" si="6"/>
        <v>110.68848784524289</v>
      </c>
      <c r="U27" s="66">
        <f t="shared" si="6"/>
        <v>103.43216991807185</v>
      </c>
      <c r="V27" s="66">
        <f t="shared" si="6"/>
        <v>97.066450030116812</v>
      </c>
      <c r="W27" s="66">
        <f t="shared" si="6"/>
        <v>92.132714735999343</v>
      </c>
      <c r="X27" s="66">
        <f t="shared" si="6"/>
        <v>67.321683923674073</v>
      </c>
      <c r="Y27" s="66">
        <f t="shared" si="6"/>
        <v>62.323588685579125</v>
      </c>
      <c r="Z27" s="70">
        <f t="shared" si="3"/>
        <v>2905.556612647154</v>
      </c>
    </row>
    <row r="28" spans="2:26" x14ac:dyDescent="0.15">
      <c r="B28" s="126" t="s">
        <v>67</v>
      </c>
      <c r="C28" s="50"/>
      <c r="D28" s="58"/>
      <c r="E28" s="50"/>
      <c r="F28" s="67">
        <f t="shared" ref="F28:Y28" si="7">SUM(F30:F31)</f>
        <v>0</v>
      </c>
      <c r="G28" s="67">
        <f t="shared" si="7"/>
        <v>0</v>
      </c>
      <c r="H28" s="67">
        <f t="shared" si="7"/>
        <v>0</v>
      </c>
      <c r="I28" s="67">
        <f t="shared" si="7"/>
        <v>0</v>
      </c>
      <c r="J28" s="67">
        <f t="shared" si="7"/>
        <v>0</v>
      </c>
      <c r="K28" s="67">
        <f t="shared" si="7"/>
        <v>0</v>
      </c>
      <c r="L28" s="67">
        <f t="shared" si="7"/>
        <v>0</v>
      </c>
      <c r="M28" s="67">
        <f t="shared" si="7"/>
        <v>0</v>
      </c>
      <c r="N28" s="67">
        <f t="shared" si="7"/>
        <v>0</v>
      </c>
      <c r="O28" s="67">
        <f t="shared" si="7"/>
        <v>0</v>
      </c>
      <c r="P28" s="67">
        <f t="shared" si="7"/>
        <v>0</v>
      </c>
      <c r="Q28" s="67">
        <f t="shared" si="7"/>
        <v>0</v>
      </c>
      <c r="R28" s="67">
        <f t="shared" si="7"/>
        <v>0</v>
      </c>
      <c r="S28" s="67">
        <f t="shared" si="7"/>
        <v>0</v>
      </c>
      <c r="T28" s="67">
        <f t="shared" si="7"/>
        <v>0</v>
      </c>
      <c r="U28" s="67">
        <f t="shared" si="7"/>
        <v>0</v>
      </c>
      <c r="V28" s="67">
        <f t="shared" si="7"/>
        <v>0</v>
      </c>
      <c r="W28" s="67">
        <f t="shared" si="7"/>
        <v>0</v>
      </c>
      <c r="X28" s="67">
        <f t="shared" si="7"/>
        <v>0</v>
      </c>
      <c r="Y28" s="67">
        <f t="shared" si="7"/>
        <v>0</v>
      </c>
      <c r="Z28" s="67">
        <f>SUM(F28:Y28)</f>
        <v>0</v>
      </c>
    </row>
    <row r="29" spans="2:26" x14ac:dyDescent="0.15">
      <c r="B29" s="59"/>
      <c r="C29" s="50" t="s">
        <v>56</v>
      </c>
      <c r="D29" s="58"/>
      <c r="E29" s="50"/>
      <c r="F29" s="67">
        <f t="shared" ref="F29:Y29" si="8">SUM(F30:F31)</f>
        <v>0</v>
      </c>
      <c r="G29" s="67">
        <f t="shared" si="8"/>
        <v>0</v>
      </c>
      <c r="H29" s="67">
        <f t="shared" si="8"/>
        <v>0</v>
      </c>
      <c r="I29" s="67">
        <f t="shared" si="8"/>
        <v>0</v>
      </c>
      <c r="J29" s="67">
        <f t="shared" si="8"/>
        <v>0</v>
      </c>
      <c r="K29" s="67">
        <f t="shared" si="8"/>
        <v>0</v>
      </c>
      <c r="L29" s="67">
        <f t="shared" si="8"/>
        <v>0</v>
      </c>
      <c r="M29" s="67">
        <f t="shared" si="8"/>
        <v>0</v>
      </c>
      <c r="N29" s="67">
        <f t="shared" si="8"/>
        <v>0</v>
      </c>
      <c r="O29" s="67">
        <f t="shared" si="8"/>
        <v>0</v>
      </c>
      <c r="P29" s="67">
        <f t="shared" si="8"/>
        <v>0</v>
      </c>
      <c r="Q29" s="67">
        <f t="shared" si="8"/>
        <v>0</v>
      </c>
      <c r="R29" s="67">
        <f t="shared" si="8"/>
        <v>0</v>
      </c>
      <c r="S29" s="67">
        <f t="shared" si="8"/>
        <v>0</v>
      </c>
      <c r="T29" s="67">
        <f t="shared" si="8"/>
        <v>0</v>
      </c>
      <c r="U29" s="67">
        <f t="shared" si="8"/>
        <v>0</v>
      </c>
      <c r="V29" s="67">
        <f t="shared" si="8"/>
        <v>0</v>
      </c>
      <c r="W29" s="67">
        <f t="shared" si="8"/>
        <v>0</v>
      </c>
      <c r="X29" s="67">
        <f t="shared" si="8"/>
        <v>0</v>
      </c>
      <c r="Y29" s="67">
        <f t="shared" si="8"/>
        <v>0</v>
      </c>
      <c r="Z29" s="67">
        <f>SUM(F29:Y29)</f>
        <v>0</v>
      </c>
    </row>
    <row r="30" spans="2:26" x14ac:dyDescent="0.15">
      <c r="B30" s="59"/>
      <c r="C30" s="90"/>
      <c r="D30" s="127" t="s">
        <v>68</v>
      </c>
      <c r="E30" s="128"/>
      <c r="F30" s="73"/>
      <c r="G30" s="73"/>
      <c r="H30" s="73"/>
      <c r="I30" s="73"/>
      <c r="J30" s="73"/>
      <c r="K30" s="73"/>
      <c r="L30" s="73"/>
      <c r="M30" s="73"/>
      <c r="N30" s="73"/>
      <c r="O30" s="73"/>
      <c r="P30" s="73"/>
      <c r="Q30" s="73"/>
      <c r="R30" s="73"/>
      <c r="S30" s="73"/>
      <c r="T30" s="73"/>
      <c r="U30" s="73"/>
      <c r="V30" s="73"/>
      <c r="W30" s="73"/>
      <c r="X30" s="73"/>
      <c r="Y30" s="73"/>
      <c r="Z30" s="68">
        <f t="shared" ref="Z30:Z39" si="9">SUM(F30:Y30)</f>
        <v>0</v>
      </c>
    </row>
    <row r="31" spans="2:26" x14ac:dyDescent="0.15">
      <c r="B31" s="59"/>
      <c r="C31" s="78"/>
      <c r="D31" s="133"/>
      <c r="E31" s="132"/>
      <c r="F31" s="74"/>
      <c r="G31" s="74"/>
      <c r="H31" s="74"/>
      <c r="I31" s="74"/>
      <c r="J31" s="74"/>
      <c r="K31" s="74"/>
      <c r="L31" s="74"/>
      <c r="M31" s="74"/>
      <c r="N31" s="74"/>
      <c r="O31" s="74"/>
      <c r="P31" s="74"/>
      <c r="Q31" s="74"/>
      <c r="R31" s="74"/>
      <c r="S31" s="74"/>
      <c r="T31" s="74"/>
      <c r="U31" s="74"/>
      <c r="V31" s="74"/>
      <c r="W31" s="74"/>
      <c r="X31" s="74"/>
      <c r="Y31" s="74"/>
      <c r="Z31" s="64">
        <f t="shared" si="9"/>
        <v>0</v>
      </c>
    </row>
    <row r="32" spans="2:26" x14ac:dyDescent="0.15">
      <c r="B32" s="90"/>
      <c r="C32" s="126" t="s">
        <v>59</v>
      </c>
      <c r="D32" s="58"/>
      <c r="E32" s="50"/>
      <c r="F32" s="62">
        <f t="shared" ref="F32:Y32" si="10">SUM(F33:F38)</f>
        <v>0</v>
      </c>
      <c r="G32" s="62">
        <f t="shared" si="10"/>
        <v>0</v>
      </c>
      <c r="H32" s="62">
        <f t="shared" si="10"/>
        <v>0</v>
      </c>
      <c r="I32" s="62">
        <f t="shared" si="10"/>
        <v>0</v>
      </c>
      <c r="J32" s="62">
        <f t="shared" si="10"/>
        <v>0</v>
      </c>
      <c r="K32" s="62">
        <f t="shared" si="10"/>
        <v>0</v>
      </c>
      <c r="L32" s="62">
        <f t="shared" si="10"/>
        <v>0</v>
      </c>
      <c r="M32" s="62">
        <f t="shared" si="10"/>
        <v>0</v>
      </c>
      <c r="N32" s="62">
        <f t="shared" si="10"/>
        <v>0</v>
      </c>
      <c r="O32" s="62">
        <f t="shared" si="10"/>
        <v>0</v>
      </c>
      <c r="P32" s="62">
        <f t="shared" si="10"/>
        <v>0</v>
      </c>
      <c r="Q32" s="62">
        <f t="shared" si="10"/>
        <v>0</v>
      </c>
      <c r="R32" s="62">
        <f t="shared" si="10"/>
        <v>0</v>
      </c>
      <c r="S32" s="62">
        <f t="shared" si="10"/>
        <v>0</v>
      </c>
      <c r="T32" s="62">
        <f t="shared" si="10"/>
        <v>0</v>
      </c>
      <c r="U32" s="62">
        <f t="shared" si="10"/>
        <v>0</v>
      </c>
      <c r="V32" s="62">
        <f t="shared" si="10"/>
        <v>0</v>
      </c>
      <c r="W32" s="62">
        <f t="shared" si="10"/>
        <v>0</v>
      </c>
      <c r="X32" s="62">
        <f t="shared" si="10"/>
        <v>0</v>
      </c>
      <c r="Y32" s="62">
        <f t="shared" si="10"/>
        <v>0</v>
      </c>
      <c r="Z32" s="67">
        <f t="shared" si="9"/>
        <v>0</v>
      </c>
    </row>
    <row r="33" spans="2:27" x14ac:dyDescent="0.15">
      <c r="B33" s="59"/>
      <c r="C33" s="59"/>
      <c r="D33" s="134" t="s">
        <v>60</v>
      </c>
      <c r="E33" s="128"/>
      <c r="F33" s="73"/>
      <c r="G33" s="73"/>
      <c r="H33" s="73"/>
      <c r="I33" s="73"/>
      <c r="J33" s="73"/>
      <c r="K33" s="73"/>
      <c r="L33" s="73"/>
      <c r="M33" s="73"/>
      <c r="N33" s="73"/>
      <c r="O33" s="73"/>
      <c r="P33" s="73"/>
      <c r="Q33" s="73"/>
      <c r="R33" s="73"/>
      <c r="S33" s="73"/>
      <c r="T33" s="73"/>
      <c r="U33" s="73"/>
      <c r="V33" s="73"/>
      <c r="W33" s="73"/>
      <c r="X33" s="73"/>
      <c r="Y33" s="73"/>
      <c r="Z33" s="68">
        <f t="shared" si="9"/>
        <v>0</v>
      </c>
    </row>
    <row r="34" spans="2:27" x14ac:dyDescent="0.15">
      <c r="B34" s="59"/>
      <c r="C34" s="59"/>
      <c r="D34" s="135" t="s">
        <v>61</v>
      </c>
      <c r="E34" s="130"/>
      <c r="F34" s="74"/>
      <c r="G34" s="74"/>
      <c r="H34" s="74"/>
      <c r="I34" s="74"/>
      <c r="J34" s="74"/>
      <c r="K34" s="74"/>
      <c r="L34" s="74"/>
      <c r="M34" s="74"/>
      <c r="N34" s="74"/>
      <c r="O34" s="74"/>
      <c r="P34" s="74"/>
      <c r="Q34" s="74"/>
      <c r="R34" s="74"/>
      <c r="S34" s="74"/>
      <c r="T34" s="74"/>
      <c r="U34" s="74"/>
      <c r="V34" s="74"/>
      <c r="W34" s="74"/>
      <c r="X34" s="74"/>
      <c r="Y34" s="74"/>
      <c r="Z34" s="69">
        <f t="shared" si="9"/>
        <v>0</v>
      </c>
    </row>
    <row r="35" spans="2:27" x14ac:dyDescent="0.15">
      <c r="B35" s="59"/>
      <c r="C35" s="59"/>
      <c r="D35" s="135" t="s">
        <v>62</v>
      </c>
      <c r="E35" s="130"/>
      <c r="F35" s="74"/>
      <c r="G35" s="74"/>
      <c r="H35" s="74"/>
      <c r="I35" s="74"/>
      <c r="J35" s="74"/>
      <c r="K35" s="74"/>
      <c r="L35" s="74"/>
      <c r="M35" s="74"/>
      <c r="N35" s="74"/>
      <c r="O35" s="74"/>
      <c r="P35" s="74"/>
      <c r="Q35" s="74"/>
      <c r="R35" s="74"/>
      <c r="S35" s="74"/>
      <c r="T35" s="74"/>
      <c r="U35" s="74"/>
      <c r="V35" s="74"/>
      <c r="W35" s="74"/>
      <c r="X35" s="74"/>
      <c r="Y35" s="74"/>
      <c r="Z35" s="69">
        <f t="shared" si="9"/>
        <v>0</v>
      </c>
    </row>
    <row r="36" spans="2:27" x14ac:dyDescent="0.15">
      <c r="B36" s="59"/>
      <c r="C36" s="59"/>
      <c r="D36" s="135" t="s">
        <v>69</v>
      </c>
      <c r="E36" s="130"/>
      <c r="F36" s="64">
        <f>'設置（例）'!E205</f>
        <v>0</v>
      </c>
      <c r="G36" s="64">
        <f>'設置（例）'!F205</f>
        <v>0</v>
      </c>
      <c r="H36" s="64">
        <f>'設置（例）'!G205</f>
        <v>0</v>
      </c>
      <c r="I36" s="64">
        <f>'設置（例）'!H205</f>
        <v>0</v>
      </c>
      <c r="J36" s="64">
        <f>'設置（例）'!I205</f>
        <v>0</v>
      </c>
      <c r="K36" s="64">
        <f>'設置（例）'!J205</f>
        <v>0</v>
      </c>
      <c r="L36" s="64">
        <f>'設置（例）'!K205</f>
        <v>0</v>
      </c>
      <c r="M36" s="64">
        <f>'設置（例）'!L205</f>
        <v>0</v>
      </c>
      <c r="N36" s="64">
        <f>'設置（例）'!M205</f>
        <v>0</v>
      </c>
      <c r="O36" s="64">
        <f>'設置（例）'!N205</f>
        <v>0</v>
      </c>
      <c r="P36" s="64">
        <f>'設置（例）'!O205</f>
        <v>0</v>
      </c>
      <c r="Q36" s="64">
        <f>'設置（例）'!P205</f>
        <v>0</v>
      </c>
      <c r="R36" s="64">
        <f>'設置（例）'!Q205</f>
        <v>0</v>
      </c>
      <c r="S36" s="64">
        <f>'設置（例）'!R205</f>
        <v>0</v>
      </c>
      <c r="T36" s="64">
        <f>'設置（例）'!S205</f>
        <v>0</v>
      </c>
      <c r="U36" s="64">
        <f>'設置（例）'!T205</f>
        <v>0</v>
      </c>
      <c r="V36" s="64">
        <f>'設置（例）'!U205</f>
        <v>0</v>
      </c>
      <c r="W36" s="64">
        <f>'設置（例）'!V205</f>
        <v>0</v>
      </c>
      <c r="X36" s="64">
        <f>'設置（例）'!W205</f>
        <v>0</v>
      </c>
      <c r="Y36" s="64">
        <f>'設置（例）'!X205</f>
        <v>0</v>
      </c>
      <c r="Z36" s="69">
        <f t="shared" si="9"/>
        <v>0</v>
      </c>
    </row>
    <row r="37" spans="2:27" x14ac:dyDescent="0.15">
      <c r="B37" s="59"/>
      <c r="C37" s="59"/>
      <c r="D37" s="135" t="s">
        <v>70</v>
      </c>
      <c r="E37" s="130"/>
      <c r="F37" s="74"/>
      <c r="G37" s="74"/>
      <c r="H37" s="74"/>
      <c r="I37" s="74"/>
      <c r="J37" s="74"/>
      <c r="K37" s="74"/>
      <c r="L37" s="74"/>
      <c r="M37" s="74"/>
      <c r="N37" s="74"/>
      <c r="O37" s="74"/>
      <c r="P37" s="74"/>
      <c r="Q37" s="74"/>
      <c r="R37" s="74"/>
      <c r="S37" s="74"/>
      <c r="T37" s="74"/>
      <c r="U37" s="74"/>
      <c r="V37" s="74"/>
      <c r="W37" s="74"/>
      <c r="X37" s="74"/>
      <c r="Y37" s="74"/>
      <c r="Z37" s="64">
        <f t="shared" si="9"/>
        <v>0</v>
      </c>
    </row>
    <row r="38" spans="2:27" x14ac:dyDescent="0.15">
      <c r="B38" s="59"/>
      <c r="C38" s="8"/>
      <c r="D38" s="136"/>
      <c r="E38" s="132"/>
      <c r="F38" s="74"/>
      <c r="G38" s="74"/>
      <c r="H38" s="74"/>
      <c r="I38" s="74"/>
      <c r="J38" s="74"/>
      <c r="K38" s="74"/>
      <c r="L38" s="74"/>
      <c r="M38" s="74"/>
      <c r="N38" s="74"/>
      <c r="O38" s="74"/>
      <c r="P38" s="74"/>
      <c r="Q38" s="74"/>
      <c r="R38" s="74"/>
      <c r="S38" s="74"/>
      <c r="T38" s="74"/>
      <c r="U38" s="74"/>
      <c r="V38" s="74"/>
      <c r="W38" s="74"/>
      <c r="X38" s="74"/>
      <c r="Y38" s="74"/>
      <c r="Z38" s="64">
        <f t="shared" si="9"/>
        <v>0</v>
      </c>
    </row>
    <row r="39" spans="2:27" x14ac:dyDescent="0.15">
      <c r="B39" s="8"/>
      <c r="C39" s="47" t="s">
        <v>71</v>
      </c>
      <c r="D39" s="60"/>
      <c r="E39" s="47"/>
      <c r="F39" s="66">
        <f t="shared" ref="F39:Y39" si="11">SUM(F29,-F32)</f>
        <v>0</v>
      </c>
      <c r="G39" s="66">
        <f t="shared" si="11"/>
        <v>0</v>
      </c>
      <c r="H39" s="66">
        <f t="shared" si="11"/>
        <v>0</v>
      </c>
      <c r="I39" s="66">
        <f t="shared" si="11"/>
        <v>0</v>
      </c>
      <c r="J39" s="66">
        <f t="shared" si="11"/>
        <v>0</v>
      </c>
      <c r="K39" s="66">
        <f t="shared" si="11"/>
        <v>0</v>
      </c>
      <c r="L39" s="66">
        <f t="shared" si="11"/>
        <v>0</v>
      </c>
      <c r="M39" s="66">
        <f t="shared" si="11"/>
        <v>0</v>
      </c>
      <c r="N39" s="66">
        <f t="shared" si="11"/>
        <v>0</v>
      </c>
      <c r="O39" s="66">
        <f t="shared" si="11"/>
        <v>0</v>
      </c>
      <c r="P39" s="66">
        <f t="shared" si="11"/>
        <v>0</v>
      </c>
      <c r="Q39" s="66">
        <f t="shared" si="11"/>
        <v>0</v>
      </c>
      <c r="R39" s="66">
        <f t="shared" si="11"/>
        <v>0</v>
      </c>
      <c r="S39" s="66">
        <f t="shared" si="11"/>
        <v>0</v>
      </c>
      <c r="T39" s="66">
        <f t="shared" si="11"/>
        <v>0</v>
      </c>
      <c r="U39" s="66">
        <f t="shared" si="11"/>
        <v>0</v>
      </c>
      <c r="V39" s="66">
        <f t="shared" si="11"/>
        <v>0</v>
      </c>
      <c r="W39" s="66">
        <f t="shared" si="11"/>
        <v>0</v>
      </c>
      <c r="X39" s="66">
        <f t="shared" si="11"/>
        <v>0</v>
      </c>
      <c r="Y39" s="66">
        <f t="shared" si="11"/>
        <v>0</v>
      </c>
      <c r="Z39" s="70">
        <f t="shared" si="9"/>
        <v>0</v>
      </c>
    </row>
    <row r="40" spans="2:27" x14ac:dyDescent="0.15">
      <c r="B40" s="90" t="s">
        <v>72</v>
      </c>
      <c r="C40" s="50"/>
      <c r="D40" s="58"/>
      <c r="E40" s="50"/>
      <c r="F40" s="62">
        <f t="shared" ref="F40:Y40" si="12">F27+F39</f>
        <v>215.32234498809999</v>
      </c>
      <c r="G40" s="62">
        <f t="shared" si="12"/>
        <v>205.67031557633527</v>
      </c>
      <c r="H40" s="62">
        <f t="shared" si="12"/>
        <v>200.56058028221764</v>
      </c>
      <c r="I40" s="62">
        <f t="shared" si="12"/>
        <v>195.59384498810005</v>
      </c>
      <c r="J40" s="62">
        <f t="shared" si="12"/>
        <v>190.43410969398224</v>
      </c>
      <c r="K40" s="62">
        <f t="shared" si="12"/>
        <v>185.13024414776396</v>
      </c>
      <c r="L40" s="62">
        <f t="shared" si="12"/>
        <v>180.18321473599917</v>
      </c>
      <c r="M40" s="62">
        <f t="shared" si="12"/>
        <v>175.11747944188164</v>
      </c>
      <c r="N40" s="62">
        <f t="shared" si="12"/>
        <v>167.97474414776389</v>
      </c>
      <c r="O40" s="62">
        <f t="shared" si="12"/>
        <v>143.12730297129315</v>
      </c>
      <c r="P40" s="62">
        <f t="shared" si="12"/>
        <v>136.1859374250746</v>
      </c>
      <c r="Q40" s="62">
        <f t="shared" si="12"/>
        <v>130.16140801330994</v>
      </c>
      <c r="R40" s="62">
        <f t="shared" si="12"/>
        <v>124.50917271919252</v>
      </c>
      <c r="S40" s="62">
        <f t="shared" si="12"/>
        <v>122.62081837745563</v>
      </c>
      <c r="T40" s="62">
        <f t="shared" si="12"/>
        <v>110.68848784524289</v>
      </c>
      <c r="U40" s="62">
        <f t="shared" si="12"/>
        <v>103.43216991807185</v>
      </c>
      <c r="V40" s="62">
        <f t="shared" si="12"/>
        <v>97.066450030116812</v>
      </c>
      <c r="W40" s="62">
        <f t="shared" si="12"/>
        <v>92.132714735999343</v>
      </c>
      <c r="X40" s="62">
        <f t="shared" si="12"/>
        <v>67.321683923674073</v>
      </c>
      <c r="Y40" s="62">
        <f t="shared" si="12"/>
        <v>62.323588685579125</v>
      </c>
      <c r="Z40" s="67">
        <f t="shared" si="3"/>
        <v>2905.556612647154</v>
      </c>
    </row>
    <row r="41" spans="2:27" x14ac:dyDescent="0.15">
      <c r="B41" s="126" t="s">
        <v>73</v>
      </c>
      <c r="C41" s="50"/>
      <c r="D41" s="58"/>
      <c r="E41" s="50"/>
      <c r="F41" s="62">
        <f>SUM(F42:F44)</f>
        <v>0</v>
      </c>
      <c r="G41" s="62">
        <f t="shared" ref="G41:Y41" si="13">SUM(G42:G44)</f>
        <v>0</v>
      </c>
      <c r="H41" s="62">
        <f t="shared" si="13"/>
        <v>0</v>
      </c>
      <c r="I41" s="62">
        <f t="shared" si="13"/>
        <v>0</v>
      </c>
      <c r="J41" s="62">
        <f t="shared" si="13"/>
        <v>0</v>
      </c>
      <c r="K41" s="62">
        <f t="shared" si="13"/>
        <v>0</v>
      </c>
      <c r="L41" s="62">
        <f t="shared" si="13"/>
        <v>0</v>
      </c>
      <c r="M41" s="62">
        <f t="shared" si="13"/>
        <v>0</v>
      </c>
      <c r="N41" s="62">
        <f t="shared" si="13"/>
        <v>0</v>
      </c>
      <c r="O41" s="62">
        <f t="shared" si="13"/>
        <v>0</v>
      </c>
      <c r="P41" s="62">
        <f t="shared" si="13"/>
        <v>0</v>
      </c>
      <c r="Q41" s="62">
        <f t="shared" si="13"/>
        <v>0</v>
      </c>
      <c r="R41" s="62">
        <f t="shared" si="13"/>
        <v>0</v>
      </c>
      <c r="S41" s="62">
        <f t="shared" si="13"/>
        <v>0</v>
      </c>
      <c r="T41" s="62">
        <f t="shared" si="13"/>
        <v>0</v>
      </c>
      <c r="U41" s="62">
        <f t="shared" si="13"/>
        <v>0</v>
      </c>
      <c r="V41" s="62">
        <f t="shared" si="13"/>
        <v>0</v>
      </c>
      <c r="W41" s="62">
        <f t="shared" si="13"/>
        <v>0</v>
      </c>
      <c r="X41" s="62">
        <f t="shared" si="13"/>
        <v>0</v>
      </c>
      <c r="Y41" s="62">
        <f t="shared" si="13"/>
        <v>0</v>
      </c>
      <c r="Z41" s="67">
        <f t="shared" si="3"/>
        <v>0</v>
      </c>
    </row>
    <row r="42" spans="2:27" x14ac:dyDescent="0.15">
      <c r="B42" s="59"/>
      <c r="C42" s="117"/>
      <c r="D42" s="137"/>
      <c r="E42" s="138"/>
      <c r="F42" s="73"/>
      <c r="G42" s="73"/>
      <c r="H42" s="73"/>
      <c r="I42" s="73"/>
      <c r="J42" s="73"/>
      <c r="K42" s="73"/>
      <c r="L42" s="73"/>
      <c r="M42" s="73"/>
      <c r="N42" s="73"/>
      <c r="O42" s="73"/>
      <c r="P42" s="73"/>
      <c r="Q42" s="73"/>
      <c r="R42" s="73"/>
      <c r="S42" s="73"/>
      <c r="T42" s="73"/>
      <c r="U42" s="73"/>
      <c r="V42" s="73"/>
      <c r="W42" s="73"/>
      <c r="X42" s="73"/>
      <c r="Y42" s="73"/>
      <c r="Z42" s="68">
        <f t="shared" si="3"/>
        <v>0</v>
      </c>
    </row>
    <row r="43" spans="2:27" x14ac:dyDescent="0.15">
      <c r="B43" s="59"/>
      <c r="C43" s="118"/>
      <c r="D43" s="139"/>
      <c r="E43" s="140"/>
      <c r="F43" s="75"/>
      <c r="G43" s="75"/>
      <c r="H43" s="75"/>
      <c r="I43" s="75"/>
      <c r="J43" s="75"/>
      <c r="K43" s="75"/>
      <c r="L43" s="75"/>
      <c r="M43" s="75"/>
      <c r="N43" s="75"/>
      <c r="O43" s="75"/>
      <c r="P43" s="75"/>
      <c r="Q43" s="75"/>
      <c r="R43" s="75"/>
      <c r="S43" s="75"/>
      <c r="T43" s="75"/>
      <c r="U43" s="75"/>
      <c r="V43" s="75"/>
      <c r="W43" s="75"/>
      <c r="X43" s="75"/>
      <c r="Y43" s="75"/>
      <c r="Z43" s="72">
        <f>SUM(F43:Y43)</f>
        <v>0</v>
      </c>
    </row>
    <row r="44" spans="2:27" x14ac:dyDescent="0.15">
      <c r="B44" s="59"/>
      <c r="C44" s="119"/>
      <c r="D44" s="136"/>
      <c r="E44" s="132"/>
      <c r="F44" s="74"/>
      <c r="G44" s="74"/>
      <c r="H44" s="74"/>
      <c r="I44" s="74"/>
      <c r="J44" s="74"/>
      <c r="K44" s="74"/>
      <c r="L44" s="74"/>
      <c r="M44" s="74"/>
      <c r="N44" s="74"/>
      <c r="O44" s="74"/>
      <c r="P44" s="74"/>
      <c r="Q44" s="74"/>
      <c r="R44" s="74"/>
      <c r="S44" s="74"/>
      <c r="T44" s="74"/>
      <c r="U44" s="74"/>
      <c r="V44" s="74"/>
      <c r="W44" s="74"/>
      <c r="X44" s="74"/>
      <c r="Y44" s="74"/>
      <c r="Z44" s="64">
        <f t="shared" si="3"/>
        <v>0</v>
      </c>
    </row>
    <row r="45" spans="2:27" x14ac:dyDescent="0.15">
      <c r="B45" s="126" t="s">
        <v>74</v>
      </c>
      <c r="C45" s="50"/>
      <c r="D45" s="58"/>
      <c r="E45" s="50"/>
      <c r="F45" s="62">
        <f>SUM(F46:F48)</f>
        <v>31.2</v>
      </c>
      <c r="G45" s="62">
        <f t="shared" ref="G45:Y45" si="14">SUM(G46:G48)</f>
        <v>11</v>
      </c>
      <c r="H45" s="62">
        <f t="shared" si="14"/>
        <v>10.8</v>
      </c>
      <c r="I45" s="62">
        <f t="shared" si="14"/>
        <v>10.6</v>
      </c>
      <c r="J45" s="62">
        <f t="shared" si="14"/>
        <v>10.4</v>
      </c>
      <c r="K45" s="62">
        <f t="shared" si="14"/>
        <v>0.2</v>
      </c>
      <c r="L45" s="62">
        <f t="shared" si="14"/>
        <v>0</v>
      </c>
      <c r="M45" s="62">
        <f t="shared" si="14"/>
        <v>0</v>
      </c>
      <c r="N45" s="62">
        <f t="shared" si="14"/>
        <v>0</v>
      </c>
      <c r="O45" s="62">
        <f t="shared" si="14"/>
        <v>0</v>
      </c>
      <c r="P45" s="62">
        <f t="shared" si="14"/>
        <v>0</v>
      </c>
      <c r="Q45" s="62">
        <f t="shared" si="14"/>
        <v>0</v>
      </c>
      <c r="R45" s="62">
        <f t="shared" si="14"/>
        <v>0</v>
      </c>
      <c r="S45" s="62">
        <f t="shared" si="14"/>
        <v>0</v>
      </c>
      <c r="T45" s="62">
        <f t="shared" si="14"/>
        <v>1</v>
      </c>
      <c r="U45" s="62">
        <f t="shared" si="14"/>
        <v>0.8</v>
      </c>
      <c r="V45" s="62">
        <f t="shared" si="14"/>
        <v>0.6</v>
      </c>
      <c r="W45" s="62">
        <f t="shared" si="14"/>
        <v>0.4</v>
      </c>
      <c r="X45" s="62">
        <f t="shared" si="14"/>
        <v>0.2</v>
      </c>
      <c r="Y45" s="62">
        <f t="shared" si="14"/>
        <v>0</v>
      </c>
      <c r="Z45" s="67">
        <f t="shared" si="3"/>
        <v>77.2</v>
      </c>
    </row>
    <row r="46" spans="2:27" x14ac:dyDescent="0.15">
      <c r="B46" s="59"/>
      <c r="C46" s="91" t="s">
        <v>75</v>
      </c>
      <c r="D46" s="134"/>
      <c r="E46" s="128"/>
      <c r="F46" s="73">
        <f>F93*2%</f>
        <v>21.2</v>
      </c>
      <c r="G46" s="73">
        <f>F116*2%</f>
        <v>1</v>
      </c>
      <c r="H46" s="73">
        <f t="shared" ref="H46:Y46" si="15">G116*2%</f>
        <v>0.8</v>
      </c>
      <c r="I46" s="73">
        <f t="shared" si="15"/>
        <v>0.6</v>
      </c>
      <c r="J46" s="73">
        <f t="shared" si="15"/>
        <v>0.4</v>
      </c>
      <c r="K46" s="73">
        <f t="shared" si="15"/>
        <v>0.2</v>
      </c>
      <c r="L46" s="73">
        <f t="shared" si="15"/>
        <v>0</v>
      </c>
      <c r="M46" s="73">
        <f t="shared" si="15"/>
        <v>0</v>
      </c>
      <c r="N46" s="73">
        <f t="shared" si="15"/>
        <v>0</v>
      </c>
      <c r="O46" s="73">
        <f t="shared" si="15"/>
        <v>0</v>
      </c>
      <c r="P46" s="73">
        <f t="shared" si="15"/>
        <v>0</v>
      </c>
      <c r="Q46" s="73">
        <f t="shared" si="15"/>
        <v>0</v>
      </c>
      <c r="R46" s="73">
        <f t="shared" si="15"/>
        <v>0</v>
      </c>
      <c r="S46" s="73">
        <f t="shared" si="15"/>
        <v>0</v>
      </c>
      <c r="T46" s="73">
        <f t="shared" si="15"/>
        <v>1</v>
      </c>
      <c r="U46" s="73">
        <f t="shared" si="15"/>
        <v>0.8</v>
      </c>
      <c r="V46" s="73">
        <f t="shared" si="15"/>
        <v>0.6</v>
      </c>
      <c r="W46" s="73">
        <f t="shared" si="15"/>
        <v>0.4</v>
      </c>
      <c r="X46" s="73">
        <f t="shared" si="15"/>
        <v>0.2</v>
      </c>
      <c r="Y46" s="73">
        <f t="shared" si="15"/>
        <v>0</v>
      </c>
      <c r="Z46" s="68">
        <f t="shared" si="3"/>
        <v>27.2</v>
      </c>
    </row>
    <row r="47" spans="2:27" x14ac:dyDescent="0.15">
      <c r="B47" s="59"/>
      <c r="C47" s="92" t="s">
        <v>76</v>
      </c>
      <c r="D47" s="141"/>
      <c r="E47" s="142"/>
      <c r="F47" s="94">
        <f>-$F$90/5</f>
        <v>10</v>
      </c>
      <c r="G47" s="94">
        <f t="shared" ref="G47:J47" si="16">-$F$90/5</f>
        <v>10</v>
      </c>
      <c r="H47" s="94">
        <f t="shared" si="16"/>
        <v>10</v>
      </c>
      <c r="I47" s="94">
        <f t="shared" si="16"/>
        <v>10</v>
      </c>
      <c r="J47" s="94">
        <f t="shared" si="16"/>
        <v>10</v>
      </c>
      <c r="K47" s="94"/>
      <c r="L47" s="94"/>
      <c r="M47" s="94"/>
      <c r="N47" s="94"/>
      <c r="O47" s="94"/>
      <c r="P47" s="94"/>
      <c r="Q47" s="94"/>
      <c r="R47" s="94"/>
      <c r="S47" s="94"/>
      <c r="T47" s="94"/>
      <c r="U47" s="94"/>
      <c r="V47" s="94"/>
      <c r="W47" s="94"/>
      <c r="X47" s="94"/>
      <c r="Y47" s="94"/>
      <c r="Z47" s="72">
        <f>SUM(F47:Y47)</f>
        <v>50</v>
      </c>
    </row>
    <row r="48" spans="2:27" x14ac:dyDescent="0.15">
      <c r="B48" s="59"/>
      <c r="C48" s="119"/>
      <c r="D48" s="136"/>
      <c r="E48" s="132"/>
      <c r="F48" s="74"/>
      <c r="G48" s="74"/>
      <c r="H48" s="74"/>
      <c r="I48" s="74"/>
      <c r="J48" s="74"/>
      <c r="K48" s="74"/>
      <c r="L48" s="74"/>
      <c r="M48" s="74"/>
      <c r="N48" s="74"/>
      <c r="O48" s="74"/>
      <c r="P48" s="74"/>
      <c r="Q48" s="74"/>
      <c r="R48" s="74"/>
      <c r="S48" s="74"/>
      <c r="T48" s="74"/>
      <c r="U48" s="74"/>
      <c r="V48" s="74"/>
      <c r="W48" s="74"/>
      <c r="X48" s="74"/>
      <c r="Y48" s="74"/>
      <c r="Z48" s="64">
        <f t="shared" si="3"/>
        <v>0</v>
      </c>
      <c r="AA48" s="9"/>
    </row>
    <row r="49" spans="1:26" x14ac:dyDescent="0.15">
      <c r="B49" s="36" t="s">
        <v>77</v>
      </c>
      <c r="C49" s="47"/>
      <c r="D49" s="60"/>
      <c r="E49" s="47"/>
      <c r="F49" s="66">
        <f t="shared" ref="F49:Y49" si="17">SUM(F40:F41,-F45)</f>
        <v>184.1223449881</v>
      </c>
      <c r="G49" s="66">
        <f t="shared" si="17"/>
        <v>194.67031557633527</v>
      </c>
      <c r="H49" s="66">
        <f t="shared" si="17"/>
        <v>189.76058028221763</v>
      </c>
      <c r="I49" s="66">
        <f t="shared" si="17"/>
        <v>184.99384498810005</v>
      </c>
      <c r="J49" s="66">
        <f>SUM(J40:J41,-J45)</f>
        <v>180.03410969398223</v>
      </c>
      <c r="K49" s="66">
        <f t="shared" si="17"/>
        <v>184.93024414776397</v>
      </c>
      <c r="L49" s="66">
        <f t="shared" si="17"/>
        <v>180.18321473599917</v>
      </c>
      <c r="M49" s="66">
        <f t="shared" si="17"/>
        <v>175.11747944188164</v>
      </c>
      <c r="N49" s="66">
        <f t="shared" si="17"/>
        <v>167.97474414776389</v>
      </c>
      <c r="O49" s="66">
        <f t="shared" si="17"/>
        <v>143.12730297129315</v>
      </c>
      <c r="P49" s="66">
        <f t="shared" si="17"/>
        <v>136.1859374250746</v>
      </c>
      <c r="Q49" s="66">
        <f t="shared" si="17"/>
        <v>130.16140801330994</v>
      </c>
      <c r="R49" s="66">
        <f t="shared" si="17"/>
        <v>124.50917271919252</v>
      </c>
      <c r="S49" s="66">
        <f t="shared" si="17"/>
        <v>122.62081837745563</v>
      </c>
      <c r="T49" s="66">
        <f t="shared" si="17"/>
        <v>109.68848784524289</v>
      </c>
      <c r="U49" s="66">
        <f t="shared" si="17"/>
        <v>102.63216991807185</v>
      </c>
      <c r="V49" s="66">
        <f t="shared" si="17"/>
        <v>96.466450030116818</v>
      </c>
      <c r="W49" s="66">
        <f t="shared" si="17"/>
        <v>91.732714735999338</v>
      </c>
      <c r="X49" s="66">
        <f t="shared" si="17"/>
        <v>67.12168392367407</v>
      </c>
      <c r="Y49" s="66">
        <f t="shared" si="17"/>
        <v>62.323588685579125</v>
      </c>
      <c r="Z49" s="70">
        <f>SUM(F49:Y49)</f>
        <v>2828.3566126471533</v>
      </c>
    </row>
    <row r="50" spans="1:26" x14ac:dyDescent="0.15">
      <c r="B50" s="126" t="s">
        <v>78</v>
      </c>
      <c r="C50" s="50"/>
      <c r="D50" s="58"/>
      <c r="E50" s="50"/>
      <c r="F50" s="62">
        <f>SUM(F51:F53)</f>
        <v>0</v>
      </c>
      <c r="G50" s="62">
        <f t="shared" ref="G50:Y50" si="18">SUM(G51:G53)</f>
        <v>0</v>
      </c>
      <c r="H50" s="62">
        <f t="shared" si="18"/>
        <v>0</v>
      </c>
      <c r="I50" s="62">
        <f t="shared" si="18"/>
        <v>0</v>
      </c>
      <c r="J50" s="62">
        <f t="shared" si="18"/>
        <v>0</v>
      </c>
      <c r="K50" s="62">
        <f t="shared" si="18"/>
        <v>0</v>
      </c>
      <c r="L50" s="62">
        <f t="shared" si="18"/>
        <v>0</v>
      </c>
      <c r="M50" s="62">
        <f t="shared" si="18"/>
        <v>0</v>
      </c>
      <c r="N50" s="62">
        <f t="shared" si="18"/>
        <v>0</v>
      </c>
      <c r="O50" s="62">
        <f t="shared" si="18"/>
        <v>0</v>
      </c>
      <c r="P50" s="62">
        <f t="shared" si="18"/>
        <v>0</v>
      </c>
      <c r="Q50" s="62">
        <f t="shared" si="18"/>
        <v>0</v>
      </c>
      <c r="R50" s="62">
        <f t="shared" si="18"/>
        <v>0</v>
      </c>
      <c r="S50" s="62">
        <f t="shared" si="18"/>
        <v>0</v>
      </c>
      <c r="T50" s="62">
        <f t="shared" si="18"/>
        <v>0</v>
      </c>
      <c r="U50" s="62">
        <f t="shared" si="18"/>
        <v>0</v>
      </c>
      <c r="V50" s="62">
        <f t="shared" si="18"/>
        <v>0</v>
      </c>
      <c r="W50" s="62">
        <f t="shared" si="18"/>
        <v>0</v>
      </c>
      <c r="X50" s="62">
        <f t="shared" si="18"/>
        <v>0</v>
      </c>
      <c r="Y50" s="62">
        <f t="shared" si="18"/>
        <v>0</v>
      </c>
      <c r="Z50" s="67">
        <f t="shared" ref="Z50:Z51" si="19">SUM(F50:Y50)</f>
        <v>0</v>
      </c>
    </row>
    <row r="51" spans="1:26" x14ac:dyDescent="0.15">
      <c r="B51" s="59"/>
      <c r="C51" s="117"/>
      <c r="D51" s="137"/>
      <c r="E51" s="138"/>
      <c r="F51" s="73"/>
      <c r="G51" s="73"/>
      <c r="H51" s="73"/>
      <c r="I51" s="73"/>
      <c r="J51" s="73"/>
      <c r="K51" s="73"/>
      <c r="L51" s="73"/>
      <c r="M51" s="73"/>
      <c r="N51" s="73"/>
      <c r="O51" s="73"/>
      <c r="P51" s="73"/>
      <c r="Q51" s="73"/>
      <c r="R51" s="73"/>
      <c r="S51" s="73"/>
      <c r="T51" s="73"/>
      <c r="U51" s="73"/>
      <c r="V51" s="73"/>
      <c r="W51" s="73"/>
      <c r="X51" s="73"/>
      <c r="Y51" s="73"/>
      <c r="Z51" s="68">
        <f t="shared" si="19"/>
        <v>0</v>
      </c>
    </row>
    <row r="52" spans="1:26" x14ac:dyDescent="0.15">
      <c r="B52" s="59"/>
      <c r="C52" s="118"/>
      <c r="D52" s="139"/>
      <c r="E52" s="140"/>
      <c r="F52" s="75"/>
      <c r="G52" s="75"/>
      <c r="H52" s="75"/>
      <c r="I52" s="75"/>
      <c r="J52" s="75"/>
      <c r="K52" s="75"/>
      <c r="L52" s="75"/>
      <c r="M52" s="75"/>
      <c r="N52" s="75"/>
      <c r="O52" s="75"/>
      <c r="P52" s="75"/>
      <c r="Q52" s="75"/>
      <c r="R52" s="75"/>
      <c r="S52" s="75"/>
      <c r="T52" s="75"/>
      <c r="U52" s="75"/>
      <c r="V52" s="75"/>
      <c r="W52" s="75"/>
      <c r="X52" s="75"/>
      <c r="Y52" s="75"/>
      <c r="Z52" s="72">
        <f>SUM(F52:Y52)</f>
        <v>0</v>
      </c>
    </row>
    <row r="53" spans="1:26" x14ac:dyDescent="0.15">
      <c r="B53" s="59"/>
      <c r="C53" s="119"/>
      <c r="D53" s="136"/>
      <c r="E53" s="132"/>
      <c r="F53" s="74"/>
      <c r="G53" s="74"/>
      <c r="H53" s="74"/>
      <c r="I53" s="74"/>
      <c r="J53" s="74"/>
      <c r="K53" s="74"/>
      <c r="L53" s="74"/>
      <c r="M53" s="74"/>
      <c r="N53" s="74"/>
      <c r="O53" s="74"/>
      <c r="P53" s="74"/>
      <c r="Q53" s="74"/>
      <c r="R53" s="74"/>
      <c r="S53" s="74"/>
      <c r="T53" s="74"/>
      <c r="U53" s="74"/>
      <c r="V53" s="74"/>
      <c r="W53" s="74"/>
      <c r="X53" s="74"/>
      <c r="Y53" s="74"/>
      <c r="Z53" s="64">
        <f t="shared" ref="Z53:Z55" si="20">SUM(F53:Y53)</f>
        <v>0</v>
      </c>
    </row>
    <row r="54" spans="1:26" x14ac:dyDescent="0.15">
      <c r="B54" s="126" t="s">
        <v>79</v>
      </c>
      <c r="C54" s="50"/>
      <c r="D54" s="58"/>
      <c r="E54" s="50"/>
      <c r="F54" s="62">
        <f>SUM(F55:F58)</f>
        <v>0</v>
      </c>
      <c r="G54" s="62">
        <f t="shared" ref="G54:Y54" si="21">SUM(G55:G58)</f>
        <v>0</v>
      </c>
      <c r="H54" s="62">
        <f t="shared" si="21"/>
        <v>0</v>
      </c>
      <c r="I54" s="62">
        <f t="shared" si="21"/>
        <v>0</v>
      </c>
      <c r="J54" s="62">
        <f t="shared" si="21"/>
        <v>0</v>
      </c>
      <c r="K54" s="62">
        <f t="shared" si="21"/>
        <v>0</v>
      </c>
      <c r="L54" s="62">
        <f t="shared" si="21"/>
        <v>0</v>
      </c>
      <c r="M54" s="62">
        <f t="shared" si="21"/>
        <v>0</v>
      </c>
      <c r="N54" s="62">
        <f t="shared" si="21"/>
        <v>0</v>
      </c>
      <c r="O54" s="62">
        <f t="shared" si="21"/>
        <v>0</v>
      </c>
      <c r="P54" s="62">
        <f t="shared" si="21"/>
        <v>0</v>
      </c>
      <c r="Q54" s="62">
        <f t="shared" si="21"/>
        <v>0</v>
      </c>
      <c r="R54" s="62">
        <f t="shared" si="21"/>
        <v>0</v>
      </c>
      <c r="S54" s="62">
        <f t="shared" si="21"/>
        <v>0</v>
      </c>
      <c r="T54" s="62">
        <f t="shared" si="21"/>
        <v>0</v>
      </c>
      <c r="U54" s="62">
        <f t="shared" si="21"/>
        <v>0</v>
      </c>
      <c r="V54" s="62">
        <f t="shared" si="21"/>
        <v>0</v>
      </c>
      <c r="W54" s="62">
        <f t="shared" si="21"/>
        <v>0</v>
      </c>
      <c r="X54" s="62">
        <f t="shared" si="21"/>
        <v>0</v>
      </c>
      <c r="Y54" s="62">
        <f t="shared" si="21"/>
        <v>30</v>
      </c>
      <c r="Z54" s="67">
        <f t="shared" si="20"/>
        <v>30</v>
      </c>
    </row>
    <row r="55" spans="1:26" x14ac:dyDescent="0.15">
      <c r="B55" s="59"/>
      <c r="C55" s="91" t="s">
        <v>80</v>
      </c>
      <c r="D55" s="134"/>
      <c r="E55" s="128"/>
      <c r="F55" s="65">
        <f>'併置（例）'!E206</f>
        <v>0</v>
      </c>
      <c r="G55" s="65">
        <f>'併置（例）'!F206</f>
        <v>0</v>
      </c>
      <c r="H55" s="65">
        <f>'併置（例）'!G206</f>
        <v>0</v>
      </c>
      <c r="I55" s="65">
        <f>'併置（例）'!H206</f>
        <v>0</v>
      </c>
      <c r="J55" s="65">
        <f>'併置（例）'!I206</f>
        <v>0</v>
      </c>
      <c r="K55" s="65">
        <f>'併置（例）'!J206</f>
        <v>0</v>
      </c>
      <c r="L55" s="65">
        <f>'併置（例）'!K206</f>
        <v>0</v>
      </c>
      <c r="M55" s="65">
        <f>'併置（例）'!L206</f>
        <v>0</v>
      </c>
      <c r="N55" s="65">
        <f>'併置（例）'!M206</f>
        <v>0</v>
      </c>
      <c r="O55" s="65">
        <f>'併置（例）'!N206</f>
        <v>0</v>
      </c>
      <c r="P55" s="65">
        <f>'併置（例）'!O206</f>
        <v>0</v>
      </c>
      <c r="Q55" s="65">
        <f>'併置（例）'!P206</f>
        <v>0</v>
      </c>
      <c r="R55" s="65">
        <f>'併置（例）'!Q206</f>
        <v>0</v>
      </c>
      <c r="S55" s="65">
        <f>'併置（例）'!R206</f>
        <v>0</v>
      </c>
      <c r="T55" s="65">
        <f>'併置（例）'!S206</f>
        <v>0</v>
      </c>
      <c r="U55" s="65">
        <f>'併置（例）'!T206</f>
        <v>0</v>
      </c>
      <c r="V55" s="65">
        <f>'併置（例）'!U206</f>
        <v>0</v>
      </c>
      <c r="W55" s="65">
        <f>'併置（例）'!V206</f>
        <v>0</v>
      </c>
      <c r="X55" s="65">
        <f>'併置（例）'!W206</f>
        <v>0</v>
      </c>
      <c r="Y55" s="65">
        <f>'併置（例）'!X206</f>
        <v>30</v>
      </c>
      <c r="Z55" s="68">
        <f t="shared" si="20"/>
        <v>30</v>
      </c>
    </row>
    <row r="56" spans="1:26" x14ac:dyDescent="0.15">
      <c r="B56" s="59"/>
      <c r="C56" s="92" t="s">
        <v>81</v>
      </c>
      <c r="D56" s="141"/>
      <c r="E56" s="142"/>
      <c r="F56" s="94">
        <f>'設置（例）'!E206</f>
        <v>0</v>
      </c>
      <c r="G56" s="94">
        <f>'設置（例）'!F206</f>
        <v>0</v>
      </c>
      <c r="H56" s="94">
        <f>'設置（例）'!G206</f>
        <v>0</v>
      </c>
      <c r="I56" s="94">
        <f>'設置（例）'!H206</f>
        <v>0</v>
      </c>
      <c r="J56" s="94">
        <f>'設置（例）'!I206</f>
        <v>0</v>
      </c>
      <c r="K56" s="94">
        <f>'設置（例）'!J206</f>
        <v>0</v>
      </c>
      <c r="L56" s="94">
        <f>'設置（例）'!K206</f>
        <v>0</v>
      </c>
      <c r="M56" s="94">
        <f>'設置（例）'!L206</f>
        <v>0</v>
      </c>
      <c r="N56" s="94">
        <f>'設置（例）'!M206</f>
        <v>0</v>
      </c>
      <c r="O56" s="94">
        <f>'設置（例）'!N206</f>
        <v>0</v>
      </c>
      <c r="P56" s="94">
        <f>'設置（例）'!O206</f>
        <v>0</v>
      </c>
      <c r="Q56" s="94">
        <f>'設置（例）'!P206</f>
        <v>0</v>
      </c>
      <c r="R56" s="94">
        <f>'設置（例）'!Q206</f>
        <v>0</v>
      </c>
      <c r="S56" s="94">
        <f>'設置（例）'!R206</f>
        <v>0</v>
      </c>
      <c r="T56" s="94">
        <f>'設置（例）'!S206</f>
        <v>0</v>
      </c>
      <c r="U56" s="94">
        <f>'設置（例）'!T206</f>
        <v>0</v>
      </c>
      <c r="V56" s="94">
        <f>'設置（例）'!U206</f>
        <v>0</v>
      </c>
      <c r="W56" s="94">
        <f>'設置（例）'!V206</f>
        <v>0</v>
      </c>
      <c r="X56" s="94">
        <f>'設置（例）'!W206</f>
        <v>0</v>
      </c>
      <c r="Y56" s="94">
        <f>'設置（例）'!X206</f>
        <v>0</v>
      </c>
      <c r="Z56" s="72">
        <f>SUM(F56:Y56)</f>
        <v>0</v>
      </c>
    </row>
    <row r="57" spans="1:26" x14ac:dyDescent="0.15">
      <c r="B57" s="59"/>
      <c r="C57" s="118"/>
      <c r="D57" s="139"/>
      <c r="E57" s="140"/>
      <c r="F57" s="75"/>
      <c r="G57" s="75"/>
      <c r="H57" s="75"/>
      <c r="I57" s="75"/>
      <c r="J57" s="75"/>
      <c r="K57" s="75"/>
      <c r="L57" s="75"/>
      <c r="M57" s="75"/>
      <c r="N57" s="75"/>
      <c r="O57" s="75"/>
      <c r="P57" s="75"/>
      <c r="Q57" s="75"/>
      <c r="R57" s="75"/>
      <c r="S57" s="75"/>
      <c r="T57" s="75"/>
      <c r="U57" s="75"/>
      <c r="V57" s="75"/>
      <c r="W57" s="75"/>
      <c r="X57" s="75"/>
      <c r="Y57" s="75"/>
      <c r="Z57" s="72">
        <f>SUM(F57:Y57)</f>
        <v>0</v>
      </c>
    </row>
    <row r="58" spans="1:26" x14ac:dyDescent="0.15">
      <c r="B58" s="59"/>
      <c r="C58" s="119"/>
      <c r="D58" s="136"/>
      <c r="E58" s="132"/>
      <c r="F58" s="74"/>
      <c r="G58" s="74"/>
      <c r="H58" s="74"/>
      <c r="I58" s="74"/>
      <c r="J58" s="74"/>
      <c r="K58" s="74"/>
      <c r="L58" s="74"/>
      <c r="M58" s="74"/>
      <c r="N58" s="74"/>
      <c r="O58" s="74"/>
      <c r="P58" s="74"/>
      <c r="Q58" s="74"/>
      <c r="R58" s="74"/>
      <c r="S58" s="74"/>
      <c r="T58" s="74"/>
      <c r="U58" s="74"/>
      <c r="V58" s="74"/>
      <c r="W58" s="74"/>
      <c r="X58" s="74"/>
      <c r="Y58" s="74"/>
      <c r="Z58" s="64">
        <f t="shared" ref="Z58" si="22">SUM(F58:Y58)</f>
        <v>0</v>
      </c>
    </row>
    <row r="59" spans="1:26" x14ac:dyDescent="0.15">
      <c r="B59" s="36" t="s">
        <v>82</v>
      </c>
      <c r="C59" s="47"/>
      <c r="D59" s="60"/>
      <c r="E59" s="47"/>
      <c r="F59" s="66">
        <f>SUM(F49:F50,-F54)</f>
        <v>184.1223449881</v>
      </c>
      <c r="G59" s="66">
        <f t="shared" ref="G59:X59" si="23">SUM(G49:G50,-G54)</f>
        <v>194.67031557633527</v>
      </c>
      <c r="H59" s="66">
        <f t="shared" si="23"/>
        <v>189.76058028221763</v>
      </c>
      <c r="I59" s="66">
        <f t="shared" si="23"/>
        <v>184.99384498810005</v>
      </c>
      <c r="J59" s="66">
        <f t="shared" si="23"/>
        <v>180.03410969398223</v>
      </c>
      <c r="K59" s="66">
        <f t="shared" si="23"/>
        <v>184.93024414776397</v>
      </c>
      <c r="L59" s="66">
        <f t="shared" si="23"/>
        <v>180.18321473599917</v>
      </c>
      <c r="M59" s="66">
        <f t="shared" si="23"/>
        <v>175.11747944188164</v>
      </c>
      <c r="N59" s="66">
        <f t="shared" si="23"/>
        <v>167.97474414776389</v>
      </c>
      <c r="O59" s="66">
        <f t="shared" si="23"/>
        <v>143.12730297129315</v>
      </c>
      <c r="P59" s="66">
        <f t="shared" si="23"/>
        <v>136.1859374250746</v>
      </c>
      <c r="Q59" s="66">
        <f t="shared" si="23"/>
        <v>130.16140801330994</v>
      </c>
      <c r="R59" s="66">
        <f t="shared" si="23"/>
        <v>124.50917271919252</v>
      </c>
      <c r="S59" s="66">
        <f t="shared" si="23"/>
        <v>122.62081837745563</v>
      </c>
      <c r="T59" s="66">
        <f t="shared" si="23"/>
        <v>109.68848784524289</v>
      </c>
      <c r="U59" s="66">
        <f t="shared" si="23"/>
        <v>102.63216991807185</v>
      </c>
      <c r="V59" s="66">
        <f t="shared" si="23"/>
        <v>96.466450030116818</v>
      </c>
      <c r="W59" s="66">
        <f t="shared" si="23"/>
        <v>91.732714735999338</v>
      </c>
      <c r="X59" s="66">
        <f t="shared" si="23"/>
        <v>67.12168392367407</v>
      </c>
      <c r="Y59" s="66">
        <f>SUM(Y49:Y50,-Y54)</f>
        <v>32.323588685579125</v>
      </c>
      <c r="Z59" s="70">
        <f t="shared" si="3"/>
        <v>2798.3566126471533</v>
      </c>
    </row>
    <row r="60" spans="1:26" x14ac:dyDescent="0.15">
      <c r="B60" s="36" t="s">
        <v>167</v>
      </c>
      <c r="C60" s="47"/>
      <c r="D60" s="60"/>
      <c r="E60" s="77">
        <v>0.3483</v>
      </c>
      <c r="F60" s="66">
        <f>MAX(F59*$E$60,0)</f>
        <v>64.129812759355232</v>
      </c>
      <c r="G60" s="66">
        <f t="shared" ref="G60:Y60" si="24">MAX(G59*$E$60,0)</f>
        <v>67.803670915237575</v>
      </c>
      <c r="H60" s="66">
        <f t="shared" si="24"/>
        <v>66.093610112296403</v>
      </c>
      <c r="I60" s="66">
        <f t="shared" si="24"/>
        <v>64.433356209355253</v>
      </c>
      <c r="J60" s="66">
        <f t="shared" si="24"/>
        <v>62.705880406414011</v>
      </c>
      <c r="K60" s="66">
        <f t="shared" si="24"/>
        <v>64.411204036666192</v>
      </c>
      <c r="L60" s="66">
        <f t="shared" si="24"/>
        <v>62.75781369254851</v>
      </c>
      <c r="M60" s="66">
        <f t="shared" si="24"/>
        <v>60.993418089607374</v>
      </c>
      <c r="N60" s="66">
        <f t="shared" si="24"/>
        <v>58.505603386666159</v>
      </c>
      <c r="O60" s="66">
        <f t="shared" si="24"/>
        <v>49.851239624901403</v>
      </c>
      <c r="P60" s="66">
        <f t="shared" si="24"/>
        <v>47.433562005153483</v>
      </c>
      <c r="Q60" s="66">
        <f t="shared" si="24"/>
        <v>45.335218411035854</v>
      </c>
      <c r="R60" s="66">
        <f t="shared" si="24"/>
        <v>43.366544858094755</v>
      </c>
      <c r="S60" s="66">
        <f t="shared" si="24"/>
        <v>42.7088310408678</v>
      </c>
      <c r="T60" s="66">
        <f t="shared" si="24"/>
        <v>38.204500316498098</v>
      </c>
      <c r="U60" s="66">
        <f t="shared" si="24"/>
        <v>35.746784782464424</v>
      </c>
      <c r="V60" s="66">
        <f t="shared" si="24"/>
        <v>33.599264545489689</v>
      </c>
      <c r="W60" s="66">
        <f t="shared" si="24"/>
        <v>31.950504542548568</v>
      </c>
      <c r="X60" s="66">
        <f t="shared" si="24"/>
        <v>23.37848251061568</v>
      </c>
      <c r="Y60" s="66">
        <f t="shared" si="24"/>
        <v>11.25830593918721</v>
      </c>
      <c r="Z60" s="70">
        <f t="shared" si="3"/>
        <v>974.66760818500347</v>
      </c>
    </row>
    <row r="61" spans="1:26" x14ac:dyDescent="0.15">
      <c r="B61" s="36" t="s">
        <v>168</v>
      </c>
      <c r="C61" s="47"/>
      <c r="D61" s="60"/>
      <c r="E61" s="47"/>
      <c r="F61" s="76"/>
      <c r="G61" s="76"/>
      <c r="H61" s="76"/>
      <c r="I61" s="76"/>
      <c r="J61" s="76"/>
      <c r="K61" s="76"/>
      <c r="L61" s="76"/>
      <c r="M61" s="76"/>
      <c r="N61" s="76"/>
      <c r="O61" s="76"/>
      <c r="P61" s="76"/>
      <c r="Q61" s="76"/>
      <c r="R61" s="76"/>
      <c r="S61" s="76"/>
      <c r="T61" s="76"/>
      <c r="U61" s="76"/>
      <c r="V61" s="76"/>
      <c r="W61" s="76"/>
      <c r="X61" s="76"/>
      <c r="Y61" s="76"/>
      <c r="Z61" s="70">
        <f t="shared" si="3"/>
        <v>0</v>
      </c>
    </row>
    <row r="62" spans="1:26" x14ac:dyDescent="0.15">
      <c r="B62" s="36" t="s">
        <v>85</v>
      </c>
      <c r="C62" s="47"/>
      <c r="D62" s="60"/>
      <c r="E62" s="47"/>
      <c r="F62" s="66">
        <f>SUM(F59,-F60,-F61)</f>
        <v>119.99253222874476</v>
      </c>
      <c r="G62" s="66">
        <f t="shared" ref="G62:Y62" si="25">SUM(G59,-G60,-G61)</f>
        <v>126.86664466109769</v>
      </c>
      <c r="H62" s="66">
        <f t="shared" si="25"/>
        <v>123.66697016992123</v>
      </c>
      <c r="I62" s="66">
        <f t="shared" si="25"/>
        <v>120.5604887787448</v>
      </c>
      <c r="J62" s="66">
        <f t="shared" si="25"/>
        <v>117.32822928756822</v>
      </c>
      <c r="K62" s="66">
        <f t="shared" si="25"/>
        <v>120.51904011109778</v>
      </c>
      <c r="L62" s="66">
        <f t="shared" si="25"/>
        <v>117.42540104345066</v>
      </c>
      <c r="M62" s="66">
        <f t="shared" si="25"/>
        <v>114.12406135227427</v>
      </c>
      <c r="N62" s="66">
        <f t="shared" si="25"/>
        <v>109.46914076109772</v>
      </c>
      <c r="O62" s="66">
        <f t="shared" si="25"/>
        <v>93.276063346391737</v>
      </c>
      <c r="P62" s="66">
        <f t="shared" si="25"/>
        <v>88.752375419921123</v>
      </c>
      <c r="Q62" s="66">
        <f t="shared" si="25"/>
        <v>84.826189602274084</v>
      </c>
      <c r="R62" s="66">
        <f t="shared" si="25"/>
        <v>81.142627861097765</v>
      </c>
      <c r="S62" s="66">
        <f t="shared" si="25"/>
        <v>79.911987336587828</v>
      </c>
      <c r="T62" s="66">
        <f t="shared" si="25"/>
        <v>71.483987528744791</v>
      </c>
      <c r="U62" s="66">
        <f t="shared" si="25"/>
        <v>66.885385135607436</v>
      </c>
      <c r="V62" s="66">
        <f t="shared" si="25"/>
        <v>62.867185484627129</v>
      </c>
      <c r="W62" s="66">
        <f t="shared" si="25"/>
        <v>59.782210193450766</v>
      </c>
      <c r="X62" s="66">
        <f t="shared" si="25"/>
        <v>43.743201413058387</v>
      </c>
      <c r="Y62" s="66">
        <f t="shared" si="25"/>
        <v>21.065282746391915</v>
      </c>
      <c r="Z62" s="70">
        <f t="shared" si="3"/>
        <v>1823.6890044621498</v>
      </c>
    </row>
    <row r="63" spans="1:26" x14ac:dyDescent="0.15">
      <c r="F63" s="9"/>
      <c r="G63" s="9"/>
      <c r="H63" s="9"/>
      <c r="I63" s="9"/>
      <c r="J63" s="9"/>
      <c r="K63" s="9"/>
      <c r="L63" s="9"/>
      <c r="M63" s="9"/>
      <c r="N63" s="9"/>
      <c r="O63" s="9"/>
      <c r="P63" s="9"/>
      <c r="Q63" s="9"/>
      <c r="R63" s="9"/>
      <c r="S63" s="9"/>
      <c r="T63" s="9"/>
      <c r="U63" s="9"/>
      <c r="V63" s="9"/>
      <c r="W63" s="9"/>
      <c r="X63" s="9"/>
      <c r="Y63" s="9"/>
    </row>
    <row r="64" spans="1:26" ht="15.75" x14ac:dyDescent="0.15">
      <c r="A64" s="3" t="s">
        <v>21</v>
      </c>
      <c r="F64" s="9"/>
      <c r="G64" s="9"/>
      <c r="H64" s="9"/>
      <c r="I64" s="9"/>
      <c r="J64" s="9"/>
      <c r="K64" s="9"/>
      <c r="L64" s="9"/>
      <c r="M64" s="9"/>
      <c r="N64" s="9"/>
      <c r="O64" s="9"/>
      <c r="P64" s="9"/>
      <c r="Q64" s="9"/>
      <c r="R64" s="9"/>
      <c r="S64" s="9"/>
      <c r="T64" s="9"/>
      <c r="U64" s="9"/>
      <c r="V64" s="9"/>
      <c r="W64" s="9"/>
      <c r="X64" s="9"/>
      <c r="Y64" s="9"/>
      <c r="Z64" s="123" t="s">
        <v>53</v>
      </c>
    </row>
    <row r="65" spans="2:27" x14ac:dyDescent="0.15">
      <c r="F65" s="5" t="s">
        <v>0</v>
      </c>
      <c r="G65" s="5" t="s">
        <v>1</v>
      </c>
      <c r="H65" s="5" t="s">
        <v>2</v>
      </c>
      <c r="I65" s="5" t="s">
        <v>3</v>
      </c>
      <c r="J65" s="5" t="s">
        <v>4</v>
      </c>
      <c r="K65" s="5" t="s">
        <v>5</v>
      </c>
      <c r="L65" s="5" t="s">
        <v>6</v>
      </c>
      <c r="M65" s="5" t="s">
        <v>7</v>
      </c>
      <c r="N65" s="5" t="s">
        <v>8</v>
      </c>
      <c r="O65" s="5" t="s">
        <v>9</v>
      </c>
      <c r="P65" s="5" t="s">
        <v>10</v>
      </c>
      <c r="Q65" s="5" t="s">
        <v>11</v>
      </c>
      <c r="R65" s="5" t="s">
        <v>12</v>
      </c>
      <c r="S65" s="5" t="s">
        <v>13</v>
      </c>
      <c r="T65" s="5" t="s">
        <v>14</v>
      </c>
      <c r="U65" s="5" t="s">
        <v>15</v>
      </c>
      <c r="V65" s="5" t="s">
        <v>16</v>
      </c>
      <c r="W65" s="5" t="s">
        <v>17</v>
      </c>
      <c r="X65" s="5" t="s">
        <v>18</v>
      </c>
      <c r="Y65" s="5" t="s">
        <v>19</v>
      </c>
      <c r="Z65" s="124"/>
    </row>
    <row r="66" spans="2:27" x14ac:dyDescent="0.15">
      <c r="F66" s="6">
        <v>1</v>
      </c>
      <c r="G66" s="6">
        <f>F66+1</f>
        <v>2</v>
      </c>
      <c r="H66" s="6">
        <f t="shared" ref="H66:Y66" si="26">G66+1</f>
        <v>3</v>
      </c>
      <c r="I66" s="6">
        <f t="shared" si="26"/>
        <v>4</v>
      </c>
      <c r="J66" s="6">
        <f t="shared" si="26"/>
        <v>5</v>
      </c>
      <c r="K66" s="6">
        <f t="shared" si="26"/>
        <v>6</v>
      </c>
      <c r="L66" s="6">
        <f t="shared" si="26"/>
        <v>7</v>
      </c>
      <c r="M66" s="6">
        <f t="shared" si="26"/>
        <v>8</v>
      </c>
      <c r="N66" s="6">
        <f t="shared" si="26"/>
        <v>9</v>
      </c>
      <c r="O66" s="6">
        <f t="shared" si="26"/>
        <v>10</v>
      </c>
      <c r="P66" s="6">
        <f t="shared" si="26"/>
        <v>11</v>
      </c>
      <c r="Q66" s="6">
        <f t="shared" si="26"/>
        <v>12</v>
      </c>
      <c r="R66" s="6">
        <f t="shared" si="26"/>
        <v>13</v>
      </c>
      <c r="S66" s="6">
        <f t="shared" si="26"/>
        <v>14</v>
      </c>
      <c r="T66" s="6">
        <f t="shared" si="26"/>
        <v>15</v>
      </c>
      <c r="U66" s="6">
        <f t="shared" si="26"/>
        <v>16</v>
      </c>
      <c r="V66" s="6">
        <f t="shared" si="26"/>
        <v>17</v>
      </c>
      <c r="W66" s="6">
        <f t="shared" si="26"/>
        <v>18</v>
      </c>
      <c r="X66" s="6">
        <f t="shared" si="26"/>
        <v>19</v>
      </c>
      <c r="Y66" s="6">
        <f t="shared" si="26"/>
        <v>20</v>
      </c>
      <c r="Z66" s="125" t="s">
        <v>54</v>
      </c>
    </row>
    <row r="67" spans="2:27" x14ac:dyDescent="0.15">
      <c r="F67" s="7">
        <v>43555</v>
      </c>
      <c r="G67" s="7">
        <f>DATE(YEAR(F67)+1,MONTH(F67),DAY(F67))</f>
        <v>43921</v>
      </c>
      <c r="H67" s="7">
        <f t="shared" ref="H67:Y67" si="27">DATE(YEAR(G67)+1,MONTH(G67),DAY(G67))</f>
        <v>44286</v>
      </c>
      <c r="I67" s="7">
        <f t="shared" si="27"/>
        <v>44651</v>
      </c>
      <c r="J67" s="7">
        <f t="shared" si="27"/>
        <v>45016</v>
      </c>
      <c r="K67" s="7">
        <f t="shared" si="27"/>
        <v>45382</v>
      </c>
      <c r="L67" s="7">
        <f t="shared" si="27"/>
        <v>45747</v>
      </c>
      <c r="M67" s="7">
        <f t="shared" si="27"/>
        <v>46112</v>
      </c>
      <c r="N67" s="7">
        <f t="shared" si="27"/>
        <v>46477</v>
      </c>
      <c r="O67" s="7">
        <f t="shared" si="27"/>
        <v>46843</v>
      </c>
      <c r="P67" s="7">
        <f t="shared" si="27"/>
        <v>47208</v>
      </c>
      <c r="Q67" s="7">
        <f t="shared" si="27"/>
        <v>47573</v>
      </c>
      <c r="R67" s="7">
        <f t="shared" si="27"/>
        <v>47938</v>
      </c>
      <c r="S67" s="7">
        <f t="shared" si="27"/>
        <v>48304</v>
      </c>
      <c r="T67" s="7">
        <f t="shared" si="27"/>
        <v>48669</v>
      </c>
      <c r="U67" s="7">
        <f t="shared" si="27"/>
        <v>49034</v>
      </c>
      <c r="V67" s="7">
        <f t="shared" si="27"/>
        <v>49399</v>
      </c>
      <c r="W67" s="7">
        <f t="shared" si="27"/>
        <v>49765</v>
      </c>
      <c r="X67" s="7">
        <f t="shared" si="27"/>
        <v>50130</v>
      </c>
      <c r="Y67" s="7">
        <f t="shared" si="27"/>
        <v>50495</v>
      </c>
      <c r="Z67" s="8"/>
    </row>
    <row r="68" spans="2:27" x14ac:dyDescent="0.15">
      <c r="B68" s="126" t="s">
        <v>86</v>
      </c>
      <c r="C68" s="50"/>
      <c r="D68" s="58"/>
      <c r="E68" s="50"/>
      <c r="F68" s="62">
        <f t="shared" ref="F68:Y68" si="28">SUM(F69:F82)</f>
        <v>141.1925322287448</v>
      </c>
      <c r="G68" s="62">
        <f t="shared" si="28"/>
        <v>156.8026740728624</v>
      </c>
      <c r="H68" s="62">
        <f t="shared" si="28"/>
        <v>156.35373487580361</v>
      </c>
      <c r="I68" s="62">
        <f t="shared" si="28"/>
        <v>155.90975348462717</v>
      </c>
      <c r="J68" s="62">
        <f t="shared" si="28"/>
        <v>153.29587634639174</v>
      </c>
      <c r="K68" s="62">
        <f t="shared" si="28"/>
        <v>150.57555271613978</v>
      </c>
      <c r="L68" s="62">
        <f t="shared" si="28"/>
        <v>147.38559011908094</v>
      </c>
      <c r="M68" s="62">
        <f t="shared" si="28"/>
        <v>145.54675042790456</v>
      </c>
      <c r="N68" s="62">
        <f t="shared" si="28"/>
        <v>21.516094542610318</v>
      </c>
      <c r="O68" s="62">
        <f t="shared" si="28"/>
        <v>142.80309415871668</v>
      </c>
      <c r="P68" s="62">
        <f t="shared" si="28"/>
        <v>143.34554768882867</v>
      </c>
      <c r="Q68" s="62">
        <f t="shared" si="28"/>
        <v>135.88700893000518</v>
      </c>
      <c r="R68" s="62">
        <f t="shared" si="28"/>
        <v>130.74094718882884</v>
      </c>
      <c r="S68" s="62">
        <f t="shared" si="28"/>
        <v>123.03292571193796</v>
      </c>
      <c r="T68" s="62">
        <f t="shared" si="28"/>
        <v>114.57117240269437</v>
      </c>
      <c r="U68" s="62">
        <f t="shared" si="28"/>
        <v>116.27967785269426</v>
      </c>
      <c r="V68" s="62">
        <f t="shared" si="28"/>
        <v>106.36928632496327</v>
      </c>
      <c r="W68" s="62">
        <f t="shared" si="28"/>
        <v>-179.01127720150726</v>
      </c>
      <c r="X68" s="62">
        <f t="shared" si="28"/>
        <v>98.29659777160181</v>
      </c>
      <c r="Y68" s="62">
        <f t="shared" si="28"/>
        <v>1529.1007519340669</v>
      </c>
      <c r="Z68" s="67">
        <f>SUM(F68:Y68)</f>
        <v>3689.9942915769961</v>
      </c>
    </row>
    <row r="69" spans="2:27" x14ac:dyDescent="0.15">
      <c r="B69" s="59"/>
      <c r="C69" s="202" t="s">
        <v>87</v>
      </c>
      <c r="D69" s="203"/>
      <c r="E69" s="204"/>
      <c r="F69" s="65">
        <f>F59</f>
        <v>184.1223449881</v>
      </c>
      <c r="G69" s="65">
        <f t="shared" ref="G69:Y69" si="29">G59</f>
        <v>194.67031557633527</v>
      </c>
      <c r="H69" s="65">
        <f t="shared" si="29"/>
        <v>189.76058028221763</v>
      </c>
      <c r="I69" s="65">
        <f t="shared" si="29"/>
        <v>184.99384498810005</v>
      </c>
      <c r="J69" s="65">
        <f t="shared" si="29"/>
        <v>180.03410969398223</v>
      </c>
      <c r="K69" s="65">
        <f t="shared" si="29"/>
        <v>184.93024414776397</v>
      </c>
      <c r="L69" s="65">
        <f t="shared" si="29"/>
        <v>180.18321473599917</v>
      </c>
      <c r="M69" s="65">
        <f t="shared" si="29"/>
        <v>175.11747944188164</v>
      </c>
      <c r="N69" s="65">
        <f t="shared" si="29"/>
        <v>167.97474414776389</v>
      </c>
      <c r="O69" s="65">
        <f t="shared" si="29"/>
        <v>143.12730297129315</v>
      </c>
      <c r="P69" s="65">
        <f t="shared" si="29"/>
        <v>136.1859374250746</v>
      </c>
      <c r="Q69" s="65">
        <f t="shared" si="29"/>
        <v>130.16140801330994</v>
      </c>
      <c r="R69" s="65">
        <f t="shared" si="29"/>
        <v>124.50917271919252</v>
      </c>
      <c r="S69" s="65">
        <f t="shared" si="29"/>
        <v>122.62081837745563</v>
      </c>
      <c r="T69" s="65">
        <f t="shared" si="29"/>
        <v>109.68848784524289</v>
      </c>
      <c r="U69" s="65">
        <f t="shared" si="29"/>
        <v>102.63216991807185</v>
      </c>
      <c r="V69" s="65">
        <f t="shared" si="29"/>
        <v>96.466450030116818</v>
      </c>
      <c r="W69" s="65">
        <f t="shared" si="29"/>
        <v>91.732714735999338</v>
      </c>
      <c r="X69" s="65">
        <f t="shared" si="29"/>
        <v>67.12168392367407</v>
      </c>
      <c r="Y69" s="65">
        <f t="shared" si="29"/>
        <v>32.323588685579125</v>
      </c>
      <c r="Z69" s="68">
        <f t="shared" ref="Z69:Z96" si="30">SUM(F69:Y69)</f>
        <v>2798.3566126471533</v>
      </c>
    </row>
    <row r="70" spans="2:27" x14ac:dyDescent="0.15">
      <c r="B70" s="59"/>
      <c r="C70" s="199" t="s">
        <v>63</v>
      </c>
      <c r="D70" s="200"/>
      <c r="E70" s="201"/>
      <c r="F70" s="64">
        <f t="shared" ref="F70:Y70" si="31">F22</f>
        <v>0</v>
      </c>
      <c r="G70" s="64">
        <f t="shared" si="31"/>
        <v>5.7860294117647051</v>
      </c>
      <c r="H70" s="64">
        <f t="shared" si="31"/>
        <v>11.836764705882352</v>
      </c>
      <c r="I70" s="64">
        <f t="shared" si="31"/>
        <v>17.887500000000003</v>
      </c>
      <c r="J70" s="64">
        <f t="shared" si="31"/>
        <v>23.938235294117643</v>
      </c>
      <c r="K70" s="64">
        <f t="shared" si="31"/>
        <v>30.277100840336132</v>
      </c>
      <c r="L70" s="64">
        <f t="shared" si="31"/>
        <v>36.063130252100841</v>
      </c>
      <c r="M70" s="64">
        <f t="shared" si="31"/>
        <v>42.113865546218491</v>
      </c>
      <c r="N70" s="64">
        <f t="shared" si="31"/>
        <v>48.164600840336135</v>
      </c>
      <c r="O70" s="64">
        <f t="shared" si="31"/>
        <v>72.055042016806723</v>
      </c>
      <c r="P70" s="64">
        <f t="shared" si="31"/>
        <v>77.831407563025209</v>
      </c>
      <c r="Q70" s="64">
        <f t="shared" si="31"/>
        <v>82.654936974789905</v>
      </c>
      <c r="R70" s="64">
        <f t="shared" si="31"/>
        <v>87.243172268907557</v>
      </c>
      <c r="S70" s="64">
        <f t="shared" si="31"/>
        <v>91.81652661064426</v>
      </c>
      <c r="T70" s="64">
        <f t="shared" si="31"/>
        <v>96.392857142857139</v>
      </c>
      <c r="U70" s="64">
        <f t="shared" si="31"/>
        <v>101.25017507002802</v>
      </c>
      <c r="V70" s="64">
        <f t="shared" si="31"/>
        <v>105.3498949579832</v>
      </c>
      <c r="W70" s="64">
        <f t="shared" si="31"/>
        <v>107.80063025210085</v>
      </c>
      <c r="X70" s="64">
        <f t="shared" si="31"/>
        <v>128.50266106442578</v>
      </c>
      <c r="Y70" s="64">
        <f t="shared" si="31"/>
        <v>129.34075630252102</v>
      </c>
      <c r="Z70" s="69">
        <f t="shared" si="30"/>
        <v>1296.3052871148459</v>
      </c>
    </row>
    <row r="71" spans="2:27" x14ac:dyDescent="0.15">
      <c r="B71" s="59"/>
      <c r="C71" s="120" t="s">
        <v>64</v>
      </c>
      <c r="D71" s="121"/>
      <c r="E71" s="122"/>
      <c r="F71" s="64">
        <f t="shared" ref="F71:Y71" si="32">F23</f>
        <v>0</v>
      </c>
      <c r="G71" s="64">
        <f t="shared" si="32"/>
        <v>5</v>
      </c>
      <c r="H71" s="64">
        <f t="shared" si="32"/>
        <v>5</v>
      </c>
      <c r="I71" s="64">
        <f t="shared" si="32"/>
        <v>5</v>
      </c>
      <c r="J71" s="64">
        <f t="shared" si="32"/>
        <v>5</v>
      </c>
      <c r="K71" s="64">
        <f t="shared" si="32"/>
        <v>5</v>
      </c>
      <c r="L71" s="64">
        <f t="shared" si="32"/>
        <v>5</v>
      </c>
      <c r="M71" s="64">
        <f t="shared" si="32"/>
        <v>5</v>
      </c>
      <c r="N71" s="64">
        <f t="shared" si="32"/>
        <v>5</v>
      </c>
      <c r="O71" s="64">
        <f t="shared" si="32"/>
        <v>5</v>
      </c>
      <c r="P71" s="64">
        <f t="shared" si="32"/>
        <v>5</v>
      </c>
      <c r="Q71" s="64">
        <f t="shared" si="32"/>
        <v>5</v>
      </c>
      <c r="R71" s="64">
        <f t="shared" si="32"/>
        <v>5</v>
      </c>
      <c r="S71" s="64">
        <f t="shared" si="32"/>
        <v>0</v>
      </c>
      <c r="T71" s="64">
        <f t="shared" si="32"/>
        <v>5</v>
      </c>
      <c r="U71" s="64">
        <f t="shared" si="32"/>
        <v>5</v>
      </c>
      <c r="V71" s="64">
        <f t="shared" si="32"/>
        <v>5</v>
      </c>
      <c r="W71" s="64">
        <f t="shared" si="32"/>
        <v>5</v>
      </c>
      <c r="X71" s="64">
        <f t="shared" si="32"/>
        <v>5</v>
      </c>
      <c r="Y71" s="64">
        <f t="shared" si="32"/>
        <v>5</v>
      </c>
      <c r="Z71" s="69">
        <f t="shared" si="30"/>
        <v>90</v>
      </c>
    </row>
    <row r="72" spans="2:27" x14ac:dyDescent="0.15">
      <c r="B72" s="59"/>
      <c r="C72" s="120" t="s">
        <v>69</v>
      </c>
      <c r="D72" s="121"/>
      <c r="E72" s="122"/>
      <c r="F72" s="64">
        <f>F36</f>
        <v>0</v>
      </c>
      <c r="G72" s="64">
        <f t="shared" ref="G72:Y72" si="33">G36</f>
        <v>0</v>
      </c>
      <c r="H72" s="64">
        <f t="shared" si="33"/>
        <v>0</v>
      </c>
      <c r="I72" s="64">
        <f t="shared" si="33"/>
        <v>0</v>
      </c>
      <c r="J72" s="64">
        <f t="shared" si="33"/>
        <v>0</v>
      </c>
      <c r="K72" s="64">
        <f t="shared" si="33"/>
        <v>0</v>
      </c>
      <c r="L72" s="64">
        <f t="shared" si="33"/>
        <v>0</v>
      </c>
      <c r="M72" s="64">
        <f t="shared" si="33"/>
        <v>0</v>
      </c>
      <c r="N72" s="64">
        <f t="shared" si="33"/>
        <v>0</v>
      </c>
      <c r="O72" s="64">
        <f t="shared" si="33"/>
        <v>0</v>
      </c>
      <c r="P72" s="64">
        <f t="shared" si="33"/>
        <v>0</v>
      </c>
      <c r="Q72" s="64">
        <f t="shared" si="33"/>
        <v>0</v>
      </c>
      <c r="R72" s="64">
        <f t="shared" si="33"/>
        <v>0</v>
      </c>
      <c r="S72" s="64">
        <f t="shared" si="33"/>
        <v>0</v>
      </c>
      <c r="T72" s="64">
        <f t="shared" si="33"/>
        <v>0</v>
      </c>
      <c r="U72" s="64">
        <f t="shared" si="33"/>
        <v>0</v>
      </c>
      <c r="V72" s="64">
        <f t="shared" si="33"/>
        <v>0</v>
      </c>
      <c r="W72" s="64">
        <f t="shared" si="33"/>
        <v>0</v>
      </c>
      <c r="X72" s="64">
        <f t="shared" si="33"/>
        <v>0</v>
      </c>
      <c r="Y72" s="64">
        <f t="shared" si="33"/>
        <v>0</v>
      </c>
      <c r="Z72" s="69">
        <f t="shared" si="30"/>
        <v>0</v>
      </c>
    </row>
    <row r="73" spans="2:27" x14ac:dyDescent="0.15">
      <c r="B73" s="59"/>
      <c r="C73" s="199" t="s">
        <v>65</v>
      </c>
      <c r="D73" s="200"/>
      <c r="E73" s="201"/>
      <c r="F73" s="64">
        <f t="shared" ref="F73:Y73" si="34">F24</f>
        <v>20</v>
      </c>
      <c r="G73" s="64">
        <f t="shared" si="34"/>
        <v>20</v>
      </c>
      <c r="H73" s="64">
        <f t="shared" si="34"/>
        <v>20</v>
      </c>
      <c r="I73" s="64">
        <f t="shared" si="34"/>
        <v>20</v>
      </c>
      <c r="J73" s="64">
        <f t="shared" si="34"/>
        <v>20</v>
      </c>
      <c r="K73" s="64">
        <f t="shared" si="34"/>
        <v>20</v>
      </c>
      <c r="L73" s="64">
        <f t="shared" si="34"/>
        <v>20</v>
      </c>
      <c r="M73" s="64">
        <f t="shared" si="34"/>
        <v>20</v>
      </c>
      <c r="N73" s="64">
        <f t="shared" si="34"/>
        <v>20</v>
      </c>
      <c r="O73" s="64">
        <f t="shared" si="34"/>
        <v>20</v>
      </c>
      <c r="P73" s="64">
        <f t="shared" si="34"/>
        <v>20</v>
      </c>
      <c r="Q73" s="64">
        <f t="shared" si="34"/>
        <v>20</v>
      </c>
      <c r="R73" s="64">
        <f t="shared" si="34"/>
        <v>20</v>
      </c>
      <c r="S73" s="64">
        <f t="shared" si="34"/>
        <v>20</v>
      </c>
      <c r="T73" s="64">
        <f t="shared" si="34"/>
        <v>20</v>
      </c>
      <c r="U73" s="64">
        <f t="shared" si="34"/>
        <v>20</v>
      </c>
      <c r="V73" s="64">
        <f t="shared" si="34"/>
        <v>20</v>
      </c>
      <c r="W73" s="64">
        <f t="shared" si="34"/>
        <v>20</v>
      </c>
      <c r="X73" s="64">
        <f t="shared" si="34"/>
        <v>20</v>
      </c>
      <c r="Y73" s="64">
        <f t="shared" si="34"/>
        <v>20</v>
      </c>
      <c r="Z73" s="69">
        <f t="shared" si="30"/>
        <v>400</v>
      </c>
    </row>
    <row r="74" spans="2:27" x14ac:dyDescent="0.15">
      <c r="B74" s="59"/>
      <c r="C74" s="120" t="s">
        <v>88</v>
      </c>
      <c r="D74" s="121"/>
      <c r="E74" s="122"/>
      <c r="F74" s="64">
        <f>F55</f>
        <v>0</v>
      </c>
      <c r="G74" s="64">
        <f t="shared" ref="G74:Y74" si="35">G55</f>
        <v>0</v>
      </c>
      <c r="H74" s="64">
        <f t="shared" si="35"/>
        <v>0</v>
      </c>
      <c r="I74" s="64">
        <f t="shared" si="35"/>
        <v>0</v>
      </c>
      <c r="J74" s="64">
        <f t="shared" si="35"/>
        <v>0</v>
      </c>
      <c r="K74" s="64">
        <f t="shared" si="35"/>
        <v>0</v>
      </c>
      <c r="L74" s="64">
        <f t="shared" si="35"/>
        <v>0</v>
      </c>
      <c r="M74" s="64">
        <f t="shared" si="35"/>
        <v>0</v>
      </c>
      <c r="N74" s="64">
        <f t="shared" si="35"/>
        <v>0</v>
      </c>
      <c r="O74" s="64">
        <f t="shared" si="35"/>
        <v>0</v>
      </c>
      <c r="P74" s="64">
        <f t="shared" si="35"/>
        <v>0</v>
      </c>
      <c r="Q74" s="64">
        <f t="shared" si="35"/>
        <v>0</v>
      </c>
      <c r="R74" s="64">
        <f t="shared" si="35"/>
        <v>0</v>
      </c>
      <c r="S74" s="64">
        <f t="shared" si="35"/>
        <v>0</v>
      </c>
      <c r="T74" s="64">
        <f t="shared" si="35"/>
        <v>0</v>
      </c>
      <c r="U74" s="64">
        <f t="shared" si="35"/>
        <v>0</v>
      </c>
      <c r="V74" s="64">
        <f t="shared" si="35"/>
        <v>0</v>
      </c>
      <c r="W74" s="64">
        <f t="shared" si="35"/>
        <v>0</v>
      </c>
      <c r="X74" s="64">
        <f t="shared" si="35"/>
        <v>0</v>
      </c>
      <c r="Y74" s="64">
        <f t="shared" si="35"/>
        <v>30</v>
      </c>
      <c r="Z74" s="69">
        <f t="shared" si="30"/>
        <v>30</v>
      </c>
    </row>
    <row r="75" spans="2:27" x14ac:dyDescent="0.15">
      <c r="B75" s="59"/>
      <c r="C75" s="120" t="s">
        <v>89</v>
      </c>
      <c r="D75" s="121"/>
      <c r="E75" s="122"/>
      <c r="F75" s="64">
        <f>F56</f>
        <v>0</v>
      </c>
      <c r="G75" s="64">
        <f t="shared" ref="G75:Y75" si="36">G56</f>
        <v>0</v>
      </c>
      <c r="H75" s="64">
        <f t="shared" si="36"/>
        <v>0</v>
      </c>
      <c r="I75" s="64">
        <f t="shared" si="36"/>
        <v>0</v>
      </c>
      <c r="J75" s="64">
        <f t="shared" si="36"/>
        <v>0</v>
      </c>
      <c r="K75" s="64">
        <f t="shared" si="36"/>
        <v>0</v>
      </c>
      <c r="L75" s="64">
        <f t="shared" si="36"/>
        <v>0</v>
      </c>
      <c r="M75" s="64">
        <f t="shared" si="36"/>
        <v>0</v>
      </c>
      <c r="N75" s="64">
        <f t="shared" si="36"/>
        <v>0</v>
      </c>
      <c r="O75" s="64">
        <f t="shared" si="36"/>
        <v>0</v>
      </c>
      <c r="P75" s="64">
        <f t="shared" si="36"/>
        <v>0</v>
      </c>
      <c r="Q75" s="64">
        <f t="shared" si="36"/>
        <v>0</v>
      </c>
      <c r="R75" s="64">
        <f t="shared" si="36"/>
        <v>0</v>
      </c>
      <c r="S75" s="64">
        <f t="shared" si="36"/>
        <v>0</v>
      </c>
      <c r="T75" s="64">
        <f t="shared" si="36"/>
        <v>0</v>
      </c>
      <c r="U75" s="64">
        <f t="shared" si="36"/>
        <v>0</v>
      </c>
      <c r="V75" s="64">
        <f t="shared" si="36"/>
        <v>0</v>
      </c>
      <c r="W75" s="64">
        <f t="shared" si="36"/>
        <v>0</v>
      </c>
      <c r="X75" s="64">
        <f t="shared" si="36"/>
        <v>0</v>
      </c>
      <c r="Y75" s="64">
        <f t="shared" si="36"/>
        <v>0</v>
      </c>
      <c r="Z75" s="69">
        <f t="shared" si="30"/>
        <v>0</v>
      </c>
    </row>
    <row r="76" spans="2:27" x14ac:dyDescent="0.15">
      <c r="B76" s="59"/>
      <c r="C76" s="120" t="s">
        <v>90</v>
      </c>
      <c r="D76" s="121"/>
      <c r="E76" s="122"/>
      <c r="F76" s="64">
        <f>F47</f>
        <v>10</v>
      </c>
      <c r="G76" s="64">
        <f t="shared" ref="G76:Y76" si="37">G47</f>
        <v>10</v>
      </c>
      <c r="H76" s="64">
        <f t="shared" si="37"/>
        <v>10</v>
      </c>
      <c r="I76" s="64">
        <f t="shared" si="37"/>
        <v>10</v>
      </c>
      <c r="J76" s="64">
        <f t="shared" si="37"/>
        <v>10</v>
      </c>
      <c r="K76" s="64">
        <f t="shared" si="37"/>
        <v>0</v>
      </c>
      <c r="L76" s="64">
        <f t="shared" si="37"/>
        <v>0</v>
      </c>
      <c r="M76" s="64">
        <f t="shared" si="37"/>
        <v>0</v>
      </c>
      <c r="N76" s="64">
        <f t="shared" si="37"/>
        <v>0</v>
      </c>
      <c r="O76" s="64">
        <f t="shared" si="37"/>
        <v>0</v>
      </c>
      <c r="P76" s="64">
        <f t="shared" si="37"/>
        <v>0</v>
      </c>
      <c r="Q76" s="64">
        <f t="shared" si="37"/>
        <v>0</v>
      </c>
      <c r="R76" s="64">
        <f t="shared" si="37"/>
        <v>0</v>
      </c>
      <c r="S76" s="64">
        <f t="shared" si="37"/>
        <v>0</v>
      </c>
      <c r="T76" s="64">
        <f t="shared" si="37"/>
        <v>0</v>
      </c>
      <c r="U76" s="64">
        <f t="shared" si="37"/>
        <v>0</v>
      </c>
      <c r="V76" s="64">
        <f t="shared" si="37"/>
        <v>0</v>
      </c>
      <c r="W76" s="64">
        <f t="shared" si="37"/>
        <v>0</v>
      </c>
      <c r="X76" s="64">
        <f t="shared" si="37"/>
        <v>0</v>
      </c>
      <c r="Y76" s="64">
        <f t="shared" si="37"/>
        <v>0</v>
      </c>
      <c r="Z76" s="69">
        <f t="shared" si="30"/>
        <v>50</v>
      </c>
    </row>
    <row r="77" spans="2:27" x14ac:dyDescent="0.15">
      <c r="B77" s="59"/>
      <c r="C77" s="199" t="s">
        <v>91</v>
      </c>
      <c r="D77" s="200"/>
      <c r="E77" s="201"/>
      <c r="F77" s="64">
        <f t="shared" ref="F77:Y77" si="38">-F60</f>
        <v>-64.129812759355232</v>
      </c>
      <c r="G77" s="64">
        <f t="shared" si="38"/>
        <v>-67.803670915237575</v>
      </c>
      <c r="H77" s="64">
        <f t="shared" si="38"/>
        <v>-66.093610112296403</v>
      </c>
      <c r="I77" s="64">
        <f t="shared" si="38"/>
        <v>-64.433356209355253</v>
      </c>
      <c r="J77" s="64">
        <f t="shared" si="38"/>
        <v>-62.705880406414011</v>
      </c>
      <c r="K77" s="64">
        <f t="shared" si="38"/>
        <v>-64.411204036666192</v>
      </c>
      <c r="L77" s="64">
        <f t="shared" si="38"/>
        <v>-62.75781369254851</v>
      </c>
      <c r="M77" s="64">
        <f t="shared" si="38"/>
        <v>-60.993418089607374</v>
      </c>
      <c r="N77" s="64">
        <f t="shared" si="38"/>
        <v>-58.505603386666159</v>
      </c>
      <c r="O77" s="64">
        <f t="shared" si="38"/>
        <v>-49.851239624901403</v>
      </c>
      <c r="P77" s="64">
        <f t="shared" si="38"/>
        <v>-47.433562005153483</v>
      </c>
      <c r="Q77" s="64">
        <f t="shared" si="38"/>
        <v>-45.335218411035854</v>
      </c>
      <c r="R77" s="64">
        <f t="shared" si="38"/>
        <v>-43.366544858094755</v>
      </c>
      <c r="S77" s="64">
        <f t="shared" si="38"/>
        <v>-42.7088310408678</v>
      </c>
      <c r="T77" s="64">
        <f t="shared" si="38"/>
        <v>-38.204500316498098</v>
      </c>
      <c r="U77" s="64">
        <f t="shared" si="38"/>
        <v>-35.746784782464424</v>
      </c>
      <c r="V77" s="64">
        <f t="shared" si="38"/>
        <v>-33.599264545489689</v>
      </c>
      <c r="W77" s="64">
        <f t="shared" si="38"/>
        <v>-31.950504542548568</v>
      </c>
      <c r="X77" s="64">
        <f t="shared" si="38"/>
        <v>-23.37848251061568</v>
      </c>
      <c r="Y77" s="64">
        <f t="shared" si="38"/>
        <v>-11.25830593918721</v>
      </c>
      <c r="Z77" s="69">
        <f t="shared" si="30"/>
        <v>-974.66760818500347</v>
      </c>
    </row>
    <row r="78" spans="2:27" ht="14.25" customHeight="1" x14ac:dyDescent="0.15">
      <c r="B78" s="59"/>
      <c r="C78" s="205" t="s">
        <v>92</v>
      </c>
      <c r="D78" s="206"/>
      <c r="E78" s="207"/>
      <c r="F78" s="64">
        <f>-'改築（例）'!E330</f>
        <v>-8.7999999999999954</v>
      </c>
      <c r="G78" s="64">
        <f>-'改築（例）'!F330</f>
        <v>-10.849999999999989</v>
      </c>
      <c r="H78" s="64">
        <f>-'改築（例）'!G330</f>
        <v>-14.149999999999986</v>
      </c>
      <c r="I78" s="64">
        <f>-'改築（例）'!H330</f>
        <v>-17.538235294117634</v>
      </c>
      <c r="J78" s="64">
        <f>-'改築（例）'!I330</f>
        <v>-22.97058823529412</v>
      </c>
      <c r="K78" s="64">
        <f>-'改築（例）'!J330</f>
        <v>-25.220588235294109</v>
      </c>
      <c r="L78" s="64">
        <f>-'改築（例）'!K330</f>
        <v>-31.102941176470583</v>
      </c>
      <c r="M78" s="64">
        <f>-'改築（例）'!L330</f>
        <v>-35.691176470588232</v>
      </c>
      <c r="N78" s="64">
        <f>-'改築（例）'!M330</f>
        <v>-161.11764705882354</v>
      </c>
      <c r="O78" s="64">
        <f>-'改築（例）'!N330</f>
        <v>-47.5280112044818</v>
      </c>
      <c r="P78" s="64">
        <f>-'改築（例）'!O330</f>
        <v>-48.238235294117644</v>
      </c>
      <c r="Q78" s="64">
        <f>-'改築（例）'!P330</f>
        <v>-56.594117647058823</v>
      </c>
      <c r="R78" s="64">
        <f>-'改築（例）'!Q330</f>
        <v>-62.644852941176467</v>
      </c>
      <c r="S78" s="64">
        <f>-'改築（例）'!R330</f>
        <v>-68.69558823529411</v>
      </c>
      <c r="T78" s="64">
        <f>-'改築（例）'!S330</f>
        <v>-78.305672268907557</v>
      </c>
      <c r="U78" s="64">
        <f>-'改築（例）'!T330</f>
        <v>-76.85588235294118</v>
      </c>
      <c r="V78" s="64">
        <f>-'改築（例）'!U330</f>
        <v>-86.847794117647055</v>
      </c>
      <c r="W78" s="64">
        <f>-'改築（例）'!V330</f>
        <v>-371.59411764705885</v>
      </c>
      <c r="X78" s="64">
        <f>-'改築（例）'!W330</f>
        <v>-98.949264705882356</v>
      </c>
      <c r="Y78" s="64">
        <f>-'改築（例）'!X330</f>
        <v>-105</v>
      </c>
      <c r="Z78" s="69">
        <f t="shared" si="30"/>
        <v>-1428.6947128851541</v>
      </c>
    </row>
    <row r="79" spans="2:27" ht="14.25" customHeight="1" x14ac:dyDescent="0.15">
      <c r="B79" s="59"/>
      <c r="C79" s="205" t="s">
        <v>93</v>
      </c>
      <c r="D79" s="206"/>
      <c r="E79" s="207"/>
      <c r="F79" s="64"/>
      <c r="G79" s="64"/>
      <c r="H79" s="64"/>
      <c r="I79" s="64"/>
      <c r="J79" s="64"/>
      <c r="K79" s="64"/>
      <c r="L79" s="64"/>
      <c r="M79" s="64"/>
      <c r="N79" s="64"/>
      <c r="O79" s="64"/>
      <c r="P79" s="64"/>
      <c r="Q79" s="64"/>
      <c r="R79" s="64"/>
      <c r="S79" s="64"/>
      <c r="T79" s="64"/>
      <c r="U79" s="64"/>
      <c r="V79" s="64"/>
      <c r="W79" s="64"/>
      <c r="X79" s="64"/>
      <c r="Y79" s="64">
        <f>'改築（例）'!Y330</f>
        <v>1428.6947128851541</v>
      </c>
      <c r="Z79" s="64">
        <f>SUM(F79:Y79)</f>
        <v>1428.6947128851541</v>
      </c>
    </row>
    <row r="80" spans="2:27" x14ac:dyDescent="0.15">
      <c r="B80" s="59"/>
      <c r="C80" s="199" t="s">
        <v>94</v>
      </c>
      <c r="D80" s="200"/>
      <c r="E80" s="201"/>
      <c r="F80" s="64" t="str">
        <f>IF(F118="","",F118)</f>
        <v/>
      </c>
      <c r="G80" s="64" t="str">
        <f>IF(G118="","",G118-F118)</f>
        <v/>
      </c>
      <c r="H80" s="64" t="str">
        <f t="shared" ref="H80:Y80" si="39">IF(H118="","",H118-G118)</f>
        <v/>
      </c>
      <c r="I80" s="64" t="str">
        <f t="shared" si="39"/>
        <v/>
      </c>
      <c r="J80" s="64" t="str">
        <f t="shared" si="39"/>
        <v/>
      </c>
      <c r="K80" s="64" t="str">
        <f t="shared" si="39"/>
        <v/>
      </c>
      <c r="L80" s="64" t="str">
        <f t="shared" si="39"/>
        <v/>
      </c>
      <c r="M80" s="64" t="str">
        <f t="shared" si="39"/>
        <v/>
      </c>
      <c r="N80" s="64" t="str">
        <f t="shared" si="39"/>
        <v/>
      </c>
      <c r="O80" s="64" t="str">
        <f t="shared" si="39"/>
        <v/>
      </c>
      <c r="P80" s="64" t="str">
        <f t="shared" si="39"/>
        <v/>
      </c>
      <c r="Q80" s="64" t="str">
        <f t="shared" si="39"/>
        <v/>
      </c>
      <c r="R80" s="64" t="str">
        <f t="shared" si="39"/>
        <v/>
      </c>
      <c r="S80" s="64" t="str">
        <f t="shared" si="39"/>
        <v/>
      </c>
      <c r="T80" s="64" t="str">
        <f t="shared" si="39"/>
        <v/>
      </c>
      <c r="U80" s="64" t="str">
        <f t="shared" si="39"/>
        <v/>
      </c>
      <c r="V80" s="64" t="str">
        <f t="shared" si="39"/>
        <v/>
      </c>
      <c r="W80" s="64" t="str">
        <f t="shared" si="39"/>
        <v/>
      </c>
      <c r="X80" s="64" t="str">
        <f t="shared" si="39"/>
        <v/>
      </c>
      <c r="Y80" s="64" t="str">
        <f t="shared" si="39"/>
        <v/>
      </c>
      <c r="Z80" s="64">
        <f t="shared" si="30"/>
        <v>0</v>
      </c>
      <c r="AA80" s="9"/>
    </row>
    <row r="81" spans="2:27" x14ac:dyDescent="0.15">
      <c r="B81" s="59"/>
      <c r="C81" s="226"/>
      <c r="D81" s="209"/>
      <c r="E81" s="210"/>
      <c r="F81" s="74"/>
      <c r="G81" s="74"/>
      <c r="H81" s="74"/>
      <c r="I81" s="74"/>
      <c r="J81" s="74"/>
      <c r="K81" s="74"/>
      <c r="L81" s="74"/>
      <c r="M81" s="74"/>
      <c r="N81" s="74"/>
      <c r="O81" s="74"/>
      <c r="P81" s="74"/>
      <c r="Q81" s="74"/>
      <c r="R81" s="74"/>
      <c r="S81" s="74"/>
      <c r="T81" s="74"/>
      <c r="U81" s="74"/>
      <c r="V81" s="74"/>
      <c r="W81" s="74"/>
      <c r="X81" s="74"/>
      <c r="Y81" s="74"/>
      <c r="Z81" s="64">
        <f t="shared" si="30"/>
        <v>0</v>
      </c>
      <c r="AA81" s="9"/>
    </row>
    <row r="82" spans="2:27" x14ac:dyDescent="0.15">
      <c r="B82" s="59"/>
      <c r="C82" s="227"/>
      <c r="D82" s="194"/>
      <c r="E82" s="195"/>
      <c r="F82" s="74"/>
      <c r="G82" s="74"/>
      <c r="H82" s="74"/>
      <c r="I82" s="74"/>
      <c r="J82" s="74"/>
      <c r="K82" s="74"/>
      <c r="L82" s="74"/>
      <c r="M82" s="74"/>
      <c r="N82" s="74"/>
      <c r="O82" s="74"/>
      <c r="P82" s="74"/>
      <c r="Q82" s="74"/>
      <c r="R82" s="74"/>
      <c r="S82" s="74"/>
      <c r="T82" s="74"/>
      <c r="U82" s="74"/>
      <c r="V82" s="74"/>
      <c r="W82" s="74"/>
      <c r="X82" s="74"/>
      <c r="Y82" s="74"/>
      <c r="Z82" s="69">
        <f t="shared" si="30"/>
        <v>0</v>
      </c>
    </row>
    <row r="83" spans="2:27" x14ac:dyDescent="0.15">
      <c r="B83" s="126" t="s">
        <v>95</v>
      </c>
      <c r="C83" s="50"/>
      <c r="D83" s="58"/>
      <c r="E83" s="50"/>
      <c r="F83" s="62">
        <f>SUM(F84:F91)</f>
        <v>-316.2</v>
      </c>
      <c r="G83" s="62">
        <f t="shared" ref="G83:Y83" si="40">SUM(G84:G91)</f>
        <v>-109.15</v>
      </c>
      <c r="H83" s="62">
        <f t="shared" si="40"/>
        <v>-105.85000000000001</v>
      </c>
      <c r="I83" s="62">
        <f t="shared" si="40"/>
        <v>-102.46176470588236</v>
      </c>
      <c r="J83" s="62">
        <f t="shared" si="40"/>
        <v>-102.02941176470588</v>
      </c>
      <c r="K83" s="62">
        <f t="shared" si="40"/>
        <v>-89.779411764705884</v>
      </c>
      <c r="L83" s="62">
        <f t="shared" si="40"/>
        <v>-88.89705882352942</v>
      </c>
      <c r="M83" s="62">
        <f t="shared" si="40"/>
        <v>-84.308823529411768</v>
      </c>
      <c r="N83" s="62">
        <f t="shared" si="40"/>
        <v>-273.88235294117646</v>
      </c>
      <c r="O83" s="62">
        <f t="shared" si="40"/>
        <v>-77.4719887955182</v>
      </c>
      <c r="P83" s="62">
        <f t="shared" si="40"/>
        <v>-66.761764705882356</v>
      </c>
      <c r="Q83" s="62">
        <f t="shared" si="40"/>
        <v>-63.405882352941177</v>
      </c>
      <c r="R83" s="62">
        <f t="shared" si="40"/>
        <v>-57.355147058823533</v>
      </c>
      <c r="S83" s="62">
        <f t="shared" si="40"/>
        <v>-111.30441176470589</v>
      </c>
      <c r="T83" s="62">
        <f t="shared" si="40"/>
        <v>-46.694327731092443</v>
      </c>
      <c r="U83" s="62">
        <f t="shared" si="40"/>
        <v>-38.14411764705882</v>
      </c>
      <c r="V83" s="62">
        <f t="shared" si="40"/>
        <v>-33.152205882352945</v>
      </c>
      <c r="W83" s="62">
        <f t="shared" si="40"/>
        <v>-63.405882352941148</v>
      </c>
      <c r="X83" s="62">
        <f t="shared" si="40"/>
        <v>-21.050735294117644</v>
      </c>
      <c r="Y83" s="62">
        <f t="shared" si="40"/>
        <v>-15</v>
      </c>
      <c r="Z83" s="67">
        <f t="shared" si="30"/>
        <v>-1866.3052871148461</v>
      </c>
    </row>
    <row r="84" spans="2:27" x14ac:dyDescent="0.15">
      <c r="B84" s="59"/>
      <c r="C84" s="202" t="s">
        <v>96</v>
      </c>
      <c r="D84" s="203"/>
      <c r="E84" s="204"/>
      <c r="F84" s="65">
        <f>-'主要工事一覧（例）'!D86</f>
        <v>-1000</v>
      </c>
      <c r="G84" s="65">
        <f>-'主要工事一覧（例）'!E86</f>
        <v>-1050</v>
      </c>
      <c r="H84" s="65">
        <f>-'主要工事一覧（例）'!F86</f>
        <v>-1050</v>
      </c>
      <c r="I84" s="65">
        <f>-'主要工事一覧（例）'!G86</f>
        <v>-1050</v>
      </c>
      <c r="J84" s="65">
        <f>-'主要工事一覧（例）'!H86</f>
        <v>-1100</v>
      </c>
      <c r="K84" s="65">
        <f>-'主要工事一覧（例）'!I86</f>
        <v>-1000</v>
      </c>
      <c r="L84" s="65">
        <f>-'主要工事一覧（例）'!J86</f>
        <v>-1050</v>
      </c>
      <c r="M84" s="65">
        <f>-'主要工事一覧（例）'!K86</f>
        <v>-1050</v>
      </c>
      <c r="N84" s="65">
        <f>-'主要工事一覧（例）'!L86</f>
        <v>-4200</v>
      </c>
      <c r="O84" s="65">
        <f>-'主要工事一覧（例）'!M86</f>
        <v>-1100</v>
      </c>
      <c r="P84" s="65">
        <f>-'主要工事一覧（例）'!N86</f>
        <v>-1000</v>
      </c>
      <c r="Q84" s="65">
        <f>-'主要工事一覧（例）'!O86</f>
        <v>-1050</v>
      </c>
      <c r="R84" s="65">
        <f>-'主要工事一覧（例）'!P86</f>
        <v>-1050</v>
      </c>
      <c r="S84" s="65">
        <f>-'主要工事一覧（例）'!Q86</f>
        <v>-1050</v>
      </c>
      <c r="T84" s="65">
        <f>-'主要工事一覧（例）'!R86</f>
        <v>-1100</v>
      </c>
      <c r="U84" s="65">
        <f>-'主要工事一覧（例）'!S86</f>
        <v>-1000</v>
      </c>
      <c r="V84" s="65">
        <f>-'主要工事一覧（例）'!T86</f>
        <v>-1050</v>
      </c>
      <c r="W84" s="65">
        <f>-'主要工事一覧（例）'!U86</f>
        <v>-4200</v>
      </c>
      <c r="X84" s="65">
        <f>-'主要工事一覧（例）'!V86</f>
        <v>-1050</v>
      </c>
      <c r="Y84" s="65">
        <f>-'主要工事一覧（例）'!W86</f>
        <v>-1050</v>
      </c>
      <c r="Z84" s="68">
        <f t="shared" si="30"/>
        <v>-27250</v>
      </c>
    </row>
    <row r="85" spans="2:27" x14ac:dyDescent="0.15">
      <c r="B85" s="59"/>
      <c r="C85" s="199" t="s">
        <v>30</v>
      </c>
      <c r="D85" s="200"/>
      <c r="E85" s="201"/>
      <c r="F85" s="64">
        <f>SUM('改築（例）'!E331:E332)</f>
        <v>900</v>
      </c>
      <c r="G85" s="64">
        <f>SUM('改築（例）'!F331:F332)</f>
        <v>945</v>
      </c>
      <c r="H85" s="64">
        <f>SUM('改築（例）'!G331:G332)</f>
        <v>945</v>
      </c>
      <c r="I85" s="64">
        <f>SUM('改築（例）'!H331:H332)</f>
        <v>945</v>
      </c>
      <c r="J85" s="64">
        <f>SUM('改築（例）'!I331:I332)</f>
        <v>990</v>
      </c>
      <c r="K85" s="64">
        <f>SUM('改築（例）'!J331:J332)</f>
        <v>900</v>
      </c>
      <c r="L85" s="64">
        <f>SUM('改築（例）'!K331:K332)</f>
        <v>945</v>
      </c>
      <c r="M85" s="64">
        <f>SUM('改築（例）'!L331:L332)</f>
        <v>945</v>
      </c>
      <c r="N85" s="64">
        <f>SUM('改築（例）'!M331:M332)</f>
        <v>3780</v>
      </c>
      <c r="O85" s="64">
        <f>SUM('改築（例）'!N331:N332)</f>
        <v>990</v>
      </c>
      <c r="P85" s="64">
        <f>SUM('改築（例）'!O331:O332)</f>
        <v>900</v>
      </c>
      <c r="Q85" s="64">
        <f>SUM('改築（例）'!P331:P332)</f>
        <v>945</v>
      </c>
      <c r="R85" s="64">
        <f>SUM('改築（例）'!Q331:Q332)</f>
        <v>945</v>
      </c>
      <c r="S85" s="64">
        <f>SUM('改築（例）'!R331:R332)</f>
        <v>945</v>
      </c>
      <c r="T85" s="64">
        <f>SUM('改築（例）'!S331:S332)</f>
        <v>990</v>
      </c>
      <c r="U85" s="64">
        <f>SUM('改築（例）'!T331:T332)</f>
        <v>900</v>
      </c>
      <c r="V85" s="64">
        <f>SUM('改築（例）'!U331:U332)</f>
        <v>945</v>
      </c>
      <c r="W85" s="64">
        <f>SUM('改築（例）'!V331:V332)</f>
        <v>3780</v>
      </c>
      <c r="X85" s="64">
        <f>SUM('改築（例）'!W331:W332)</f>
        <v>945</v>
      </c>
      <c r="Y85" s="64">
        <f>SUM('改築（例）'!X331:X332)</f>
        <v>945</v>
      </c>
      <c r="Z85" s="69">
        <f t="shared" si="30"/>
        <v>24525</v>
      </c>
    </row>
    <row r="86" spans="2:27" x14ac:dyDescent="0.15">
      <c r="B86" s="59"/>
      <c r="C86" s="199" t="s">
        <v>97</v>
      </c>
      <c r="D86" s="200"/>
      <c r="E86" s="201"/>
      <c r="F86" s="64">
        <f>'改築（例）'!E330</f>
        <v>8.7999999999999954</v>
      </c>
      <c r="G86" s="64">
        <f>'改築（例）'!F330</f>
        <v>10.849999999999989</v>
      </c>
      <c r="H86" s="64">
        <f>'改築（例）'!G330</f>
        <v>14.149999999999986</v>
      </c>
      <c r="I86" s="64">
        <f>'改築（例）'!H330</f>
        <v>17.538235294117634</v>
      </c>
      <c r="J86" s="64">
        <f>'改築（例）'!I330</f>
        <v>22.97058823529412</v>
      </c>
      <c r="K86" s="64">
        <f>'改築（例）'!J330</f>
        <v>25.220588235294109</v>
      </c>
      <c r="L86" s="64">
        <f>'改築（例）'!K330</f>
        <v>31.102941176470583</v>
      </c>
      <c r="M86" s="64">
        <f>'改築（例）'!L330</f>
        <v>35.691176470588232</v>
      </c>
      <c r="N86" s="64">
        <f>'改築（例）'!M330</f>
        <v>161.11764705882354</v>
      </c>
      <c r="O86" s="64">
        <f>'改築（例）'!N330</f>
        <v>47.5280112044818</v>
      </c>
      <c r="P86" s="64">
        <f>'改築（例）'!O330</f>
        <v>48.238235294117644</v>
      </c>
      <c r="Q86" s="64">
        <f>'改築（例）'!P330</f>
        <v>56.594117647058823</v>
      </c>
      <c r="R86" s="64">
        <f>'改築（例）'!Q330</f>
        <v>62.644852941176467</v>
      </c>
      <c r="S86" s="64">
        <f>'改築（例）'!R330</f>
        <v>68.69558823529411</v>
      </c>
      <c r="T86" s="64">
        <f>'改築（例）'!S330</f>
        <v>78.305672268907557</v>
      </c>
      <c r="U86" s="64">
        <f>'改築（例）'!T330</f>
        <v>76.85588235294118</v>
      </c>
      <c r="V86" s="64">
        <f>'改築（例）'!U330</f>
        <v>86.847794117647055</v>
      </c>
      <c r="W86" s="64">
        <f>'改築（例）'!V330</f>
        <v>371.59411764705885</v>
      </c>
      <c r="X86" s="64">
        <f>'改築（例）'!W330</f>
        <v>98.949264705882356</v>
      </c>
      <c r="Y86" s="64">
        <f>'改築（例）'!X330</f>
        <v>105</v>
      </c>
      <c r="Z86" s="69">
        <f t="shared" si="30"/>
        <v>1428.6947128851541</v>
      </c>
    </row>
    <row r="87" spans="2:27" x14ac:dyDescent="0.15">
      <c r="B87" s="59"/>
      <c r="C87" s="199" t="s">
        <v>98</v>
      </c>
      <c r="D87" s="200"/>
      <c r="E87" s="201"/>
      <c r="F87" s="64">
        <f>-('運営権（例）'!E15+'運営権（例）'!E16)</f>
        <v>-115</v>
      </c>
      <c r="G87" s="64">
        <f>-('運営権（例）'!F15+'運営権（例）'!F16)</f>
        <v>-15</v>
      </c>
      <c r="H87" s="64">
        <f>-('運営権（例）'!G15+'運営権（例）'!G16)</f>
        <v>-15</v>
      </c>
      <c r="I87" s="64">
        <f>-('運営権（例）'!H15+'運営権（例）'!H16)</f>
        <v>-15</v>
      </c>
      <c r="J87" s="64">
        <f>-('運営権（例）'!I15+'運営権（例）'!I16)</f>
        <v>-15</v>
      </c>
      <c r="K87" s="64">
        <f>-('運営権（例）'!J15+'運営権（例）'!J16)</f>
        <v>-15</v>
      </c>
      <c r="L87" s="64">
        <f>-('運営権（例）'!K15+'運営権（例）'!K16)</f>
        <v>-15</v>
      </c>
      <c r="M87" s="64">
        <f>-('運営権（例）'!L15+'運営権（例）'!L16)</f>
        <v>-15</v>
      </c>
      <c r="N87" s="64">
        <f>-('運営権（例）'!M15+'運営権（例）'!M16)</f>
        <v>-15</v>
      </c>
      <c r="O87" s="64">
        <f>-('運営権（例）'!N15+'運営権（例）'!N16)</f>
        <v>-15</v>
      </c>
      <c r="P87" s="64">
        <f>-('運営権（例）'!O15+'運営権（例）'!O16)</f>
        <v>-15</v>
      </c>
      <c r="Q87" s="64">
        <f>-('運営権（例）'!P15+'運営権（例）'!P16)</f>
        <v>-15</v>
      </c>
      <c r="R87" s="64">
        <f>-('運営権（例）'!Q15+'運営権（例）'!Q16)</f>
        <v>-15</v>
      </c>
      <c r="S87" s="64">
        <f>-('運営権（例）'!R15+'運営権（例）'!R16)</f>
        <v>-15</v>
      </c>
      <c r="T87" s="64">
        <f>-('運営権（例）'!S15+'運営権（例）'!S16)</f>
        <v>-15</v>
      </c>
      <c r="U87" s="64">
        <f>-('運営権（例）'!T15+'運営権（例）'!T16)</f>
        <v>-15</v>
      </c>
      <c r="V87" s="64">
        <f>-('運営権（例）'!U15+'運営権（例）'!U16)</f>
        <v>-15</v>
      </c>
      <c r="W87" s="64">
        <f>-('運営権（例）'!V15+'運営権（例）'!V16)</f>
        <v>-15</v>
      </c>
      <c r="X87" s="64">
        <f>-('運営権（例）'!W15+'運営権（例）'!W16)</f>
        <v>-15</v>
      </c>
      <c r="Y87" s="64">
        <f>-('運営権（例）'!X15+'運営権（例）'!X16)</f>
        <v>-15</v>
      </c>
      <c r="Z87" s="64">
        <f t="shared" ref="Z87:Z88" si="41">SUM(F87:Y87)</f>
        <v>-400</v>
      </c>
    </row>
    <row r="88" spans="2:27" x14ac:dyDescent="0.15">
      <c r="B88" s="59"/>
      <c r="C88" s="199" t="s">
        <v>99</v>
      </c>
      <c r="D88" s="200"/>
      <c r="E88" s="201"/>
      <c r="F88" s="94">
        <f>-'主要工事一覧（例）'!D129</f>
        <v>-60</v>
      </c>
      <c r="G88" s="94">
        <f>-'主要工事一覧（例）'!E129</f>
        <v>0</v>
      </c>
      <c r="H88" s="94">
        <f>-'主要工事一覧（例）'!F129</f>
        <v>0</v>
      </c>
      <c r="I88" s="94">
        <f>-'主要工事一覧（例）'!G129</f>
        <v>0</v>
      </c>
      <c r="J88" s="94">
        <f>-'主要工事一覧（例）'!H129</f>
        <v>0</v>
      </c>
      <c r="K88" s="94">
        <f>-'主要工事一覧（例）'!I129</f>
        <v>0</v>
      </c>
      <c r="L88" s="94">
        <f>-'主要工事一覧（例）'!J129</f>
        <v>0</v>
      </c>
      <c r="M88" s="94">
        <f>-'主要工事一覧（例）'!K129</f>
        <v>0</v>
      </c>
      <c r="N88" s="94">
        <f>-'主要工事一覧（例）'!L129</f>
        <v>0</v>
      </c>
      <c r="O88" s="94">
        <f>-'主要工事一覧（例）'!M129</f>
        <v>0</v>
      </c>
      <c r="P88" s="94">
        <f>-'主要工事一覧（例）'!N129</f>
        <v>0</v>
      </c>
      <c r="Q88" s="94">
        <f>-'主要工事一覧（例）'!O129</f>
        <v>0</v>
      </c>
      <c r="R88" s="94">
        <f>-'主要工事一覧（例）'!P129</f>
        <v>0</v>
      </c>
      <c r="S88" s="94">
        <f>-'主要工事一覧（例）'!Q129</f>
        <v>-60</v>
      </c>
      <c r="T88" s="94">
        <f>-'主要工事一覧（例）'!R129</f>
        <v>0</v>
      </c>
      <c r="U88" s="94">
        <f>-'主要工事一覧（例）'!S129</f>
        <v>0</v>
      </c>
      <c r="V88" s="94">
        <f>-'主要工事一覧（例）'!T129</f>
        <v>0</v>
      </c>
      <c r="W88" s="94">
        <f>-'主要工事一覧（例）'!U129</f>
        <v>0</v>
      </c>
      <c r="X88" s="94">
        <f>-'主要工事一覧（例）'!V129</f>
        <v>0</v>
      </c>
      <c r="Y88" s="94">
        <f>-'主要工事一覧（例）'!W129</f>
        <v>0</v>
      </c>
      <c r="Z88" s="64">
        <f t="shared" si="41"/>
        <v>-120</v>
      </c>
    </row>
    <row r="89" spans="2:27" x14ac:dyDescent="0.15">
      <c r="B89" s="59"/>
      <c r="C89" s="199" t="s">
        <v>100</v>
      </c>
      <c r="D89" s="200"/>
      <c r="E89" s="201"/>
      <c r="F89" s="64">
        <f>-'主要工事一覧（例）'!D171</f>
        <v>0</v>
      </c>
      <c r="G89" s="64">
        <f>-'主要工事一覧（例）'!E171</f>
        <v>0</v>
      </c>
      <c r="H89" s="64">
        <f>-'主要工事一覧（例）'!F171</f>
        <v>0</v>
      </c>
      <c r="I89" s="64">
        <f>-'主要工事一覧（例）'!G171</f>
        <v>0</v>
      </c>
      <c r="J89" s="64">
        <f>-'主要工事一覧（例）'!H171</f>
        <v>0</v>
      </c>
      <c r="K89" s="64">
        <f>-'主要工事一覧（例）'!I171</f>
        <v>0</v>
      </c>
      <c r="L89" s="64">
        <f>-'主要工事一覧（例）'!J171</f>
        <v>0</v>
      </c>
      <c r="M89" s="64">
        <f>-'主要工事一覧（例）'!K171</f>
        <v>0</v>
      </c>
      <c r="N89" s="64">
        <f>-'主要工事一覧（例）'!L171</f>
        <v>0</v>
      </c>
      <c r="O89" s="64">
        <f>-'主要工事一覧（例）'!M171</f>
        <v>0</v>
      </c>
      <c r="P89" s="64">
        <f>-'主要工事一覧（例）'!N171</f>
        <v>0</v>
      </c>
      <c r="Q89" s="64">
        <f>-'主要工事一覧（例）'!O171</f>
        <v>0</v>
      </c>
      <c r="R89" s="64">
        <f>-'主要工事一覧（例）'!P171</f>
        <v>0</v>
      </c>
      <c r="S89" s="64">
        <f>-'主要工事一覧（例）'!Q171</f>
        <v>0</v>
      </c>
      <c r="T89" s="64">
        <f>-'主要工事一覧（例）'!R171</f>
        <v>0</v>
      </c>
      <c r="U89" s="64">
        <f>-'主要工事一覧（例）'!S171</f>
        <v>0</v>
      </c>
      <c r="V89" s="64">
        <f>-'主要工事一覧（例）'!T171</f>
        <v>0</v>
      </c>
      <c r="W89" s="64">
        <f>-'主要工事一覧（例）'!U171</f>
        <v>0</v>
      </c>
      <c r="X89" s="64">
        <f>-'主要工事一覧（例）'!V171</f>
        <v>0</v>
      </c>
      <c r="Y89" s="64">
        <f>-'主要工事一覧（例）'!W171</f>
        <v>0</v>
      </c>
      <c r="Z89" s="64">
        <f t="shared" si="30"/>
        <v>0</v>
      </c>
    </row>
    <row r="90" spans="2:27" x14ac:dyDescent="0.15">
      <c r="B90" s="59"/>
      <c r="C90" s="143" t="s">
        <v>101</v>
      </c>
      <c r="D90" s="144"/>
      <c r="E90" s="145"/>
      <c r="F90" s="74">
        <v>-50</v>
      </c>
      <c r="G90" s="64"/>
      <c r="H90" s="64"/>
      <c r="I90" s="64"/>
      <c r="J90" s="64"/>
      <c r="K90" s="64"/>
      <c r="L90" s="64"/>
      <c r="M90" s="64"/>
      <c r="N90" s="64"/>
      <c r="O90" s="64"/>
      <c r="P90" s="64"/>
      <c r="Q90" s="64"/>
      <c r="R90" s="64"/>
      <c r="S90" s="64"/>
      <c r="T90" s="64"/>
      <c r="U90" s="64"/>
      <c r="V90" s="64"/>
      <c r="W90" s="64"/>
      <c r="X90" s="64"/>
      <c r="Y90" s="64"/>
      <c r="Z90" s="64">
        <f t="shared" si="30"/>
        <v>-50</v>
      </c>
    </row>
    <row r="91" spans="2:27" x14ac:dyDescent="0.15">
      <c r="B91" s="59"/>
      <c r="C91" s="227"/>
      <c r="D91" s="194"/>
      <c r="E91" s="195"/>
      <c r="F91" s="74"/>
      <c r="G91" s="74"/>
      <c r="H91" s="74"/>
      <c r="I91" s="74"/>
      <c r="J91" s="74"/>
      <c r="K91" s="74"/>
      <c r="L91" s="74"/>
      <c r="M91" s="74"/>
      <c r="N91" s="74"/>
      <c r="O91" s="74"/>
      <c r="P91" s="74"/>
      <c r="Q91" s="74"/>
      <c r="R91" s="74"/>
      <c r="S91" s="74"/>
      <c r="T91" s="74"/>
      <c r="U91" s="74"/>
      <c r="V91" s="74"/>
      <c r="W91" s="74"/>
      <c r="X91" s="74"/>
      <c r="Y91" s="74"/>
      <c r="Z91" s="64">
        <f t="shared" si="30"/>
        <v>0</v>
      </c>
    </row>
    <row r="92" spans="2:27" x14ac:dyDescent="0.15">
      <c r="B92" s="126" t="s">
        <v>102</v>
      </c>
      <c r="C92" s="50"/>
      <c r="D92" s="58"/>
      <c r="E92" s="50"/>
      <c r="F92" s="62">
        <f t="shared" ref="F92:Y92" si="42">SUM(F93:F96)</f>
        <v>50</v>
      </c>
      <c r="G92" s="62">
        <f t="shared" si="42"/>
        <v>-10</v>
      </c>
      <c r="H92" s="62">
        <f t="shared" si="42"/>
        <v>-10</v>
      </c>
      <c r="I92" s="62">
        <f t="shared" si="42"/>
        <v>-10</v>
      </c>
      <c r="J92" s="62">
        <f t="shared" si="42"/>
        <v>-10</v>
      </c>
      <c r="K92" s="62">
        <f t="shared" si="42"/>
        <v>-10</v>
      </c>
      <c r="L92" s="62">
        <f t="shared" si="42"/>
        <v>0</v>
      </c>
      <c r="M92" s="62">
        <f t="shared" si="42"/>
        <v>0</v>
      </c>
      <c r="N92" s="62">
        <f t="shared" si="42"/>
        <v>0</v>
      </c>
      <c r="O92" s="62">
        <f t="shared" si="42"/>
        <v>0</v>
      </c>
      <c r="P92" s="62">
        <f t="shared" si="42"/>
        <v>0</v>
      </c>
      <c r="Q92" s="62">
        <f t="shared" si="42"/>
        <v>0</v>
      </c>
      <c r="R92" s="62">
        <f t="shared" si="42"/>
        <v>0</v>
      </c>
      <c r="S92" s="62">
        <f t="shared" si="42"/>
        <v>50</v>
      </c>
      <c r="T92" s="62">
        <f t="shared" si="42"/>
        <v>-10</v>
      </c>
      <c r="U92" s="62">
        <f t="shared" si="42"/>
        <v>-10</v>
      </c>
      <c r="V92" s="62">
        <f t="shared" si="42"/>
        <v>-10</v>
      </c>
      <c r="W92" s="62">
        <f t="shared" si="42"/>
        <v>-10</v>
      </c>
      <c r="X92" s="62">
        <f t="shared" si="42"/>
        <v>-10</v>
      </c>
      <c r="Y92" s="62">
        <f t="shared" si="42"/>
        <v>0</v>
      </c>
      <c r="Z92" s="67">
        <f t="shared" si="30"/>
        <v>0</v>
      </c>
    </row>
    <row r="93" spans="2:27" x14ac:dyDescent="0.15">
      <c r="B93" s="59"/>
      <c r="C93" s="202" t="s">
        <v>103</v>
      </c>
      <c r="D93" s="203"/>
      <c r="E93" s="204"/>
      <c r="F93" s="73">
        <f>-SUM(F84,F88,F89)</f>
        <v>1060</v>
      </c>
      <c r="G93" s="73">
        <f t="shared" ref="G93:Y93" si="43">-SUM(G84,G88,G89)</f>
        <v>1050</v>
      </c>
      <c r="H93" s="73">
        <f t="shared" si="43"/>
        <v>1050</v>
      </c>
      <c r="I93" s="73">
        <f t="shared" si="43"/>
        <v>1050</v>
      </c>
      <c r="J93" s="73">
        <f t="shared" si="43"/>
        <v>1100</v>
      </c>
      <c r="K93" s="73">
        <f t="shared" si="43"/>
        <v>1000</v>
      </c>
      <c r="L93" s="73">
        <f t="shared" si="43"/>
        <v>1050</v>
      </c>
      <c r="M93" s="73">
        <f t="shared" si="43"/>
        <v>1050</v>
      </c>
      <c r="N93" s="73">
        <f t="shared" si="43"/>
        <v>4200</v>
      </c>
      <c r="O93" s="73">
        <f t="shared" si="43"/>
        <v>1100</v>
      </c>
      <c r="P93" s="73">
        <f t="shared" si="43"/>
        <v>1000</v>
      </c>
      <c r="Q93" s="73">
        <f t="shared" si="43"/>
        <v>1050</v>
      </c>
      <c r="R93" s="73">
        <f t="shared" si="43"/>
        <v>1050</v>
      </c>
      <c r="S93" s="73">
        <f t="shared" si="43"/>
        <v>1110</v>
      </c>
      <c r="T93" s="73">
        <f t="shared" si="43"/>
        <v>1100</v>
      </c>
      <c r="U93" s="73">
        <f t="shared" si="43"/>
        <v>1000</v>
      </c>
      <c r="V93" s="73">
        <f t="shared" si="43"/>
        <v>1050</v>
      </c>
      <c r="W93" s="73">
        <f t="shared" si="43"/>
        <v>4200</v>
      </c>
      <c r="X93" s="73">
        <f t="shared" si="43"/>
        <v>1050</v>
      </c>
      <c r="Y93" s="73">
        <f t="shared" si="43"/>
        <v>1050</v>
      </c>
      <c r="Z93" s="68">
        <f>SUM(F93:Y93)</f>
        <v>27370</v>
      </c>
    </row>
    <row r="94" spans="2:27" x14ac:dyDescent="0.15">
      <c r="B94" s="59"/>
      <c r="C94" s="199" t="s">
        <v>104</v>
      </c>
      <c r="D94" s="200"/>
      <c r="E94" s="201"/>
      <c r="F94" s="74">
        <f>F84+$F$88/6+$F$89/17</f>
        <v>-1010</v>
      </c>
      <c r="G94" s="74">
        <f>G84+$F$88/6+$F$89/17</f>
        <v>-1060</v>
      </c>
      <c r="H94" s="74">
        <f t="shared" ref="H94:K94" si="44">H84+$F$88/6+$F$89/17</f>
        <v>-1060</v>
      </c>
      <c r="I94" s="74">
        <f t="shared" si="44"/>
        <v>-1060</v>
      </c>
      <c r="J94" s="74">
        <f t="shared" si="44"/>
        <v>-1110</v>
      </c>
      <c r="K94" s="74">
        <f t="shared" si="44"/>
        <v>-1010</v>
      </c>
      <c r="L94" s="74">
        <f>L84+$F$89/17</f>
        <v>-1050</v>
      </c>
      <c r="M94" s="74">
        <f t="shared" ref="M94:R94" si="45">M84+$F$89/17</f>
        <v>-1050</v>
      </c>
      <c r="N94" s="74">
        <f t="shared" si="45"/>
        <v>-4200</v>
      </c>
      <c r="O94" s="74">
        <f t="shared" si="45"/>
        <v>-1100</v>
      </c>
      <c r="P94" s="74">
        <f t="shared" si="45"/>
        <v>-1000</v>
      </c>
      <c r="Q94" s="74">
        <f t="shared" si="45"/>
        <v>-1050</v>
      </c>
      <c r="R94" s="74">
        <f t="shared" si="45"/>
        <v>-1050</v>
      </c>
      <c r="S94" s="74">
        <f>S84+$S$88/6+$F$89/17</f>
        <v>-1060</v>
      </c>
      <c r="T94" s="74">
        <f>T84+$S$88/6+$F$89/17</f>
        <v>-1110</v>
      </c>
      <c r="U94" s="74">
        <f t="shared" ref="U94:V94" si="46">U84+$S$88/6+$F$89/17</f>
        <v>-1010</v>
      </c>
      <c r="V94" s="74">
        <f t="shared" si="46"/>
        <v>-1060</v>
      </c>
      <c r="W94" s="74">
        <f>W84+$S$88/6</f>
        <v>-4210</v>
      </c>
      <c r="X94" s="74">
        <f>X84+$S$88/6</f>
        <v>-1060</v>
      </c>
      <c r="Y94" s="74">
        <f>Y84</f>
        <v>-1050</v>
      </c>
      <c r="Z94" s="69">
        <f t="shared" si="30"/>
        <v>-27370</v>
      </c>
    </row>
    <row r="95" spans="2:27" x14ac:dyDescent="0.15">
      <c r="B95" s="59"/>
      <c r="C95" s="143" t="s">
        <v>105</v>
      </c>
      <c r="D95" s="144"/>
      <c r="E95" s="145"/>
      <c r="F95" s="74"/>
      <c r="G95" s="74"/>
      <c r="H95" s="74"/>
      <c r="I95" s="74"/>
      <c r="J95" s="74"/>
      <c r="K95" s="74"/>
      <c r="L95" s="74"/>
      <c r="M95" s="74"/>
      <c r="N95" s="74"/>
      <c r="O95" s="74"/>
      <c r="P95" s="74"/>
      <c r="Q95" s="74"/>
      <c r="R95" s="74"/>
      <c r="S95" s="74"/>
      <c r="T95" s="74"/>
      <c r="U95" s="74"/>
      <c r="V95" s="74"/>
      <c r="W95" s="74"/>
      <c r="X95" s="74"/>
      <c r="Y95" s="74"/>
      <c r="Z95" s="69">
        <f t="shared" si="30"/>
        <v>0</v>
      </c>
    </row>
    <row r="96" spans="2:27" x14ac:dyDescent="0.15">
      <c r="B96" s="59"/>
      <c r="C96" s="227"/>
      <c r="D96" s="194"/>
      <c r="E96" s="195"/>
      <c r="F96" s="74"/>
      <c r="G96" s="74"/>
      <c r="H96" s="74"/>
      <c r="I96" s="74"/>
      <c r="J96" s="74"/>
      <c r="K96" s="74"/>
      <c r="L96" s="74"/>
      <c r="M96" s="74"/>
      <c r="N96" s="74"/>
      <c r="O96" s="74"/>
      <c r="P96" s="74"/>
      <c r="Q96" s="74"/>
      <c r="R96" s="74"/>
      <c r="S96" s="74"/>
      <c r="T96" s="74"/>
      <c r="U96" s="74"/>
      <c r="V96" s="74"/>
      <c r="W96" s="74"/>
      <c r="X96" s="74"/>
      <c r="Y96" s="74"/>
      <c r="Z96" s="64">
        <f t="shared" si="30"/>
        <v>0</v>
      </c>
    </row>
    <row r="97" spans="1:27" x14ac:dyDescent="0.15">
      <c r="B97" s="36" t="s">
        <v>106</v>
      </c>
      <c r="C97" s="47"/>
      <c r="D97" s="60"/>
      <c r="E97" s="47"/>
      <c r="F97" s="66">
        <f t="shared" ref="F97:Y97" si="47">SUM(F68,F83,F92)</f>
        <v>-125.00746777125519</v>
      </c>
      <c r="G97" s="66">
        <f t="shared" si="47"/>
        <v>37.652674072862396</v>
      </c>
      <c r="H97" s="66">
        <f t="shared" si="47"/>
        <v>40.503734875803602</v>
      </c>
      <c r="I97" s="66">
        <f t="shared" si="47"/>
        <v>43.447988778744815</v>
      </c>
      <c r="J97" s="66">
        <f t="shared" si="47"/>
        <v>41.266464581685852</v>
      </c>
      <c r="K97" s="66">
        <f t="shared" si="47"/>
        <v>50.796140951433898</v>
      </c>
      <c r="L97" s="66">
        <f t="shared" si="47"/>
        <v>58.488531295551525</v>
      </c>
      <c r="M97" s="66">
        <f t="shared" si="47"/>
        <v>61.237926898492788</v>
      </c>
      <c r="N97" s="66">
        <f t="shared" si="47"/>
        <v>-252.36625839856615</v>
      </c>
      <c r="O97" s="66">
        <f t="shared" si="47"/>
        <v>65.331105363198475</v>
      </c>
      <c r="P97" s="66">
        <f t="shared" si="47"/>
        <v>76.583782982946317</v>
      </c>
      <c r="Q97" s="66">
        <f t="shared" si="47"/>
        <v>72.481126577064003</v>
      </c>
      <c r="R97" s="66">
        <f t="shared" si="47"/>
        <v>73.385800130005308</v>
      </c>
      <c r="S97" s="66">
        <f t="shared" si="47"/>
        <v>61.728513947232074</v>
      </c>
      <c r="T97" s="66">
        <f t="shared" si="47"/>
        <v>57.87684467160193</v>
      </c>
      <c r="U97" s="66">
        <f t="shared" si="47"/>
        <v>68.135560205635443</v>
      </c>
      <c r="V97" s="66">
        <f t="shared" si="47"/>
        <v>63.217080442610325</v>
      </c>
      <c r="W97" s="66">
        <f t="shared" si="47"/>
        <v>-252.4171595544484</v>
      </c>
      <c r="X97" s="66">
        <f t="shared" si="47"/>
        <v>67.245862477484167</v>
      </c>
      <c r="Y97" s="66">
        <f t="shared" si="47"/>
        <v>1514.1007519340669</v>
      </c>
      <c r="Z97" s="70"/>
    </row>
    <row r="98" spans="1:27" x14ac:dyDescent="0.15">
      <c r="B98" s="36" t="s">
        <v>107</v>
      </c>
      <c r="C98" s="47"/>
      <c r="D98" s="60"/>
      <c r="E98" s="47"/>
      <c r="F98" s="71">
        <f>F121</f>
        <v>400</v>
      </c>
      <c r="G98" s="66">
        <f>F99</f>
        <v>274.99253222874484</v>
      </c>
      <c r="H98" s="66">
        <f t="shared" ref="H98:Y98" si="48">G99</f>
        <v>312.64520630160723</v>
      </c>
      <c r="I98" s="66">
        <f t="shared" si="48"/>
        <v>353.14894117741085</v>
      </c>
      <c r="J98" s="66">
        <f t="shared" si="48"/>
        <v>396.59692995615569</v>
      </c>
      <c r="K98" s="66">
        <f t="shared" si="48"/>
        <v>437.86339453784154</v>
      </c>
      <c r="L98" s="66">
        <f t="shared" si="48"/>
        <v>488.65953548927541</v>
      </c>
      <c r="M98" s="66">
        <f t="shared" si="48"/>
        <v>547.14806678482694</v>
      </c>
      <c r="N98" s="66">
        <f t="shared" si="48"/>
        <v>608.38599368331973</v>
      </c>
      <c r="O98" s="66">
        <f t="shared" si="48"/>
        <v>356.01973528475355</v>
      </c>
      <c r="P98" s="66">
        <f t="shared" si="48"/>
        <v>421.35084064795205</v>
      </c>
      <c r="Q98" s="66">
        <f t="shared" si="48"/>
        <v>497.93462363089839</v>
      </c>
      <c r="R98" s="66">
        <f t="shared" si="48"/>
        <v>570.41575020796245</v>
      </c>
      <c r="S98" s="66">
        <f t="shared" si="48"/>
        <v>643.8015503379678</v>
      </c>
      <c r="T98" s="66">
        <f t="shared" si="48"/>
        <v>705.53006428519984</v>
      </c>
      <c r="U98" s="66">
        <f t="shared" si="48"/>
        <v>763.40690895680177</v>
      </c>
      <c r="V98" s="66">
        <f t="shared" si="48"/>
        <v>831.54246916243721</v>
      </c>
      <c r="W98" s="66">
        <f t="shared" si="48"/>
        <v>894.7595496050476</v>
      </c>
      <c r="X98" s="66">
        <f t="shared" si="48"/>
        <v>642.34239005059919</v>
      </c>
      <c r="Y98" s="66">
        <f t="shared" si="48"/>
        <v>709.58825252808333</v>
      </c>
      <c r="Z98" s="70"/>
    </row>
    <row r="99" spans="1:27" x14ac:dyDescent="0.15">
      <c r="B99" s="36" t="s">
        <v>108</v>
      </c>
      <c r="C99" s="47"/>
      <c r="D99" s="60"/>
      <c r="E99" s="47"/>
      <c r="F99" s="66">
        <f>SUM(F97:F98)</f>
        <v>274.99253222874484</v>
      </c>
      <c r="G99" s="66">
        <f>SUM(G97:G98)</f>
        <v>312.64520630160723</v>
      </c>
      <c r="H99" s="66">
        <f t="shared" ref="H99:Y99" si="49">SUM(H97:H98)</f>
        <v>353.14894117741085</v>
      </c>
      <c r="I99" s="66">
        <f t="shared" si="49"/>
        <v>396.59692995615569</v>
      </c>
      <c r="J99" s="66">
        <f t="shared" si="49"/>
        <v>437.86339453784154</v>
      </c>
      <c r="K99" s="66">
        <f t="shared" si="49"/>
        <v>488.65953548927541</v>
      </c>
      <c r="L99" s="66">
        <f t="shared" si="49"/>
        <v>547.14806678482694</v>
      </c>
      <c r="M99" s="66">
        <f t="shared" si="49"/>
        <v>608.38599368331973</v>
      </c>
      <c r="N99" s="66">
        <f t="shared" si="49"/>
        <v>356.01973528475355</v>
      </c>
      <c r="O99" s="66">
        <f t="shared" si="49"/>
        <v>421.35084064795205</v>
      </c>
      <c r="P99" s="66">
        <f t="shared" si="49"/>
        <v>497.93462363089839</v>
      </c>
      <c r="Q99" s="66">
        <f t="shared" si="49"/>
        <v>570.41575020796245</v>
      </c>
      <c r="R99" s="66">
        <f t="shared" si="49"/>
        <v>643.8015503379678</v>
      </c>
      <c r="S99" s="66">
        <f t="shared" si="49"/>
        <v>705.53006428519984</v>
      </c>
      <c r="T99" s="66">
        <f t="shared" si="49"/>
        <v>763.40690895680177</v>
      </c>
      <c r="U99" s="66">
        <f t="shared" si="49"/>
        <v>831.54246916243721</v>
      </c>
      <c r="V99" s="66">
        <f t="shared" si="49"/>
        <v>894.7595496050476</v>
      </c>
      <c r="W99" s="66">
        <f t="shared" si="49"/>
        <v>642.34239005059919</v>
      </c>
      <c r="X99" s="66">
        <f t="shared" si="49"/>
        <v>709.58825252808333</v>
      </c>
      <c r="Y99" s="66">
        <f t="shared" si="49"/>
        <v>2223.6890044621505</v>
      </c>
      <c r="Z99" s="70"/>
    </row>
    <row r="100" spans="1:27" x14ac:dyDescent="0.15">
      <c r="E100" s="146"/>
      <c r="F100" s="95"/>
      <c r="G100" s="95"/>
      <c r="H100" s="95"/>
      <c r="I100" s="95"/>
      <c r="J100" s="95"/>
      <c r="K100" s="95"/>
      <c r="L100" s="95"/>
      <c r="M100" s="95"/>
      <c r="N100" s="95"/>
      <c r="O100" s="95"/>
      <c r="P100" s="95"/>
      <c r="Q100" s="95"/>
      <c r="R100" s="95"/>
      <c r="S100" s="95"/>
      <c r="T100" s="95"/>
      <c r="U100" s="95"/>
      <c r="V100" s="95"/>
      <c r="W100" s="95"/>
      <c r="X100" s="95"/>
      <c r="Y100" s="95"/>
    </row>
    <row r="101" spans="1:27" ht="15.75" x14ac:dyDescent="0.15">
      <c r="A101" s="3" t="s">
        <v>22</v>
      </c>
      <c r="F101" s="9"/>
      <c r="G101" s="9"/>
      <c r="H101" s="9"/>
      <c r="I101" s="9"/>
      <c r="J101" s="9"/>
      <c r="K101" s="9"/>
      <c r="L101" s="9"/>
      <c r="M101" s="9"/>
      <c r="N101" s="9"/>
      <c r="O101" s="9"/>
      <c r="P101" s="9"/>
      <c r="Q101" s="9"/>
      <c r="R101" s="9"/>
      <c r="S101" s="9"/>
      <c r="T101" s="9"/>
      <c r="U101" s="9"/>
      <c r="V101" s="9"/>
      <c r="W101" s="9"/>
      <c r="X101" s="9"/>
      <c r="Y101" s="123" t="s">
        <v>53</v>
      </c>
    </row>
    <row r="102" spans="1:27" x14ac:dyDescent="0.15">
      <c r="F102" s="5" t="s">
        <v>0</v>
      </c>
      <c r="G102" s="5" t="s">
        <v>1</v>
      </c>
      <c r="H102" s="5" t="s">
        <v>2</v>
      </c>
      <c r="I102" s="5" t="s">
        <v>3</v>
      </c>
      <c r="J102" s="5" t="s">
        <v>4</v>
      </c>
      <c r="K102" s="5" t="s">
        <v>5</v>
      </c>
      <c r="L102" s="5" t="s">
        <v>6</v>
      </c>
      <c r="M102" s="5" t="s">
        <v>7</v>
      </c>
      <c r="N102" s="5" t="s">
        <v>8</v>
      </c>
      <c r="O102" s="5" t="s">
        <v>9</v>
      </c>
      <c r="P102" s="5" t="s">
        <v>10</v>
      </c>
      <c r="Q102" s="5" t="s">
        <v>11</v>
      </c>
      <c r="R102" s="5" t="s">
        <v>12</v>
      </c>
      <c r="S102" s="5" t="s">
        <v>13</v>
      </c>
      <c r="T102" s="5" t="s">
        <v>14</v>
      </c>
      <c r="U102" s="5" t="s">
        <v>15</v>
      </c>
      <c r="V102" s="5" t="s">
        <v>16</v>
      </c>
      <c r="W102" s="5" t="s">
        <v>17</v>
      </c>
      <c r="X102" s="5" t="s">
        <v>18</v>
      </c>
      <c r="Y102" s="5" t="s">
        <v>19</v>
      </c>
    </row>
    <row r="103" spans="1:27" x14ac:dyDescent="0.15">
      <c r="F103" s="6">
        <v>1</v>
      </c>
      <c r="G103" s="6">
        <f>F103+1</f>
        <v>2</v>
      </c>
      <c r="H103" s="6">
        <f t="shared" ref="H103:Y103" si="50">G103+1</f>
        <v>3</v>
      </c>
      <c r="I103" s="6">
        <f t="shared" si="50"/>
        <v>4</v>
      </c>
      <c r="J103" s="6">
        <f t="shared" si="50"/>
        <v>5</v>
      </c>
      <c r="K103" s="6">
        <f t="shared" si="50"/>
        <v>6</v>
      </c>
      <c r="L103" s="6">
        <f t="shared" si="50"/>
        <v>7</v>
      </c>
      <c r="M103" s="6">
        <f t="shared" si="50"/>
        <v>8</v>
      </c>
      <c r="N103" s="6">
        <f t="shared" si="50"/>
        <v>9</v>
      </c>
      <c r="O103" s="6">
        <f t="shared" si="50"/>
        <v>10</v>
      </c>
      <c r="P103" s="6">
        <f t="shared" si="50"/>
        <v>11</v>
      </c>
      <c r="Q103" s="6">
        <f t="shared" si="50"/>
        <v>12</v>
      </c>
      <c r="R103" s="6">
        <f t="shared" si="50"/>
        <v>13</v>
      </c>
      <c r="S103" s="6">
        <f t="shared" si="50"/>
        <v>14</v>
      </c>
      <c r="T103" s="6">
        <f t="shared" si="50"/>
        <v>15</v>
      </c>
      <c r="U103" s="6">
        <f t="shared" si="50"/>
        <v>16</v>
      </c>
      <c r="V103" s="6">
        <f t="shared" si="50"/>
        <v>17</v>
      </c>
      <c r="W103" s="6">
        <f t="shared" si="50"/>
        <v>18</v>
      </c>
      <c r="X103" s="6">
        <f t="shared" si="50"/>
        <v>19</v>
      </c>
      <c r="Y103" s="6">
        <f t="shared" si="50"/>
        <v>20</v>
      </c>
    </row>
    <row r="104" spans="1:27" x14ac:dyDescent="0.15">
      <c r="F104" s="7">
        <v>43555</v>
      </c>
      <c r="G104" s="7">
        <f>DATE(YEAR(F104)+1,MONTH(F104),DAY(F104))</f>
        <v>43921</v>
      </c>
      <c r="H104" s="7">
        <f t="shared" ref="H104:Y104" si="51">DATE(YEAR(G104)+1,MONTH(G104),DAY(G104))</f>
        <v>44286</v>
      </c>
      <c r="I104" s="7">
        <f t="shared" si="51"/>
        <v>44651</v>
      </c>
      <c r="J104" s="7">
        <f t="shared" si="51"/>
        <v>45016</v>
      </c>
      <c r="K104" s="7">
        <f t="shared" si="51"/>
        <v>45382</v>
      </c>
      <c r="L104" s="7">
        <f t="shared" si="51"/>
        <v>45747</v>
      </c>
      <c r="M104" s="7">
        <f t="shared" si="51"/>
        <v>46112</v>
      </c>
      <c r="N104" s="7">
        <f t="shared" si="51"/>
        <v>46477</v>
      </c>
      <c r="O104" s="7">
        <f t="shared" si="51"/>
        <v>46843</v>
      </c>
      <c r="P104" s="7">
        <f t="shared" si="51"/>
        <v>47208</v>
      </c>
      <c r="Q104" s="7">
        <f t="shared" si="51"/>
        <v>47573</v>
      </c>
      <c r="R104" s="7">
        <f t="shared" si="51"/>
        <v>47938</v>
      </c>
      <c r="S104" s="7">
        <f t="shared" si="51"/>
        <v>48304</v>
      </c>
      <c r="T104" s="7">
        <f t="shared" si="51"/>
        <v>48669</v>
      </c>
      <c r="U104" s="7">
        <f t="shared" si="51"/>
        <v>49034</v>
      </c>
      <c r="V104" s="7">
        <f t="shared" si="51"/>
        <v>49399</v>
      </c>
      <c r="W104" s="7">
        <f t="shared" si="51"/>
        <v>49765</v>
      </c>
      <c r="X104" s="7">
        <f t="shared" si="51"/>
        <v>50130</v>
      </c>
      <c r="Y104" s="7">
        <f t="shared" si="51"/>
        <v>50495</v>
      </c>
    </row>
    <row r="105" spans="1:27" x14ac:dyDescent="0.15">
      <c r="B105" s="126" t="s">
        <v>109</v>
      </c>
      <c r="C105" s="50"/>
      <c r="D105" s="58"/>
      <c r="E105" s="50"/>
      <c r="F105" s="62">
        <f t="shared" ref="F105:Y105" si="52">SUM(F106:F114)</f>
        <v>854.99253222874484</v>
      </c>
      <c r="G105" s="62">
        <f t="shared" si="52"/>
        <v>956.8591768898425</v>
      </c>
      <c r="H105" s="62">
        <f t="shared" si="52"/>
        <v>1055.5261470597638</v>
      </c>
      <c r="I105" s="62">
        <f t="shared" si="52"/>
        <v>1151.0866358385088</v>
      </c>
      <c r="J105" s="62">
        <f t="shared" si="52"/>
        <v>1243.4148651260771</v>
      </c>
      <c r="K105" s="62">
        <f t="shared" si="52"/>
        <v>1338.9339052371747</v>
      </c>
      <c r="L105" s="62">
        <f t="shared" si="52"/>
        <v>1441.3593062806253</v>
      </c>
      <c r="M105" s="62">
        <f t="shared" si="52"/>
        <v>1540.4833676328994</v>
      </c>
      <c r="N105" s="62">
        <f t="shared" si="52"/>
        <v>1634.9525083939973</v>
      </c>
      <c r="O105" s="62">
        <f t="shared" si="52"/>
        <v>1713.228571740389</v>
      </c>
      <c r="P105" s="62">
        <f t="shared" si="52"/>
        <v>1786.9809471603103</v>
      </c>
      <c r="Q105" s="62">
        <f t="shared" si="52"/>
        <v>1856.8071367625844</v>
      </c>
      <c r="R105" s="62">
        <f t="shared" si="52"/>
        <v>1922.9497646236823</v>
      </c>
      <c r="S105" s="62">
        <f t="shared" si="52"/>
        <v>2037.8617519602699</v>
      </c>
      <c r="T105" s="62">
        <f t="shared" si="52"/>
        <v>2084.3457394890147</v>
      </c>
      <c r="U105" s="62">
        <f t="shared" si="52"/>
        <v>2126.2311246246222</v>
      </c>
      <c r="V105" s="62">
        <f t="shared" si="52"/>
        <v>2164.0983101092493</v>
      </c>
      <c r="W105" s="62">
        <f t="shared" si="52"/>
        <v>2198.8805203027005</v>
      </c>
      <c r="X105" s="62">
        <f t="shared" si="52"/>
        <v>2217.6237217157586</v>
      </c>
      <c r="Y105" s="62">
        <f t="shared" si="52"/>
        <v>2223.6890044621505</v>
      </c>
    </row>
    <row r="106" spans="1:27" s="25" customFormat="1" x14ac:dyDescent="0.15">
      <c r="B106" s="61"/>
      <c r="C106" s="127" t="s">
        <v>110</v>
      </c>
      <c r="D106" s="127"/>
      <c r="E106" s="134"/>
      <c r="F106" s="63">
        <f>F99</f>
        <v>274.99253222874484</v>
      </c>
      <c r="G106" s="63">
        <f>G99</f>
        <v>312.64520630160723</v>
      </c>
      <c r="H106" s="63">
        <f t="shared" ref="H106:Y106" si="53">H99</f>
        <v>353.14894117741085</v>
      </c>
      <c r="I106" s="63">
        <f t="shared" si="53"/>
        <v>396.59692995615569</v>
      </c>
      <c r="J106" s="63">
        <f t="shared" si="53"/>
        <v>437.86339453784154</v>
      </c>
      <c r="K106" s="63">
        <f t="shared" si="53"/>
        <v>488.65953548927541</v>
      </c>
      <c r="L106" s="63">
        <f t="shared" si="53"/>
        <v>547.14806678482694</v>
      </c>
      <c r="M106" s="63">
        <f t="shared" si="53"/>
        <v>608.38599368331973</v>
      </c>
      <c r="N106" s="63">
        <f t="shared" si="53"/>
        <v>356.01973528475355</v>
      </c>
      <c r="O106" s="63">
        <f t="shared" si="53"/>
        <v>421.35084064795205</v>
      </c>
      <c r="P106" s="63">
        <f t="shared" si="53"/>
        <v>497.93462363089839</v>
      </c>
      <c r="Q106" s="63">
        <f t="shared" si="53"/>
        <v>570.41575020796245</v>
      </c>
      <c r="R106" s="63">
        <f t="shared" si="53"/>
        <v>643.8015503379678</v>
      </c>
      <c r="S106" s="63">
        <f t="shared" si="53"/>
        <v>705.53006428519984</v>
      </c>
      <c r="T106" s="63">
        <f t="shared" si="53"/>
        <v>763.40690895680177</v>
      </c>
      <c r="U106" s="63">
        <f t="shared" si="53"/>
        <v>831.54246916243721</v>
      </c>
      <c r="V106" s="63">
        <f t="shared" si="53"/>
        <v>894.7595496050476</v>
      </c>
      <c r="W106" s="63">
        <f t="shared" si="53"/>
        <v>642.34239005059919</v>
      </c>
      <c r="X106" s="63">
        <f t="shared" si="53"/>
        <v>709.58825252808333</v>
      </c>
      <c r="Y106" s="63">
        <f t="shared" si="53"/>
        <v>2223.6890044621505</v>
      </c>
    </row>
    <row r="107" spans="1:27" x14ac:dyDescent="0.15">
      <c r="B107" s="59"/>
      <c r="C107" s="135" t="s">
        <v>111</v>
      </c>
      <c r="D107" s="135"/>
      <c r="E107" s="130"/>
      <c r="F107" s="64">
        <f>'改築（例）'!E330</f>
        <v>8.7999999999999954</v>
      </c>
      <c r="G107" s="64">
        <f>SUM('改築（例）'!$E$330:'改築（例）'!F330)</f>
        <v>19.649999999999984</v>
      </c>
      <c r="H107" s="64">
        <f>SUM('改築（例）'!$E$330:'改築（例）'!G330)</f>
        <v>33.799999999999969</v>
      </c>
      <c r="I107" s="64">
        <f>SUM('改築（例）'!$E$330:'改築（例）'!H330)</f>
        <v>51.338235294117602</v>
      </c>
      <c r="J107" s="64">
        <f>SUM('改築（例）'!$E$330:'改築（例）'!I330)</f>
        <v>74.308823529411725</v>
      </c>
      <c r="K107" s="64">
        <f>SUM('改築（例）'!$E$330:'改築（例）'!J330)</f>
        <v>99.529411764705827</v>
      </c>
      <c r="L107" s="64">
        <f>SUM('改築（例）'!$E$330:'改築（例）'!K330)</f>
        <v>130.63235294117641</v>
      </c>
      <c r="M107" s="64">
        <f>SUM('改築（例）'!$E$330:'改築（例）'!L330)</f>
        <v>166.32352941176464</v>
      </c>
      <c r="N107" s="64">
        <f>SUM('改築（例）'!$E$330:'改築（例）'!M330)</f>
        <v>327.44117647058818</v>
      </c>
      <c r="O107" s="64">
        <f>SUM('改築（例）'!$E$330:'改築（例）'!N330)</f>
        <v>374.96918767506997</v>
      </c>
      <c r="P107" s="64">
        <f>SUM('改築（例）'!$E$330:'改築（例）'!O330)</f>
        <v>423.20742296918763</v>
      </c>
      <c r="Q107" s="64">
        <f>SUM('改築（例）'!$E$330:'改築（例）'!P330)</f>
        <v>479.80154061624648</v>
      </c>
      <c r="R107" s="64">
        <f>SUM('改築（例）'!$E$330:'改築（例）'!Q330)</f>
        <v>542.44639355742299</v>
      </c>
      <c r="S107" s="64">
        <f>SUM('改築（例）'!$E$330:'改築（例）'!R330)</f>
        <v>611.14198179271716</v>
      </c>
      <c r="T107" s="64">
        <f>SUM('改築（例）'!$E$330:'改築（例）'!S330)</f>
        <v>689.44765406162469</v>
      </c>
      <c r="U107" s="64">
        <f>SUM('改築（例）'!$E$330:'改築（例）'!T330)</f>
        <v>766.30353641456588</v>
      </c>
      <c r="V107" s="64">
        <f>SUM('改築（例）'!$E$330:'改築（例）'!U330)</f>
        <v>853.15133053221291</v>
      </c>
      <c r="W107" s="64">
        <f>SUM('改築（例）'!$E$330:'改築（例）'!V330)</f>
        <v>1224.7454481792718</v>
      </c>
      <c r="X107" s="64">
        <f>SUM('改築（例）'!$E$330:'改築（例）'!W330)</f>
        <v>1323.6947128851541</v>
      </c>
      <c r="Y107" s="64">
        <f>SUM('改築（例）'!$E$330:'改築（例）'!X330)-'改築（例）'!Y330</f>
        <v>0</v>
      </c>
    </row>
    <row r="108" spans="1:27" x14ac:dyDescent="0.15">
      <c r="B108" s="59"/>
      <c r="C108" s="135" t="s">
        <v>112</v>
      </c>
      <c r="D108" s="135"/>
      <c r="E108" s="130"/>
      <c r="F108" s="64">
        <f>'併置（例）'!E207</f>
        <v>60</v>
      </c>
      <c r="G108" s="64">
        <f>'併置（例）'!F207</f>
        <v>55</v>
      </c>
      <c r="H108" s="64">
        <f>'併置（例）'!G207</f>
        <v>50</v>
      </c>
      <c r="I108" s="64">
        <f>'併置（例）'!H207</f>
        <v>45</v>
      </c>
      <c r="J108" s="64">
        <f>'併置（例）'!I207</f>
        <v>40</v>
      </c>
      <c r="K108" s="64">
        <f>'併置（例）'!J207</f>
        <v>35</v>
      </c>
      <c r="L108" s="64">
        <f>'併置（例）'!K207</f>
        <v>30</v>
      </c>
      <c r="M108" s="64">
        <f>'併置（例）'!L207</f>
        <v>25</v>
      </c>
      <c r="N108" s="64">
        <f>'併置（例）'!M207</f>
        <v>20</v>
      </c>
      <c r="O108" s="64">
        <f>'併置（例）'!N207</f>
        <v>15</v>
      </c>
      <c r="P108" s="64">
        <f>'併置（例）'!O207</f>
        <v>10</v>
      </c>
      <c r="Q108" s="64">
        <f>'併置（例）'!P207</f>
        <v>5</v>
      </c>
      <c r="R108" s="64">
        <f>'併置（例）'!Q207</f>
        <v>0</v>
      </c>
      <c r="S108" s="64">
        <f>'併置（例）'!R207</f>
        <v>60</v>
      </c>
      <c r="T108" s="64">
        <f>'併置（例）'!S207</f>
        <v>55</v>
      </c>
      <c r="U108" s="64">
        <f>'併置（例）'!T207</f>
        <v>50</v>
      </c>
      <c r="V108" s="64">
        <f>'併置（例）'!U207</f>
        <v>45</v>
      </c>
      <c r="W108" s="64">
        <f>'併置（例）'!V207</f>
        <v>40</v>
      </c>
      <c r="X108" s="64">
        <f>'併置（例）'!W207</f>
        <v>35</v>
      </c>
      <c r="Y108" s="64">
        <f>'併置（例）'!X207</f>
        <v>0</v>
      </c>
    </row>
    <row r="109" spans="1:27" x14ac:dyDescent="0.15">
      <c r="B109" s="59"/>
      <c r="C109" s="135" t="s">
        <v>113</v>
      </c>
      <c r="D109" s="135"/>
      <c r="E109" s="130"/>
      <c r="F109" s="64">
        <f>'設置（例）'!E207</f>
        <v>0</v>
      </c>
      <c r="G109" s="64">
        <f>'設置（例）'!F207</f>
        <v>0</v>
      </c>
      <c r="H109" s="64">
        <f>'設置（例）'!G207</f>
        <v>0</v>
      </c>
      <c r="I109" s="64">
        <f>'設置（例）'!H207</f>
        <v>0</v>
      </c>
      <c r="J109" s="64">
        <f>'設置（例）'!I207</f>
        <v>0</v>
      </c>
      <c r="K109" s="64">
        <f>'設置（例）'!J207</f>
        <v>0</v>
      </c>
      <c r="L109" s="64">
        <f>'設置（例）'!K207</f>
        <v>0</v>
      </c>
      <c r="M109" s="64">
        <f>'設置（例）'!L207</f>
        <v>0</v>
      </c>
      <c r="N109" s="64">
        <f>'設置（例）'!M207</f>
        <v>0</v>
      </c>
      <c r="O109" s="64">
        <f>'設置（例）'!N207</f>
        <v>0</v>
      </c>
      <c r="P109" s="64">
        <f>'設置（例）'!O207</f>
        <v>0</v>
      </c>
      <c r="Q109" s="64">
        <f>'設置（例）'!P207</f>
        <v>0</v>
      </c>
      <c r="R109" s="64">
        <f>'設置（例）'!Q207</f>
        <v>0</v>
      </c>
      <c r="S109" s="64">
        <f>'設置（例）'!R207</f>
        <v>0</v>
      </c>
      <c r="T109" s="64">
        <f>'設置（例）'!S207</f>
        <v>0</v>
      </c>
      <c r="U109" s="64">
        <f>'設置（例）'!T207</f>
        <v>0</v>
      </c>
      <c r="V109" s="64">
        <f>'設置（例）'!U207</f>
        <v>0</v>
      </c>
      <c r="W109" s="64">
        <f>'設置（例）'!V207</f>
        <v>0</v>
      </c>
      <c r="X109" s="64">
        <f>'設置（例）'!W207</f>
        <v>0</v>
      </c>
      <c r="Y109" s="64">
        <f>'設置（例）'!X207</f>
        <v>0</v>
      </c>
    </row>
    <row r="110" spans="1:27" x14ac:dyDescent="0.15">
      <c r="B110" s="59"/>
      <c r="C110" s="135" t="s">
        <v>114</v>
      </c>
      <c r="D110" s="135"/>
      <c r="E110" s="130"/>
      <c r="F110" s="64">
        <f>'改築（例）'!E334</f>
        <v>91.199999999999989</v>
      </c>
      <c r="G110" s="64">
        <f>'改築（例）'!F334</f>
        <v>179.56397058823526</v>
      </c>
      <c r="H110" s="64">
        <f>'改築（例）'!G334</f>
        <v>258.57720588235293</v>
      </c>
      <c r="I110" s="64">
        <f>'改築（例）'!H334</f>
        <v>328.15147058823533</v>
      </c>
      <c r="J110" s="64">
        <f>'改築（例）'!I334</f>
        <v>391.24264705882365</v>
      </c>
      <c r="K110" s="64">
        <f>'改築（例）'!J334</f>
        <v>435.74495798319339</v>
      </c>
      <c r="L110" s="64">
        <f>'改築（例）'!K334</f>
        <v>473.57888655462187</v>
      </c>
      <c r="M110" s="64">
        <f>'改築（例）'!L334</f>
        <v>500.77384453781519</v>
      </c>
      <c r="N110" s="64">
        <f>'改築（例）'!M334</f>
        <v>711.49159663865555</v>
      </c>
      <c r="O110" s="64">
        <f>'改築（例）'!N334</f>
        <v>701.90854341736701</v>
      </c>
      <c r="P110" s="64">
        <f>'改築（例）'!O334</f>
        <v>675.83890056022415</v>
      </c>
      <c r="Q110" s="64">
        <f>'改築（例）'!P334</f>
        <v>641.58984593837545</v>
      </c>
      <c r="R110" s="64">
        <f>'改築（例）'!Q334</f>
        <v>596.70182072829141</v>
      </c>
      <c r="S110" s="64">
        <f>'改築（例）'!R334</f>
        <v>541.189705882353</v>
      </c>
      <c r="T110" s="64">
        <f>'改築（例）'!S334</f>
        <v>476.49117647058836</v>
      </c>
      <c r="U110" s="64">
        <f>'改築（例）'!T334</f>
        <v>398.38511904761913</v>
      </c>
      <c r="V110" s="64">
        <f>'改築（例）'!U334</f>
        <v>311.18742997198882</v>
      </c>
      <c r="W110" s="64">
        <f>'改築（例）'!V334</f>
        <v>251.79268207282928</v>
      </c>
      <c r="X110" s="64">
        <f>'改築（例）'!W334</f>
        <v>129.34075630252119</v>
      </c>
      <c r="Y110" s="64">
        <f>'改築（例）'!X334</f>
        <v>1.092459456231154E-13</v>
      </c>
    </row>
    <row r="111" spans="1:27" x14ac:dyDescent="0.15">
      <c r="B111" s="59"/>
      <c r="C111" s="135" t="s">
        <v>115</v>
      </c>
      <c r="D111" s="135"/>
      <c r="E111" s="130"/>
      <c r="F111" s="64">
        <f>'運営権（例）'!E10</f>
        <v>380</v>
      </c>
      <c r="G111" s="64">
        <f>'運営権（例）'!F10</f>
        <v>360</v>
      </c>
      <c r="H111" s="64">
        <f>'運営権（例）'!G10</f>
        <v>340</v>
      </c>
      <c r="I111" s="64">
        <f>'運営権（例）'!H10</f>
        <v>320</v>
      </c>
      <c r="J111" s="64">
        <f>'運営権（例）'!I10</f>
        <v>300</v>
      </c>
      <c r="K111" s="64">
        <f>'運営権（例）'!J10</f>
        <v>280</v>
      </c>
      <c r="L111" s="64">
        <f>'運営権（例）'!K10</f>
        <v>260</v>
      </c>
      <c r="M111" s="64">
        <f>'運営権（例）'!L10</f>
        <v>240</v>
      </c>
      <c r="N111" s="64">
        <f>'運営権（例）'!M10</f>
        <v>220</v>
      </c>
      <c r="O111" s="64">
        <f>'運営権（例）'!N10</f>
        <v>200</v>
      </c>
      <c r="P111" s="64">
        <f>'運営権（例）'!O10</f>
        <v>180</v>
      </c>
      <c r="Q111" s="64">
        <f>'運営権（例）'!P10</f>
        <v>160</v>
      </c>
      <c r="R111" s="64">
        <f>'運営権（例）'!Q10</f>
        <v>140</v>
      </c>
      <c r="S111" s="64">
        <f>'運営権（例）'!R10</f>
        <v>120</v>
      </c>
      <c r="T111" s="64">
        <f>'運営権（例）'!S10</f>
        <v>100</v>
      </c>
      <c r="U111" s="64">
        <f>'運営権（例）'!T10</f>
        <v>80</v>
      </c>
      <c r="V111" s="64">
        <f>'運営権（例）'!U10</f>
        <v>60</v>
      </c>
      <c r="W111" s="64">
        <f>'運営権（例）'!V10</f>
        <v>40</v>
      </c>
      <c r="X111" s="64">
        <f>'運営権（例）'!W10</f>
        <v>20</v>
      </c>
      <c r="Y111" s="64">
        <f>'運営権（例）'!X10</f>
        <v>0</v>
      </c>
      <c r="Z111" s="9"/>
      <c r="AA111" s="9"/>
    </row>
    <row r="112" spans="1:27" x14ac:dyDescent="0.15">
      <c r="B112" s="59"/>
      <c r="C112" s="135" t="s">
        <v>116</v>
      </c>
      <c r="D112" s="135"/>
      <c r="E112" s="130"/>
      <c r="F112" s="64">
        <f>-$F$90-SUM($F47:F47)</f>
        <v>40</v>
      </c>
      <c r="G112" s="64">
        <f>-$F$90-SUM($F47:G47)</f>
        <v>30</v>
      </c>
      <c r="H112" s="64">
        <f>-$F$90-SUM($F47:H47)</f>
        <v>20</v>
      </c>
      <c r="I112" s="64">
        <f>-$F$90-SUM($F47:I47)</f>
        <v>10</v>
      </c>
      <c r="J112" s="64">
        <f>-$F$90-SUM($F47:J47)</f>
        <v>0</v>
      </c>
      <c r="K112" s="64">
        <f>J112</f>
        <v>0</v>
      </c>
      <c r="L112" s="64">
        <f t="shared" ref="L112:Y112" si="54">K112</f>
        <v>0</v>
      </c>
      <c r="M112" s="64">
        <f t="shared" si="54"/>
        <v>0</v>
      </c>
      <c r="N112" s="64">
        <f t="shared" si="54"/>
        <v>0</v>
      </c>
      <c r="O112" s="64">
        <f t="shared" si="54"/>
        <v>0</v>
      </c>
      <c r="P112" s="64">
        <f t="shared" si="54"/>
        <v>0</v>
      </c>
      <c r="Q112" s="64">
        <f t="shared" si="54"/>
        <v>0</v>
      </c>
      <c r="R112" s="64">
        <f t="shared" si="54"/>
        <v>0</v>
      </c>
      <c r="S112" s="64">
        <f t="shared" si="54"/>
        <v>0</v>
      </c>
      <c r="T112" s="64">
        <f t="shared" si="54"/>
        <v>0</v>
      </c>
      <c r="U112" s="64">
        <f t="shared" si="54"/>
        <v>0</v>
      </c>
      <c r="V112" s="64">
        <f t="shared" si="54"/>
        <v>0</v>
      </c>
      <c r="W112" s="64">
        <f t="shared" si="54"/>
        <v>0</v>
      </c>
      <c r="X112" s="64">
        <f t="shared" si="54"/>
        <v>0</v>
      </c>
      <c r="Y112" s="64">
        <f t="shared" si="54"/>
        <v>0</v>
      </c>
      <c r="Z112" s="9"/>
      <c r="AA112" s="9"/>
    </row>
    <row r="113" spans="2:27" x14ac:dyDescent="0.15">
      <c r="B113" s="59"/>
      <c r="C113" s="136"/>
      <c r="D113" s="136"/>
      <c r="E113" s="132"/>
      <c r="F113" s="74"/>
      <c r="G113" s="74"/>
      <c r="H113" s="74"/>
      <c r="I113" s="74"/>
      <c r="J113" s="74"/>
      <c r="K113" s="74"/>
      <c r="L113" s="74"/>
      <c r="M113" s="74"/>
      <c r="N113" s="74"/>
      <c r="O113" s="74"/>
      <c r="P113" s="74"/>
      <c r="Q113" s="74"/>
      <c r="R113" s="74"/>
      <c r="S113" s="74"/>
      <c r="T113" s="74"/>
      <c r="U113" s="74"/>
      <c r="V113" s="74"/>
      <c r="W113" s="74"/>
      <c r="X113" s="74"/>
      <c r="Y113" s="74"/>
      <c r="Z113" s="9"/>
      <c r="AA113" s="9"/>
    </row>
    <row r="114" spans="2:27" x14ac:dyDescent="0.15">
      <c r="B114" s="59"/>
      <c r="C114" s="136"/>
      <c r="D114" s="136"/>
      <c r="E114" s="132"/>
      <c r="F114" s="74"/>
      <c r="G114" s="74"/>
      <c r="H114" s="74"/>
      <c r="I114" s="74"/>
      <c r="J114" s="74"/>
      <c r="K114" s="74"/>
      <c r="L114" s="74"/>
      <c r="M114" s="74"/>
      <c r="N114" s="74"/>
      <c r="O114" s="74"/>
      <c r="P114" s="74"/>
      <c r="Q114" s="74"/>
      <c r="R114" s="74"/>
      <c r="S114" s="74"/>
      <c r="T114" s="74"/>
      <c r="U114" s="74"/>
      <c r="V114" s="74"/>
      <c r="W114" s="74"/>
      <c r="X114" s="74"/>
      <c r="Y114" s="74"/>
      <c r="Z114" s="9"/>
      <c r="AA114" s="9"/>
    </row>
    <row r="115" spans="2:27" x14ac:dyDescent="0.15">
      <c r="B115" s="126" t="s">
        <v>117</v>
      </c>
      <c r="C115" s="50"/>
      <c r="D115" s="58"/>
      <c r="E115" s="50"/>
      <c r="F115" s="62">
        <f>SUM(F116:F119)</f>
        <v>335</v>
      </c>
      <c r="G115" s="62">
        <f t="shared" ref="G115:Y115" si="55">SUM(G116:G119)</f>
        <v>310</v>
      </c>
      <c r="H115" s="62">
        <f t="shared" si="55"/>
        <v>285</v>
      </c>
      <c r="I115" s="62">
        <f t="shared" si="55"/>
        <v>260</v>
      </c>
      <c r="J115" s="62">
        <f t="shared" si="55"/>
        <v>235</v>
      </c>
      <c r="K115" s="62">
        <f t="shared" si="55"/>
        <v>210</v>
      </c>
      <c r="L115" s="62">
        <f t="shared" si="55"/>
        <v>195</v>
      </c>
      <c r="M115" s="62">
        <f t="shared" si="55"/>
        <v>180</v>
      </c>
      <c r="N115" s="62">
        <f t="shared" si="55"/>
        <v>165</v>
      </c>
      <c r="O115" s="62">
        <f t="shared" si="55"/>
        <v>150</v>
      </c>
      <c r="P115" s="62">
        <f t="shared" si="55"/>
        <v>135</v>
      </c>
      <c r="Q115" s="62">
        <f t="shared" si="55"/>
        <v>120</v>
      </c>
      <c r="R115" s="62">
        <f t="shared" si="55"/>
        <v>105</v>
      </c>
      <c r="S115" s="62">
        <f t="shared" si="55"/>
        <v>140</v>
      </c>
      <c r="T115" s="62">
        <f t="shared" si="55"/>
        <v>115</v>
      </c>
      <c r="U115" s="62">
        <f t="shared" si="55"/>
        <v>90</v>
      </c>
      <c r="V115" s="62">
        <f t="shared" si="55"/>
        <v>65</v>
      </c>
      <c r="W115" s="62">
        <f t="shared" si="55"/>
        <v>40</v>
      </c>
      <c r="X115" s="62">
        <f t="shared" si="55"/>
        <v>15</v>
      </c>
      <c r="Y115" s="62">
        <f t="shared" si="55"/>
        <v>0</v>
      </c>
    </row>
    <row r="116" spans="2:27" x14ac:dyDescent="0.15">
      <c r="B116" s="59"/>
      <c r="C116" s="127" t="s">
        <v>118</v>
      </c>
      <c r="D116" s="127"/>
      <c r="E116" s="134"/>
      <c r="F116" s="65">
        <f>SUM($F93:F94)</f>
        <v>50</v>
      </c>
      <c r="G116" s="65">
        <f>SUM($F93:G94)</f>
        <v>40</v>
      </c>
      <c r="H116" s="65">
        <f>SUM($F93:H94)</f>
        <v>30</v>
      </c>
      <c r="I116" s="65">
        <f>SUM($F93:I94)</f>
        <v>20</v>
      </c>
      <c r="J116" s="65">
        <f>SUM($F93:J94)</f>
        <v>10</v>
      </c>
      <c r="K116" s="65">
        <f>SUM($F93:K94)</f>
        <v>0</v>
      </c>
      <c r="L116" s="65">
        <f>SUM($F93:L94)</f>
        <v>0</v>
      </c>
      <c r="M116" s="65">
        <f>SUM($F93:M94)</f>
        <v>0</v>
      </c>
      <c r="N116" s="65">
        <f>SUM($F93:N94)</f>
        <v>0</v>
      </c>
      <c r="O116" s="65">
        <f>SUM($F93:O94)</f>
        <v>0</v>
      </c>
      <c r="P116" s="65">
        <f>SUM($F93:P94)</f>
        <v>0</v>
      </c>
      <c r="Q116" s="65">
        <f>SUM($F93:Q94)</f>
        <v>0</v>
      </c>
      <c r="R116" s="65">
        <f>SUM($F93:R94)</f>
        <v>0</v>
      </c>
      <c r="S116" s="65">
        <f>SUM($F93:S94)</f>
        <v>50</v>
      </c>
      <c r="T116" s="65">
        <f>SUM($F93:T94)</f>
        <v>40</v>
      </c>
      <c r="U116" s="65">
        <f>SUM($F93:U94)</f>
        <v>30</v>
      </c>
      <c r="V116" s="65">
        <f>SUM($F93:V94)</f>
        <v>20</v>
      </c>
      <c r="W116" s="65">
        <f>SUM($F93:W94)</f>
        <v>10</v>
      </c>
      <c r="X116" s="65">
        <f>SUM($F93:X94)</f>
        <v>0</v>
      </c>
      <c r="Y116" s="65">
        <f>SUM($F93:Y94)</f>
        <v>0</v>
      </c>
    </row>
    <row r="117" spans="2:27" x14ac:dyDescent="0.15">
      <c r="B117" s="59"/>
      <c r="C117" s="135" t="s">
        <v>119</v>
      </c>
      <c r="D117" s="135"/>
      <c r="E117" s="130"/>
      <c r="F117" s="64">
        <f>'運営権（例）'!E17</f>
        <v>285</v>
      </c>
      <c r="G117" s="64">
        <f>'運営権（例）'!F17</f>
        <v>270</v>
      </c>
      <c r="H117" s="64">
        <f>'運営権（例）'!G17</f>
        <v>255</v>
      </c>
      <c r="I117" s="64">
        <f>'運営権（例）'!H17</f>
        <v>240</v>
      </c>
      <c r="J117" s="64">
        <f>'運営権（例）'!I17</f>
        <v>225</v>
      </c>
      <c r="K117" s="64">
        <f>'運営権（例）'!J17</f>
        <v>210</v>
      </c>
      <c r="L117" s="64">
        <f>'運営権（例）'!K17</f>
        <v>195</v>
      </c>
      <c r="M117" s="64">
        <f>'運営権（例）'!L17</f>
        <v>180</v>
      </c>
      <c r="N117" s="64">
        <f>'運営権（例）'!M17</f>
        <v>165</v>
      </c>
      <c r="O117" s="64">
        <f>'運営権（例）'!N17</f>
        <v>150</v>
      </c>
      <c r="P117" s="64">
        <f>'運営権（例）'!O17</f>
        <v>135</v>
      </c>
      <c r="Q117" s="64">
        <f>'運営権（例）'!P17</f>
        <v>120</v>
      </c>
      <c r="R117" s="64">
        <f>'運営権（例）'!Q17</f>
        <v>105</v>
      </c>
      <c r="S117" s="64">
        <f>'運営権（例）'!R17</f>
        <v>90</v>
      </c>
      <c r="T117" s="64">
        <f>'運営権（例）'!S17</f>
        <v>75</v>
      </c>
      <c r="U117" s="64">
        <f>'運営権（例）'!T17</f>
        <v>60</v>
      </c>
      <c r="V117" s="64">
        <f>'運営権（例）'!U17</f>
        <v>45</v>
      </c>
      <c r="W117" s="64">
        <f>'運営権（例）'!V17</f>
        <v>30</v>
      </c>
      <c r="X117" s="64">
        <f>'運営権（例）'!W17</f>
        <v>15</v>
      </c>
      <c r="Y117" s="64">
        <f>'運営権（例）'!X17</f>
        <v>0</v>
      </c>
      <c r="Z117" s="9"/>
      <c r="AA117" s="9"/>
    </row>
    <row r="118" spans="2:27" x14ac:dyDescent="0.15">
      <c r="B118" s="59"/>
      <c r="C118" s="135" t="s">
        <v>120</v>
      </c>
      <c r="D118" s="135"/>
      <c r="E118" s="130"/>
      <c r="F118" s="74"/>
      <c r="G118" s="74"/>
      <c r="H118" s="74"/>
      <c r="I118" s="74"/>
      <c r="J118" s="74"/>
      <c r="K118" s="74"/>
      <c r="L118" s="74"/>
      <c r="M118" s="74"/>
      <c r="N118" s="74"/>
      <c r="O118" s="74"/>
      <c r="P118" s="74"/>
      <c r="Q118" s="74"/>
      <c r="R118" s="74"/>
      <c r="S118" s="74"/>
      <c r="T118" s="74"/>
      <c r="U118" s="74"/>
      <c r="V118" s="74"/>
      <c r="W118" s="74"/>
      <c r="X118" s="74"/>
      <c r="Y118" s="74"/>
      <c r="Z118" s="9"/>
      <c r="AA118" s="9"/>
    </row>
    <row r="119" spans="2:27" x14ac:dyDescent="0.15">
      <c r="B119" s="59"/>
      <c r="C119" s="136"/>
      <c r="D119" s="136"/>
      <c r="E119" s="132"/>
      <c r="F119" s="97"/>
      <c r="G119" s="97"/>
      <c r="H119" s="97"/>
      <c r="I119" s="97"/>
      <c r="J119" s="97"/>
      <c r="K119" s="97"/>
      <c r="L119" s="97"/>
      <c r="M119" s="97"/>
      <c r="N119" s="97"/>
      <c r="O119" s="97"/>
      <c r="P119" s="97"/>
      <c r="Q119" s="97"/>
      <c r="R119" s="97"/>
      <c r="S119" s="97"/>
      <c r="T119" s="97"/>
      <c r="U119" s="97"/>
      <c r="V119" s="97"/>
      <c r="W119" s="97"/>
      <c r="X119" s="97"/>
      <c r="Y119" s="97"/>
      <c r="Z119" s="9"/>
      <c r="AA119" s="9"/>
    </row>
    <row r="120" spans="2:27" x14ac:dyDescent="0.15">
      <c r="B120" s="147" t="s">
        <v>121</v>
      </c>
      <c r="C120" s="58"/>
      <c r="D120" s="58"/>
      <c r="E120" s="50"/>
      <c r="F120" s="62">
        <f>SUM(F121:F123)</f>
        <v>519.99253222874472</v>
      </c>
      <c r="G120" s="62">
        <f t="shared" ref="G120:Y120" si="56">SUM(G121:G123)</f>
        <v>646.8591768898425</v>
      </c>
      <c r="H120" s="62">
        <f t="shared" si="56"/>
        <v>770.52614705976362</v>
      </c>
      <c r="I120" s="62">
        <f t="shared" si="56"/>
        <v>891.08663583850853</v>
      </c>
      <c r="J120" s="62">
        <f t="shared" si="56"/>
        <v>1008.4148651260767</v>
      </c>
      <c r="K120" s="62">
        <f t="shared" si="56"/>
        <v>1128.9339052371745</v>
      </c>
      <c r="L120" s="62">
        <f t="shared" si="56"/>
        <v>1246.3593062806251</v>
      </c>
      <c r="M120" s="62">
        <f t="shared" si="56"/>
        <v>1360.4833676328994</v>
      </c>
      <c r="N120" s="62">
        <f t="shared" si="56"/>
        <v>1469.9525083939971</v>
      </c>
      <c r="O120" s="62">
        <f t="shared" si="56"/>
        <v>1563.2285717403888</v>
      </c>
      <c r="P120" s="62">
        <f t="shared" si="56"/>
        <v>1651.9809471603098</v>
      </c>
      <c r="Q120" s="62">
        <f t="shared" si="56"/>
        <v>1736.8071367625839</v>
      </c>
      <c r="R120" s="62">
        <f t="shared" si="56"/>
        <v>1817.9497646236816</v>
      </c>
      <c r="S120" s="62">
        <f t="shared" si="56"/>
        <v>1897.8617519602694</v>
      </c>
      <c r="T120" s="62">
        <f t="shared" si="56"/>
        <v>1969.3457394890142</v>
      </c>
      <c r="U120" s="62">
        <f t="shared" si="56"/>
        <v>2036.2311246246218</v>
      </c>
      <c r="V120" s="62">
        <f t="shared" si="56"/>
        <v>2099.0983101092488</v>
      </c>
      <c r="W120" s="62">
        <f t="shared" si="56"/>
        <v>2158.8805203026996</v>
      </c>
      <c r="X120" s="62">
        <f t="shared" si="56"/>
        <v>2202.6237217157577</v>
      </c>
      <c r="Y120" s="62">
        <f t="shared" si="56"/>
        <v>2223.6890044621496</v>
      </c>
    </row>
    <row r="121" spans="2:27" x14ac:dyDescent="0.15">
      <c r="B121" s="59"/>
      <c r="C121" s="127" t="s">
        <v>122</v>
      </c>
      <c r="D121" s="127"/>
      <c r="E121" s="134"/>
      <c r="F121" s="73">
        <v>400</v>
      </c>
      <c r="G121" s="65">
        <f>F121</f>
        <v>400</v>
      </c>
      <c r="H121" s="65">
        <f t="shared" ref="H121:Y121" si="57">G121</f>
        <v>400</v>
      </c>
      <c r="I121" s="65">
        <f t="shared" si="57"/>
        <v>400</v>
      </c>
      <c r="J121" s="65">
        <f t="shared" si="57"/>
        <v>400</v>
      </c>
      <c r="K121" s="65">
        <f t="shared" si="57"/>
        <v>400</v>
      </c>
      <c r="L121" s="65">
        <f t="shared" si="57"/>
        <v>400</v>
      </c>
      <c r="M121" s="65">
        <f t="shared" si="57"/>
        <v>400</v>
      </c>
      <c r="N121" s="65">
        <f t="shared" si="57"/>
        <v>400</v>
      </c>
      <c r="O121" s="65">
        <f t="shared" si="57"/>
        <v>400</v>
      </c>
      <c r="P121" s="65">
        <f t="shared" si="57"/>
        <v>400</v>
      </c>
      <c r="Q121" s="65">
        <f t="shared" si="57"/>
        <v>400</v>
      </c>
      <c r="R121" s="65">
        <f t="shared" si="57"/>
        <v>400</v>
      </c>
      <c r="S121" s="65">
        <f t="shared" si="57"/>
        <v>400</v>
      </c>
      <c r="T121" s="65">
        <f t="shared" si="57"/>
        <v>400</v>
      </c>
      <c r="U121" s="65">
        <f t="shared" si="57"/>
        <v>400</v>
      </c>
      <c r="V121" s="65">
        <f t="shared" si="57"/>
        <v>400</v>
      </c>
      <c r="W121" s="65">
        <f t="shared" si="57"/>
        <v>400</v>
      </c>
      <c r="X121" s="65">
        <f t="shared" si="57"/>
        <v>400</v>
      </c>
      <c r="Y121" s="65">
        <f t="shared" si="57"/>
        <v>400</v>
      </c>
    </row>
    <row r="122" spans="2:27" x14ac:dyDescent="0.15">
      <c r="B122" s="59"/>
      <c r="C122" s="135" t="s">
        <v>123</v>
      </c>
      <c r="D122" s="135"/>
      <c r="E122" s="130"/>
      <c r="F122" s="64">
        <f>SUM($F62:F62)+SUM($F95:F95)</f>
        <v>119.99253222874476</v>
      </c>
      <c r="G122" s="64">
        <f>SUM($F62:G62)+SUM($F95:G95)</f>
        <v>246.85917688984244</v>
      </c>
      <c r="H122" s="64">
        <f>SUM($F62:H62)+SUM($F95:H95)</f>
        <v>370.52614705976367</v>
      </c>
      <c r="I122" s="64">
        <f>SUM($F62:I62)+SUM($F95:I95)</f>
        <v>491.08663583850847</v>
      </c>
      <c r="J122" s="64">
        <f>SUM($F62:J62)+SUM($F95:J95)</f>
        <v>608.41486512607673</v>
      </c>
      <c r="K122" s="64">
        <f>SUM($F62:K62)+SUM($F95:K95)</f>
        <v>728.93390523717449</v>
      </c>
      <c r="L122" s="64">
        <f>SUM($F62:L62)+SUM($F95:L95)</f>
        <v>846.35930628062511</v>
      </c>
      <c r="M122" s="64">
        <f>SUM($F62:M62)+SUM($F95:M95)</f>
        <v>960.48336763289933</v>
      </c>
      <c r="N122" s="64">
        <f>SUM($F62:N62)+SUM($F95:N95)</f>
        <v>1069.9525083939971</v>
      </c>
      <c r="O122" s="64">
        <f>SUM($F62:O62)+SUM($F95:O95)</f>
        <v>1163.2285717403888</v>
      </c>
      <c r="P122" s="64">
        <f>SUM($F62:P62)+SUM($F95:P95)</f>
        <v>1251.9809471603098</v>
      </c>
      <c r="Q122" s="64">
        <f>SUM($F62:Q62)+SUM($F95:Q95)</f>
        <v>1336.8071367625839</v>
      </c>
      <c r="R122" s="64">
        <f>SUM($F62:R62)+SUM($F95:R95)</f>
        <v>1417.9497646236816</v>
      </c>
      <c r="S122" s="64">
        <f>SUM($F62:S62)+SUM($F95:S95)</f>
        <v>1497.8617519602694</v>
      </c>
      <c r="T122" s="64">
        <f>SUM($F62:T62)+SUM($F95:T95)</f>
        <v>1569.3457394890142</v>
      </c>
      <c r="U122" s="64">
        <f>SUM($F62:U62)+SUM($F95:U95)</f>
        <v>1636.2311246246218</v>
      </c>
      <c r="V122" s="64">
        <f>SUM($F62:V62)+SUM($F95:V95)</f>
        <v>1699.0983101092488</v>
      </c>
      <c r="W122" s="64">
        <f>SUM($F62:W62)+SUM($F95:W95)</f>
        <v>1758.8805203026996</v>
      </c>
      <c r="X122" s="64">
        <f>SUM($F62:X62)+SUM($F95:X95)</f>
        <v>1802.6237217157579</v>
      </c>
      <c r="Y122" s="64">
        <f>SUM($F62:Y62)+SUM($F95:Y95)</f>
        <v>1823.6890044621498</v>
      </c>
    </row>
    <row r="123" spans="2:27" x14ac:dyDescent="0.15">
      <c r="B123" s="59"/>
      <c r="C123" s="136"/>
      <c r="D123" s="136"/>
      <c r="E123" s="132"/>
      <c r="F123" s="74"/>
      <c r="G123" s="74"/>
      <c r="H123" s="74"/>
      <c r="I123" s="74"/>
      <c r="J123" s="74"/>
      <c r="K123" s="74"/>
      <c r="L123" s="74"/>
      <c r="M123" s="74"/>
      <c r="N123" s="74"/>
      <c r="O123" s="74"/>
      <c r="P123" s="74"/>
      <c r="Q123" s="74"/>
      <c r="R123" s="74"/>
      <c r="S123" s="74"/>
      <c r="T123" s="74"/>
      <c r="U123" s="74"/>
      <c r="V123" s="74"/>
      <c r="W123" s="74"/>
      <c r="X123" s="74"/>
      <c r="Y123" s="74"/>
      <c r="Z123" s="9"/>
      <c r="AA123" s="9"/>
    </row>
    <row r="124" spans="2:27" x14ac:dyDescent="0.15">
      <c r="B124" s="36" t="s">
        <v>23</v>
      </c>
      <c r="C124" s="47"/>
      <c r="D124" s="60"/>
      <c r="E124" s="47"/>
      <c r="F124" s="66">
        <f>SUM(F115,F120)</f>
        <v>854.99253222874472</v>
      </c>
      <c r="G124" s="66">
        <f t="shared" ref="G124:Y124" si="58">SUM(G115,G120)</f>
        <v>956.8591768898425</v>
      </c>
      <c r="H124" s="66">
        <f t="shared" si="58"/>
        <v>1055.5261470597636</v>
      </c>
      <c r="I124" s="66">
        <f t="shared" si="58"/>
        <v>1151.0866358385085</v>
      </c>
      <c r="J124" s="66">
        <f t="shared" si="58"/>
        <v>1243.4148651260766</v>
      </c>
      <c r="K124" s="66">
        <f t="shared" si="58"/>
        <v>1338.9339052371745</v>
      </c>
      <c r="L124" s="66">
        <f t="shared" si="58"/>
        <v>1441.3593062806251</v>
      </c>
      <c r="M124" s="66">
        <f t="shared" si="58"/>
        <v>1540.4833676328994</v>
      </c>
      <c r="N124" s="66">
        <f t="shared" si="58"/>
        <v>1634.9525083939971</v>
      </c>
      <c r="O124" s="66">
        <f t="shared" si="58"/>
        <v>1713.2285717403888</v>
      </c>
      <c r="P124" s="66">
        <f t="shared" si="58"/>
        <v>1786.9809471603098</v>
      </c>
      <c r="Q124" s="66">
        <f t="shared" si="58"/>
        <v>1856.8071367625839</v>
      </c>
      <c r="R124" s="66">
        <f t="shared" si="58"/>
        <v>1922.9497646236816</v>
      </c>
      <c r="S124" s="66">
        <f t="shared" si="58"/>
        <v>2037.8617519602694</v>
      </c>
      <c r="T124" s="66">
        <f t="shared" si="58"/>
        <v>2084.3457394890142</v>
      </c>
      <c r="U124" s="66">
        <f t="shared" si="58"/>
        <v>2126.2311246246218</v>
      </c>
      <c r="V124" s="66">
        <f t="shared" si="58"/>
        <v>2164.0983101092488</v>
      </c>
      <c r="W124" s="66">
        <f t="shared" si="58"/>
        <v>2198.8805203026996</v>
      </c>
      <c r="X124" s="66">
        <f t="shared" si="58"/>
        <v>2217.6237217157577</v>
      </c>
      <c r="Y124" s="66">
        <f t="shared" si="58"/>
        <v>2223.6890044621496</v>
      </c>
    </row>
    <row r="125" spans="2:27" ht="42.75" customHeight="1" x14ac:dyDescent="0.15">
      <c r="B125" s="196" t="s">
        <v>124</v>
      </c>
      <c r="C125" s="197"/>
      <c r="D125" s="197"/>
      <c r="E125" s="198"/>
      <c r="F125" s="66">
        <f t="shared" ref="F125:Y125" si="59">F105-F124</f>
        <v>0</v>
      </c>
      <c r="G125" s="66">
        <f t="shared" si="59"/>
        <v>0</v>
      </c>
      <c r="H125" s="66">
        <f t="shared" si="59"/>
        <v>0</v>
      </c>
      <c r="I125" s="66">
        <f t="shared" si="59"/>
        <v>0</v>
      </c>
      <c r="J125" s="66">
        <f t="shared" si="59"/>
        <v>0</v>
      </c>
      <c r="K125" s="66">
        <f t="shared" si="59"/>
        <v>0</v>
      </c>
      <c r="L125" s="66">
        <f t="shared" si="59"/>
        <v>0</v>
      </c>
      <c r="M125" s="66">
        <f t="shared" si="59"/>
        <v>0</v>
      </c>
      <c r="N125" s="66">
        <f t="shared" si="59"/>
        <v>0</v>
      </c>
      <c r="O125" s="66">
        <f t="shared" si="59"/>
        <v>0</v>
      </c>
      <c r="P125" s="66">
        <f t="shared" si="59"/>
        <v>0</v>
      </c>
      <c r="Q125" s="66">
        <f t="shared" si="59"/>
        <v>0</v>
      </c>
      <c r="R125" s="66">
        <f t="shared" si="59"/>
        <v>0</v>
      </c>
      <c r="S125" s="66">
        <f t="shared" si="59"/>
        <v>0</v>
      </c>
      <c r="T125" s="66">
        <f t="shared" si="59"/>
        <v>0</v>
      </c>
      <c r="U125" s="66">
        <f t="shared" si="59"/>
        <v>0</v>
      </c>
      <c r="V125" s="66">
        <f t="shared" si="59"/>
        <v>0</v>
      </c>
      <c r="W125" s="66">
        <f t="shared" si="59"/>
        <v>0</v>
      </c>
      <c r="X125" s="66">
        <f t="shared" si="59"/>
        <v>0</v>
      </c>
      <c r="Y125" s="66">
        <f t="shared" si="59"/>
        <v>0</v>
      </c>
    </row>
  </sheetData>
  <mergeCells count="20">
    <mergeCell ref="B125:E125"/>
    <mergeCell ref="C96:E96"/>
    <mergeCell ref="C86:E86"/>
    <mergeCell ref="C89:E89"/>
    <mergeCell ref="C91:E91"/>
    <mergeCell ref="C93:E93"/>
    <mergeCell ref="C94:E94"/>
    <mergeCell ref="C79:E79"/>
    <mergeCell ref="C87:E87"/>
    <mergeCell ref="C88:E88"/>
    <mergeCell ref="C69:E69"/>
    <mergeCell ref="C70:E70"/>
    <mergeCell ref="C73:E73"/>
    <mergeCell ref="C77:E77"/>
    <mergeCell ref="C78:E78"/>
    <mergeCell ref="C80:E80"/>
    <mergeCell ref="C81:E81"/>
    <mergeCell ref="C82:E82"/>
    <mergeCell ref="C84:E84"/>
    <mergeCell ref="C85:E85"/>
  </mergeCells>
  <phoneticPr fontId="3"/>
  <pageMargins left="0.70866141732283472" right="0.70866141732283472" top="0.74803149606299213" bottom="0.74803149606299213" header="0.31496062992125984" footer="0.31496062992125984"/>
  <pageSetup paperSize="8" scale="60" fitToHeight="0" orientation="landscape" r:id="rId1"/>
  <rowBreaks count="1" manualBreakCount="1">
    <brk id="9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71"/>
  <sheetViews>
    <sheetView showGridLines="0" zoomScale="70" zoomScaleNormal="70" workbookViewId="0">
      <selection activeCell="D43" sqref="D43"/>
    </sheetView>
  </sheetViews>
  <sheetFormatPr defaultColWidth="0" defaultRowHeight="14.25" x14ac:dyDescent="0.15"/>
  <cols>
    <col min="1" max="1" width="4.125" style="1" customWidth="1"/>
    <col min="2" max="2" width="37" style="1" customWidth="1"/>
    <col min="3" max="3" width="10.5" style="1" customWidth="1"/>
    <col min="4" max="24" width="12.625" style="1" customWidth="1"/>
    <col min="25" max="25" width="9" style="1" customWidth="1"/>
    <col min="26" max="16384" width="9" style="1" hidden="1"/>
  </cols>
  <sheetData>
    <row r="2" spans="1:24" ht="15.75" x14ac:dyDescent="0.15">
      <c r="A2" s="3" t="s">
        <v>31</v>
      </c>
    </row>
    <row r="3" spans="1:24" ht="15.75" x14ac:dyDescent="0.15">
      <c r="A3" s="3"/>
    </row>
    <row r="4" spans="1:24" ht="15.75" x14ac:dyDescent="0.15">
      <c r="A4" s="3"/>
    </row>
    <row r="5" spans="1:24" x14ac:dyDescent="0.15">
      <c r="X5" s="123" t="s">
        <v>53</v>
      </c>
    </row>
    <row r="6" spans="1:24" ht="15" x14ac:dyDescent="0.15">
      <c r="A6" s="148" t="s">
        <v>125</v>
      </c>
      <c r="D6" s="10">
        <v>30</v>
      </c>
      <c r="E6" s="10">
        <f>D6+1</f>
        <v>31</v>
      </c>
      <c r="F6" s="10">
        <f t="shared" ref="F6:F7" si="0">E6+1</f>
        <v>32</v>
      </c>
      <c r="G6" s="10">
        <f t="shared" ref="G6:G7" si="1">F6+1</f>
        <v>33</v>
      </c>
      <c r="H6" s="10">
        <f t="shared" ref="H6:H7" si="2">G6+1</f>
        <v>34</v>
      </c>
      <c r="I6" s="10">
        <f t="shared" ref="I6:I7" si="3">H6+1</f>
        <v>35</v>
      </c>
      <c r="J6" s="10">
        <f t="shared" ref="J6:J7" si="4">I6+1</f>
        <v>36</v>
      </c>
      <c r="K6" s="10">
        <f t="shared" ref="K6:K7" si="5">J6+1</f>
        <v>37</v>
      </c>
      <c r="L6" s="10">
        <f t="shared" ref="L6:L7" si="6">K6+1</f>
        <v>38</v>
      </c>
      <c r="M6" s="10">
        <f t="shared" ref="M6:M7" si="7">L6+1</f>
        <v>39</v>
      </c>
      <c r="N6" s="10">
        <f t="shared" ref="N6:N7" si="8">M6+1</f>
        <v>40</v>
      </c>
      <c r="O6" s="10">
        <f t="shared" ref="O6:O7" si="9">N6+1</f>
        <v>41</v>
      </c>
      <c r="P6" s="10">
        <f t="shared" ref="P6:P7" si="10">O6+1</f>
        <v>42</v>
      </c>
      <c r="Q6" s="10">
        <f t="shared" ref="Q6:Q7" si="11">P6+1</f>
        <v>43</v>
      </c>
      <c r="R6" s="10">
        <f t="shared" ref="R6:R7" si="12">Q6+1</f>
        <v>44</v>
      </c>
      <c r="S6" s="10">
        <f t="shared" ref="S6:S7" si="13">R6+1</f>
        <v>45</v>
      </c>
      <c r="T6" s="10">
        <f t="shared" ref="T6:T7" si="14">S6+1</f>
        <v>46</v>
      </c>
      <c r="U6" s="10">
        <f t="shared" ref="U6:U7" si="15">T6+1</f>
        <v>47</v>
      </c>
      <c r="V6" s="10">
        <f t="shared" ref="V6:V7" si="16">U6+1</f>
        <v>48</v>
      </c>
      <c r="W6" s="10">
        <f t="shared" ref="W6:W7" si="17">V6+1</f>
        <v>49</v>
      </c>
      <c r="X6" s="124"/>
    </row>
    <row r="7" spans="1:24" x14ac:dyDescent="0.15">
      <c r="D7" s="6">
        <v>1</v>
      </c>
      <c r="E7" s="6">
        <f t="shared" ref="E7" si="18">D7+1</f>
        <v>2</v>
      </c>
      <c r="F7" s="6">
        <f t="shared" si="0"/>
        <v>3</v>
      </c>
      <c r="G7" s="6">
        <f t="shared" si="1"/>
        <v>4</v>
      </c>
      <c r="H7" s="6">
        <f t="shared" si="2"/>
        <v>5</v>
      </c>
      <c r="I7" s="6">
        <f t="shared" si="3"/>
        <v>6</v>
      </c>
      <c r="J7" s="6">
        <f t="shared" si="4"/>
        <v>7</v>
      </c>
      <c r="K7" s="6">
        <f t="shared" si="5"/>
        <v>8</v>
      </c>
      <c r="L7" s="6">
        <f t="shared" si="6"/>
        <v>9</v>
      </c>
      <c r="M7" s="6">
        <f t="shared" si="7"/>
        <v>10</v>
      </c>
      <c r="N7" s="6">
        <f t="shared" si="8"/>
        <v>11</v>
      </c>
      <c r="O7" s="6">
        <f t="shared" si="9"/>
        <v>12</v>
      </c>
      <c r="P7" s="6">
        <f t="shared" si="10"/>
        <v>13</v>
      </c>
      <c r="Q7" s="6">
        <f t="shared" si="11"/>
        <v>14</v>
      </c>
      <c r="R7" s="6">
        <f t="shared" si="12"/>
        <v>15</v>
      </c>
      <c r="S7" s="6">
        <f t="shared" si="13"/>
        <v>16</v>
      </c>
      <c r="T7" s="6">
        <f t="shared" si="14"/>
        <v>17</v>
      </c>
      <c r="U7" s="6">
        <f t="shared" si="15"/>
        <v>18</v>
      </c>
      <c r="V7" s="6">
        <f t="shared" si="16"/>
        <v>19</v>
      </c>
      <c r="W7" s="6">
        <f t="shared" si="17"/>
        <v>20</v>
      </c>
      <c r="X7" s="125" t="s">
        <v>54</v>
      </c>
    </row>
    <row r="8" spans="1:24" x14ac:dyDescent="0.15">
      <c r="B8" s="165" t="s">
        <v>180</v>
      </c>
      <c r="C8" s="149" t="s">
        <v>126</v>
      </c>
      <c r="D8" s="7">
        <v>43555</v>
      </c>
      <c r="E8" s="7">
        <f t="shared" ref="E8" si="19">DATE(YEAR(D8)+1,MONTH(D8),DAY(D8))</f>
        <v>43921</v>
      </c>
      <c r="F8" s="7">
        <f t="shared" ref="F8" si="20">DATE(YEAR(E8)+1,MONTH(E8),DAY(E8))</f>
        <v>44286</v>
      </c>
      <c r="G8" s="7">
        <f t="shared" ref="G8" si="21">DATE(YEAR(F8)+1,MONTH(F8),DAY(F8))</f>
        <v>44651</v>
      </c>
      <c r="H8" s="7">
        <f t="shared" ref="H8" si="22">DATE(YEAR(G8)+1,MONTH(G8),DAY(G8))</f>
        <v>45016</v>
      </c>
      <c r="I8" s="7">
        <f t="shared" ref="I8" si="23">DATE(YEAR(H8)+1,MONTH(H8),DAY(H8))</f>
        <v>45382</v>
      </c>
      <c r="J8" s="7">
        <f t="shared" ref="J8" si="24">DATE(YEAR(I8)+1,MONTH(I8),DAY(I8))</f>
        <v>45747</v>
      </c>
      <c r="K8" s="7">
        <f t="shared" ref="K8" si="25">DATE(YEAR(J8)+1,MONTH(J8),DAY(J8))</f>
        <v>46112</v>
      </c>
      <c r="L8" s="7">
        <f t="shared" ref="L8" si="26">DATE(YEAR(K8)+1,MONTH(K8),DAY(K8))</f>
        <v>46477</v>
      </c>
      <c r="M8" s="7">
        <f t="shared" ref="M8" si="27">DATE(YEAR(L8)+1,MONTH(L8),DAY(L8))</f>
        <v>46843</v>
      </c>
      <c r="N8" s="7">
        <f t="shared" ref="N8" si="28">DATE(YEAR(M8)+1,MONTH(M8),DAY(M8))</f>
        <v>47208</v>
      </c>
      <c r="O8" s="7">
        <f t="shared" ref="O8" si="29">DATE(YEAR(N8)+1,MONTH(N8),DAY(N8))</f>
        <v>47573</v>
      </c>
      <c r="P8" s="7">
        <f t="shared" ref="P8" si="30">DATE(YEAR(O8)+1,MONTH(O8),DAY(O8))</f>
        <v>47938</v>
      </c>
      <c r="Q8" s="7">
        <f t="shared" ref="Q8" si="31">DATE(YEAR(P8)+1,MONTH(P8),DAY(P8))</f>
        <v>48304</v>
      </c>
      <c r="R8" s="7">
        <f t="shared" ref="R8" si="32">DATE(YEAR(Q8)+1,MONTH(Q8),DAY(Q8))</f>
        <v>48669</v>
      </c>
      <c r="S8" s="7">
        <f t="shared" ref="S8" si="33">DATE(YEAR(R8)+1,MONTH(R8),DAY(R8))</f>
        <v>49034</v>
      </c>
      <c r="T8" s="7">
        <f t="shared" ref="T8" si="34">DATE(YEAR(S8)+1,MONTH(S8),DAY(S8))</f>
        <v>49399</v>
      </c>
      <c r="U8" s="7">
        <f t="shared" ref="U8" si="35">DATE(YEAR(T8)+1,MONTH(T8),DAY(T8))</f>
        <v>49765</v>
      </c>
      <c r="V8" s="7">
        <f t="shared" ref="V8" si="36">DATE(YEAR(U8)+1,MONTH(U8),DAY(U8))</f>
        <v>50130</v>
      </c>
      <c r="W8" s="7">
        <f t="shared" ref="W8" si="37">DATE(YEAR(V8)+1,MONTH(V8),DAY(V8))</f>
        <v>50495</v>
      </c>
      <c r="X8" s="8"/>
    </row>
    <row r="9" spans="1:24" x14ac:dyDescent="0.15">
      <c r="B9" s="150" t="s">
        <v>169</v>
      </c>
      <c r="C9" s="29">
        <v>8</v>
      </c>
      <c r="D9" s="53">
        <v>50</v>
      </c>
      <c r="E9" s="53">
        <v>50</v>
      </c>
      <c r="F9" s="53">
        <v>50</v>
      </c>
      <c r="G9" s="53">
        <v>50</v>
      </c>
      <c r="H9" s="53">
        <v>50</v>
      </c>
      <c r="I9" s="53">
        <v>50</v>
      </c>
      <c r="J9" s="53">
        <v>50</v>
      </c>
      <c r="K9" s="53">
        <v>50</v>
      </c>
      <c r="L9" s="53">
        <v>200</v>
      </c>
      <c r="M9" s="53">
        <v>50</v>
      </c>
      <c r="N9" s="53">
        <v>50</v>
      </c>
      <c r="O9" s="53">
        <v>50</v>
      </c>
      <c r="P9" s="53">
        <v>50</v>
      </c>
      <c r="Q9" s="53">
        <v>50</v>
      </c>
      <c r="R9" s="53">
        <v>50</v>
      </c>
      <c r="S9" s="53">
        <v>50</v>
      </c>
      <c r="T9" s="53">
        <v>50</v>
      </c>
      <c r="U9" s="53">
        <v>200</v>
      </c>
      <c r="V9" s="53">
        <v>50</v>
      </c>
      <c r="W9" s="53">
        <v>50</v>
      </c>
      <c r="X9" s="39">
        <f>SUM(D9:W9)</f>
        <v>1300</v>
      </c>
    </row>
    <row r="10" spans="1:24" x14ac:dyDescent="0.15">
      <c r="B10" s="30" t="s">
        <v>170</v>
      </c>
      <c r="C10" s="31">
        <v>10</v>
      </c>
      <c r="D10" s="54">
        <v>100</v>
      </c>
      <c r="E10" s="54">
        <v>100</v>
      </c>
      <c r="F10" s="54">
        <v>100</v>
      </c>
      <c r="G10" s="54">
        <v>100</v>
      </c>
      <c r="H10" s="54">
        <v>100</v>
      </c>
      <c r="I10" s="54">
        <v>100</v>
      </c>
      <c r="J10" s="54">
        <v>100</v>
      </c>
      <c r="K10" s="54">
        <v>100</v>
      </c>
      <c r="L10" s="54">
        <v>400</v>
      </c>
      <c r="M10" s="54">
        <v>100</v>
      </c>
      <c r="N10" s="54">
        <v>100</v>
      </c>
      <c r="O10" s="54">
        <v>100</v>
      </c>
      <c r="P10" s="54">
        <v>100</v>
      </c>
      <c r="Q10" s="54">
        <v>100</v>
      </c>
      <c r="R10" s="54">
        <v>100</v>
      </c>
      <c r="S10" s="54">
        <v>100</v>
      </c>
      <c r="T10" s="54">
        <v>100</v>
      </c>
      <c r="U10" s="54">
        <v>400</v>
      </c>
      <c r="V10" s="54">
        <v>100</v>
      </c>
      <c r="W10" s="54">
        <v>100</v>
      </c>
      <c r="X10" s="42">
        <f>SUM(D10:W10)</f>
        <v>2600</v>
      </c>
    </row>
    <row r="11" spans="1:24" x14ac:dyDescent="0.15">
      <c r="B11" s="30" t="s">
        <v>171</v>
      </c>
      <c r="C11" s="31">
        <v>15</v>
      </c>
      <c r="D11" s="54">
        <v>200</v>
      </c>
      <c r="E11" s="54">
        <v>200</v>
      </c>
      <c r="F11" s="54">
        <v>200</v>
      </c>
      <c r="G11" s="54">
        <v>200</v>
      </c>
      <c r="H11" s="54">
        <v>200</v>
      </c>
      <c r="I11" s="54">
        <v>200</v>
      </c>
      <c r="J11" s="54">
        <v>200</v>
      </c>
      <c r="K11" s="54">
        <v>200</v>
      </c>
      <c r="L11" s="54">
        <v>800</v>
      </c>
      <c r="M11" s="54">
        <v>200</v>
      </c>
      <c r="N11" s="54">
        <v>200</v>
      </c>
      <c r="O11" s="54">
        <v>200</v>
      </c>
      <c r="P11" s="54">
        <v>200</v>
      </c>
      <c r="Q11" s="54">
        <v>200</v>
      </c>
      <c r="R11" s="54">
        <v>200</v>
      </c>
      <c r="S11" s="54">
        <v>200</v>
      </c>
      <c r="T11" s="54">
        <v>200</v>
      </c>
      <c r="U11" s="54">
        <v>800</v>
      </c>
      <c r="V11" s="54">
        <v>200</v>
      </c>
      <c r="W11" s="54">
        <v>200</v>
      </c>
      <c r="X11" s="42">
        <f>SUM(D11:W11)</f>
        <v>5200</v>
      </c>
    </row>
    <row r="12" spans="1:24" x14ac:dyDescent="0.15">
      <c r="B12" s="30" t="s">
        <v>172</v>
      </c>
      <c r="C12" s="31">
        <v>17</v>
      </c>
      <c r="D12" s="54">
        <v>250</v>
      </c>
      <c r="E12" s="54">
        <v>300</v>
      </c>
      <c r="F12" s="54">
        <v>300</v>
      </c>
      <c r="G12" s="54">
        <v>300</v>
      </c>
      <c r="H12" s="54">
        <v>300</v>
      </c>
      <c r="I12" s="54">
        <v>250</v>
      </c>
      <c r="J12" s="54">
        <v>300</v>
      </c>
      <c r="K12" s="54">
        <v>300</v>
      </c>
      <c r="L12" s="54">
        <v>1200</v>
      </c>
      <c r="M12" s="54">
        <v>300</v>
      </c>
      <c r="N12" s="54">
        <v>250</v>
      </c>
      <c r="O12" s="54">
        <v>300</v>
      </c>
      <c r="P12" s="54">
        <v>300</v>
      </c>
      <c r="Q12" s="54">
        <v>300</v>
      </c>
      <c r="R12" s="54">
        <v>300</v>
      </c>
      <c r="S12" s="54">
        <v>250</v>
      </c>
      <c r="T12" s="54">
        <v>300</v>
      </c>
      <c r="U12" s="54">
        <v>1200</v>
      </c>
      <c r="V12" s="54">
        <v>300</v>
      </c>
      <c r="W12" s="54">
        <v>300</v>
      </c>
      <c r="X12" s="42">
        <f>SUM(D12:W12)</f>
        <v>7600</v>
      </c>
    </row>
    <row r="13" spans="1:24" x14ac:dyDescent="0.15">
      <c r="B13" s="30" t="s">
        <v>173</v>
      </c>
      <c r="C13" s="31">
        <v>20</v>
      </c>
      <c r="D13" s="54">
        <v>400</v>
      </c>
      <c r="E13" s="54">
        <v>400</v>
      </c>
      <c r="F13" s="54">
        <v>400</v>
      </c>
      <c r="G13" s="54">
        <v>400</v>
      </c>
      <c r="H13" s="54">
        <v>400</v>
      </c>
      <c r="I13" s="54">
        <v>400</v>
      </c>
      <c r="J13" s="54">
        <v>400</v>
      </c>
      <c r="K13" s="54">
        <v>400</v>
      </c>
      <c r="L13" s="54">
        <v>1400</v>
      </c>
      <c r="M13" s="54">
        <v>400</v>
      </c>
      <c r="N13" s="54">
        <v>400</v>
      </c>
      <c r="O13" s="54">
        <v>400</v>
      </c>
      <c r="P13" s="54">
        <v>400</v>
      </c>
      <c r="Q13" s="54">
        <v>400</v>
      </c>
      <c r="R13" s="54">
        <v>400</v>
      </c>
      <c r="S13" s="54">
        <v>400</v>
      </c>
      <c r="T13" s="54">
        <v>400</v>
      </c>
      <c r="U13" s="54">
        <v>1400</v>
      </c>
      <c r="V13" s="54">
        <v>400</v>
      </c>
      <c r="W13" s="54">
        <v>400</v>
      </c>
      <c r="X13" s="42">
        <f>SUM(D13:W13)</f>
        <v>10000</v>
      </c>
    </row>
    <row r="14" spans="1:24" x14ac:dyDescent="0.15">
      <c r="B14" s="30" t="s">
        <v>174</v>
      </c>
      <c r="C14" s="31">
        <v>20</v>
      </c>
      <c r="D14" s="54">
        <v>0</v>
      </c>
      <c r="E14" s="54">
        <v>0</v>
      </c>
      <c r="F14" s="54">
        <v>0</v>
      </c>
      <c r="G14" s="54">
        <v>0</v>
      </c>
      <c r="H14" s="54">
        <v>0</v>
      </c>
      <c r="I14" s="54">
        <v>0</v>
      </c>
      <c r="J14" s="54">
        <v>0</v>
      </c>
      <c r="K14" s="54">
        <v>0</v>
      </c>
      <c r="L14" s="54">
        <v>200</v>
      </c>
      <c r="M14" s="54">
        <v>0</v>
      </c>
      <c r="N14" s="54">
        <v>0</v>
      </c>
      <c r="O14" s="54">
        <v>0</v>
      </c>
      <c r="P14" s="54">
        <v>0</v>
      </c>
      <c r="Q14" s="54">
        <v>0</v>
      </c>
      <c r="R14" s="54">
        <v>0</v>
      </c>
      <c r="S14" s="54">
        <v>0</v>
      </c>
      <c r="T14" s="54">
        <v>0</v>
      </c>
      <c r="U14" s="54">
        <v>200</v>
      </c>
      <c r="V14" s="54">
        <v>0</v>
      </c>
      <c r="W14" s="54">
        <v>0</v>
      </c>
      <c r="X14" s="42">
        <f t="shared" ref="X14:X36" si="38">SUM(D14:W14)</f>
        <v>400</v>
      </c>
    </row>
    <row r="15" spans="1:24" x14ac:dyDescent="0.15">
      <c r="B15" s="30"/>
      <c r="C15" s="31"/>
      <c r="D15" s="54"/>
      <c r="E15" s="54"/>
      <c r="F15" s="54"/>
      <c r="G15" s="54"/>
      <c r="H15" s="54"/>
      <c r="I15" s="54"/>
      <c r="J15" s="54"/>
      <c r="K15" s="54"/>
      <c r="L15" s="54"/>
      <c r="M15" s="54"/>
      <c r="N15" s="54"/>
      <c r="O15" s="54"/>
      <c r="P15" s="54"/>
      <c r="Q15" s="54"/>
      <c r="R15" s="54"/>
      <c r="S15" s="54"/>
      <c r="T15" s="54"/>
      <c r="U15" s="54"/>
      <c r="V15" s="54"/>
      <c r="W15" s="54"/>
      <c r="X15" s="42">
        <f t="shared" si="38"/>
        <v>0</v>
      </c>
    </row>
    <row r="16" spans="1:24" x14ac:dyDescent="0.15">
      <c r="B16" s="30"/>
      <c r="C16" s="31"/>
      <c r="D16" s="54"/>
      <c r="E16" s="54"/>
      <c r="F16" s="54"/>
      <c r="G16" s="54"/>
      <c r="H16" s="54"/>
      <c r="I16" s="54"/>
      <c r="J16" s="54"/>
      <c r="K16" s="54"/>
      <c r="L16" s="54"/>
      <c r="M16" s="54"/>
      <c r="N16" s="54"/>
      <c r="O16" s="54"/>
      <c r="P16" s="54"/>
      <c r="Q16" s="54"/>
      <c r="R16" s="54"/>
      <c r="S16" s="54"/>
      <c r="T16" s="54"/>
      <c r="U16" s="54"/>
      <c r="V16" s="54"/>
      <c r="W16" s="54"/>
      <c r="X16" s="42">
        <f t="shared" si="38"/>
        <v>0</v>
      </c>
    </row>
    <row r="17" spans="2:24" x14ac:dyDescent="0.15">
      <c r="B17" s="30"/>
      <c r="C17" s="31"/>
      <c r="D17" s="54"/>
      <c r="E17" s="54"/>
      <c r="F17" s="54"/>
      <c r="G17" s="54"/>
      <c r="H17" s="54"/>
      <c r="I17" s="54"/>
      <c r="J17" s="54"/>
      <c r="K17" s="54"/>
      <c r="L17" s="54"/>
      <c r="M17" s="54"/>
      <c r="N17" s="54"/>
      <c r="O17" s="54"/>
      <c r="P17" s="54"/>
      <c r="Q17" s="54"/>
      <c r="R17" s="54"/>
      <c r="S17" s="54"/>
      <c r="T17" s="54"/>
      <c r="U17" s="54"/>
      <c r="V17" s="54"/>
      <c r="W17" s="54"/>
      <c r="X17" s="42">
        <f t="shared" si="38"/>
        <v>0</v>
      </c>
    </row>
    <row r="18" spans="2:24" x14ac:dyDescent="0.15">
      <c r="B18" s="30"/>
      <c r="C18" s="31"/>
      <c r="D18" s="54"/>
      <c r="E18" s="54"/>
      <c r="F18" s="54"/>
      <c r="G18" s="54"/>
      <c r="H18" s="54"/>
      <c r="I18" s="54"/>
      <c r="J18" s="54"/>
      <c r="K18" s="54"/>
      <c r="L18" s="54"/>
      <c r="M18" s="54"/>
      <c r="N18" s="54"/>
      <c r="O18" s="54"/>
      <c r="P18" s="54"/>
      <c r="Q18" s="54"/>
      <c r="R18" s="54"/>
      <c r="S18" s="54"/>
      <c r="T18" s="54"/>
      <c r="U18" s="54"/>
      <c r="V18" s="54"/>
      <c r="W18" s="54"/>
      <c r="X18" s="42">
        <f t="shared" si="38"/>
        <v>0</v>
      </c>
    </row>
    <row r="19" spans="2:24" x14ac:dyDescent="0.15">
      <c r="B19" s="30"/>
      <c r="C19" s="31"/>
      <c r="D19" s="54"/>
      <c r="E19" s="54"/>
      <c r="F19" s="54"/>
      <c r="G19" s="54"/>
      <c r="H19" s="54"/>
      <c r="I19" s="54"/>
      <c r="J19" s="54"/>
      <c r="K19" s="54"/>
      <c r="L19" s="54"/>
      <c r="M19" s="54"/>
      <c r="N19" s="54"/>
      <c r="O19" s="54"/>
      <c r="P19" s="54"/>
      <c r="Q19" s="54"/>
      <c r="R19" s="54"/>
      <c r="S19" s="54"/>
      <c r="T19" s="54"/>
      <c r="U19" s="54"/>
      <c r="V19" s="54"/>
      <c r="W19" s="54"/>
      <c r="X19" s="42">
        <f t="shared" si="38"/>
        <v>0</v>
      </c>
    </row>
    <row r="20" spans="2:24" x14ac:dyDescent="0.15">
      <c r="B20" s="30"/>
      <c r="C20" s="31"/>
      <c r="D20" s="54"/>
      <c r="E20" s="54"/>
      <c r="F20" s="54"/>
      <c r="G20" s="54"/>
      <c r="H20" s="54"/>
      <c r="I20" s="54"/>
      <c r="J20" s="54"/>
      <c r="K20" s="54"/>
      <c r="L20" s="54"/>
      <c r="M20" s="54"/>
      <c r="N20" s="54"/>
      <c r="O20" s="54"/>
      <c r="P20" s="54"/>
      <c r="Q20" s="54"/>
      <c r="R20" s="54"/>
      <c r="S20" s="54"/>
      <c r="T20" s="54"/>
      <c r="U20" s="54"/>
      <c r="V20" s="54"/>
      <c r="W20" s="54"/>
      <c r="X20" s="42">
        <f t="shared" si="38"/>
        <v>0</v>
      </c>
    </row>
    <row r="21" spans="2:24" x14ac:dyDescent="0.15">
      <c r="B21" s="30"/>
      <c r="C21" s="31"/>
      <c r="D21" s="54"/>
      <c r="E21" s="54"/>
      <c r="F21" s="54"/>
      <c r="G21" s="54"/>
      <c r="H21" s="54"/>
      <c r="I21" s="54"/>
      <c r="J21" s="54"/>
      <c r="K21" s="54"/>
      <c r="L21" s="54"/>
      <c r="M21" s="54"/>
      <c r="N21" s="54"/>
      <c r="O21" s="54"/>
      <c r="P21" s="54"/>
      <c r="Q21" s="54"/>
      <c r="R21" s="54"/>
      <c r="S21" s="54"/>
      <c r="T21" s="54"/>
      <c r="U21" s="54"/>
      <c r="V21" s="54"/>
      <c r="W21" s="54"/>
      <c r="X21" s="42">
        <f t="shared" si="38"/>
        <v>0</v>
      </c>
    </row>
    <row r="22" spans="2:24" x14ac:dyDescent="0.15">
      <c r="B22" s="30"/>
      <c r="C22" s="31"/>
      <c r="D22" s="54"/>
      <c r="E22" s="54"/>
      <c r="F22" s="54"/>
      <c r="G22" s="54"/>
      <c r="H22" s="54"/>
      <c r="I22" s="54"/>
      <c r="J22" s="54"/>
      <c r="K22" s="54"/>
      <c r="L22" s="54"/>
      <c r="M22" s="54"/>
      <c r="N22" s="54"/>
      <c r="O22" s="54"/>
      <c r="P22" s="54"/>
      <c r="Q22" s="54"/>
      <c r="R22" s="54"/>
      <c r="S22" s="54"/>
      <c r="T22" s="54"/>
      <c r="U22" s="54"/>
      <c r="V22" s="54"/>
      <c r="W22" s="54"/>
      <c r="X22" s="42">
        <f t="shared" si="38"/>
        <v>0</v>
      </c>
    </row>
    <row r="23" spans="2:24" x14ac:dyDescent="0.15">
      <c r="B23" s="30"/>
      <c r="C23" s="31"/>
      <c r="D23" s="54"/>
      <c r="E23" s="54"/>
      <c r="F23" s="54"/>
      <c r="G23" s="54"/>
      <c r="H23" s="54"/>
      <c r="I23" s="54"/>
      <c r="J23" s="54"/>
      <c r="K23" s="54"/>
      <c r="L23" s="54"/>
      <c r="M23" s="54"/>
      <c r="N23" s="54"/>
      <c r="O23" s="54"/>
      <c r="P23" s="54"/>
      <c r="Q23" s="54"/>
      <c r="R23" s="54"/>
      <c r="S23" s="54"/>
      <c r="T23" s="54"/>
      <c r="U23" s="54"/>
      <c r="V23" s="54"/>
      <c r="W23" s="54"/>
      <c r="X23" s="42">
        <f t="shared" si="38"/>
        <v>0</v>
      </c>
    </row>
    <row r="24" spans="2:24" x14ac:dyDescent="0.15">
      <c r="B24" s="30"/>
      <c r="C24" s="31"/>
      <c r="D24" s="54"/>
      <c r="E24" s="54"/>
      <c r="F24" s="54"/>
      <c r="G24" s="54"/>
      <c r="H24" s="54"/>
      <c r="I24" s="54"/>
      <c r="J24" s="54"/>
      <c r="K24" s="54"/>
      <c r="L24" s="54"/>
      <c r="M24" s="54"/>
      <c r="N24" s="54"/>
      <c r="O24" s="54"/>
      <c r="P24" s="54"/>
      <c r="Q24" s="54"/>
      <c r="R24" s="54"/>
      <c r="S24" s="54"/>
      <c r="T24" s="54"/>
      <c r="U24" s="54"/>
      <c r="V24" s="54"/>
      <c r="W24" s="54"/>
      <c r="X24" s="42">
        <f t="shared" si="38"/>
        <v>0</v>
      </c>
    </row>
    <row r="25" spans="2:24" x14ac:dyDescent="0.15">
      <c r="B25" s="30"/>
      <c r="C25" s="31"/>
      <c r="D25" s="54"/>
      <c r="E25" s="54"/>
      <c r="F25" s="54"/>
      <c r="G25" s="54"/>
      <c r="H25" s="54"/>
      <c r="I25" s="54"/>
      <c r="J25" s="54"/>
      <c r="K25" s="54"/>
      <c r="L25" s="54"/>
      <c r="M25" s="54"/>
      <c r="N25" s="54"/>
      <c r="O25" s="54"/>
      <c r="P25" s="54"/>
      <c r="Q25" s="54"/>
      <c r="R25" s="54"/>
      <c r="S25" s="54"/>
      <c r="T25" s="54"/>
      <c r="U25" s="54"/>
      <c r="V25" s="54"/>
      <c r="W25" s="54"/>
      <c r="X25" s="42">
        <f t="shared" si="38"/>
        <v>0</v>
      </c>
    </row>
    <row r="26" spans="2:24" x14ac:dyDescent="0.15">
      <c r="B26" s="30"/>
      <c r="C26" s="31"/>
      <c r="D26" s="54"/>
      <c r="E26" s="54"/>
      <c r="F26" s="54"/>
      <c r="G26" s="54"/>
      <c r="H26" s="54"/>
      <c r="I26" s="54"/>
      <c r="J26" s="54"/>
      <c r="K26" s="54"/>
      <c r="L26" s="54"/>
      <c r="M26" s="54"/>
      <c r="N26" s="54"/>
      <c r="O26" s="54"/>
      <c r="P26" s="54"/>
      <c r="Q26" s="54"/>
      <c r="R26" s="54"/>
      <c r="S26" s="54"/>
      <c r="T26" s="54"/>
      <c r="U26" s="54"/>
      <c r="V26" s="54"/>
      <c r="W26" s="54"/>
      <c r="X26" s="42">
        <f t="shared" si="38"/>
        <v>0</v>
      </c>
    </row>
    <row r="27" spans="2:24" x14ac:dyDescent="0.15">
      <c r="B27" s="30"/>
      <c r="C27" s="31"/>
      <c r="D27" s="54"/>
      <c r="E27" s="54"/>
      <c r="F27" s="54"/>
      <c r="G27" s="54"/>
      <c r="H27" s="54"/>
      <c r="I27" s="54"/>
      <c r="J27" s="54"/>
      <c r="K27" s="54"/>
      <c r="L27" s="54"/>
      <c r="M27" s="54"/>
      <c r="N27" s="54"/>
      <c r="O27" s="54"/>
      <c r="P27" s="54"/>
      <c r="Q27" s="54"/>
      <c r="R27" s="54"/>
      <c r="S27" s="54"/>
      <c r="T27" s="54"/>
      <c r="U27" s="54"/>
      <c r="V27" s="54"/>
      <c r="W27" s="54"/>
      <c r="X27" s="42">
        <f t="shared" si="38"/>
        <v>0</v>
      </c>
    </row>
    <row r="28" spans="2:24" x14ac:dyDescent="0.15">
      <c r="B28" s="32"/>
      <c r="C28" s="33"/>
      <c r="D28" s="55"/>
      <c r="E28" s="55"/>
      <c r="F28" s="55"/>
      <c r="G28" s="55"/>
      <c r="H28" s="55"/>
      <c r="I28" s="55"/>
      <c r="J28" s="55"/>
      <c r="K28" s="55"/>
      <c r="L28" s="55"/>
      <c r="M28" s="55"/>
      <c r="N28" s="55"/>
      <c r="O28" s="55"/>
      <c r="P28" s="55"/>
      <c r="Q28" s="55"/>
      <c r="R28" s="55"/>
      <c r="S28" s="55"/>
      <c r="T28" s="55"/>
      <c r="U28" s="55"/>
      <c r="V28" s="55"/>
      <c r="W28" s="55"/>
      <c r="X28" s="42">
        <f t="shared" si="38"/>
        <v>0</v>
      </c>
    </row>
    <row r="29" spans="2:24" x14ac:dyDescent="0.15">
      <c r="B29" s="32"/>
      <c r="C29" s="33"/>
      <c r="D29" s="55"/>
      <c r="E29" s="55"/>
      <c r="F29" s="55"/>
      <c r="G29" s="55"/>
      <c r="H29" s="55"/>
      <c r="I29" s="55"/>
      <c r="J29" s="55"/>
      <c r="K29" s="55"/>
      <c r="L29" s="55"/>
      <c r="M29" s="55"/>
      <c r="N29" s="55"/>
      <c r="O29" s="55"/>
      <c r="P29" s="55"/>
      <c r="Q29" s="55"/>
      <c r="R29" s="55"/>
      <c r="S29" s="55"/>
      <c r="T29" s="55"/>
      <c r="U29" s="55"/>
      <c r="V29" s="55"/>
      <c r="W29" s="55"/>
      <c r="X29" s="42">
        <f t="shared" si="38"/>
        <v>0</v>
      </c>
    </row>
    <row r="30" spans="2:24" x14ac:dyDescent="0.15">
      <c r="B30" s="32"/>
      <c r="C30" s="33"/>
      <c r="D30" s="55"/>
      <c r="E30" s="55"/>
      <c r="F30" s="55"/>
      <c r="G30" s="55"/>
      <c r="H30" s="55"/>
      <c r="I30" s="55"/>
      <c r="J30" s="55"/>
      <c r="K30" s="55"/>
      <c r="L30" s="55"/>
      <c r="M30" s="55"/>
      <c r="N30" s="55"/>
      <c r="O30" s="55"/>
      <c r="P30" s="55"/>
      <c r="Q30" s="55"/>
      <c r="R30" s="55"/>
      <c r="S30" s="55"/>
      <c r="T30" s="55"/>
      <c r="U30" s="55"/>
      <c r="V30" s="55"/>
      <c r="W30" s="55"/>
      <c r="X30" s="42">
        <f t="shared" si="38"/>
        <v>0</v>
      </c>
    </row>
    <row r="31" spans="2:24" x14ac:dyDescent="0.15">
      <c r="B31" s="32"/>
      <c r="C31" s="33"/>
      <c r="D31" s="55"/>
      <c r="E31" s="55"/>
      <c r="F31" s="55"/>
      <c r="G31" s="55"/>
      <c r="H31" s="55"/>
      <c r="I31" s="55"/>
      <c r="J31" s="55"/>
      <c r="K31" s="55"/>
      <c r="L31" s="55"/>
      <c r="M31" s="55"/>
      <c r="N31" s="55"/>
      <c r="O31" s="55"/>
      <c r="P31" s="55"/>
      <c r="Q31" s="55"/>
      <c r="R31" s="55"/>
      <c r="S31" s="55"/>
      <c r="T31" s="55"/>
      <c r="U31" s="55"/>
      <c r="V31" s="55"/>
      <c r="W31" s="55"/>
      <c r="X31" s="42">
        <f t="shared" si="38"/>
        <v>0</v>
      </c>
    </row>
    <row r="32" spans="2:24" x14ac:dyDescent="0.15">
      <c r="B32" s="32"/>
      <c r="C32" s="33"/>
      <c r="D32" s="55"/>
      <c r="E32" s="55"/>
      <c r="F32" s="55"/>
      <c r="G32" s="55"/>
      <c r="H32" s="55"/>
      <c r="I32" s="55"/>
      <c r="J32" s="55"/>
      <c r="K32" s="55"/>
      <c r="L32" s="55"/>
      <c r="M32" s="55"/>
      <c r="N32" s="55"/>
      <c r="O32" s="55"/>
      <c r="P32" s="55"/>
      <c r="Q32" s="55"/>
      <c r="R32" s="55"/>
      <c r="S32" s="55"/>
      <c r="T32" s="55"/>
      <c r="U32" s="55"/>
      <c r="V32" s="55"/>
      <c r="W32" s="55"/>
      <c r="X32" s="42">
        <f t="shared" si="38"/>
        <v>0</v>
      </c>
    </row>
    <row r="33" spans="1:24" x14ac:dyDescent="0.15">
      <c r="B33" s="32"/>
      <c r="C33" s="33"/>
      <c r="D33" s="55"/>
      <c r="E33" s="55"/>
      <c r="F33" s="55"/>
      <c r="G33" s="55"/>
      <c r="H33" s="55"/>
      <c r="I33" s="55"/>
      <c r="J33" s="55"/>
      <c r="K33" s="55"/>
      <c r="L33" s="55"/>
      <c r="M33" s="55"/>
      <c r="N33" s="55"/>
      <c r="O33" s="55"/>
      <c r="P33" s="55"/>
      <c r="Q33" s="55"/>
      <c r="R33" s="55"/>
      <c r="S33" s="55"/>
      <c r="T33" s="55"/>
      <c r="U33" s="55"/>
      <c r="V33" s="55"/>
      <c r="W33" s="55"/>
      <c r="X33" s="42">
        <f t="shared" si="38"/>
        <v>0</v>
      </c>
    </row>
    <row r="34" spans="1:24" x14ac:dyDescent="0.15">
      <c r="B34" s="32"/>
      <c r="C34" s="33"/>
      <c r="D34" s="55"/>
      <c r="E34" s="55"/>
      <c r="F34" s="55"/>
      <c r="G34" s="55"/>
      <c r="H34" s="55"/>
      <c r="I34" s="55"/>
      <c r="J34" s="55"/>
      <c r="K34" s="55"/>
      <c r="L34" s="55"/>
      <c r="M34" s="55"/>
      <c r="N34" s="55"/>
      <c r="O34" s="55"/>
      <c r="P34" s="55"/>
      <c r="Q34" s="55"/>
      <c r="R34" s="55"/>
      <c r="S34" s="55"/>
      <c r="T34" s="55"/>
      <c r="U34" s="55"/>
      <c r="V34" s="55"/>
      <c r="W34" s="55"/>
      <c r="X34" s="42">
        <f t="shared" si="38"/>
        <v>0</v>
      </c>
    </row>
    <row r="35" spans="1:24" x14ac:dyDescent="0.15">
      <c r="B35" s="32"/>
      <c r="C35" s="33"/>
      <c r="D35" s="55"/>
      <c r="E35" s="55"/>
      <c r="F35" s="55"/>
      <c r="G35" s="55"/>
      <c r="H35" s="55"/>
      <c r="I35" s="55"/>
      <c r="J35" s="55"/>
      <c r="K35" s="55"/>
      <c r="L35" s="55"/>
      <c r="M35" s="55"/>
      <c r="N35" s="55"/>
      <c r="O35" s="55"/>
      <c r="P35" s="55"/>
      <c r="Q35" s="55"/>
      <c r="R35" s="55"/>
      <c r="S35" s="55"/>
      <c r="T35" s="55"/>
      <c r="U35" s="55"/>
      <c r="V35" s="55"/>
      <c r="W35" s="55"/>
      <c r="X35" s="42">
        <f t="shared" si="38"/>
        <v>0</v>
      </c>
    </row>
    <row r="36" spans="1:24" x14ac:dyDescent="0.15">
      <c r="B36" s="32"/>
      <c r="C36" s="33"/>
      <c r="D36" s="55"/>
      <c r="E36" s="55"/>
      <c r="F36" s="55"/>
      <c r="G36" s="55"/>
      <c r="H36" s="55"/>
      <c r="I36" s="55"/>
      <c r="J36" s="55"/>
      <c r="K36" s="55"/>
      <c r="L36" s="55"/>
      <c r="M36" s="55"/>
      <c r="N36" s="55"/>
      <c r="O36" s="55"/>
      <c r="P36" s="55"/>
      <c r="Q36" s="55"/>
      <c r="R36" s="55"/>
      <c r="S36" s="55"/>
      <c r="T36" s="55"/>
      <c r="U36" s="55"/>
      <c r="V36" s="55"/>
      <c r="W36" s="55"/>
      <c r="X36" s="56">
        <f t="shared" si="38"/>
        <v>0</v>
      </c>
    </row>
    <row r="37" spans="1:24" x14ac:dyDescent="0.15">
      <c r="B37" s="151" t="s">
        <v>127</v>
      </c>
      <c r="C37" s="14"/>
      <c r="D37" s="15"/>
      <c r="E37" s="15"/>
      <c r="F37" s="15"/>
      <c r="G37" s="15"/>
      <c r="H37" s="15"/>
      <c r="I37" s="15"/>
      <c r="J37" s="15"/>
      <c r="K37" s="15"/>
      <c r="L37" s="15"/>
      <c r="M37" s="15"/>
      <c r="N37" s="15"/>
      <c r="O37" s="15"/>
      <c r="P37" s="15"/>
      <c r="Q37" s="15"/>
      <c r="R37" s="15"/>
      <c r="S37" s="15"/>
      <c r="T37" s="15"/>
      <c r="U37" s="15"/>
      <c r="V37" s="15"/>
      <c r="W37" s="15"/>
      <c r="X37" s="15"/>
    </row>
    <row r="39" spans="1:24" x14ac:dyDescent="0.15">
      <c r="X39" s="123" t="s">
        <v>53</v>
      </c>
    </row>
    <row r="40" spans="1:24" ht="15" x14ac:dyDescent="0.15">
      <c r="A40" s="148"/>
      <c r="D40" s="10">
        <v>30</v>
      </c>
      <c r="E40" s="10">
        <f>D40+1</f>
        <v>31</v>
      </c>
      <c r="F40" s="10">
        <f t="shared" ref="F40:F41" si="39">E40+1</f>
        <v>32</v>
      </c>
      <c r="G40" s="10">
        <f t="shared" ref="G40:G41" si="40">F40+1</f>
        <v>33</v>
      </c>
      <c r="H40" s="10">
        <f t="shared" ref="H40:H41" si="41">G40+1</f>
        <v>34</v>
      </c>
      <c r="I40" s="10">
        <f t="shared" ref="I40:I41" si="42">H40+1</f>
        <v>35</v>
      </c>
      <c r="J40" s="10">
        <f t="shared" ref="J40:J41" si="43">I40+1</f>
        <v>36</v>
      </c>
      <c r="K40" s="10">
        <f t="shared" ref="K40:K41" si="44">J40+1</f>
        <v>37</v>
      </c>
      <c r="L40" s="10">
        <f t="shared" ref="L40:L41" si="45">K40+1</f>
        <v>38</v>
      </c>
      <c r="M40" s="10">
        <f t="shared" ref="M40:M41" si="46">L40+1</f>
        <v>39</v>
      </c>
      <c r="N40" s="10">
        <f t="shared" ref="N40:N41" si="47">M40+1</f>
        <v>40</v>
      </c>
      <c r="O40" s="10">
        <f t="shared" ref="O40:O41" si="48">N40+1</f>
        <v>41</v>
      </c>
      <c r="P40" s="10">
        <f t="shared" ref="P40:P41" si="49">O40+1</f>
        <v>42</v>
      </c>
      <c r="Q40" s="10">
        <f t="shared" ref="Q40:Q41" si="50">P40+1</f>
        <v>43</v>
      </c>
      <c r="R40" s="10">
        <f t="shared" ref="R40:R41" si="51">Q40+1</f>
        <v>44</v>
      </c>
      <c r="S40" s="10">
        <f t="shared" ref="S40:S41" si="52">R40+1</f>
        <v>45</v>
      </c>
      <c r="T40" s="10">
        <f t="shared" ref="T40:T41" si="53">S40+1</f>
        <v>46</v>
      </c>
      <c r="U40" s="10">
        <f t="shared" ref="U40:U41" si="54">T40+1</f>
        <v>47</v>
      </c>
      <c r="V40" s="10">
        <f t="shared" ref="V40:V41" si="55">U40+1</f>
        <v>48</v>
      </c>
      <c r="W40" s="10">
        <f t="shared" ref="W40:W41" si="56">V40+1</f>
        <v>49</v>
      </c>
      <c r="X40" s="124"/>
    </row>
    <row r="41" spans="1:24" x14ac:dyDescent="0.15">
      <c r="D41" s="6">
        <v>1</v>
      </c>
      <c r="E41" s="6">
        <f t="shared" ref="E41" si="57">D41+1</f>
        <v>2</v>
      </c>
      <c r="F41" s="6">
        <f t="shared" si="39"/>
        <v>3</v>
      </c>
      <c r="G41" s="6">
        <f t="shared" si="40"/>
        <v>4</v>
      </c>
      <c r="H41" s="6">
        <f t="shared" si="41"/>
        <v>5</v>
      </c>
      <c r="I41" s="6">
        <f t="shared" si="42"/>
        <v>6</v>
      </c>
      <c r="J41" s="6">
        <f t="shared" si="43"/>
        <v>7</v>
      </c>
      <c r="K41" s="6">
        <f t="shared" si="44"/>
        <v>8</v>
      </c>
      <c r="L41" s="6">
        <f t="shared" si="45"/>
        <v>9</v>
      </c>
      <c r="M41" s="6">
        <f t="shared" si="46"/>
        <v>10</v>
      </c>
      <c r="N41" s="6">
        <f t="shared" si="47"/>
        <v>11</v>
      </c>
      <c r="O41" s="6">
        <f t="shared" si="48"/>
        <v>12</v>
      </c>
      <c r="P41" s="6">
        <f t="shared" si="49"/>
        <v>13</v>
      </c>
      <c r="Q41" s="6">
        <f t="shared" si="50"/>
        <v>14</v>
      </c>
      <c r="R41" s="6">
        <f t="shared" si="51"/>
        <v>15</v>
      </c>
      <c r="S41" s="6">
        <f t="shared" si="52"/>
        <v>16</v>
      </c>
      <c r="T41" s="6">
        <f t="shared" si="53"/>
        <v>17</v>
      </c>
      <c r="U41" s="6">
        <f t="shared" si="54"/>
        <v>18</v>
      </c>
      <c r="V41" s="6">
        <f t="shared" si="55"/>
        <v>19</v>
      </c>
      <c r="W41" s="6">
        <f t="shared" si="56"/>
        <v>20</v>
      </c>
      <c r="X41" s="125" t="s">
        <v>54</v>
      </c>
    </row>
    <row r="42" spans="1:24" x14ac:dyDescent="0.15">
      <c r="B42" s="211" t="s">
        <v>128</v>
      </c>
      <c r="C42" s="212"/>
      <c r="D42" s="7">
        <v>43555</v>
      </c>
      <c r="E42" s="7">
        <f t="shared" ref="E42" si="58">DATE(YEAR(D42)+1,MONTH(D42),DAY(D42))</f>
        <v>43921</v>
      </c>
      <c r="F42" s="7">
        <f t="shared" ref="F42" si="59">DATE(YEAR(E42)+1,MONTH(E42),DAY(E42))</f>
        <v>44286</v>
      </c>
      <c r="G42" s="7">
        <f t="shared" ref="G42" si="60">DATE(YEAR(F42)+1,MONTH(F42),DAY(F42))</f>
        <v>44651</v>
      </c>
      <c r="H42" s="7">
        <f t="shared" ref="H42" si="61">DATE(YEAR(G42)+1,MONTH(G42),DAY(G42))</f>
        <v>45016</v>
      </c>
      <c r="I42" s="7">
        <f t="shared" ref="I42" si="62">DATE(YEAR(H42)+1,MONTH(H42),DAY(H42))</f>
        <v>45382</v>
      </c>
      <c r="J42" s="7">
        <f t="shared" ref="J42" si="63">DATE(YEAR(I42)+1,MONTH(I42),DAY(I42))</f>
        <v>45747</v>
      </c>
      <c r="K42" s="7">
        <f t="shared" ref="K42" si="64">DATE(YEAR(J42)+1,MONTH(J42),DAY(J42))</f>
        <v>46112</v>
      </c>
      <c r="L42" s="7">
        <f t="shared" ref="L42" si="65">DATE(YEAR(K42)+1,MONTH(K42),DAY(K42))</f>
        <v>46477</v>
      </c>
      <c r="M42" s="7">
        <f t="shared" ref="M42" si="66">DATE(YEAR(L42)+1,MONTH(L42),DAY(L42))</f>
        <v>46843</v>
      </c>
      <c r="N42" s="7">
        <f t="shared" ref="N42" si="67">DATE(YEAR(M42)+1,MONTH(M42),DAY(M42))</f>
        <v>47208</v>
      </c>
      <c r="O42" s="7">
        <f t="shared" ref="O42" si="68">DATE(YEAR(N42)+1,MONTH(N42),DAY(N42))</f>
        <v>47573</v>
      </c>
      <c r="P42" s="7">
        <f t="shared" ref="P42" si="69">DATE(YEAR(O42)+1,MONTH(O42),DAY(O42))</f>
        <v>47938</v>
      </c>
      <c r="Q42" s="7">
        <f t="shared" ref="Q42" si="70">DATE(YEAR(P42)+1,MONTH(P42),DAY(P42))</f>
        <v>48304</v>
      </c>
      <c r="R42" s="7">
        <f t="shared" ref="R42" si="71">DATE(YEAR(Q42)+1,MONTH(Q42),DAY(Q42))</f>
        <v>48669</v>
      </c>
      <c r="S42" s="7">
        <f t="shared" ref="S42" si="72">DATE(YEAR(R42)+1,MONTH(R42),DAY(R42))</f>
        <v>49034</v>
      </c>
      <c r="T42" s="7">
        <f t="shared" ref="T42" si="73">DATE(YEAR(S42)+1,MONTH(S42),DAY(S42))</f>
        <v>49399</v>
      </c>
      <c r="U42" s="7">
        <f t="shared" ref="U42" si="74">DATE(YEAR(T42)+1,MONTH(T42),DAY(T42))</f>
        <v>49765</v>
      </c>
      <c r="V42" s="7">
        <f t="shared" ref="V42" si="75">DATE(YEAR(U42)+1,MONTH(U42),DAY(U42))</f>
        <v>50130</v>
      </c>
      <c r="W42" s="7">
        <f t="shared" ref="W42" si="76">DATE(YEAR(V42)+1,MONTH(V42),DAY(V42))</f>
        <v>50495</v>
      </c>
      <c r="X42" s="8"/>
    </row>
    <row r="43" spans="1:24" x14ac:dyDescent="0.15">
      <c r="B43" s="213" t="s">
        <v>129</v>
      </c>
      <c r="C43" s="214"/>
      <c r="D43" s="53"/>
      <c r="E43" s="53"/>
      <c r="F43" s="53"/>
      <c r="G43" s="53"/>
      <c r="H43" s="53">
        <v>50</v>
      </c>
      <c r="I43" s="53"/>
      <c r="J43" s="53"/>
      <c r="K43" s="53"/>
      <c r="L43" s="53"/>
      <c r="M43" s="53">
        <v>50</v>
      </c>
      <c r="N43" s="53"/>
      <c r="O43" s="53"/>
      <c r="P43" s="53"/>
      <c r="Q43" s="53"/>
      <c r="R43" s="53">
        <v>50</v>
      </c>
      <c r="S43" s="53"/>
      <c r="T43" s="53"/>
      <c r="U43" s="53"/>
      <c r="V43" s="53"/>
      <c r="W43" s="53"/>
      <c r="X43" s="39">
        <f>SUM(D43:W43)</f>
        <v>150</v>
      </c>
    </row>
    <row r="44" spans="1:24" x14ac:dyDescent="0.15">
      <c r="B44" s="228"/>
      <c r="C44" s="216"/>
      <c r="D44" s="54"/>
      <c r="E44" s="54"/>
      <c r="F44" s="54"/>
      <c r="G44" s="54"/>
      <c r="H44" s="54"/>
      <c r="I44" s="54"/>
      <c r="J44" s="54"/>
      <c r="K44" s="54"/>
      <c r="L44" s="54"/>
      <c r="M44" s="54"/>
      <c r="N44" s="54"/>
      <c r="O44" s="54"/>
      <c r="P44" s="54"/>
      <c r="Q44" s="54"/>
      <c r="R44" s="54"/>
      <c r="S44" s="54"/>
      <c r="T44" s="54"/>
      <c r="U44" s="54"/>
      <c r="V44" s="54"/>
      <c r="W44" s="54"/>
      <c r="X44" s="42">
        <f>SUM(D44:W44)</f>
        <v>0</v>
      </c>
    </row>
    <row r="45" spans="1:24" x14ac:dyDescent="0.15">
      <c r="B45" s="217" t="s">
        <v>127</v>
      </c>
      <c r="C45" s="218"/>
      <c r="D45" s="102"/>
      <c r="E45" s="102"/>
      <c r="F45" s="102"/>
      <c r="G45" s="102"/>
      <c r="H45" s="102"/>
      <c r="I45" s="102"/>
      <c r="J45" s="102"/>
      <c r="K45" s="102"/>
      <c r="L45" s="102"/>
      <c r="M45" s="102"/>
      <c r="N45" s="102"/>
      <c r="O45" s="102"/>
      <c r="P45" s="102"/>
      <c r="Q45" s="102"/>
      <c r="R45" s="102"/>
      <c r="S45" s="102"/>
      <c r="T45" s="102"/>
      <c r="U45" s="102"/>
      <c r="V45" s="102"/>
      <c r="W45" s="102"/>
      <c r="X45" s="102"/>
    </row>
    <row r="46" spans="1:24" ht="15.75" x14ac:dyDescent="0.15">
      <c r="A46" s="3"/>
    </row>
    <row r="47" spans="1:24" x14ac:dyDescent="0.15">
      <c r="X47" s="123" t="s">
        <v>53</v>
      </c>
    </row>
    <row r="48" spans="1:24" ht="15" x14ac:dyDescent="0.15">
      <c r="A48" s="148" t="s">
        <v>125</v>
      </c>
      <c r="D48" s="10">
        <v>30</v>
      </c>
      <c r="E48" s="10">
        <f>D48+1</f>
        <v>31</v>
      </c>
      <c r="F48" s="10">
        <f t="shared" ref="F48:W48" si="77">E48+1</f>
        <v>32</v>
      </c>
      <c r="G48" s="10">
        <f t="shared" si="77"/>
        <v>33</v>
      </c>
      <c r="H48" s="10">
        <f t="shared" si="77"/>
        <v>34</v>
      </c>
      <c r="I48" s="10">
        <f t="shared" si="77"/>
        <v>35</v>
      </c>
      <c r="J48" s="10">
        <f t="shared" si="77"/>
        <v>36</v>
      </c>
      <c r="K48" s="10">
        <f t="shared" si="77"/>
        <v>37</v>
      </c>
      <c r="L48" s="10">
        <f t="shared" si="77"/>
        <v>38</v>
      </c>
      <c r="M48" s="10">
        <f t="shared" si="77"/>
        <v>39</v>
      </c>
      <c r="N48" s="10">
        <f t="shared" si="77"/>
        <v>40</v>
      </c>
      <c r="O48" s="10">
        <f t="shared" si="77"/>
        <v>41</v>
      </c>
      <c r="P48" s="10">
        <f t="shared" si="77"/>
        <v>42</v>
      </c>
      <c r="Q48" s="10">
        <f t="shared" si="77"/>
        <v>43</v>
      </c>
      <c r="R48" s="10">
        <f t="shared" si="77"/>
        <v>44</v>
      </c>
      <c r="S48" s="10">
        <f t="shared" si="77"/>
        <v>45</v>
      </c>
      <c r="T48" s="10">
        <f t="shared" si="77"/>
        <v>46</v>
      </c>
      <c r="U48" s="10">
        <f t="shared" si="77"/>
        <v>47</v>
      </c>
      <c r="V48" s="10">
        <f t="shared" si="77"/>
        <v>48</v>
      </c>
      <c r="W48" s="10">
        <f t="shared" si="77"/>
        <v>49</v>
      </c>
      <c r="X48" s="124"/>
    </row>
    <row r="49" spans="2:24" x14ac:dyDescent="0.15">
      <c r="D49" s="6">
        <v>1</v>
      </c>
      <c r="E49" s="6">
        <f t="shared" ref="E49:W49" si="78">D49+1</f>
        <v>2</v>
      </c>
      <c r="F49" s="6">
        <f t="shared" si="78"/>
        <v>3</v>
      </c>
      <c r="G49" s="6">
        <f t="shared" si="78"/>
        <v>4</v>
      </c>
      <c r="H49" s="6">
        <f t="shared" si="78"/>
        <v>5</v>
      </c>
      <c r="I49" s="6">
        <f t="shared" si="78"/>
        <v>6</v>
      </c>
      <c r="J49" s="6">
        <f t="shared" si="78"/>
        <v>7</v>
      </c>
      <c r="K49" s="6">
        <f t="shared" si="78"/>
        <v>8</v>
      </c>
      <c r="L49" s="6">
        <f t="shared" si="78"/>
        <v>9</v>
      </c>
      <c r="M49" s="6">
        <f t="shared" si="78"/>
        <v>10</v>
      </c>
      <c r="N49" s="6">
        <f t="shared" si="78"/>
        <v>11</v>
      </c>
      <c r="O49" s="6">
        <f t="shared" si="78"/>
        <v>12</v>
      </c>
      <c r="P49" s="6">
        <f t="shared" si="78"/>
        <v>13</v>
      </c>
      <c r="Q49" s="6">
        <f t="shared" si="78"/>
        <v>14</v>
      </c>
      <c r="R49" s="6">
        <f t="shared" si="78"/>
        <v>15</v>
      </c>
      <c r="S49" s="6">
        <f t="shared" si="78"/>
        <v>16</v>
      </c>
      <c r="T49" s="6">
        <f t="shared" si="78"/>
        <v>17</v>
      </c>
      <c r="U49" s="6">
        <f t="shared" si="78"/>
        <v>18</v>
      </c>
      <c r="V49" s="6">
        <f t="shared" si="78"/>
        <v>19</v>
      </c>
      <c r="W49" s="6">
        <f t="shared" si="78"/>
        <v>20</v>
      </c>
      <c r="X49" s="125" t="s">
        <v>54</v>
      </c>
    </row>
    <row r="50" spans="2:24" x14ac:dyDescent="0.15">
      <c r="B50" s="149" t="s">
        <v>180</v>
      </c>
      <c r="C50" s="149" t="s">
        <v>126</v>
      </c>
      <c r="D50" s="7">
        <v>43555</v>
      </c>
      <c r="E50" s="7">
        <f t="shared" ref="E50:W50" si="79">DATE(YEAR(D50)+1,MONTH(D50),DAY(D50))</f>
        <v>43921</v>
      </c>
      <c r="F50" s="7">
        <f t="shared" si="79"/>
        <v>44286</v>
      </c>
      <c r="G50" s="7">
        <f t="shared" si="79"/>
        <v>44651</v>
      </c>
      <c r="H50" s="7">
        <f t="shared" si="79"/>
        <v>45016</v>
      </c>
      <c r="I50" s="7">
        <f t="shared" si="79"/>
        <v>45382</v>
      </c>
      <c r="J50" s="7">
        <f t="shared" si="79"/>
        <v>45747</v>
      </c>
      <c r="K50" s="7">
        <f t="shared" si="79"/>
        <v>46112</v>
      </c>
      <c r="L50" s="7">
        <f t="shared" si="79"/>
        <v>46477</v>
      </c>
      <c r="M50" s="7">
        <f t="shared" si="79"/>
        <v>46843</v>
      </c>
      <c r="N50" s="7">
        <f t="shared" si="79"/>
        <v>47208</v>
      </c>
      <c r="O50" s="7">
        <f t="shared" si="79"/>
        <v>47573</v>
      </c>
      <c r="P50" s="7">
        <f t="shared" si="79"/>
        <v>47938</v>
      </c>
      <c r="Q50" s="7">
        <f t="shared" si="79"/>
        <v>48304</v>
      </c>
      <c r="R50" s="7">
        <f t="shared" si="79"/>
        <v>48669</v>
      </c>
      <c r="S50" s="7">
        <f t="shared" si="79"/>
        <v>49034</v>
      </c>
      <c r="T50" s="7">
        <f t="shared" si="79"/>
        <v>49399</v>
      </c>
      <c r="U50" s="7">
        <f t="shared" si="79"/>
        <v>49765</v>
      </c>
      <c r="V50" s="7">
        <f t="shared" si="79"/>
        <v>50130</v>
      </c>
      <c r="W50" s="7">
        <f t="shared" si="79"/>
        <v>50495</v>
      </c>
      <c r="X50" s="8"/>
    </row>
    <row r="51" spans="2:24" x14ac:dyDescent="0.15">
      <c r="B51" s="152" t="str">
        <f t="shared" ref="B51:C78" si="80">IF(B9="","",B9)</f>
        <v>●●工事（附設）</v>
      </c>
      <c r="C51" s="152">
        <f t="shared" si="80"/>
        <v>8</v>
      </c>
      <c r="D51" s="101">
        <f t="shared" ref="D51:D78" si="81">IF(D9="","",D9+D9*SUM(D$43:D$44)/SUM(D$9:D$36))</f>
        <v>50</v>
      </c>
      <c r="E51" s="101">
        <f t="shared" ref="E51:W51" si="82">IF(E9="","",E9+E9*SUM(E$43:E$44)/SUM(E$9:E$36))</f>
        <v>50</v>
      </c>
      <c r="F51" s="101">
        <f t="shared" si="82"/>
        <v>50</v>
      </c>
      <c r="G51" s="101">
        <f t="shared" si="82"/>
        <v>50</v>
      </c>
      <c r="H51" s="101">
        <f t="shared" si="82"/>
        <v>52.38095238095238</v>
      </c>
      <c r="I51" s="101">
        <f t="shared" si="82"/>
        <v>50</v>
      </c>
      <c r="J51" s="101">
        <f t="shared" si="82"/>
        <v>50</v>
      </c>
      <c r="K51" s="101">
        <f t="shared" si="82"/>
        <v>50</v>
      </c>
      <c r="L51" s="101">
        <f t="shared" si="82"/>
        <v>200</v>
      </c>
      <c r="M51" s="101">
        <f t="shared" si="82"/>
        <v>52.38095238095238</v>
      </c>
      <c r="N51" s="101">
        <f t="shared" si="82"/>
        <v>50</v>
      </c>
      <c r="O51" s="101">
        <f t="shared" si="82"/>
        <v>50</v>
      </c>
      <c r="P51" s="101">
        <f t="shared" si="82"/>
        <v>50</v>
      </c>
      <c r="Q51" s="101">
        <f t="shared" si="82"/>
        <v>50</v>
      </c>
      <c r="R51" s="101">
        <f t="shared" si="82"/>
        <v>52.38095238095238</v>
      </c>
      <c r="S51" s="101">
        <f t="shared" si="82"/>
        <v>50</v>
      </c>
      <c r="T51" s="101">
        <f t="shared" si="82"/>
        <v>50</v>
      </c>
      <c r="U51" s="101">
        <f t="shared" si="82"/>
        <v>200</v>
      </c>
      <c r="V51" s="101">
        <f t="shared" si="82"/>
        <v>50</v>
      </c>
      <c r="W51" s="101">
        <f t="shared" si="82"/>
        <v>50</v>
      </c>
      <c r="X51" s="39">
        <f>SUM(D51:W51)</f>
        <v>1307.1428571428573</v>
      </c>
    </row>
    <row r="52" spans="2:24" x14ac:dyDescent="0.15">
      <c r="B52" s="153" t="str">
        <f t="shared" si="80"/>
        <v>▲▲工事（更新）</v>
      </c>
      <c r="C52" s="153">
        <f t="shared" si="80"/>
        <v>10</v>
      </c>
      <c r="D52" s="79">
        <f t="shared" si="81"/>
        <v>100</v>
      </c>
      <c r="E52" s="79">
        <f t="shared" ref="E52:W52" si="83">IF(E10="","",E10+E10*SUM(E$43:E$44)/SUM(E$9:E$36))</f>
        <v>100</v>
      </c>
      <c r="F52" s="79">
        <f t="shared" si="83"/>
        <v>100</v>
      </c>
      <c r="G52" s="79">
        <f t="shared" si="83"/>
        <v>100</v>
      </c>
      <c r="H52" s="79">
        <f t="shared" si="83"/>
        <v>104.76190476190476</v>
      </c>
      <c r="I52" s="79">
        <f t="shared" si="83"/>
        <v>100</v>
      </c>
      <c r="J52" s="79">
        <f t="shared" si="83"/>
        <v>100</v>
      </c>
      <c r="K52" s="79">
        <f t="shared" si="83"/>
        <v>100</v>
      </c>
      <c r="L52" s="79">
        <f t="shared" si="83"/>
        <v>400</v>
      </c>
      <c r="M52" s="79">
        <f t="shared" si="83"/>
        <v>104.76190476190476</v>
      </c>
      <c r="N52" s="79">
        <f t="shared" si="83"/>
        <v>100</v>
      </c>
      <c r="O52" s="79">
        <f t="shared" si="83"/>
        <v>100</v>
      </c>
      <c r="P52" s="79">
        <f t="shared" si="83"/>
        <v>100</v>
      </c>
      <c r="Q52" s="79">
        <f t="shared" si="83"/>
        <v>100</v>
      </c>
      <c r="R52" s="79">
        <f t="shared" si="83"/>
        <v>104.76190476190476</v>
      </c>
      <c r="S52" s="79">
        <f t="shared" si="83"/>
        <v>100</v>
      </c>
      <c r="T52" s="79">
        <f t="shared" si="83"/>
        <v>100</v>
      </c>
      <c r="U52" s="79">
        <f t="shared" si="83"/>
        <v>400</v>
      </c>
      <c r="V52" s="79">
        <f t="shared" si="83"/>
        <v>100</v>
      </c>
      <c r="W52" s="79">
        <f t="shared" si="83"/>
        <v>100</v>
      </c>
      <c r="X52" s="42">
        <f>SUM(D52:W52)</f>
        <v>2614.2857142857147</v>
      </c>
    </row>
    <row r="53" spans="2:24" x14ac:dyDescent="0.15">
      <c r="B53" s="153" t="str">
        <f t="shared" si="80"/>
        <v>◆◆工事（更新）</v>
      </c>
      <c r="C53" s="153">
        <f t="shared" si="80"/>
        <v>15</v>
      </c>
      <c r="D53" s="79">
        <f t="shared" si="81"/>
        <v>200</v>
      </c>
      <c r="E53" s="79">
        <f t="shared" ref="E53:W53" si="84">IF(E11="","",E11+E11*SUM(E$43:E$44)/SUM(E$9:E$36))</f>
        <v>200</v>
      </c>
      <c r="F53" s="79">
        <f t="shared" si="84"/>
        <v>200</v>
      </c>
      <c r="G53" s="79">
        <f t="shared" si="84"/>
        <v>200</v>
      </c>
      <c r="H53" s="79">
        <f t="shared" si="84"/>
        <v>209.52380952380952</v>
      </c>
      <c r="I53" s="79">
        <f t="shared" si="84"/>
        <v>200</v>
      </c>
      <c r="J53" s="79">
        <f t="shared" si="84"/>
        <v>200</v>
      </c>
      <c r="K53" s="79">
        <f t="shared" si="84"/>
        <v>200</v>
      </c>
      <c r="L53" s="79">
        <f t="shared" si="84"/>
        <v>800</v>
      </c>
      <c r="M53" s="79">
        <f t="shared" si="84"/>
        <v>209.52380952380952</v>
      </c>
      <c r="N53" s="79">
        <f t="shared" si="84"/>
        <v>200</v>
      </c>
      <c r="O53" s="79">
        <f t="shared" si="84"/>
        <v>200</v>
      </c>
      <c r="P53" s="79">
        <f t="shared" si="84"/>
        <v>200</v>
      </c>
      <c r="Q53" s="79">
        <f t="shared" si="84"/>
        <v>200</v>
      </c>
      <c r="R53" s="79">
        <f t="shared" si="84"/>
        <v>209.52380952380952</v>
      </c>
      <c r="S53" s="79">
        <f t="shared" si="84"/>
        <v>200</v>
      </c>
      <c r="T53" s="79">
        <f t="shared" si="84"/>
        <v>200</v>
      </c>
      <c r="U53" s="79">
        <f t="shared" si="84"/>
        <v>800</v>
      </c>
      <c r="V53" s="79">
        <f t="shared" si="84"/>
        <v>200</v>
      </c>
      <c r="W53" s="79">
        <f t="shared" si="84"/>
        <v>200</v>
      </c>
      <c r="X53" s="42">
        <f>SUM(D53:W53)</f>
        <v>5228.5714285714294</v>
      </c>
    </row>
    <row r="54" spans="2:24" x14ac:dyDescent="0.15">
      <c r="B54" s="153" t="str">
        <f t="shared" si="80"/>
        <v>▼▼工事（更新）</v>
      </c>
      <c r="C54" s="153">
        <f t="shared" si="80"/>
        <v>17</v>
      </c>
      <c r="D54" s="79">
        <f t="shared" si="81"/>
        <v>250</v>
      </c>
      <c r="E54" s="79">
        <f t="shared" ref="E54:W54" si="85">IF(E12="","",E12+E12*SUM(E$43:E$44)/SUM(E$9:E$36))</f>
        <v>300</v>
      </c>
      <c r="F54" s="79">
        <f t="shared" si="85"/>
        <v>300</v>
      </c>
      <c r="G54" s="79">
        <f t="shared" si="85"/>
        <v>300</v>
      </c>
      <c r="H54" s="79">
        <f t="shared" si="85"/>
        <v>314.28571428571428</v>
      </c>
      <c r="I54" s="79">
        <f t="shared" si="85"/>
        <v>250</v>
      </c>
      <c r="J54" s="79">
        <f t="shared" si="85"/>
        <v>300</v>
      </c>
      <c r="K54" s="79">
        <f t="shared" si="85"/>
        <v>300</v>
      </c>
      <c r="L54" s="79">
        <f t="shared" si="85"/>
        <v>1200</v>
      </c>
      <c r="M54" s="79">
        <f t="shared" si="85"/>
        <v>314.28571428571428</v>
      </c>
      <c r="N54" s="79">
        <f t="shared" si="85"/>
        <v>250</v>
      </c>
      <c r="O54" s="79">
        <f t="shared" si="85"/>
        <v>300</v>
      </c>
      <c r="P54" s="79">
        <f t="shared" si="85"/>
        <v>300</v>
      </c>
      <c r="Q54" s="79">
        <f t="shared" si="85"/>
        <v>300</v>
      </c>
      <c r="R54" s="79">
        <f t="shared" si="85"/>
        <v>314.28571428571428</v>
      </c>
      <c r="S54" s="79">
        <f t="shared" si="85"/>
        <v>250</v>
      </c>
      <c r="T54" s="79">
        <f t="shared" si="85"/>
        <v>300</v>
      </c>
      <c r="U54" s="79">
        <f t="shared" si="85"/>
        <v>1200</v>
      </c>
      <c r="V54" s="79">
        <f t="shared" si="85"/>
        <v>300</v>
      </c>
      <c r="W54" s="79">
        <f t="shared" si="85"/>
        <v>300</v>
      </c>
      <c r="X54" s="42">
        <f>SUM(D54:W54)</f>
        <v>7642.8571428571431</v>
      </c>
    </row>
    <row r="55" spans="2:24" x14ac:dyDescent="0.15">
      <c r="B55" s="153" t="str">
        <f t="shared" si="80"/>
        <v>■■工事（更新）</v>
      </c>
      <c r="C55" s="153">
        <f t="shared" si="80"/>
        <v>20</v>
      </c>
      <c r="D55" s="79">
        <f t="shared" si="81"/>
        <v>400</v>
      </c>
      <c r="E55" s="79">
        <f t="shared" ref="E55:W55" si="86">IF(E13="","",E13+E13*SUM(E$43:E$44)/SUM(E$9:E$36))</f>
        <v>400</v>
      </c>
      <c r="F55" s="79">
        <f t="shared" si="86"/>
        <v>400</v>
      </c>
      <c r="G55" s="79">
        <f t="shared" si="86"/>
        <v>400</v>
      </c>
      <c r="H55" s="79">
        <f t="shared" si="86"/>
        <v>419.04761904761904</v>
      </c>
      <c r="I55" s="79">
        <f t="shared" si="86"/>
        <v>400</v>
      </c>
      <c r="J55" s="79">
        <f t="shared" si="86"/>
        <v>400</v>
      </c>
      <c r="K55" s="79">
        <f t="shared" si="86"/>
        <v>400</v>
      </c>
      <c r="L55" s="79">
        <f t="shared" si="86"/>
        <v>1400</v>
      </c>
      <c r="M55" s="79">
        <f t="shared" si="86"/>
        <v>419.04761904761904</v>
      </c>
      <c r="N55" s="79">
        <f t="shared" si="86"/>
        <v>400</v>
      </c>
      <c r="O55" s="79">
        <f t="shared" si="86"/>
        <v>400</v>
      </c>
      <c r="P55" s="79">
        <f t="shared" si="86"/>
        <v>400</v>
      </c>
      <c r="Q55" s="79">
        <f t="shared" si="86"/>
        <v>400</v>
      </c>
      <c r="R55" s="79">
        <f t="shared" si="86"/>
        <v>419.04761904761904</v>
      </c>
      <c r="S55" s="79">
        <f t="shared" si="86"/>
        <v>400</v>
      </c>
      <c r="T55" s="79">
        <f t="shared" si="86"/>
        <v>400</v>
      </c>
      <c r="U55" s="79">
        <f t="shared" si="86"/>
        <v>1400</v>
      </c>
      <c r="V55" s="79">
        <f t="shared" si="86"/>
        <v>400</v>
      </c>
      <c r="W55" s="79">
        <f t="shared" si="86"/>
        <v>400</v>
      </c>
      <c r="X55" s="42">
        <f>SUM(D55:W55)</f>
        <v>10057.142857142859</v>
      </c>
    </row>
    <row r="56" spans="2:24" x14ac:dyDescent="0.15">
      <c r="B56" s="153" t="str">
        <f t="shared" si="80"/>
        <v>■■工事（長寿命化）</v>
      </c>
      <c r="C56" s="153">
        <f t="shared" si="80"/>
        <v>20</v>
      </c>
      <c r="D56" s="79">
        <f t="shared" si="81"/>
        <v>0</v>
      </c>
      <c r="E56" s="79">
        <f t="shared" ref="E56:W56" si="87">IF(E14="","",E14+E14*SUM(E$43:E$44)/SUM(E$9:E$36))</f>
        <v>0</v>
      </c>
      <c r="F56" s="79">
        <f t="shared" si="87"/>
        <v>0</v>
      </c>
      <c r="G56" s="79">
        <f t="shared" si="87"/>
        <v>0</v>
      </c>
      <c r="H56" s="79">
        <f t="shared" si="87"/>
        <v>0</v>
      </c>
      <c r="I56" s="79">
        <f t="shared" si="87"/>
        <v>0</v>
      </c>
      <c r="J56" s="79">
        <f t="shared" si="87"/>
        <v>0</v>
      </c>
      <c r="K56" s="79">
        <f t="shared" si="87"/>
        <v>0</v>
      </c>
      <c r="L56" s="79">
        <f t="shared" si="87"/>
        <v>200</v>
      </c>
      <c r="M56" s="79">
        <f t="shared" si="87"/>
        <v>0</v>
      </c>
      <c r="N56" s="79">
        <f t="shared" si="87"/>
        <v>0</v>
      </c>
      <c r="O56" s="79">
        <f t="shared" si="87"/>
        <v>0</v>
      </c>
      <c r="P56" s="79">
        <f t="shared" si="87"/>
        <v>0</v>
      </c>
      <c r="Q56" s="79">
        <f t="shared" si="87"/>
        <v>0</v>
      </c>
      <c r="R56" s="79">
        <f t="shared" si="87"/>
        <v>0</v>
      </c>
      <c r="S56" s="79">
        <f t="shared" si="87"/>
        <v>0</v>
      </c>
      <c r="T56" s="79">
        <f t="shared" si="87"/>
        <v>0</v>
      </c>
      <c r="U56" s="79">
        <f t="shared" si="87"/>
        <v>200</v>
      </c>
      <c r="V56" s="79">
        <f t="shared" si="87"/>
        <v>0</v>
      </c>
      <c r="W56" s="79">
        <f t="shared" si="87"/>
        <v>0</v>
      </c>
      <c r="X56" s="42">
        <f t="shared" ref="X56:X78" si="88">SUM(D56:W56)</f>
        <v>400</v>
      </c>
    </row>
    <row r="57" spans="2:24" x14ac:dyDescent="0.15">
      <c r="B57" s="153" t="str">
        <f t="shared" si="80"/>
        <v/>
      </c>
      <c r="C57" s="153" t="str">
        <f t="shared" si="80"/>
        <v/>
      </c>
      <c r="D57" s="79" t="str">
        <f t="shared" si="81"/>
        <v/>
      </c>
      <c r="E57" s="79" t="str">
        <f t="shared" ref="E57:W57" si="89">IF(E15="","",E15+E15*SUM(E$43:E$44)/SUM(E$9:E$36))</f>
        <v/>
      </c>
      <c r="F57" s="79" t="str">
        <f t="shared" si="89"/>
        <v/>
      </c>
      <c r="G57" s="79" t="str">
        <f t="shared" si="89"/>
        <v/>
      </c>
      <c r="H57" s="79" t="str">
        <f t="shared" si="89"/>
        <v/>
      </c>
      <c r="I57" s="79" t="str">
        <f t="shared" si="89"/>
        <v/>
      </c>
      <c r="J57" s="79" t="str">
        <f t="shared" si="89"/>
        <v/>
      </c>
      <c r="K57" s="79" t="str">
        <f t="shared" si="89"/>
        <v/>
      </c>
      <c r="L57" s="79" t="str">
        <f t="shared" si="89"/>
        <v/>
      </c>
      <c r="M57" s="79" t="str">
        <f t="shared" si="89"/>
        <v/>
      </c>
      <c r="N57" s="79" t="str">
        <f t="shared" si="89"/>
        <v/>
      </c>
      <c r="O57" s="79" t="str">
        <f t="shared" si="89"/>
        <v/>
      </c>
      <c r="P57" s="79" t="str">
        <f t="shared" si="89"/>
        <v/>
      </c>
      <c r="Q57" s="79" t="str">
        <f t="shared" si="89"/>
        <v/>
      </c>
      <c r="R57" s="79" t="str">
        <f t="shared" si="89"/>
        <v/>
      </c>
      <c r="S57" s="79" t="str">
        <f t="shared" si="89"/>
        <v/>
      </c>
      <c r="T57" s="79" t="str">
        <f t="shared" si="89"/>
        <v/>
      </c>
      <c r="U57" s="79" t="str">
        <f t="shared" si="89"/>
        <v/>
      </c>
      <c r="V57" s="79" t="str">
        <f t="shared" si="89"/>
        <v/>
      </c>
      <c r="W57" s="79" t="str">
        <f t="shared" si="89"/>
        <v/>
      </c>
      <c r="X57" s="42">
        <f t="shared" si="88"/>
        <v>0</v>
      </c>
    </row>
    <row r="58" spans="2:24" x14ac:dyDescent="0.15">
      <c r="B58" s="153" t="str">
        <f t="shared" si="80"/>
        <v/>
      </c>
      <c r="C58" s="153" t="str">
        <f t="shared" si="80"/>
        <v/>
      </c>
      <c r="D58" s="79" t="str">
        <f t="shared" si="81"/>
        <v/>
      </c>
      <c r="E58" s="79" t="str">
        <f t="shared" ref="E58:W58" si="90">IF(E16="","",E16+E16*SUM(E$43:E$44)/SUM(E$9:E$36))</f>
        <v/>
      </c>
      <c r="F58" s="79" t="str">
        <f t="shared" si="90"/>
        <v/>
      </c>
      <c r="G58" s="79" t="str">
        <f t="shared" si="90"/>
        <v/>
      </c>
      <c r="H58" s="79" t="str">
        <f t="shared" si="90"/>
        <v/>
      </c>
      <c r="I58" s="79" t="str">
        <f t="shared" si="90"/>
        <v/>
      </c>
      <c r="J58" s="79" t="str">
        <f t="shared" si="90"/>
        <v/>
      </c>
      <c r="K58" s="79" t="str">
        <f t="shared" si="90"/>
        <v/>
      </c>
      <c r="L58" s="79" t="str">
        <f t="shared" si="90"/>
        <v/>
      </c>
      <c r="M58" s="79" t="str">
        <f t="shared" si="90"/>
        <v/>
      </c>
      <c r="N58" s="79" t="str">
        <f t="shared" si="90"/>
        <v/>
      </c>
      <c r="O58" s="79" t="str">
        <f t="shared" si="90"/>
        <v/>
      </c>
      <c r="P58" s="79" t="str">
        <f t="shared" si="90"/>
        <v/>
      </c>
      <c r="Q58" s="79" t="str">
        <f t="shared" si="90"/>
        <v/>
      </c>
      <c r="R58" s="79" t="str">
        <f t="shared" si="90"/>
        <v/>
      </c>
      <c r="S58" s="79" t="str">
        <f t="shared" si="90"/>
        <v/>
      </c>
      <c r="T58" s="79" t="str">
        <f t="shared" si="90"/>
        <v/>
      </c>
      <c r="U58" s="79" t="str">
        <f t="shared" si="90"/>
        <v/>
      </c>
      <c r="V58" s="79" t="str">
        <f t="shared" si="90"/>
        <v/>
      </c>
      <c r="W58" s="79" t="str">
        <f t="shared" si="90"/>
        <v/>
      </c>
      <c r="X58" s="42">
        <f t="shared" si="88"/>
        <v>0</v>
      </c>
    </row>
    <row r="59" spans="2:24" x14ac:dyDescent="0.15">
      <c r="B59" s="153" t="str">
        <f t="shared" si="80"/>
        <v/>
      </c>
      <c r="C59" s="153" t="str">
        <f t="shared" si="80"/>
        <v/>
      </c>
      <c r="D59" s="79" t="str">
        <f t="shared" si="81"/>
        <v/>
      </c>
      <c r="E59" s="79" t="str">
        <f t="shared" ref="E59:W59" si="91">IF(E17="","",E17+E17*SUM(E$43:E$44)/SUM(E$9:E$36))</f>
        <v/>
      </c>
      <c r="F59" s="79" t="str">
        <f t="shared" si="91"/>
        <v/>
      </c>
      <c r="G59" s="79" t="str">
        <f t="shared" si="91"/>
        <v/>
      </c>
      <c r="H59" s="79" t="str">
        <f t="shared" si="91"/>
        <v/>
      </c>
      <c r="I59" s="79" t="str">
        <f t="shared" si="91"/>
        <v/>
      </c>
      <c r="J59" s="79" t="str">
        <f t="shared" si="91"/>
        <v/>
      </c>
      <c r="K59" s="79" t="str">
        <f t="shared" si="91"/>
        <v/>
      </c>
      <c r="L59" s="79" t="str">
        <f t="shared" si="91"/>
        <v/>
      </c>
      <c r="M59" s="79" t="str">
        <f t="shared" si="91"/>
        <v/>
      </c>
      <c r="N59" s="79" t="str">
        <f t="shared" si="91"/>
        <v/>
      </c>
      <c r="O59" s="79" t="str">
        <f t="shared" si="91"/>
        <v/>
      </c>
      <c r="P59" s="79" t="str">
        <f t="shared" si="91"/>
        <v/>
      </c>
      <c r="Q59" s="79" t="str">
        <f t="shared" si="91"/>
        <v/>
      </c>
      <c r="R59" s="79" t="str">
        <f t="shared" si="91"/>
        <v/>
      </c>
      <c r="S59" s="79" t="str">
        <f t="shared" si="91"/>
        <v/>
      </c>
      <c r="T59" s="79" t="str">
        <f t="shared" si="91"/>
        <v/>
      </c>
      <c r="U59" s="79" t="str">
        <f t="shared" si="91"/>
        <v/>
      </c>
      <c r="V59" s="79" t="str">
        <f t="shared" si="91"/>
        <v/>
      </c>
      <c r="W59" s="79" t="str">
        <f t="shared" si="91"/>
        <v/>
      </c>
      <c r="X59" s="42">
        <f t="shared" si="88"/>
        <v>0</v>
      </c>
    </row>
    <row r="60" spans="2:24" x14ac:dyDescent="0.15">
      <c r="B60" s="153" t="str">
        <f t="shared" si="80"/>
        <v/>
      </c>
      <c r="C60" s="153" t="str">
        <f t="shared" si="80"/>
        <v/>
      </c>
      <c r="D60" s="79" t="str">
        <f t="shared" si="81"/>
        <v/>
      </c>
      <c r="E60" s="79" t="str">
        <f t="shared" ref="E60:W60" si="92">IF(E18="","",E18+E18*SUM(E$43:E$44)/SUM(E$9:E$36))</f>
        <v/>
      </c>
      <c r="F60" s="79" t="str">
        <f t="shared" si="92"/>
        <v/>
      </c>
      <c r="G60" s="79" t="str">
        <f t="shared" si="92"/>
        <v/>
      </c>
      <c r="H60" s="79" t="str">
        <f t="shared" si="92"/>
        <v/>
      </c>
      <c r="I60" s="79" t="str">
        <f t="shared" si="92"/>
        <v/>
      </c>
      <c r="J60" s="79" t="str">
        <f t="shared" si="92"/>
        <v/>
      </c>
      <c r="K60" s="79" t="str">
        <f t="shared" si="92"/>
        <v/>
      </c>
      <c r="L60" s="79" t="str">
        <f t="shared" si="92"/>
        <v/>
      </c>
      <c r="M60" s="79" t="str">
        <f t="shared" si="92"/>
        <v/>
      </c>
      <c r="N60" s="79" t="str">
        <f t="shared" si="92"/>
        <v/>
      </c>
      <c r="O60" s="79" t="str">
        <f t="shared" si="92"/>
        <v/>
      </c>
      <c r="P60" s="79" t="str">
        <f t="shared" si="92"/>
        <v/>
      </c>
      <c r="Q60" s="79" t="str">
        <f t="shared" si="92"/>
        <v/>
      </c>
      <c r="R60" s="79" t="str">
        <f t="shared" si="92"/>
        <v/>
      </c>
      <c r="S60" s="79" t="str">
        <f t="shared" si="92"/>
        <v/>
      </c>
      <c r="T60" s="79" t="str">
        <f t="shared" si="92"/>
        <v/>
      </c>
      <c r="U60" s="79" t="str">
        <f t="shared" si="92"/>
        <v/>
      </c>
      <c r="V60" s="79" t="str">
        <f t="shared" si="92"/>
        <v/>
      </c>
      <c r="W60" s="79" t="str">
        <f t="shared" si="92"/>
        <v/>
      </c>
      <c r="X60" s="42">
        <f t="shared" si="88"/>
        <v>0</v>
      </c>
    </row>
    <row r="61" spans="2:24" x14ac:dyDescent="0.15">
      <c r="B61" s="153" t="str">
        <f t="shared" si="80"/>
        <v/>
      </c>
      <c r="C61" s="153" t="str">
        <f t="shared" si="80"/>
        <v/>
      </c>
      <c r="D61" s="79" t="str">
        <f t="shared" si="81"/>
        <v/>
      </c>
      <c r="E61" s="79" t="str">
        <f t="shared" ref="E61:W61" si="93">IF(E19="","",E19+E19*SUM(E$43:E$44)/SUM(E$9:E$36))</f>
        <v/>
      </c>
      <c r="F61" s="79" t="str">
        <f t="shared" si="93"/>
        <v/>
      </c>
      <c r="G61" s="79" t="str">
        <f t="shared" si="93"/>
        <v/>
      </c>
      <c r="H61" s="79" t="str">
        <f t="shared" si="93"/>
        <v/>
      </c>
      <c r="I61" s="79" t="str">
        <f t="shared" si="93"/>
        <v/>
      </c>
      <c r="J61" s="79" t="str">
        <f t="shared" si="93"/>
        <v/>
      </c>
      <c r="K61" s="79" t="str">
        <f t="shared" si="93"/>
        <v/>
      </c>
      <c r="L61" s="79" t="str">
        <f t="shared" si="93"/>
        <v/>
      </c>
      <c r="M61" s="79" t="str">
        <f t="shared" si="93"/>
        <v/>
      </c>
      <c r="N61" s="79" t="str">
        <f t="shared" si="93"/>
        <v/>
      </c>
      <c r="O61" s="79" t="str">
        <f t="shared" si="93"/>
        <v/>
      </c>
      <c r="P61" s="79" t="str">
        <f t="shared" si="93"/>
        <v/>
      </c>
      <c r="Q61" s="79" t="str">
        <f t="shared" si="93"/>
        <v/>
      </c>
      <c r="R61" s="79" t="str">
        <f t="shared" si="93"/>
        <v/>
      </c>
      <c r="S61" s="79" t="str">
        <f t="shared" si="93"/>
        <v/>
      </c>
      <c r="T61" s="79" t="str">
        <f t="shared" si="93"/>
        <v/>
      </c>
      <c r="U61" s="79" t="str">
        <f t="shared" si="93"/>
        <v/>
      </c>
      <c r="V61" s="79" t="str">
        <f t="shared" si="93"/>
        <v/>
      </c>
      <c r="W61" s="79" t="str">
        <f t="shared" si="93"/>
        <v/>
      </c>
      <c r="X61" s="42">
        <f t="shared" si="88"/>
        <v>0</v>
      </c>
    </row>
    <row r="62" spans="2:24" x14ac:dyDescent="0.15">
      <c r="B62" s="153" t="str">
        <f t="shared" si="80"/>
        <v/>
      </c>
      <c r="C62" s="153" t="str">
        <f t="shared" si="80"/>
        <v/>
      </c>
      <c r="D62" s="79" t="str">
        <f t="shared" si="81"/>
        <v/>
      </c>
      <c r="E62" s="79" t="str">
        <f t="shared" ref="E62:W62" si="94">IF(E20="","",E20+E20*SUM(E$43:E$44)/SUM(E$9:E$36))</f>
        <v/>
      </c>
      <c r="F62" s="79" t="str">
        <f t="shared" si="94"/>
        <v/>
      </c>
      <c r="G62" s="79" t="str">
        <f t="shared" si="94"/>
        <v/>
      </c>
      <c r="H62" s="79" t="str">
        <f t="shared" si="94"/>
        <v/>
      </c>
      <c r="I62" s="79" t="str">
        <f t="shared" si="94"/>
        <v/>
      </c>
      <c r="J62" s="79" t="str">
        <f t="shared" si="94"/>
        <v/>
      </c>
      <c r="K62" s="79" t="str">
        <f t="shared" si="94"/>
        <v/>
      </c>
      <c r="L62" s="79" t="str">
        <f t="shared" si="94"/>
        <v/>
      </c>
      <c r="M62" s="79" t="str">
        <f t="shared" si="94"/>
        <v/>
      </c>
      <c r="N62" s="79" t="str">
        <f t="shared" si="94"/>
        <v/>
      </c>
      <c r="O62" s="79" t="str">
        <f t="shared" si="94"/>
        <v/>
      </c>
      <c r="P62" s="79" t="str">
        <f t="shared" si="94"/>
        <v/>
      </c>
      <c r="Q62" s="79" t="str">
        <f t="shared" si="94"/>
        <v/>
      </c>
      <c r="R62" s="79" t="str">
        <f t="shared" si="94"/>
        <v/>
      </c>
      <c r="S62" s="79" t="str">
        <f t="shared" si="94"/>
        <v/>
      </c>
      <c r="T62" s="79" t="str">
        <f t="shared" si="94"/>
        <v/>
      </c>
      <c r="U62" s="79" t="str">
        <f t="shared" si="94"/>
        <v/>
      </c>
      <c r="V62" s="79" t="str">
        <f t="shared" si="94"/>
        <v/>
      </c>
      <c r="W62" s="79" t="str">
        <f t="shared" si="94"/>
        <v/>
      </c>
      <c r="X62" s="42">
        <f t="shared" si="88"/>
        <v>0</v>
      </c>
    </row>
    <row r="63" spans="2:24" x14ac:dyDescent="0.15">
      <c r="B63" s="153" t="str">
        <f t="shared" si="80"/>
        <v/>
      </c>
      <c r="C63" s="153" t="str">
        <f t="shared" si="80"/>
        <v/>
      </c>
      <c r="D63" s="79" t="str">
        <f t="shared" si="81"/>
        <v/>
      </c>
      <c r="E63" s="79" t="str">
        <f t="shared" ref="E63:W63" si="95">IF(E21="","",E21+E21*SUM(E$43:E$44)/SUM(E$9:E$36))</f>
        <v/>
      </c>
      <c r="F63" s="79" t="str">
        <f t="shared" si="95"/>
        <v/>
      </c>
      <c r="G63" s="79" t="str">
        <f t="shared" si="95"/>
        <v/>
      </c>
      <c r="H63" s="79" t="str">
        <f t="shared" si="95"/>
        <v/>
      </c>
      <c r="I63" s="79" t="str">
        <f t="shared" si="95"/>
        <v/>
      </c>
      <c r="J63" s="79" t="str">
        <f t="shared" si="95"/>
        <v/>
      </c>
      <c r="K63" s="79" t="str">
        <f t="shared" si="95"/>
        <v/>
      </c>
      <c r="L63" s="79" t="str">
        <f t="shared" si="95"/>
        <v/>
      </c>
      <c r="M63" s="79" t="str">
        <f t="shared" si="95"/>
        <v/>
      </c>
      <c r="N63" s="79" t="str">
        <f t="shared" si="95"/>
        <v/>
      </c>
      <c r="O63" s="79" t="str">
        <f t="shared" si="95"/>
        <v/>
      </c>
      <c r="P63" s="79" t="str">
        <f t="shared" si="95"/>
        <v/>
      </c>
      <c r="Q63" s="79" t="str">
        <f t="shared" si="95"/>
        <v/>
      </c>
      <c r="R63" s="79" t="str">
        <f t="shared" si="95"/>
        <v/>
      </c>
      <c r="S63" s="79" t="str">
        <f t="shared" si="95"/>
        <v/>
      </c>
      <c r="T63" s="79" t="str">
        <f t="shared" si="95"/>
        <v/>
      </c>
      <c r="U63" s="79" t="str">
        <f t="shared" si="95"/>
        <v/>
      </c>
      <c r="V63" s="79" t="str">
        <f t="shared" si="95"/>
        <v/>
      </c>
      <c r="W63" s="79" t="str">
        <f t="shared" si="95"/>
        <v/>
      </c>
      <c r="X63" s="42">
        <f t="shared" si="88"/>
        <v>0</v>
      </c>
    </row>
    <row r="64" spans="2:24" x14ac:dyDescent="0.15">
      <c r="B64" s="153" t="str">
        <f t="shared" si="80"/>
        <v/>
      </c>
      <c r="C64" s="153" t="str">
        <f t="shared" si="80"/>
        <v/>
      </c>
      <c r="D64" s="79" t="str">
        <f t="shared" si="81"/>
        <v/>
      </c>
      <c r="E64" s="79" t="str">
        <f t="shared" ref="E64:W64" si="96">IF(E22="","",E22+E22*SUM(E$43:E$44)/SUM(E$9:E$36))</f>
        <v/>
      </c>
      <c r="F64" s="79" t="str">
        <f t="shared" si="96"/>
        <v/>
      </c>
      <c r="G64" s="79" t="str">
        <f t="shared" si="96"/>
        <v/>
      </c>
      <c r="H64" s="79" t="str">
        <f t="shared" si="96"/>
        <v/>
      </c>
      <c r="I64" s="79" t="str">
        <f t="shared" si="96"/>
        <v/>
      </c>
      <c r="J64" s="79" t="str">
        <f t="shared" si="96"/>
        <v/>
      </c>
      <c r="K64" s="79" t="str">
        <f t="shared" si="96"/>
        <v/>
      </c>
      <c r="L64" s="79" t="str">
        <f t="shared" si="96"/>
        <v/>
      </c>
      <c r="M64" s="79" t="str">
        <f t="shared" si="96"/>
        <v/>
      </c>
      <c r="N64" s="79" t="str">
        <f t="shared" si="96"/>
        <v/>
      </c>
      <c r="O64" s="79" t="str">
        <f t="shared" si="96"/>
        <v/>
      </c>
      <c r="P64" s="79" t="str">
        <f t="shared" si="96"/>
        <v/>
      </c>
      <c r="Q64" s="79" t="str">
        <f t="shared" si="96"/>
        <v/>
      </c>
      <c r="R64" s="79" t="str">
        <f t="shared" si="96"/>
        <v/>
      </c>
      <c r="S64" s="79" t="str">
        <f t="shared" si="96"/>
        <v/>
      </c>
      <c r="T64" s="79" t="str">
        <f t="shared" si="96"/>
        <v/>
      </c>
      <c r="U64" s="79" t="str">
        <f t="shared" si="96"/>
        <v/>
      </c>
      <c r="V64" s="79" t="str">
        <f t="shared" si="96"/>
        <v/>
      </c>
      <c r="W64" s="79" t="str">
        <f t="shared" si="96"/>
        <v/>
      </c>
      <c r="X64" s="42">
        <f t="shared" si="88"/>
        <v>0</v>
      </c>
    </row>
    <row r="65" spans="2:24" x14ac:dyDescent="0.15">
      <c r="B65" s="153" t="str">
        <f t="shared" si="80"/>
        <v/>
      </c>
      <c r="C65" s="153" t="str">
        <f t="shared" si="80"/>
        <v/>
      </c>
      <c r="D65" s="79" t="str">
        <f t="shared" si="81"/>
        <v/>
      </c>
      <c r="E65" s="79" t="str">
        <f t="shared" ref="E65:W65" si="97">IF(E23="","",E23+E23*SUM(E$43:E$44)/SUM(E$9:E$36))</f>
        <v/>
      </c>
      <c r="F65" s="79" t="str">
        <f t="shared" si="97"/>
        <v/>
      </c>
      <c r="G65" s="79" t="str">
        <f t="shared" si="97"/>
        <v/>
      </c>
      <c r="H65" s="79" t="str">
        <f t="shared" si="97"/>
        <v/>
      </c>
      <c r="I65" s="79" t="str">
        <f t="shared" si="97"/>
        <v/>
      </c>
      <c r="J65" s="79" t="str">
        <f t="shared" si="97"/>
        <v/>
      </c>
      <c r="K65" s="79" t="str">
        <f t="shared" si="97"/>
        <v/>
      </c>
      <c r="L65" s="79" t="str">
        <f t="shared" si="97"/>
        <v/>
      </c>
      <c r="M65" s="79" t="str">
        <f t="shared" si="97"/>
        <v/>
      </c>
      <c r="N65" s="79" t="str">
        <f t="shared" si="97"/>
        <v/>
      </c>
      <c r="O65" s="79" t="str">
        <f t="shared" si="97"/>
        <v/>
      </c>
      <c r="P65" s="79" t="str">
        <f t="shared" si="97"/>
        <v/>
      </c>
      <c r="Q65" s="79" t="str">
        <f t="shared" si="97"/>
        <v/>
      </c>
      <c r="R65" s="79" t="str">
        <f t="shared" si="97"/>
        <v/>
      </c>
      <c r="S65" s="79" t="str">
        <f t="shared" si="97"/>
        <v/>
      </c>
      <c r="T65" s="79" t="str">
        <f t="shared" si="97"/>
        <v/>
      </c>
      <c r="U65" s="79" t="str">
        <f t="shared" si="97"/>
        <v/>
      </c>
      <c r="V65" s="79" t="str">
        <f t="shared" si="97"/>
        <v/>
      </c>
      <c r="W65" s="79" t="str">
        <f t="shared" si="97"/>
        <v/>
      </c>
      <c r="X65" s="42">
        <f t="shared" si="88"/>
        <v>0</v>
      </c>
    </row>
    <row r="66" spans="2:24" x14ac:dyDescent="0.15">
      <c r="B66" s="153" t="str">
        <f t="shared" si="80"/>
        <v/>
      </c>
      <c r="C66" s="153" t="str">
        <f t="shared" si="80"/>
        <v/>
      </c>
      <c r="D66" s="79" t="str">
        <f t="shared" si="81"/>
        <v/>
      </c>
      <c r="E66" s="79" t="str">
        <f t="shared" ref="E66:W66" si="98">IF(E24="","",E24+E24*SUM(E$43:E$44)/SUM(E$9:E$36))</f>
        <v/>
      </c>
      <c r="F66" s="79" t="str">
        <f t="shared" si="98"/>
        <v/>
      </c>
      <c r="G66" s="79" t="str">
        <f t="shared" si="98"/>
        <v/>
      </c>
      <c r="H66" s="79" t="str">
        <f t="shared" si="98"/>
        <v/>
      </c>
      <c r="I66" s="79" t="str">
        <f t="shared" si="98"/>
        <v/>
      </c>
      <c r="J66" s="79" t="str">
        <f t="shared" si="98"/>
        <v/>
      </c>
      <c r="K66" s="79" t="str">
        <f t="shared" si="98"/>
        <v/>
      </c>
      <c r="L66" s="79" t="str">
        <f t="shared" si="98"/>
        <v/>
      </c>
      <c r="M66" s="79" t="str">
        <f t="shared" si="98"/>
        <v/>
      </c>
      <c r="N66" s="79" t="str">
        <f t="shared" si="98"/>
        <v/>
      </c>
      <c r="O66" s="79" t="str">
        <f t="shared" si="98"/>
        <v/>
      </c>
      <c r="P66" s="79" t="str">
        <f t="shared" si="98"/>
        <v/>
      </c>
      <c r="Q66" s="79" t="str">
        <f t="shared" si="98"/>
        <v/>
      </c>
      <c r="R66" s="79" t="str">
        <f t="shared" si="98"/>
        <v/>
      </c>
      <c r="S66" s="79" t="str">
        <f t="shared" si="98"/>
        <v/>
      </c>
      <c r="T66" s="79" t="str">
        <f t="shared" si="98"/>
        <v/>
      </c>
      <c r="U66" s="79" t="str">
        <f t="shared" si="98"/>
        <v/>
      </c>
      <c r="V66" s="79" t="str">
        <f t="shared" si="98"/>
        <v/>
      </c>
      <c r="W66" s="79" t="str">
        <f t="shared" si="98"/>
        <v/>
      </c>
      <c r="X66" s="42">
        <f t="shared" si="88"/>
        <v>0</v>
      </c>
    </row>
    <row r="67" spans="2:24" x14ac:dyDescent="0.15">
      <c r="B67" s="153" t="str">
        <f t="shared" si="80"/>
        <v/>
      </c>
      <c r="C67" s="153" t="str">
        <f t="shared" si="80"/>
        <v/>
      </c>
      <c r="D67" s="79" t="str">
        <f t="shared" si="81"/>
        <v/>
      </c>
      <c r="E67" s="79" t="str">
        <f t="shared" ref="E67:W67" si="99">IF(E25="","",E25+E25*SUM(E$43:E$44)/SUM(E$9:E$36))</f>
        <v/>
      </c>
      <c r="F67" s="79" t="str">
        <f t="shared" si="99"/>
        <v/>
      </c>
      <c r="G67" s="79" t="str">
        <f t="shared" si="99"/>
        <v/>
      </c>
      <c r="H67" s="79" t="str">
        <f t="shared" si="99"/>
        <v/>
      </c>
      <c r="I67" s="79" t="str">
        <f t="shared" si="99"/>
        <v/>
      </c>
      <c r="J67" s="79" t="str">
        <f t="shared" si="99"/>
        <v/>
      </c>
      <c r="K67" s="79" t="str">
        <f t="shared" si="99"/>
        <v/>
      </c>
      <c r="L67" s="79" t="str">
        <f t="shared" si="99"/>
        <v/>
      </c>
      <c r="M67" s="79" t="str">
        <f t="shared" si="99"/>
        <v/>
      </c>
      <c r="N67" s="79" t="str">
        <f t="shared" si="99"/>
        <v/>
      </c>
      <c r="O67" s="79" t="str">
        <f t="shared" si="99"/>
        <v/>
      </c>
      <c r="P67" s="79" t="str">
        <f t="shared" si="99"/>
        <v/>
      </c>
      <c r="Q67" s="79" t="str">
        <f t="shared" si="99"/>
        <v/>
      </c>
      <c r="R67" s="79" t="str">
        <f t="shared" si="99"/>
        <v/>
      </c>
      <c r="S67" s="79" t="str">
        <f t="shared" si="99"/>
        <v/>
      </c>
      <c r="T67" s="79" t="str">
        <f t="shared" si="99"/>
        <v/>
      </c>
      <c r="U67" s="79" t="str">
        <f t="shared" si="99"/>
        <v/>
      </c>
      <c r="V67" s="79" t="str">
        <f t="shared" si="99"/>
        <v/>
      </c>
      <c r="W67" s="79" t="str">
        <f t="shared" si="99"/>
        <v/>
      </c>
      <c r="X67" s="42">
        <f t="shared" si="88"/>
        <v>0</v>
      </c>
    </row>
    <row r="68" spans="2:24" x14ac:dyDescent="0.15">
      <c r="B68" s="153" t="str">
        <f t="shared" si="80"/>
        <v/>
      </c>
      <c r="C68" s="153" t="str">
        <f t="shared" si="80"/>
        <v/>
      </c>
      <c r="D68" s="79" t="str">
        <f t="shared" si="81"/>
        <v/>
      </c>
      <c r="E68" s="79" t="str">
        <f t="shared" ref="E68:W68" si="100">IF(E26="","",E26+E26*SUM(E$43:E$44)/SUM(E$9:E$36))</f>
        <v/>
      </c>
      <c r="F68" s="79" t="str">
        <f t="shared" si="100"/>
        <v/>
      </c>
      <c r="G68" s="79" t="str">
        <f t="shared" si="100"/>
        <v/>
      </c>
      <c r="H68" s="79" t="str">
        <f t="shared" si="100"/>
        <v/>
      </c>
      <c r="I68" s="79" t="str">
        <f t="shared" si="100"/>
        <v/>
      </c>
      <c r="J68" s="79" t="str">
        <f t="shared" si="100"/>
        <v/>
      </c>
      <c r="K68" s="79" t="str">
        <f t="shared" si="100"/>
        <v/>
      </c>
      <c r="L68" s="79" t="str">
        <f t="shared" si="100"/>
        <v/>
      </c>
      <c r="M68" s="79" t="str">
        <f t="shared" si="100"/>
        <v/>
      </c>
      <c r="N68" s="79" t="str">
        <f t="shared" si="100"/>
        <v/>
      </c>
      <c r="O68" s="79" t="str">
        <f t="shared" si="100"/>
        <v/>
      </c>
      <c r="P68" s="79" t="str">
        <f t="shared" si="100"/>
        <v/>
      </c>
      <c r="Q68" s="79" t="str">
        <f t="shared" si="100"/>
        <v/>
      </c>
      <c r="R68" s="79" t="str">
        <f t="shared" si="100"/>
        <v/>
      </c>
      <c r="S68" s="79" t="str">
        <f t="shared" si="100"/>
        <v/>
      </c>
      <c r="T68" s="79" t="str">
        <f t="shared" si="100"/>
        <v/>
      </c>
      <c r="U68" s="79" t="str">
        <f t="shared" si="100"/>
        <v/>
      </c>
      <c r="V68" s="79" t="str">
        <f t="shared" si="100"/>
        <v/>
      </c>
      <c r="W68" s="79" t="str">
        <f t="shared" si="100"/>
        <v/>
      </c>
      <c r="X68" s="42">
        <f t="shared" si="88"/>
        <v>0</v>
      </c>
    </row>
    <row r="69" spans="2:24" x14ac:dyDescent="0.15">
      <c r="B69" s="153" t="str">
        <f t="shared" si="80"/>
        <v/>
      </c>
      <c r="C69" s="153" t="str">
        <f t="shared" si="80"/>
        <v/>
      </c>
      <c r="D69" s="79" t="str">
        <f t="shared" si="81"/>
        <v/>
      </c>
      <c r="E69" s="79" t="str">
        <f t="shared" ref="E69:W69" si="101">IF(E27="","",E27+E27*SUM(E$43:E$44)/SUM(E$9:E$36))</f>
        <v/>
      </c>
      <c r="F69" s="79" t="str">
        <f t="shared" si="101"/>
        <v/>
      </c>
      <c r="G69" s="79" t="str">
        <f t="shared" si="101"/>
        <v/>
      </c>
      <c r="H69" s="79" t="str">
        <f t="shared" si="101"/>
        <v/>
      </c>
      <c r="I69" s="79" t="str">
        <f t="shared" si="101"/>
        <v/>
      </c>
      <c r="J69" s="79" t="str">
        <f t="shared" si="101"/>
        <v/>
      </c>
      <c r="K69" s="79" t="str">
        <f t="shared" si="101"/>
        <v/>
      </c>
      <c r="L69" s="79" t="str">
        <f t="shared" si="101"/>
        <v/>
      </c>
      <c r="M69" s="79" t="str">
        <f t="shared" si="101"/>
        <v/>
      </c>
      <c r="N69" s="79" t="str">
        <f t="shared" si="101"/>
        <v/>
      </c>
      <c r="O69" s="79" t="str">
        <f t="shared" si="101"/>
        <v/>
      </c>
      <c r="P69" s="79" t="str">
        <f t="shared" si="101"/>
        <v/>
      </c>
      <c r="Q69" s="79" t="str">
        <f t="shared" si="101"/>
        <v/>
      </c>
      <c r="R69" s="79" t="str">
        <f t="shared" si="101"/>
        <v/>
      </c>
      <c r="S69" s="79" t="str">
        <f t="shared" si="101"/>
        <v/>
      </c>
      <c r="T69" s="79" t="str">
        <f t="shared" si="101"/>
        <v/>
      </c>
      <c r="U69" s="79" t="str">
        <f t="shared" si="101"/>
        <v/>
      </c>
      <c r="V69" s="79" t="str">
        <f t="shared" si="101"/>
        <v/>
      </c>
      <c r="W69" s="79" t="str">
        <f t="shared" si="101"/>
        <v/>
      </c>
      <c r="X69" s="42">
        <f t="shared" si="88"/>
        <v>0</v>
      </c>
    </row>
    <row r="70" spans="2:24" x14ac:dyDescent="0.15">
      <c r="B70" s="153" t="str">
        <f t="shared" si="80"/>
        <v/>
      </c>
      <c r="C70" s="153" t="str">
        <f t="shared" si="80"/>
        <v/>
      </c>
      <c r="D70" s="79" t="str">
        <f t="shared" si="81"/>
        <v/>
      </c>
      <c r="E70" s="79" t="str">
        <f t="shared" ref="E70:W70" si="102">IF(E28="","",E28+E28*SUM(E$43:E$44)/SUM(E$9:E$36))</f>
        <v/>
      </c>
      <c r="F70" s="79" t="str">
        <f t="shared" si="102"/>
        <v/>
      </c>
      <c r="G70" s="79" t="str">
        <f t="shared" si="102"/>
        <v/>
      </c>
      <c r="H70" s="79" t="str">
        <f t="shared" si="102"/>
        <v/>
      </c>
      <c r="I70" s="79" t="str">
        <f t="shared" si="102"/>
        <v/>
      </c>
      <c r="J70" s="79" t="str">
        <f t="shared" si="102"/>
        <v/>
      </c>
      <c r="K70" s="79" t="str">
        <f t="shared" si="102"/>
        <v/>
      </c>
      <c r="L70" s="79" t="str">
        <f t="shared" si="102"/>
        <v/>
      </c>
      <c r="M70" s="79" t="str">
        <f t="shared" si="102"/>
        <v/>
      </c>
      <c r="N70" s="79" t="str">
        <f t="shared" si="102"/>
        <v/>
      </c>
      <c r="O70" s="79" t="str">
        <f t="shared" si="102"/>
        <v/>
      </c>
      <c r="P70" s="79" t="str">
        <f t="shared" si="102"/>
        <v/>
      </c>
      <c r="Q70" s="79" t="str">
        <f t="shared" si="102"/>
        <v/>
      </c>
      <c r="R70" s="79" t="str">
        <f t="shared" si="102"/>
        <v/>
      </c>
      <c r="S70" s="79" t="str">
        <f t="shared" si="102"/>
        <v/>
      </c>
      <c r="T70" s="79" t="str">
        <f t="shared" si="102"/>
        <v/>
      </c>
      <c r="U70" s="79" t="str">
        <f t="shared" si="102"/>
        <v/>
      </c>
      <c r="V70" s="79" t="str">
        <f t="shared" si="102"/>
        <v/>
      </c>
      <c r="W70" s="79" t="str">
        <f t="shared" si="102"/>
        <v/>
      </c>
      <c r="X70" s="42">
        <f t="shared" si="88"/>
        <v>0</v>
      </c>
    </row>
    <row r="71" spans="2:24" x14ac:dyDescent="0.15">
      <c r="B71" s="153" t="str">
        <f t="shared" si="80"/>
        <v/>
      </c>
      <c r="C71" s="153" t="str">
        <f t="shared" si="80"/>
        <v/>
      </c>
      <c r="D71" s="79" t="str">
        <f t="shared" si="81"/>
        <v/>
      </c>
      <c r="E71" s="79" t="str">
        <f t="shared" ref="E71:W71" si="103">IF(E29="","",E29+E29*SUM(E$43:E$44)/SUM(E$9:E$36))</f>
        <v/>
      </c>
      <c r="F71" s="79" t="str">
        <f t="shared" si="103"/>
        <v/>
      </c>
      <c r="G71" s="79" t="str">
        <f t="shared" si="103"/>
        <v/>
      </c>
      <c r="H71" s="79" t="str">
        <f t="shared" si="103"/>
        <v/>
      </c>
      <c r="I71" s="79" t="str">
        <f t="shared" si="103"/>
        <v/>
      </c>
      <c r="J71" s="79" t="str">
        <f t="shared" si="103"/>
        <v/>
      </c>
      <c r="K71" s="79" t="str">
        <f t="shared" si="103"/>
        <v/>
      </c>
      <c r="L71" s="79" t="str">
        <f t="shared" si="103"/>
        <v/>
      </c>
      <c r="M71" s="79" t="str">
        <f t="shared" si="103"/>
        <v/>
      </c>
      <c r="N71" s="79" t="str">
        <f t="shared" si="103"/>
        <v/>
      </c>
      <c r="O71" s="79" t="str">
        <f t="shared" si="103"/>
        <v/>
      </c>
      <c r="P71" s="79" t="str">
        <f t="shared" si="103"/>
        <v/>
      </c>
      <c r="Q71" s="79" t="str">
        <f t="shared" si="103"/>
        <v/>
      </c>
      <c r="R71" s="79" t="str">
        <f t="shared" si="103"/>
        <v/>
      </c>
      <c r="S71" s="79" t="str">
        <f t="shared" si="103"/>
        <v/>
      </c>
      <c r="T71" s="79" t="str">
        <f t="shared" si="103"/>
        <v/>
      </c>
      <c r="U71" s="79" t="str">
        <f t="shared" si="103"/>
        <v/>
      </c>
      <c r="V71" s="79" t="str">
        <f t="shared" si="103"/>
        <v/>
      </c>
      <c r="W71" s="79" t="str">
        <f t="shared" si="103"/>
        <v/>
      </c>
      <c r="X71" s="42">
        <f t="shared" si="88"/>
        <v>0</v>
      </c>
    </row>
    <row r="72" spans="2:24" x14ac:dyDescent="0.15">
      <c r="B72" s="153" t="str">
        <f t="shared" si="80"/>
        <v/>
      </c>
      <c r="C72" s="153" t="str">
        <f t="shared" si="80"/>
        <v/>
      </c>
      <c r="D72" s="79" t="str">
        <f t="shared" si="81"/>
        <v/>
      </c>
      <c r="E72" s="79" t="str">
        <f t="shared" ref="E72:W72" si="104">IF(E30="","",E30+E30*SUM(E$43:E$44)/SUM(E$9:E$36))</f>
        <v/>
      </c>
      <c r="F72" s="79" t="str">
        <f t="shared" si="104"/>
        <v/>
      </c>
      <c r="G72" s="79" t="str">
        <f t="shared" si="104"/>
        <v/>
      </c>
      <c r="H72" s="79" t="str">
        <f t="shared" si="104"/>
        <v/>
      </c>
      <c r="I72" s="79" t="str">
        <f t="shared" si="104"/>
        <v/>
      </c>
      <c r="J72" s="79" t="str">
        <f t="shared" si="104"/>
        <v/>
      </c>
      <c r="K72" s="79" t="str">
        <f t="shared" si="104"/>
        <v/>
      </c>
      <c r="L72" s="79" t="str">
        <f t="shared" si="104"/>
        <v/>
      </c>
      <c r="M72" s="79" t="str">
        <f t="shared" si="104"/>
        <v/>
      </c>
      <c r="N72" s="79" t="str">
        <f t="shared" si="104"/>
        <v/>
      </c>
      <c r="O72" s="79" t="str">
        <f t="shared" si="104"/>
        <v/>
      </c>
      <c r="P72" s="79" t="str">
        <f t="shared" si="104"/>
        <v/>
      </c>
      <c r="Q72" s="79" t="str">
        <f t="shared" si="104"/>
        <v/>
      </c>
      <c r="R72" s="79" t="str">
        <f t="shared" si="104"/>
        <v/>
      </c>
      <c r="S72" s="79" t="str">
        <f t="shared" si="104"/>
        <v/>
      </c>
      <c r="T72" s="79" t="str">
        <f t="shared" si="104"/>
        <v/>
      </c>
      <c r="U72" s="79" t="str">
        <f t="shared" si="104"/>
        <v/>
      </c>
      <c r="V72" s="79" t="str">
        <f t="shared" si="104"/>
        <v/>
      </c>
      <c r="W72" s="79" t="str">
        <f t="shared" si="104"/>
        <v/>
      </c>
      <c r="X72" s="42">
        <f t="shared" si="88"/>
        <v>0</v>
      </c>
    </row>
    <row r="73" spans="2:24" x14ac:dyDescent="0.15">
      <c r="B73" s="153" t="str">
        <f t="shared" si="80"/>
        <v/>
      </c>
      <c r="C73" s="153" t="str">
        <f t="shared" si="80"/>
        <v/>
      </c>
      <c r="D73" s="79" t="str">
        <f t="shared" si="81"/>
        <v/>
      </c>
      <c r="E73" s="79" t="str">
        <f t="shared" ref="E73:W73" si="105">IF(E31="","",E31+E31*SUM(E$43:E$44)/SUM(E$9:E$36))</f>
        <v/>
      </c>
      <c r="F73" s="79" t="str">
        <f t="shared" si="105"/>
        <v/>
      </c>
      <c r="G73" s="79" t="str">
        <f t="shared" si="105"/>
        <v/>
      </c>
      <c r="H73" s="79" t="str">
        <f t="shared" si="105"/>
        <v/>
      </c>
      <c r="I73" s="79" t="str">
        <f t="shared" si="105"/>
        <v/>
      </c>
      <c r="J73" s="79" t="str">
        <f t="shared" si="105"/>
        <v/>
      </c>
      <c r="K73" s="79" t="str">
        <f t="shared" si="105"/>
        <v/>
      </c>
      <c r="L73" s="79" t="str">
        <f t="shared" si="105"/>
        <v/>
      </c>
      <c r="M73" s="79" t="str">
        <f t="shared" si="105"/>
        <v/>
      </c>
      <c r="N73" s="79" t="str">
        <f t="shared" si="105"/>
        <v/>
      </c>
      <c r="O73" s="79" t="str">
        <f t="shared" si="105"/>
        <v/>
      </c>
      <c r="P73" s="79" t="str">
        <f t="shared" si="105"/>
        <v/>
      </c>
      <c r="Q73" s="79" t="str">
        <f t="shared" si="105"/>
        <v/>
      </c>
      <c r="R73" s="79" t="str">
        <f t="shared" si="105"/>
        <v/>
      </c>
      <c r="S73" s="79" t="str">
        <f t="shared" si="105"/>
        <v/>
      </c>
      <c r="T73" s="79" t="str">
        <f t="shared" si="105"/>
        <v/>
      </c>
      <c r="U73" s="79" t="str">
        <f t="shared" si="105"/>
        <v/>
      </c>
      <c r="V73" s="79" t="str">
        <f t="shared" si="105"/>
        <v/>
      </c>
      <c r="W73" s="79" t="str">
        <f t="shared" si="105"/>
        <v/>
      </c>
      <c r="X73" s="42">
        <f t="shared" si="88"/>
        <v>0</v>
      </c>
    </row>
    <row r="74" spans="2:24" x14ac:dyDescent="0.15">
      <c r="B74" s="153" t="str">
        <f t="shared" si="80"/>
        <v/>
      </c>
      <c r="C74" s="153" t="str">
        <f t="shared" si="80"/>
        <v/>
      </c>
      <c r="D74" s="79" t="str">
        <f t="shared" si="81"/>
        <v/>
      </c>
      <c r="E74" s="79" t="str">
        <f t="shared" ref="E74:W74" si="106">IF(E32="","",E32+E32*SUM(E$43:E$44)/SUM(E$9:E$36))</f>
        <v/>
      </c>
      <c r="F74" s="79" t="str">
        <f t="shared" si="106"/>
        <v/>
      </c>
      <c r="G74" s="79" t="str">
        <f t="shared" si="106"/>
        <v/>
      </c>
      <c r="H74" s="79" t="str">
        <f t="shared" si="106"/>
        <v/>
      </c>
      <c r="I74" s="79" t="str">
        <f t="shared" si="106"/>
        <v/>
      </c>
      <c r="J74" s="79" t="str">
        <f t="shared" si="106"/>
        <v/>
      </c>
      <c r="K74" s="79" t="str">
        <f t="shared" si="106"/>
        <v/>
      </c>
      <c r="L74" s="79" t="str">
        <f t="shared" si="106"/>
        <v/>
      </c>
      <c r="M74" s="79" t="str">
        <f t="shared" si="106"/>
        <v/>
      </c>
      <c r="N74" s="79" t="str">
        <f t="shared" si="106"/>
        <v/>
      </c>
      <c r="O74" s="79" t="str">
        <f t="shared" si="106"/>
        <v/>
      </c>
      <c r="P74" s="79" t="str">
        <f t="shared" si="106"/>
        <v/>
      </c>
      <c r="Q74" s="79" t="str">
        <f t="shared" si="106"/>
        <v/>
      </c>
      <c r="R74" s="79" t="str">
        <f t="shared" si="106"/>
        <v/>
      </c>
      <c r="S74" s="79" t="str">
        <f t="shared" si="106"/>
        <v/>
      </c>
      <c r="T74" s="79" t="str">
        <f t="shared" si="106"/>
        <v/>
      </c>
      <c r="U74" s="79" t="str">
        <f t="shared" si="106"/>
        <v/>
      </c>
      <c r="V74" s="79" t="str">
        <f t="shared" si="106"/>
        <v/>
      </c>
      <c r="W74" s="79" t="str">
        <f t="shared" si="106"/>
        <v/>
      </c>
      <c r="X74" s="42">
        <f t="shared" si="88"/>
        <v>0</v>
      </c>
    </row>
    <row r="75" spans="2:24" x14ac:dyDescent="0.15">
      <c r="B75" s="153" t="str">
        <f t="shared" si="80"/>
        <v/>
      </c>
      <c r="C75" s="153" t="str">
        <f t="shared" si="80"/>
        <v/>
      </c>
      <c r="D75" s="79" t="str">
        <f t="shared" si="81"/>
        <v/>
      </c>
      <c r="E75" s="79" t="str">
        <f t="shared" ref="E75:W75" si="107">IF(E33="","",E33+E33*SUM(E$43:E$44)/SUM(E$9:E$36))</f>
        <v/>
      </c>
      <c r="F75" s="79" t="str">
        <f t="shared" si="107"/>
        <v/>
      </c>
      <c r="G75" s="79" t="str">
        <f t="shared" si="107"/>
        <v/>
      </c>
      <c r="H75" s="79" t="str">
        <f t="shared" si="107"/>
        <v/>
      </c>
      <c r="I75" s="79" t="str">
        <f t="shared" si="107"/>
        <v/>
      </c>
      <c r="J75" s="79" t="str">
        <f t="shared" si="107"/>
        <v/>
      </c>
      <c r="K75" s="79" t="str">
        <f t="shared" si="107"/>
        <v/>
      </c>
      <c r="L75" s="79" t="str">
        <f t="shared" si="107"/>
        <v/>
      </c>
      <c r="M75" s="79" t="str">
        <f t="shared" si="107"/>
        <v/>
      </c>
      <c r="N75" s="79" t="str">
        <f t="shared" si="107"/>
        <v/>
      </c>
      <c r="O75" s="79" t="str">
        <f t="shared" si="107"/>
        <v/>
      </c>
      <c r="P75" s="79" t="str">
        <f t="shared" si="107"/>
        <v/>
      </c>
      <c r="Q75" s="79" t="str">
        <f t="shared" si="107"/>
        <v/>
      </c>
      <c r="R75" s="79" t="str">
        <f t="shared" si="107"/>
        <v/>
      </c>
      <c r="S75" s="79" t="str">
        <f t="shared" si="107"/>
        <v/>
      </c>
      <c r="T75" s="79" t="str">
        <f t="shared" si="107"/>
        <v/>
      </c>
      <c r="U75" s="79" t="str">
        <f t="shared" si="107"/>
        <v/>
      </c>
      <c r="V75" s="79" t="str">
        <f t="shared" si="107"/>
        <v/>
      </c>
      <c r="W75" s="79" t="str">
        <f t="shared" si="107"/>
        <v/>
      </c>
      <c r="X75" s="42">
        <f t="shared" si="88"/>
        <v>0</v>
      </c>
    </row>
    <row r="76" spans="2:24" x14ac:dyDescent="0.15">
      <c r="B76" s="153" t="str">
        <f t="shared" si="80"/>
        <v/>
      </c>
      <c r="C76" s="153" t="str">
        <f t="shared" si="80"/>
        <v/>
      </c>
      <c r="D76" s="79" t="str">
        <f t="shared" si="81"/>
        <v/>
      </c>
      <c r="E76" s="79" t="str">
        <f t="shared" ref="E76:W76" si="108">IF(E34="","",E34+E34*SUM(E$43:E$44)/SUM(E$9:E$36))</f>
        <v/>
      </c>
      <c r="F76" s="79" t="str">
        <f t="shared" si="108"/>
        <v/>
      </c>
      <c r="G76" s="79" t="str">
        <f t="shared" si="108"/>
        <v/>
      </c>
      <c r="H76" s="79" t="str">
        <f t="shared" si="108"/>
        <v/>
      </c>
      <c r="I76" s="79" t="str">
        <f t="shared" si="108"/>
        <v/>
      </c>
      <c r="J76" s="79" t="str">
        <f t="shared" si="108"/>
        <v/>
      </c>
      <c r="K76" s="79" t="str">
        <f t="shared" si="108"/>
        <v/>
      </c>
      <c r="L76" s="79" t="str">
        <f t="shared" si="108"/>
        <v/>
      </c>
      <c r="M76" s="79" t="str">
        <f t="shared" si="108"/>
        <v/>
      </c>
      <c r="N76" s="79" t="str">
        <f t="shared" si="108"/>
        <v/>
      </c>
      <c r="O76" s="79" t="str">
        <f t="shared" si="108"/>
        <v/>
      </c>
      <c r="P76" s="79" t="str">
        <f t="shared" si="108"/>
        <v/>
      </c>
      <c r="Q76" s="79" t="str">
        <f t="shared" si="108"/>
        <v/>
      </c>
      <c r="R76" s="79" t="str">
        <f t="shared" si="108"/>
        <v/>
      </c>
      <c r="S76" s="79" t="str">
        <f t="shared" si="108"/>
        <v/>
      </c>
      <c r="T76" s="79" t="str">
        <f t="shared" si="108"/>
        <v/>
      </c>
      <c r="U76" s="79" t="str">
        <f t="shared" si="108"/>
        <v/>
      </c>
      <c r="V76" s="79" t="str">
        <f t="shared" si="108"/>
        <v/>
      </c>
      <c r="W76" s="79" t="str">
        <f t="shared" si="108"/>
        <v/>
      </c>
      <c r="X76" s="42">
        <f t="shared" si="88"/>
        <v>0</v>
      </c>
    </row>
    <row r="77" spans="2:24" x14ac:dyDescent="0.15">
      <c r="B77" s="153" t="str">
        <f t="shared" si="80"/>
        <v/>
      </c>
      <c r="C77" s="153" t="str">
        <f t="shared" si="80"/>
        <v/>
      </c>
      <c r="D77" s="79" t="str">
        <f t="shared" si="81"/>
        <v/>
      </c>
      <c r="E77" s="79" t="str">
        <f t="shared" ref="E77:W77" si="109">IF(E35="","",E35+E35*SUM(E$43:E$44)/SUM(E$9:E$36))</f>
        <v/>
      </c>
      <c r="F77" s="79" t="str">
        <f t="shared" si="109"/>
        <v/>
      </c>
      <c r="G77" s="79" t="str">
        <f t="shared" si="109"/>
        <v/>
      </c>
      <c r="H77" s="79" t="str">
        <f t="shared" si="109"/>
        <v/>
      </c>
      <c r="I77" s="79" t="str">
        <f t="shared" si="109"/>
        <v/>
      </c>
      <c r="J77" s="79" t="str">
        <f t="shared" si="109"/>
        <v/>
      </c>
      <c r="K77" s="79" t="str">
        <f t="shared" si="109"/>
        <v/>
      </c>
      <c r="L77" s="79" t="str">
        <f t="shared" si="109"/>
        <v/>
      </c>
      <c r="M77" s="79" t="str">
        <f t="shared" si="109"/>
        <v/>
      </c>
      <c r="N77" s="79" t="str">
        <f t="shared" si="109"/>
        <v/>
      </c>
      <c r="O77" s="79" t="str">
        <f t="shared" si="109"/>
        <v/>
      </c>
      <c r="P77" s="79" t="str">
        <f t="shared" si="109"/>
        <v/>
      </c>
      <c r="Q77" s="79" t="str">
        <f t="shared" si="109"/>
        <v/>
      </c>
      <c r="R77" s="79" t="str">
        <f t="shared" si="109"/>
        <v/>
      </c>
      <c r="S77" s="79" t="str">
        <f t="shared" si="109"/>
        <v/>
      </c>
      <c r="T77" s="79" t="str">
        <f t="shared" si="109"/>
        <v/>
      </c>
      <c r="U77" s="79" t="str">
        <f t="shared" si="109"/>
        <v/>
      </c>
      <c r="V77" s="79" t="str">
        <f t="shared" si="109"/>
        <v/>
      </c>
      <c r="W77" s="79" t="str">
        <f t="shared" si="109"/>
        <v/>
      </c>
      <c r="X77" s="42">
        <f t="shared" si="88"/>
        <v>0</v>
      </c>
    </row>
    <row r="78" spans="2:24" x14ac:dyDescent="0.15">
      <c r="B78" s="153" t="str">
        <f t="shared" si="80"/>
        <v/>
      </c>
      <c r="C78" s="153" t="str">
        <f t="shared" si="80"/>
        <v/>
      </c>
      <c r="D78" s="79" t="str">
        <f t="shared" si="81"/>
        <v/>
      </c>
      <c r="E78" s="79" t="str">
        <f t="shared" ref="E78:W78" si="110">IF(E36="","",E36+E36*SUM(E$43:E$44)/SUM(E$9:E$36))</f>
        <v/>
      </c>
      <c r="F78" s="79" t="str">
        <f t="shared" si="110"/>
        <v/>
      </c>
      <c r="G78" s="79" t="str">
        <f t="shared" si="110"/>
        <v/>
      </c>
      <c r="H78" s="79" t="str">
        <f t="shared" si="110"/>
        <v/>
      </c>
      <c r="I78" s="79" t="str">
        <f t="shared" si="110"/>
        <v/>
      </c>
      <c r="J78" s="79" t="str">
        <f t="shared" si="110"/>
        <v/>
      </c>
      <c r="K78" s="79" t="str">
        <f t="shared" si="110"/>
        <v/>
      </c>
      <c r="L78" s="79" t="str">
        <f t="shared" si="110"/>
        <v/>
      </c>
      <c r="M78" s="79" t="str">
        <f t="shared" si="110"/>
        <v/>
      </c>
      <c r="N78" s="79" t="str">
        <f t="shared" si="110"/>
        <v/>
      </c>
      <c r="O78" s="79" t="str">
        <f t="shared" si="110"/>
        <v/>
      </c>
      <c r="P78" s="79" t="str">
        <f t="shared" si="110"/>
        <v/>
      </c>
      <c r="Q78" s="79" t="str">
        <f t="shared" si="110"/>
        <v/>
      </c>
      <c r="R78" s="79" t="str">
        <f t="shared" si="110"/>
        <v/>
      </c>
      <c r="S78" s="79" t="str">
        <f t="shared" si="110"/>
        <v/>
      </c>
      <c r="T78" s="79" t="str">
        <f t="shared" si="110"/>
        <v/>
      </c>
      <c r="U78" s="79" t="str">
        <f t="shared" si="110"/>
        <v/>
      </c>
      <c r="V78" s="79" t="str">
        <f t="shared" si="110"/>
        <v/>
      </c>
      <c r="W78" s="79" t="str">
        <f t="shared" si="110"/>
        <v/>
      </c>
      <c r="X78" s="56">
        <f t="shared" si="88"/>
        <v>0</v>
      </c>
    </row>
    <row r="79" spans="2:24" x14ac:dyDescent="0.15">
      <c r="B79" s="151" t="s">
        <v>127</v>
      </c>
      <c r="C79" s="14"/>
      <c r="D79" s="15"/>
      <c r="E79" s="15"/>
      <c r="F79" s="15"/>
      <c r="G79" s="15"/>
      <c r="H79" s="15"/>
      <c r="I79" s="15"/>
      <c r="J79" s="15"/>
      <c r="K79" s="15"/>
      <c r="L79" s="15"/>
      <c r="M79" s="15"/>
      <c r="N79" s="15"/>
      <c r="O79" s="15"/>
      <c r="P79" s="15"/>
      <c r="Q79" s="15"/>
      <c r="R79" s="15"/>
      <c r="S79" s="15"/>
      <c r="T79" s="15"/>
      <c r="U79" s="15"/>
      <c r="V79" s="15"/>
      <c r="W79" s="15"/>
      <c r="X79" s="15"/>
    </row>
    <row r="81" spans="1:24" x14ac:dyDescent="0.15">
      <c r="B81" s="164" t="str">
        <f>IF(C81="","",CONCATENATE("耐用年数",C81,"年"))</f>
        <v>耐用年数8年</v>
      </c>
      <c r="C81" s="11">
        <v>8</v>
      </c>
      <c r="D81" s="40">
        <f>SUMIF($C$51:$C$79,$C81,D$51:D$79)</f>
        <v>50</v>
      </c>
      <c r="E81" s="40">
        <f t="shared" ref="E81:W85" si="111">SUMIF($C$51:$C$79,$C81,E$51:E$79)</f>
        <v>50</v>
      </c>
      <c r="F81" s="40">
        <f t="shared" si="111"/>
        <v>50</v>
      </c>
      <c r="G81" s="40">
        <f t="shared" si="111"/>
        <v>50</v>
      </c>
      <c r="H81" s="40">
        <f t="shared" si="111"/>
        <v>52.38095238095238</v>
      </c>
      <c r="I81" s="40">
        <f t="shared" si="111"/>
        <v>50</v>
      </c>
      <c r="J81" s="40">
        <f t="shared" si="111"/>
        <v>50</v>
      </c>
      <c r="K81" s="40">
        <f t="shared" si="111"/>
        <v>50</v>
      </c>
      <c r="L81" s="40">
        <f t="shared" si="111"/>
        <v>200</v>
      </c>
      <c r="M81" s="40">
        <f t="shared" si="111"/>
        <v>52.38095238095238</v>
      </c>
      <c r="N81" s="40">
        <f t="shared" si="111"/>
        <v>50</v>
      </c>
      <c r="O81" s="40">
        <f t="shared" si="111"/>
        <v>50</v>
      </c>
      <c r="P81" s="40">
        <f t="shared" si="111"/>
        <v>50</v>
      </c>
      <c r="Q81" s="40">
        <f t="shared" si="111"/>
        <v>50</v>
      </c>
      <c r="R81" s="40">
        <f t="shared" si="111"/>
        <v>52.38095238095238</v>
      </c>
      <c r="S81" s="40">
        <f t="shared" si="111"/>
        <v>50</v>
      </c>
      <c r="T81" s="40">
        <f t="shared" si="111"/>
        <v>50</v>
      </c>
      <c r="U81" s="40">
        <f t="shared" si="111"/>
        <v>200</v>
      </c>
      <c r="V81" s="40">
        <f t="shared" si="111"/>
        <v>50</v>
      </c>
      <c r="W81" s="40">
        <f t="shared" si="111"/>
        <v>50</v>
      </c>
    </row>
    <row r="82" spans="1:24" x14ac:dyDescent="0.15">
      <c r="B82" s="86" t="str">
        <f t="shared" ref="B82:B85" si="112">IF(C82="","",CONCATENATE("耐用年数",C82,"年"))</f>
        <v>耐用年数10年</v>
      </c>
      <c r="C82" s="12">
        <v>10</v>
      </c>
      <c r="D82" s="41">
        <f t="shared" ref="D82:S85" si="113">SUMIF($C$51:$C$79,$C82,D$51:D$79)</f>
        <v>100</v>
      </c>
      <c r="E82" s="41">
        <f t="shared" si="113"/>
        <v>100</v>
      </c>
      <c r="F82" s="41">
        <f t="shared" si="113"/>
        <v>100</v>
      </c>
      <c r="G82" s="41">
        <f t="shared" si="113"/>
        <v>100</v>
      </c>
      <c r="H82" s="41">
        <f t="shared" si="113"/>
        <v>104.76190476190476</v>
      </c>
      <c r="I82" s="41">
        <f t="shared" si="113"/>
        <v>100</v>
      </c>
      <c r="J82" s="41">
        <f t="shared" si="113"/>
        <v>100</v>
      </c>
      <c r="K82" s="41">
        <f t="shared" si="113"/>
        <v>100</v>
      </c>
      <c r="L82" s="41">
        <f t="shared" si="113"/>
        <v>400</v>
      </c>
      <c r="M82" s="41">
        <f t="shared" si="113"/>
        <v>104.76190476190476</v>
      </c>
      <c r="N82" s="41">
        <f t="shared" si="113"/>
        <v>100</v>
      </c>
      <c r="O82" s="41">
        <f t="shared" si="113"/>
        <v>100</v>
      </c>
      <c r="P82" s="41">
        <f t="shared" si="113"/>
        <v>100</v>
      </c>
      <c r="Q82" s="41">
        <f t="shared" si="113"/>
        <v>100</v>
      </c>
      <c r="R82" s="41">
        <f t="shared" si="113"/>
        <v>104.76190476190476</v>
      </c>
      <c r="S82" s="41">
        <f t="shared" si="113"/>
        <v>100</v>
      </c>
      <c r="T82" s="41">
        <f t="shared" si="111"/>
        <v>100</v>
      </c>
      <c r="U82" s="41">
        <f t="shared" si="111"/>
        <v>400</v>
      </c>
      <c r="V82" s="41">
        <f t="shared" si="111"/>
        <v>100</v>
      </c>
      <c r="W82" s="41">
        <f t="shared" si="111"/>
        <v>100</v>
      </c>
    </row>
    <row r="83" spans="1:24" x14ac:dyDescent="0.15">
      <c r="B83" s="86" t="str">
        <f t="shared" si="112"/>
        <v>耐用年数15年</v>
      </c>
      <c r="C83" s="12">
        <v>15</v>
      </c>
      <c r="D83" s="41">
        <f t="shared" si="113"/>
        <v>200</v>
      </c>
      <c r="E83" s="41">
        <f t="shared" si="111"/>
        <v>200</v>
      </c>
      <c r="F83" s="41">
        <f t="shared" si="111"/>
        <v>200</v>
      </c>
      <c r="G83" s="41">
        <f t="shared" si="111"/>
        <v>200</v>
      </c>
      <c r="H83" s="41">
        <f t="shared" si="111"/>
        <v>209.52380952380952</v>
      </c>
      <c r="I83" s="41">
        <f t="shared" si="111"/>
        <v>200</v>
      </c>
      <c r="J83" s="41">
        <f t="shared" si="111"/>
        <v>200</v>
      </c>
      <c r="K83" s="41">
        <f t="shared" si="111"/>
        <v>200</v>
      </c>
      <c r="L83" s="41">
        <f t="shared" si="111"/>
        <v>800</v>
      </c>
      <c r="M83" s="41">
        <f t="shared" si="111"/>
        <v>209.52380952380952</v>
      </c>
      <c r="N83" s="41">
        <f t="shared" si="111"/>
        <v>200</v>
      </c>
      <c r="O83" s="41">
        <f t="shared" si="111"/>
        <v>200</v>
      </c>
      <c r="P83" s="41">
        <f t="shared" si="111"/>
        <v>200</v>
      </c>
      <c r="Q83" s="41">
        <f t="shared" si="111"/>
        <v>200</v>
      </c>
      <c r="R83" s="41">
        <f t="shared" si="111"/>
        <v>209.52380952380952</v>
      </c>
      <c r="S83" s="41">
        <f t="shared" si="111"/>
        <v>200</v>
      </c>
      <c r="T83" s="41">
        <f t="shared" si="111"/>
        <v>200</v>
      </c>
      <c r="U83" s="41">
        <f t="shared" si="111"/>
        <v>800</v>
      </c>
      <c r="V83" s="41">
        <f t="shared" si="111"/>
        <v>200</v>
      </c>
      <c r="W83" s="41">
        <f t="shared" si="111"/>
        <v>200</v>
      </c>
    </row>
    <row r="84" spans="1:24" x14ac:dyDescent="0.15">
      <c r="B84" s="86" t="str">
        <f t="shared" si="112"/>
        <v>耐用年数17年</v>
      </c>
      <c r="C84" s="12">
        <v>17</v>
      </c>
      <c r="D84" s="41">
        <f t="shared" si="113"/>
        <v>250</v>
      </c>
      <c r="E84" s="41">
        <f t="shared" si="111"/>
        <v>300</v>
      </c>
      <c r="F84" s="41">
        <f t="shared" si="111"/>
        <v>300</v>
      </c>
      <c r="G84" s="41">
        <f t="shared" si="111"/>
        <v>300</v>
      </c>
      <c r="H84" s="41">
        <f t="shared" si="111"/>
        <v>314.28571428571428</v>
      </c>
      <c r="I84" s="41">
        <f t="shared" si="111"/>
        <v>250</v>
      </c>
      <c r="J84" s="41">
        <f t="shared" si="111"/>
        <v>300</v>
      </c>
      <c r="K84" s="41">
        <f t="shared" si="111"/>
        <v>300</v>
      </c>
      <c r="L84" s="41">
        <f t="shared" si="111"/>
        <v>1200</v>
      </c>
      <c r="M84" s="41">
        <f t="shared" si="111"/>
        <v>314.28571428571428</v>
      </c>
      <c r="N84" s="41">
        <f t="shared" si="111"/>
        <v>250</v>
      </c>
      <c r="O84" s="41">
        <f t="shared" si="111"/>
        <v>300</v>
      </c>
      <c r="P84" s="41">
        <f t="shared" si="111"/>
        <v>300</v>
      </c>
      <c r="Q84" s="41">
        <f t="shared" si="111"/>
        <v>300</v>
      </c>
      <c r="R84" s="41">
        <f t="shared" si="111"/>
        <v>314.28571428571428</v>
      </c>
      <c r="S84" s="41">
        <f t="shared" si="111"/>
        <v>250</v>
      </c>
      <c r="T84" s="41">
        <f t="shared" si="111"/>
        <v>300</v>
      </c>
      <c r="U84" s="41">
        <f t="shared" si="111"/>
        <v>1200</v>
      </c>
      <c r="V84" s="41">
        <f t="shared" si="111"/>
        <v>300</v>
      </c>
      <c r="W84" s="41">
        <f t="shared" si="111"/>
        <v>300</v>
      </c>
    </row>
    <row r="85" spans="1:24" x14ac:dyDescent="0.15">
      <c r="B85" s="86" t="str">
        <f t="shared" si="112"/>
        <v>耐用年数20年</v>
      </c>
      <c r="C85" s="13">
        <v>20</v>
      </c>
      <c r="D85" s="43">
        <f t="shared" si="113"/>
        <v>400</v>
      </c>
      <c r="E85" s="43">
        <f t="shared" si="111"/>
        <v>400</v>
      </c>
      <c r="F85" s="43">
        <f t="shared" si="111"/>
        <v>400</v>
      </c>
      <c r="G85" s="43">
        <f t="shared" si="111"/>
        <v>400</v>
      </c>
      <c r="H85" s="43">
        <f t="shared" si="111"/>
        <v>419.04761904761904</v>
      </c>
      <c r="I85" s="43">
        <f t="shared" si="111"/>
        <v>400</v>
      </c>
      <c r="J85" s="43">
        <f t="shared" si="111"/>
        <v>400</v>
      </c>
      <c r="K85" s="43">
        <f t="shared" si="111"/>
        <v>400</v>
      </c>
      <c r="L85" s="43">
        <f t="shared" si="111"/>
        <v>1600</v>
      </c>
      <c r="M85" s="43">
        <f t="shared" si="111"/>
        <v>419.04761904761904</v>
      </c>
      <c r="N85" s="43">
        <f t="shared" si="111"/>
        <v>400</v>
      </c>
      <c r="O85" s="43">
        <f t="shared" si="111"/>
        <v>400</v>
      </c>
      <c r="P85" s="43">
        <f t="shared" si="111"/>
        <v>400</v>
      </c>
      <c r="Q85" s="43">
        <f t="shared" si="111"/>
        <v>400</v>
      </c>
      <c r="R85" s="43">
        <f t="shared" si="111"/>
        <v>419.04761904761904</v>
      </c>
      <c r="S85" s="43">
        <f t="shared" si="111"/>
        <v>400</v>
      </c>
      <c r="T85" s="43">
        <f t="shared" si="111"/>
        <v>400</v>
      </c>
      <c r="U85" s="43">
        <f t="shared" si="111"/>
        <v>1600</v>
      </c>
      <c r="V85" s="43">
        <f t="shared" si="111"/>
        <v>400</v>
      </c>
      <c r="W85" s="43">
        <f t="shared" si="111"/>
        <v>400</v>
      </c>
    </row>
    <row r="86" spans="1:24" x14ac:dyDescent="0.15">
      <c r="B86" s="36" t="s">
        <v>130</v>
      </c>
      <c r="C86" s="37"/>
      <c r="D86" s="57">
        <f>SUM(D81:D85)</f>
        <v>1000</v>
      </c>
      <c r="E86" s="57">
        <f t="shared" ref="E86:W86" si="114">SUM(E81:E85)</f>
        <v>1050</v>
      </c>
      <c r="F86" s="57">
        <f t="shared" si="114"/>
        <v>1050</v>
      </c>
      <c r="G86" s="57">
        <f t="shared" si="114"/>
        <v>1050</v>
      </c>
      <c r="H86" s="57">
        <f t="shared" si="114"/>
        <v>1100</v>
      </c>
      <c r="I86" s="57">
        <f t="shared" si="114"/>
        <v>1000</v>
      </c>
      <c r="J86" s="57">
        <f t="shared" si="114"/>
        <v>1050</v>
      </c>
      <c r="K86" s="57">
        <f t="shared" si="114"/>
        <v>1050</v>
      </c>
      <c r="L86" s="57">
        <f t="shared" si="114"/>
        <v>4200</v>
      </c>
      <c r="M86" s="57">
        <f t="shared" si="114"/>
        <v>1100</v>
      </c>
      <c r="N86" s="57">
        <f t="shared" si="114"/>
        <v>1000</v>
      </c>
      <c r="O86" s="57">
        <f t="shared" si="114"/>
        <v>1050</v>
      </c>
      <c r="P86" s="57">
        <f t="shared" si="114"/>
        <v>1050</v>
      </c>
      <c r="Q86" s="57">
        <f t="shared" si="114"/>
        <v>1050</v>
      </c>
      <c r="R86" s="57">
        <f t="shared" si="114"/>
        <v>1100</v>
      </c>
      <c r="S86" s="57">
        <f t="shared" si="114"/>
        <v>1000</v>
      </c>
      <c r="T86" s="57">
        <f t="shared" si="114"/>
        <v>1050</v>
      </c>
      <c r="U86" s="57">
        <f t="shared" si="114"/>
        <v>4200</v>
      </c>
      <c r="V86" s="57">
        <f t="shared" si="114"/>
        <v>1050</v>
      </c>
      <c r="W86" s="57">
        <f t="shared" si="114"/>
        <v>1050</v>
      </c>
    </row>
    <row r="89" spans="1:24" x14ac:dyDescent="0.15">
      <c r="X89" s="123" t="s">
        <v>53</v>
      </c>
    </row>
    <row r="90" spans="1:24" ht="15" x14ac:dyDescent="0.15">
      <c r="A90" s="148" t="s">
        <v>131</v>
      </c>
      <c r="D90" s="10">
        <v>30</v>
      </c>
      <c r="E90" s="10">
        <f>D90+1</f>
        <v>31</v>
      </c>
      <c r="F90" s="10">
        <f t="shared" ref="F90:F91" si="115">E90+1</f>
        <v>32</v>
      </c>
      <c r="G90" s="10">
        <f t="shared" ref="G90:G91" si="116">F90+1</f>
        <v>33</v>
      </c>
      <c r="H90" s="10">
        <f t="shared" ref="H90:H91" si="117">G90+1</f>
        <v>34</v>
      </c>
      <c r="I90" s="10">
        <f t="shared" ref="I90:I91" si="118">H90+1</f>
        <v>35</v>
      </c>
      <c r="J90" s="10">
        <f t="shared" ref="J90:J91" si="119">I90+1</f>
        <v>36</v>
      </c>
      <c r="K90" s="10">
        <f t="shared" ref="K90:K91" si="120">J90+1</f>
        <v>37</v>
      </c>
      <c r="L90" s="10">
        <f t="shared" ref="L90:L91" si="121">K90+1</f>
        <v>38</v>
      </c>
      <c r="M90" s="10">
        <f t="shared" ref="M90:M91" si="122">L90+1</f>
        <v>39</v>
      </c>
      <c r="N90" s="10">
        <f t="shared" ref="N90:N91" si="123">M90+1</f>
        <v>40</v>
      </c>
      <c r="O90" s="10">
        <f t="shared" ref="O90:O91" si="124">N90+1</f>
        <v>41</v>
      </c>
      <c r="P90" s="10">
        <f t="shared" ref="P90:P91" si="125">O90+1</f>
        <v>42</v>
      </c>
      <c r="Q90" s="10">
        <f t="shared" ref="Q90:Q91" si="126">P90+1</f>
        <v>43</v>
      </c>
      <c r="R90" s="10">
        <f t="shared" ref="R90:R91" si="127">Q90+1</f>
        <v>44</v>
      </c>
      <c r="S90" s="10">
        <f t="shared" ref="S90:S91" si="128">R90+1</f>
        <v>45</v>
      </c>
      <c r="T90" s="10">
        <f t="shared" ref="T90:T91" si="129">S90+1</f>
        <v>46</v>
      </c>
      <c r="U90" s="10">
        <f t="shared" ref="U90:U91" si="130">T90+1</f>
        <v>47</v>
      </c>
      <c r="V90" s="10">
        <f t="shared" ref="V90:V91" si="131">U90+1</f>
        <v>48</v>
      </c>
      <c r="W90" s="10">
        <f t="shared" ref="W90:W91" si="132">V90+1</f>
        <v>49</v>
      </c>
      <c r="X90" s="124"/>
    </row>
    <row r="91" spans="1:24" x14ac:dyDescent="0.15">
      <c r="D91" s="6">
        <v>1</v>
      </c>
      <c r="E91" s="6">
        <f t="shared" ref="E91" si="133">D91+1</f>
        <v>2</v>
      </c>
      <c r="F91" s="6">
        <f t="shared" si="115"/>
        <v>3</v>
      </c>
      <c r="G91" s="6">
        <f t="shared" si="116"/>
        <v>4</v>
      </c>
      <c r="H91" s="6">
        <f t="shared" si="117"/>
        <v>5</v>
      </c>
      <c r="I91" s="6">
        <f t="shared" si="118"/>
        <v>6</v>
      </c>
      <c r="J91" s="6">
        <f t="shared" si="119"/>
        <v>7</v>
      </c>
      <c r="K91" s="6">
        <f t="shared" si="120"/>
        <v>8</v>
      </c>
      <c r="L91" s="6">
        <f t="shared" si="121"/>
        <v>9</v>
      </c>
      <c r="M91" s="6">
        <f t="shared" si="122"/>
        <v>10</v>
      </c>
      <c r="N91" s="6">
        <f t="shared" si="123"/>
        <v>11</v>
      </c>
      <c r="O91" s="6">
        <f t="shared" si="124"/>
        <v>12</v>
      </c>
      <c r="P91" s="6">
        <f t="shared" si="125"/>
        <v>13</v>
      </c>
      <c r="Q91" s="6">
        <f t="shared" si="126"/>
        <v>14</v>
      </c>
      <c r="R91" s="6">
        <f t="shared" si="127"/>
        <v>15</v>
      </c>
      <c r="S91" s="6">
        <f t="shared" si="128"/>
        <v>16</v>
      </c>
      <c r="T91" s="6">
        <f t="shared" si="129"/>
        <v>17</v>
      </c>
      <c r="U91" s="6">
        <f t="shared" si="130"/>
        <v>18</v>
      </c>
      <c r="V91" s="6">
        <f t="shared" si="131"/>
        <v>19</v>
      </c>
      <c r="W91" s="6">
        <f t="shared" si="132"/>
        <v>20</v>
      </c>
      <c r="X91" s="125" t="s">
        <v>54</v>
      </c>
    </row>
    <row r="92" spans="1:24" x14ac:dyDescent="0.15">
      <c r="B92" s="149" t="s">
        <v>180</v>
      </c>
      <c r="C92" s="149" t="s">
        <v>126</v>
      </c>
      <c r="D92" s="7">
        <v>43555</v>
      </c>
      <c r="E92" s="7">
        <f t="shared" ref="E92" si="134">DATE(YEAR(D92)+1,MONTH(D92),DAY(D92))</f>
        <v>43921</v>
      </c>
      <c r="F92" s="7">
        <f t="shared" ref="F92" si="135">DATE(YEAR(E92)+1,MONTH(E92),DAY(E92))</f>
        <v>44286</v>
      </c>
      <c r="G92" s="7">
        <f t="shared" ref="G92" si="136">DATE(YEAR(F92)+1,MONTH(F92),DAY(F92))</f>
        <v>44651</v>
      </c>
      <c r="H92" s="7">
        <f t="shared" ref="H92" si="137">DATE(YEAR(G92)+1,MONTH(G92),DAY(G92))</f>
        <v>45016</v>
      </c>
      <c r="I92" s="7">
        <f t="shared" ref="I92" si="138">DATE(YEAR(H92)+1,MONTH(H92),DAY(H92))</f>
        <v>45382</v>
      </c>
      <c r="J92" s="7">
        <f t="shared" ref="J92" si="139">DATE(YEAR(I92)+1,MONTH(I92),DAY(I92))</f>
        <v>45747</v>
      </c>
      <c r="K92" s="7">
        <f t="shared" ref="K92" si="140">DATE(YEAR(J92)+1,MONTH(J92),DAY(J92))</f>
        <v>46112</v>
      </c>
      <c r="L92" s="7">
        <f t="shared" ref="L92" si="141">DATE(YEAR(K92)+1,MONTH(K92),DAY(K92))</f>
        <v>46477</v>
      </c>
      <c r="M92" s="7">
        <f t="shared" ref="M92" si="142">DATE(YEAR(L92)+1,MONTH(L92),DAY(L92))</f>
        <v>46843</v>
      </c>
      <c r="N92" s="7">
        <f t="shared" ref="N92" si="143">DATE(YEAR(M92)+1,MONTH(M92),DAY(M92))</f>
        <v>47208</v>
      </c>
      <c r="O92" s="7">
        <f t="shared" ref="O92" si="144">DATE(YEAR(N92)+1,MONTH(N92),DAY(N92))</f>
        <v>47573</v>
      </c>
      <c r="P92" s="7">
        <f t="shared" ref="P92" si="145">DATE(YEAR(O92)+1,MONTH(O92),DAY(O92))</f>
        <v>47938</v>
      </c>
      <c r="Q92" s="7">
        <f t="shared" ref="Q92" si="146">DATE(YEAR(P92)+1,MONTH(P92),DAY(P92))</f>
        <v>48304</v>
      </c>
      <c r="R92" s="7">
        <f t="shared" ref="R92" si="147">DATE(YEAR(Q92)+1,MONTH(Q92),DAY(Q92))</f>
        <v>48669</v>
      </c>
      <c r="S92" s="7">
        <f t="shared" ref="S92" si="148">DATE(YEAR(R92)+1,MONTH(R92),DAY(R92))</f>
        <v>49034</v>
      </c>
      <c r="T92" s="7">
        <f t="shared" ref="T92" si="149">DATE(YEAR(S92)+1,MONTH(S92),DAY(S92))</f>
        <v>49399</v>
      </c>
      <c r="U92" s="7">
        <f t="shared" ref="U92" si="150">DATE(YEAR(T92)+1,MONTH(T92),DAY(T92))</f>
        <v>49765</v>
      </c>
      <c r="V92" s="7">
        <f t="shared" ref="V92" si="151">DATE(YEAR(U92)+1,MONTH(U92),DAY(U92))</f>
        <v>50130</v>
      </c>
      <c r="W92" s="7">
        <f t="shared" ref="W92" si="152">DATE(YEAR(V92)+1,MONTH(V92),DAY(V92))</f>
        <v>50495</v>
      </c>
      <c r="X92" s="8"/>
    </row>
    <row r="93" spans="1:24" x14ac:dyDescent="0.15">
      <c r="B93" s="150" t="s">
        <v>175</v>
      </c>
      <c r="C93" s="29">
        <v>12</v>
      </c>
      <c r="D93" s="53">
        <v>60</v>
      </c>
      <c r="E93" s="53">
        <v>0</v>
      </c>
      <c r="F93" s="53">
        <v>0</v>
      </c>
      <c r="G93" s="53">
        <v>0</v>
      </c>
      <c r="H93" s="53">
        <v>0</v>
      </c>
      <c r="I93" s="53">
        <v>0</v>
      </c>
      <c r="J93" s="53">
        <v>0</v>
      </c>
      <c r="K93" s="53">
        <v>0</v>
      </c>
      <c r="L93" s="53">
        <v>0</v>
      </c>
      <c r="M93" s="53">
        <v>0</v>
      </c>
      <c r="N93" s="53">
        <v>0</v>
      </c>
      <c r="O93" s="53">
        <v>0</v>
      </c>
      <c r="P93" s="53">
        <v>0</v>
      </c>
      <c r="Q93" s="53">
        <v>60</v>
      </c>
      <c r="R93" s="53">
        <v>0</v>
      </c>
      <c r="S93" s="53">
        <v>0</v>
      </c>
      <c r="T93" s="53">
        <v>0</v>
      </c>
      <c r="U93" s="53">
        <v>0</v>
      </c>
      <c r="V93" s="53">
        <v>0</v>
      </c>
      <c r="W93" s="53">
        <v>0</v>
      </c>
      <c r="X93" s="39">
        <f>SUM(D93:W93)</f>
        <v>120</v>
      </c>
    </row>
    <row r="94" spans="1:24" x14ac:dyDescent="0.15">
      <c r="B94" s="30"/>
      <c r="C94" s="31"/>
      <c r="D94" s="54"/>
      <c r="E94" s="54"/>
      <c r="F94" s="54"/>
      <c r="G94" s="54"/>
      <c r="H94" s="54"/>
      <c r="I94" s="54"/>
      <c r="J94" s="54"/>
      <c r="K94" s="54"/>
      <c r="L94" s="54"/>
      <c r="M94" s="54"/>
      <c r="N94" s="54"/>
      <c r="O94" s="54"/>
      <c r="P94" s="54"/>
      <c r="Q94" s="54"/>
      <c r="R94" s="54"/>
      <c r="S94" s="54"/>
      <c r="T94" s="54"/>
      <c r="U94" s="54"/>
      <c r="V94" s="54"/>
      <c r="W94" s="54"/>
      <c r="X94" s="42">
        <f>SUM(D94:W94)</f>
        <v>0</v>
      </c>
    </row>
    <row r="95" spans="1:24" x14ac:dyDescent="0.15">
      <c r="B95" s="30"/>
      <c r="C95" s="31"/>
      <c r="D95" s="54"/>
      <c r="E95" s="54"/>
      <c r="F95" s="54"/>
      <c r="G95" s="54"/>
      <c r="H95" s="54"/>
      <c r="I95" s="54"/>
      <c r="J95" s="54"/>
      <c r="K95" s="54"/>
      <c r="L95" s="54"/>
      <c r="M95" s="54"/>
      <c r="N95" s="54"/>
      <c r="O95" s="54"/>
      <c r="P95" s="54"/>
      <c r="Q95" s="54"/>
      <c r="R95" s="54"/>
      <c r="S95" s="54"/>
      <c r="T95" s="54"/>
      <c r="U95" s="54"/>
      <c r="V95" s="54"/>
      <c r="W95" s="54"/>
      <c r="X95" s="42">
        <f>SUM(D95:W95)</f>
        <v>0</v>
      </c>
    </row>
    <row r="96" spans="1:24" x14ac:dyDescent="0.15">
      <c r="B96" s="30"/>
      <c r="C96" s="31"/>
      <c r="D96" s="54"/>
      <c r="E96" s="54"/>
      <c r="F96" s="54"/>
      <c r="G96" s="54"/>
      <c r="H96" s="54"/>
      <c r="I96" s="54"/>
      <c r="J96" s="54"/>
      <c r="K96" s="54"/>
      <c r="L96" s="54"/>
      <c r="M96" s="54"/>
      <c r="N96" s="54"/>
      <c r="O96" s="54"/>
      <c r="P96" s="54"/>
      <c r="Q96" s="54"/>
      <c r="R96" s="54"/>
      <c r="S96" s="54"/>
      <c r="T96" s="54"/>
      <c r="U96" s="54"/>
      <c r="V96" s="54"/>
      <c r="W96" s="54"/>
      <c r="X96" s="42">
        <f>SUM(D96:W96)</f>
        <v>0</v>
      </c>
    </row>
    <row r="97" spans="2:24" x14ac:dyDescent="0.15">
      <c r="B97" s="30"/>
      <c r="C97" s="31"/>
      <c r="D97" s="54"/>
      <c r="E97" s="54"/>
      <c r="F97" s="54"/>
      <c r="G97" s="54"/>
      <c r="H97" s="54"/>
      <c r="I97" s="54"/>
      <c r="J97" s="54"/>
      <c r="K97" s="54"/>
      <c r="L97" s="54"/>
      <c r="M97" s="54"/>
      <c r="N97" s="54"/>
      <c r="O97" s="54"/>
      <c r="P97" s="54"/>
      <c r="Q97" s="54"/>
      <c r="R97" s="54"/>
      <c r="S97" s="54"/>
      <c r="T97" s="54"/>
      <c r="U97" s="54"/>
      <c r="V97" s="54"/>
      <c r="W97" s="54"/>
      <c r="X97" s="42">
        <f>SUM(D97:W97)</f>
        <v>0</v>
      </c>
    </row>
    <row r="98" spans="2:24" x14ac:dyDescent="0.15">
      <c r="B98" s="30"/>
      <c r="C98" s="31"/>
      <c r="D98" s="54"/>
      <c r="E98" s="54"/>
      <c r="F98" s="54"/>
      <c r="G98" s="54"/>
      <c r="H98" s="54"/>
      <c r="I98" s="54"/>
      <c r="J98" s="54"/>
      <c r="K98" s="54"/>
      <c r="L98" s="54"/>
      <c r="M98" s="54"/>
      <c r="N98" s="54"/>
      <c r="O98" s="54"/>
      <c r="P98" s="54"/>
      <c r="Q98" s="54"/>
      <c r="R98" s="54"/>
      <c r="S98" s="54"/>
      <c r="T98" s="54"/>
      <c r="U98" s="54"/>
      <c r="V98" s="54"/>
      <c r="W98" s="54"/>
      <c r="X98" s="42">
        <f t="shared" ref="X98:X120" si="153">SUM(D98:W98)</f>
        <v>0</v>
      </c>
    </row>
    <row r="99" spans="2:24" x14ac:dyDescent="0.15">
      <c r="B99" s="30"/>
      <c r="C99" s="31"/>
      <c r="D99" s="54"/>
      <c r="E99" s="54"/>
      <c r="F99" s="54"/>
      <c r="G99" s="54"/>
      <c r="H99" s="54"/>
      <c r="I99" s="54"/>
      <c r="J99" s="54"/>
      <c r="K99" s="54"/>
      <c r="L99" s="54"/>
      <c r="M99" s="54"/>
      <c r="N99" s="54"/>
      <c r="O99" s="54"/>
      <c r="P99" s="54"/>
      <c r="Q99" s="54"/>
      <c r="R99" s="54"/>
      <c r="S99" s="54"/>
      <c r="T99" s="54"/>
      <c r="U99" s="54"/>
      <c r="V99" s="54"/>
      <c r="W99" s="54"/>
      <c r="X99" s="42">
        <f t="shared" si="153"/>
        <v>0</v>
      </c>
    </row>
    <row r="100" spans="2:24" x14ac:dyDescent="0.15">
      <c r="B100" s="30"/>
      <c r="C100" s="31"/>
      <c r="D100" s="54"/>
      <c r="E100" s="54"/>
      <c r="F100" s="54"/>
      <c r="G100" s="54"/>
      <c r="H100" s="54"/>
      <c r="I100" s="54"/>
      <c r="J100" s="54"/>
      <c r="K100" s="54"/>
      <c r="L100" s="54"/>
      <c r="M100" s="54"/>
      <c r="N100" s="54"/>
      <c r="O100" s="54"/>
      <c r="P100" s="54"/>
      <c r="Q100" s="54"/>
      <c r="R100" s="54"/>
      <c r="S100" s="54"/>
      <c r="T100" s="54"/>
      <c r="U100" s="54"/>
      <c r="V100" s="54"/>
      <c r="W100" s="54"/>
      <c r="X100" s="42">
        <f t="shared" si="153"/>
        <v>0</v>
      </c>
    </row>
    <row r="101" spans="2:24" x14ac:dyDescent="0.15">
      <c r="B101" s="30"/>
      <c r="C101" s="31"/>
      <c r="D101" s="54"/>
      <c r="E101" s="54"/>
      <c r="F101" s="54"/>
      <c r="G101" s="54"/>
      <c r="H101" s="54"/>
      <c r="I101" s="54"/>
      <c r="J101" s="54"/>
      <c r="K101" s="54"/>
      <c r="L101" s="54"/>
      <c r="M101" s="54"/>
      <c r="N101" s="54"/>
      <c r="O101" s="54"/>
      <c r="P101" s="54"/>
      <c r="Q101" s="54"/>
      <c r="R101" s="54"/>
      <c r="S101" s="54"/>
      <c r="T101" s="54"/>
      <c r="U101" s="54"/>
      <c r="V101" s="54"/>
      <c r="W101" s="54"/>
      <c r="X101" s="42">
        <f t="shared" si="153"/>
        <v>0</v>
      </c>
    </row>
    <row r="102" spans="2:24" x14ac:dyDescent="0.15">
      <c r="B102" s="30"/>
      <c r="C102" s="31"/>
      <c r="D102" s="54"/>
      <c r="E102" s="54"/>
      <c r="F102" s="54"/>
      <c r="G102" s="54"/>
      <c r="H102" s="54"/>
      <c r="I102" s="54"/>
      <c r="J102" s="54"/>
      <c r="K102" s="54"/>
      <c r="L102" s="54"/>
      <c r="M102" s="54"/>
      <c r="N102" s="54"/>
      <c r="O102" s="54"/>
      <c r="P102" s="54"/>
      <c r="Q102" s="54"/>
      <c r="R102" s="54"/>
      <c r="S102" s="54"/>
      <c r="T102" s="54"/>
      <c r="U102" s="54"/>
      <c r="V102" s="54"/>
      <c r="W102" s="54"/>
      <c r="X102" s="42">
        <f t="shared" si="153"/>
        <v>0</v>
      </c>
    </row>
    <row r="103" spans="2:24" x14ac:dyDescent="0.15">
      <c r="B103" s="30"/>
      <c r="C103" s="31"/>
      <c r="D103" s="54"/>
      <c r="E103" s="54"/>
      <c r="F103" s="54"/>
      <c r="G103" s="54"/>
      <c r="H103" s="54"/>
      <c r="I103" s="54"/>
      <c r="J103" s="54"/>
      <c r="K103" s="54"/>
      <c r="L103" s="54"/>
      <c r="M103" s="54"/>
      <c r="N103" s="54"/>
      <c r="O103" s="54"/>
      <c r="P103" s="54"/>
      <c r="Q103" s="54"/>
      <c r="R103" s="54"/>
      <c r="S103" s="54"/>
      <c r="T103" s="54"/>
      <c r="U103" s="54"/>
      <c r="V103" s="54"/>
      <c r="W103" s="54"/>
      <c r="X103" s="42">
        <f t="shared" si="153"/>
        <v>0</v>
      </c>
    </row>
    <row r="104" spans="2:24" x14ac:dyDescent="0.15">
      <c r="B104" s="30"/>
      <c r="C104" s="31"/>
      <c r="D104" s="54"/>
      <c r="E104" s="54"/>
      <c r="F104" s="54"/>
      <c r="G104" s="54"/>
      <c r="H104" s="54"/>
      <c r="I104" s="54"/>
      <c r="J104" s="54"/>
      <c r="K104" s="54"/>
      <c r="L104" s="54"/>
      <c r="M104" s="54"/>
      <c r="N104" s="54"/>
      <c r="O104" s="54"/>
      <c r="P104" s="54"/>
      <c r="Q104" s="54"/>
      <c r="R104" s="54"/>
      <c r="S104" s="54"/>
      <c r="T104" s="54"/>
      <c r="U104" s="54"/>
      <c r="V104" s="54"/>
      <c r="W104" s="54"/>
      <c r="X104" s="42">
        <f t="shared" si="153"/>
        <v>0</v>
      </c>
    </row>
    <row r="105" spans="2:24" x14ac:dyDescent="0.15">
      <c r="B105" s="30"/>
      <c r="C105" s="31"/>
      <c r="D105" s="54"/>
      <c r="E105" s="54"/>
      <c r="F105" s="54"/>
      <c r="G105" s="54"/>
      <c r="H105" s="54"/>
      <c r="I105" s="54"/>
      <c r="J105" s="54"/>
      <c r="K105" s="54"/>
      <c r="L105" s="54"/>
      <c r="M105" s="54"/>
      <c r="N105" s="54"/>
      <c r="O105" s="54"/>
      <c r="P105" s="54"/>
      <c r="Q105" s="54"/>
      <c r="R105" s="54"/>
      <c r="S105" s="54"/>
      <c r="T105" s="54"/>
      <c r="U105" s="54"/>
      <c r="V105" s="54"/>
      <c r="W105" s="54"/>
      <c r="X105" s="42">
        <f t="shared" si="153"/>
        <v>0</v>
      </c>
    </row>
    <row r="106" spans="2:24" x14ac:dyDescent="0.15">
      <c r="B106" s="30"/>
      <c r="C106" s="31"/>
      <c r="D106" s="54"/>
      <c r="E106" s="54"/>
      <c r="F106" s="54"/>
      <c r="G106" s="54"/>
      <c r="H106" s="54"/>
      <c r="I106" s="54"/>
      <c r="J106" s="54"/>
      <c r="K106" s="54"/>
      <c r="L106" s="54"/>
      <c r="M106" s="54"/>
      <c r="N106" s="54"/>
      <c r="O106" s="54"/>
      <c r="P106" s="54"/>
      <c r="Q106" s="54"/>
      <c r="R106" s="54"/>
      <c r="S106" s="54"/>
      <c r="T106" s="54"/>
      <c r="U106" s="54"/>
      <c r="V106" s="54"/>
      <c r="W106" s="54"/>
      <c r="X106" s="42">
        <f t="shared" si="153"/>
        <v>0</v>
      </c>
    </row>
    <row r="107" spans="2:24" x14ac:dyDescent="0.15">
      <c r="B107" s="30"/>
      <c r="C107" s="31"/>
      <c r="D107" s="54"/>
      <c r="E107" s="54"/>
      <c r="F107" s="54"/>
      <c r="G107" s="54"/>
      <c r="H107" s="54"/>
      <c r="I107" s="54"/>
      <c r="J107" s="54"/>
      <c r="K107" s="54"/>
      <c r="L107" s="54"/>
      <c r="M107" s="54"/>
      <c r="N107" s="54"/>
      <c r="O107" s="54"/>
      <c r="P107" s="54"/>
      <c r="Q107" s="54"/>
      <c r="R107" s="54"/>
      <c r="S107" s="54"/>
      <c r="T107" s="54"/>
      <c r="U107" s="54"/>
      <c r="V107" s="54"/>
      <c r="W107" s="54"/>
      <c r="X107" s="42">
        <f t="shared" si="153"/>
        <v>0</v>
      </c>
    </row>
    <row r="108" spans="2:24" x14ac:dyDescent="0.15">
      <c r="B108" s="30"/>
      <c r="C108" s="31"/>
      <c r="D108" s="54"/>
      <c r="E108" s="54"/>
      <c r="F108" s="54"/>
      <c r="G108" s="54"/>
      <c r="H108" s="54"/>
      <c r="I108" s="54"/>
      <c r="J108" s="54"/>
      <c r="K108" s="54"/>
      <c r="L108" s="54"/>
      <c r="M108" s="54"/>
      <c r="N108" s="54"/>
      <c r="O108" s="54"/>
      <c r="P108" s="54"/>
      <c r="Q108" s="54"/>
      <c r="R108" s="54"/>
      <c r="S108" s="54"/>
      <c r="T108" s="54"/>
      <c r="U108" s="54"/>
      <c r="V108" s="54"/>
      <c r="W108" s="54"/>
      <c r="X108" s="42">
        <f t="shared" si="153"/>
        <v>0</v>
      </c>
    </row>
    <row r="109" spans="2:24" x14ac:dyDescent="0.15">
      <c r="B109" s="30"/>
      <c r="C109" s="31"/>
      <c r="D109" s="54"/>
      <c r="E109" s="54"/>
      <c r="F109" s="54"/>
      <c r="G109" s="54"/>
      <c r="H109" s="54"/>
      <c r="I109" s="54"/>
      <c r="J109" s="54"/>
      <c r="K109" s="54"/>
      <c r="L109" s="54"/>
      <c r="M109" s="54"/>
      <c r="N109" s="54"/>
      <c r="O109" s="54"/>
      <c r="P109" s="54"/>
      <c r="Q109" s="54"/>
      <c r="R109" s="54"/>
      <c r="S109" s="54"/>
      <c r="T109" s="54"/>
      <c r="U109" s="54"/>
      <c r="V109" s="54"/>
      <c r="W109" s="54"/>
      <c r="X109" s="42">
        <f t="shared" si="153"/>
        <v>0</v>
      </c>
    </row>
    <row r="110" spans="2:24" x14ac:dyDescent="0.15">
      <c r="B110" s="30"/>
      <c r="C110" s="31"/>
      <c r="D110" s="54"/>
      <c r="E110" s="54"/>
      <c r="F110" s="54"/>
      <c r="G110" s="54"/>
      <c r="H110" s="54"/>
      <c r="I110" s="54"/>
      <c r="J110" s="54"/>
      <c r="K110" s="54"/>
      <c r="L110" s="54"/>
      <c r="M110" s="54"/>
      <c r="N110" s="54"/>
      <c r="O110" s="54"/>
      <c r="P110" s="54"/>
      <c r="Q110" s="54"/>
      <c r="R110" s="54"/>
      <c r="S110" s="54"/>
      <c r="T110" s="54"/>
      <c r="U110" s="54"/>
      <c r="V110" s="54"/>
      <c r="W110" s="54"/>
      <c r="X110" s="42">
        <f t="shared" si="153"/>
        <v>0</v>
      </c>
    </row>
    <row r="111" spans="2:24" x14ac:dyDescent="0.15">
      <c r="B111" s="30"/>
      <c r="C111" s="31"/>
      <c r="D111" s="54"/>
      <c r="E111" s="54"/>
      <c r="F111" s="54"/>
      <c r="G111" s="54"/>
      <c r="H111" s="54"/>
      <c r="I111" s="54"/>
      <c r="J111" s="54"/>
      <c r="K111" s="54"/>
      <c r="L111" s="54"/>
      <c r="M111" s="54"/>
      <c r="N111" s="54"/>
      <c r="O111" s="54"/>
      <c r="P111" s="54"/>
      <c r="Q111" s="54"/>
      <c r="R111" s="54"/>
      <c r="S111" s="54"/>
      <c r="T111" s="54"/>
      <c r="U111" s="54"/>
      <c r="V111" s="54"/>
      <c r="W111" s="54"/>
      <c r="X111" s="42">
        <f t="shared" si="153"/>
        <v>0</v>
      </c>
    </row>
    <row r="112" spans="2:24" x14ac:dyDescent="0.15">
      <c r="B112" s="32"/>
      <c r="C112" s="33"/>
      <c r="D112" s="55"/>
      <c r="E112" s="55"/>
      <c r="F112" s="55"/>
      <c r="G112" s="55"/>
      <c r="H112" s="55"/>
      <c r="I112" s="55"/>
      <c r="J112" s="55"/>
      <c r="K112" s="55"/>
      <c r="L112" s="55"/>
      <c r="M112" s="55"/>
      <c r="N112" s="55"/>
      <c r="O112" s="55"/>
      <c r="P112" s="55"/>
      <c r="Q112" s="55"/>
      <c r="R112" s="55"/>
      <c r="S112" s="55"/>
      <c r="T112" s="55"/>
      <c r="U112" s="55"/>
      <c r="V112" s="55"/>
      <c r="W112" s="55"/>
      <c r="X112" s="42">
        <f t="shared" si="153"/>
        <v>0</v>
      </c>
    </row>
    <row r="113" spans="2:24" x14ac:dyDescent="0.15">
      <c r="B113" s="32"/>
      <c r="C113" s="33"/>
      <c r="D113" s="55"/>
      <c r="E113" s="55"/>
      <c r="F113" s="55"/>
      <c r="G113" s="55"/>
      <c r="H113" s="55"/>
      <c r="I113" s="55"/>
      <c r="J113" s="55"/>
      <c r="K113" s="55"/>
      <c r="L113" s="55"/>
      <c r="M113" s="55"/>
      <c r="N113" s="55"/>
      <c r="O113" s="55"/>
      <c r="P113" s="55"/>
      <c r="Q113" s="55"/>
      <c r="R113" s="55"/>
      <c r="S113" s="55"/>
      <c r="T113" s="55"/>
      <c r="U113" s="55"/>
      <c r="V113" s="55"/>
      <c r="W113" s="55"/>
      <c r="X113" s="42">
        <f t="shared" si="153"/>
        <v>0</v>
      </c>
    </row>
    <row r="114" spans="2:24" x14ac:dyDescent="0.15">
      <c r="B114" s="32"/>
      <c r="C114" s="33"/>
      <c r="D114" s="55"/>
      <c r="E114" s="55"/>
      <c r="F114" s="55"/>
      <c r="G114" s="55"/>
      <c r="H114" s="55"/>
      <c r="I114" s="55"/>
      <c r="J114" s="55"/>
      <c r="K114" s="55"/>
      <c r="L114" s="55"/>
      <c r="M114" s="55"/>
      <c r="N114" s="55"/>
      <c r="O114" s="55"/>
      <c r="P114" s="55"/>
      <c r="Q114" s="55"/>
      <c r="R114" s="55"/>
      <c r="S114" s="55"/>
      <c r="T114" s="55"/>
      <c r="U114" s="55"/>
      <c r="V114" s="55"/>
      <c r="W114" s="55"/>
      <c r="X114" s="42">
        <f t="shared" si="153"/>
        <v>0</v>
      </c>
    </row>
    <row r="115" spans="2:24" x14ac:dyDescent="0.15">
      <c r="B115" s="32"/>
      <c r="C115" s="33"/>
      <c r="D115" s="55"/>
      <c r="E115" s="55"/>
      <c r="F115" s="55"/>
      <c r="G115" s="55"/>
      <c r="H115" s="55"/>
      <c r="I115" s="55"/>
      <c r="J115" s="55"/>
      <c r="K115" s="55"/>
      <c r="L115" s="55"/>
      <c r="M115" s="55"/>
      <c r="N115" s="55"/>
      <c r="O115" s="55"/>
      <c r="P115" s="55"/>
      <c r="Q115" s="55"/>
      <c r="R115" s="55"/>
      <c r="S115" s="55"/>
      <c r="T115" s="55"/>
      <c r="U115" s="55"/>
      <c r="V115" s="55"/>
      <c r="W115" s="55"/>
      <c r="X115" s="42">
        <f t="shared" si="153"/>
        <v>0</v>
      </c>
    </row>
    <row r="116" spans="2:24" x14ac:dyDescent="0.15">
      <c r="B116" s="32"/>
      <c r="C116" s="33"/>
      <c r="D116" s="55"/>
      <c r="E116" s="55"/>
      <c r="F116" s="55"/>
      <c r="G116" s="55"/>
      <c r="H116" s="55"/>
      <c r="I116" s="55"/>
      <c r="J116" s="55"/>
      <c r="K116" s="55"/>
      <c r="L116" s="55"/>
      <c r="M116" s="55"/>
      <c r="N116" s="55"/>
      <c r="O116" s="55"/>
      <c r="P116" s="55"/>
      <c r="Q116" s="55"/>
      <c r="R116" s="55"/>
      <c r="S116" s="55"/>
      <c r="T116" s="55"/>
      <c r="U116" s="55"/>
      <c r="V116" s="55"/>
      <c r="W116" s="55"/>
      <c r="X116" s="42">
        <f t="shared" si="153"/>
        <v>0</v>
      </c>
    </row>
    <row r="117" spans="2:24" x14ac:dyDescent="0.15">
      <c r="B117" s="32"/>
      <c r="C117" s="33"/>
      <c r="D117" s="55"/>
      <c r="E117" s="55"/>
      <c r="F117" s="55"/>
      <c r="G117" s="55"/>
      <c r="H117" s="55"/>
      <c r="I117" s="55"/>
      <c r="J117" s="55"/>
      <c r="K117" s="55"/>
      <c r="L117" s="55"/>
      <c r="M117" s="55"/>
      <c r="N117" s="55"/>
      <c r="O117" s="55"/>
      <c r="P117" s="55"/>
      <c r="Q117" s="55"/>
      <c r="R117" s="55"/>
      <c r="S117" s="55"/>
      <c r="T117" s="55"/>
      <c r="U117" s="55"/>
      <c r="V117" s="55"/>
      <c r="W117" s="55"/>
      <c r="X117" s="42">
        <f t="shared" si="153"/>
        <v>0</v>
      </c>
    </row>
    <row r="118" spans="2:24" x14ac:dyDescent="0.15">
      <c r="B118" s="32"/>
      <c r="C118" s="33"/>
      <c r="D118" s="55"/>
      <c r="E118" s="55"/>
      <c r="F118" s="55"/>
      <c r="G118" s="55"/>
      <c r="H118" s="55"/>
      <c r="I118" s="55"/>
      <c r="J118" s="55"/>
      <c r="K118" s="55"/>
      <c r="L118" s="55"/>
      <c r="M118" s="55"/>
      <c r="N118" s="55"/>
      <c r="O118" s="55"/>
      <c r="P118" s="55"/>
      <c r="Q118" s="55"/>
      <c r="R118" s="55"/>
      <c r="S118" s="55"/>
      <c r="T118" s="55"/>
      <c r="U118" s="55"/>
      <c r="V118" s="55"/>
      <c r="W118" s="55"/>
      <c r="X118" s="42">
        <f t="shared" si="153"/>
        <v>0</v>
      </c>
    </row>
    <row r="119" spans="2:24" x14ac:dyDescent="0.15">
      <c r="B119" s="32"/>
      <c r="C119" s="33"/>
      <c r="D119" s="55"/>
      <c r="E119" s="55"/>
      <c r="F119" s="55"/>
      <c r="G119" s="55"/>
      <c r="H119" s="55"/>
      <c r="I119" s="55"/>
      <c r="J119" s="55"/>
      <c r="K119" s="55"/>
      <c r="L119" s="55"/>
      <c r="M119" s="55"/>
      <c r="N119" s="55"/>
      <c r="O119" s="55"/>
      <c r="P119" s="55"/>
      <c r="Q119" s="55"/>
      <c r="R119" s="55"/>
      <c r="S119" s="55"/>
      <c r="T119" s="55"/>
      <c r="U119" s="55"/>
      <c r="V119" s="55"/>
      <c r="W119" s="55"/>
      <c r="X119" s="42">
        <f t="shared" si="153"/>
        <v>0</v>
      </c>
    </row>
    <row r="120" spans="2:24" x14ac:dyDescent="0.15">
      <c r="B120" s="32"/>
      <c r="C120" s="33"/>
      <c r="D120" s="55"/>
      <c r="E120" s="55"/>
      <c r="F120" s="55"/>
      <c r="G120" s="55"/>
      <c r="H120" s="55"/>
      <c r="I120" s="55"/>
      <c r="J120" s="55"/>
      <c r="K120" s="55"/>
      <c r="L120" s="55"/>
      <c r="M120" s="55"/>
      <c r="N120" s="55"/>
      <c r="O120" s="55"/>
      <c r="P120" s="55"/>
      <c r="Q120" s="55"/>
      <c r="R120" s="55"/>
      <c r="S120" s="55"/>
      <c r="T120" s="55"/>
      <c r="U120" s="55"/>
      <c r="V120" s="55"/>
      <c r="W120" s="55"/>
      <c r="X120" s="56">
        <f t="shared" si="153"/>
        <v>0</v>
      </c>
    </row>
    <row r="121" spans="2:24" x14ac:dyDescent="0.15">
      <c r="B121" s="151" t="s">
        <v>127</v>
      </c>
      <c r="C121" s="14"/>
      <c r="D121" s="15"/>
      <c r="E121" s="15"/>
      <c r="F121" s="15"/>
      <c r="G121" s="15"/>
      <c r="H121" s="15"/>
      <c r="I121" s="15"/>
      <c r="J121" s="15"/>
      <c r="K121" s="15"/>
      <c r="L121" s="15"/>
      <c r="M121" s="15"/>
      <c r="N121" s="15"/>
      <c r="O121" s="15"/>
      <c r="P121" s="15"/>
      <c r="Q121" s="15"/>
      <c r="R121" s="15"/>
      <c r="S121" s="15"/>
      <c r="T121" s="15"/>
      <c r="U121" s="15"/>
      <c r="V121" s="15"/>
      <c r="W121" s="15"/>
      <c r="X121" s="15"/>
    </row>
    <row r="123" spans="2:24" x14ac:dyDescent="0.15">
      <c r="B123" s="164" t="str">
        <f>IF(C123="","",CONCATENATE("耐用年数",C123,"年"))</f>
        <v>耐用年数12年</v>
      </c>
      <c r="C123" s="87">
        <v>12</v>
      </c>
      <c r="D123" s="98">
        <f>SUMIF($C$93:$C$121,$C123,D$93:D$121)</f>
        <v>60</v>
      </c>
      <c r="E123" s="98">
        <f t="shared" ref="E123:W127" si="154">SUMIF($C$93:$C$121,$C123,E$93:E$121)</f>
        <v>0</v>
      </c>
      <c r="F123" s="98">
        <f t="shared" si="154"/>
        <v>0</v>
      </c>
      <c r="G123" s="98">
        <f t="shared" si="154"/>
        <v>0</v>
      </c>
      <c r="H123" s="98">
        <f t="shared" si="154"/>
        <v>0</v>
      </c>
      <c r="I123" s="98">
        <f t="shared" si="154"/>
        <v>0</v>
      </c>
      <c r="J123" s="98">
        <f t="shared" si="154"/>
        <v>0</v>
      </c>
      <c r="K123" s="98">
        <f t="shared" si="154"/>
        <v>0</v>
      </c>
      <c r="L123" s="98">
        <f t="shared" si="154"/>
        <v>0</v>
      </c>
      <c r="M123" s="98">
        <f t="shared" si="154"/>
        <v>0</v>
      </c>
      <c r="N123" s="98">
        <f t="shared" si="154"/>
        <v>0</v>
      </c>
      <c r="O123" s="98">
        <f t="shared" si="154"/>
        <v>0</v>
      </c>
      <c r="P123" s="98">
        <f t="shared" si="154"/>
        <v>0</v>
      </c>
      <c r="Q123" s="98">
        <f t="shared" si="154"/>
        <v>60</v>
      </c>
      <c r="R123" s="98">
        <f t="shared" si="154"/>
        <v>0</v>
      </c>
      <c r="S123" s="98">
        <f t="shared" si="154"/>
        <v>0</v>
      </c>
      <c r="T123" s="98">
        <f t="shared" si="154"/>
        <v>0</v>
      </c>
      <c r="U123" s="98">
        <f t="shared" si="154"/>
        <v>0</v>
      </c>
      <c r="V123" s="98">
        <f t="shared" si="154"/>
        <v>0</v>
      </c>
      <c r="W123" s="98">
        <f t="shared" si="154"/>
        <v>0</v>
      </c>
    </row>
    <row r="124" spans="2:24" x14ac:dyDescent="0.15">
      <c r="B124" s="86" t="str">
        <f t="shared" ref="B124:B127" si="155">IF(C124="","",CONCATENATE("耐用年数",C124,"年"))</f>
        <v>耐用年数1年</v>
      </c>
      <c r="C124" s="88">
        <v>1</v>
      </c>
      <c r="D124" s="99">
        <f>SUMIF($C$93:$C$121,$C124,D$93:D$121)</f>
        <v>0</v>
      </c>
      <c r="E124" s="99">
        <f t="shared" si="154"/>
        <v>0</v>
      </c>
      <c r="F124" s="99">
        <f t="shared" si="154"/>
        <v>0</v>
      </c>
      <c r="G124" s="99">
        <f t="shared" si="154"/>
        <v>0</v>
      </c>
      <c r="H124" s="99">
        <f t="shared" si="154"/>
        <v>0</v>
      </c>
      <c r="I124" s="99">
        <f t="shared" si="154"/>
        <v>0</v>
      </c>
      <c r="J124" s="99">
        <f t="shared" si="154"/>
        <v>0</v>
      </c>
      <c r="K124" s="99">
        <f t="shared" si="154"/>
        <v>0</v>
      </c>
      <c r="L124" s="99">
        <f t="shared" si="154"/>
        <v>0</v>
      </c>
      <c r="M124" s="99">
        <f t="shared" si="154"/>
        <v>0</v>
      </c>
      <c r="N124" s="99">
        <f t="shared" si="154"/>
        <v>0</v>
      </c>
      <c r="O124" s="99">
        <f t="shared" si="154"/>
        <v>0</v>
      </c>
      <c r="P124" s="99">
        <f t="shared" si="154"/>
        <v>0</v>
      </c>
      <c r="Q124" s="99">
        <f t="shared" si="154"/>
        <v>0</v>
      </c>
      <c r="R124" s="99">
        <f t="shared" si="154"/>
        <v>0</v>
      </c>
      <c r="S124" s="99">
        <f t="shared" si="154"/>
        <v>0</v>
      </c>
      <c r="T124" s="99">
        <f t="shared" si="154"/>
        <v>0</v>
      </c>
      <c r="U124" s="99">
        <f t="shared" si="154"/>
        <v>0</v>
      </c>
      <c r="V124" s="99">
        <f t="shared" si="154"/>
        <v>0</v>
      </c>
      <c r="W124" s="99">
        <f t="shared" si="154"/>
        <v>0</v>
      </c>
    </row>
    <row r="125" spans="2:24" x14ac:dyDescent="0.15">
      <c r="B125" s="86" t="str">
        <f t="shared" si="155"/>
        <v>耐用年数1年</v>
      </c>
      <c r="C125" s="88">
        <v>1</v>
      </c>
      <c r="D125" s="99">
        <f>SUMIF($C$93:$C$121,$C125,D$93:D$121)</f>
        <v>0</v>
      </c>
      <c r="E125" s="99">
        <f t="shared" si="154"/>
        <v>0</v>
      </c>
      <c r="F125" s="99">
        <f t="shared" si="154"/>
        <v>0</v>
      </c>
      <c r="G125" s="99">
        <f t="shared" si="154"/>
        <v>0</v>
      </c>
      <c r="H125" s="99">
        <f t="shared" si="154"/>
        <v>0</v>
      </c>
      <c r="I125" s="99">
        <f t="shared" si="154"/>
        <v>0</v>
      </c>
      <c r="J125" s="99">
        <f t="shared" si="154"/>
        <v>0</v>
      </c>
      <c r="K125" s="99">
        <f t="shared" si="154"/>
        <v>0</v>
      </c>
      <c r="L125" s="99">
        <f t="shared" si="154"/>
        <v>0</v>
      </c>
      <c r="M125" s="99">
        <f t="shared" si="154"/>
        <v>0</v>
      </c>
      <c r="N125" s="99">
        <f t="shared" si="154"/>
        <v>0</v>
      </c>
      <c r="O125" s="99">
        <f t="shared" si="154"/>
        <v>0</v>
      </c>
      <c r="P125" s="99">
        <f t="shared" si="154"/>
        <v>0</v>
      </c>
      <c r="Q125" s="99">
        <f t="shared" si="154"/>
        <v>0</v>
      </c>
      <c r="R125" s="99">
        <f t="shared" si="154"/>
        <v>0</v>
      </c>
      <c r="S125" s="99">
        <f t="shared" si="154"/>
        <v>0</v>
      </c>
      <c r="T125" s="99">
        <f t="shared" si="154"/>
        <v>0</v>
      </c>
      <c r="U125" s="99">
        <f t="shared" si="154"/>
        <v>0</v>
      </c>
      <c r="V125" s="99">
        <f t="shared" si="154"/>
        <v>0</v>
      </c>
      <c r="W125" s="99">
        <f t="shared" si="154"/>
        <v>0</v>
      </c>
    </row>
    <row r="126" spans="2:24" x14ac:dyDescent="0.15">
      <c r="B126" s="86" t="str">
        <f t="shared" si="155"/>
        <v>耐用年数1年</v>
      </c>
      <c r="C126" s="88">
        <v>1</v>
      </c>
      <c r="D126" s="99">
        <f>SUMIF($C$93:$C$121,$C126,D$93:D$121)</f>
        <v>0</v>
      </c>
      <c r="E126" s="99">
        <f t="shared" si="154"/>
        <v>0</v>
      </c>
      <c r="F126" s="99">
        <f t="shared" si="154"/>
        <v>0</v>
      </c>
      <c r="G126" s="99">
        <f t="shared" si="154"/>
        <v>0</v>
      </c>
      <c r="H126" s="99">
        <f t="shared" si="154"/>
        <v>0</v>
      </c>
      <c r="I126" s="99">
        <f t="shared" si="154"/>
        <v>0</v>
      </c>
      <c r="J126" s="99">
        <f t="shared" si="154"/>
        <v>0</v>
      </c>
      <c r="K126" s="99">
        <f t="shared" si="154"/>
        <v>0</v>
      </c>
      <c r="L126" s="99">
        <f t="shared" si="154"/>
        <v>0</v>
      </c>
      <c r="M126" s="99">
        <f t="shared" si="154"/>
        <v>0</v>
      </c>
      <c r="N126" s="99">
        <f t="shared" si="154"/>
        <v>0</v>
      </c>
      <c r="O126" s="99">
        <f t="shared" si="154"/>
        <v>0</v>
      </c>
      <c r="P126" s="99">
        <f t="shared" si="154"/>
        <v>0</v>
      </c>
      <c r="Q126" s="99">
        <f t="shared" si="154"/>
        <v>0</v>
      </c>
      <c r="R126" s="99">
        <f t="shared" si="154"/>
        <v>0</v>
      </c>
      <c r="S126" s="99">
        <f t="shared" si="154"/>
        <v>0</v>
      </c>
      <c r="T126" s="99">
        <f t="shared" si="154"/>
        <v>0</v>
      </c>
      <c r="U126" s="99">
        <f t="shared" si="154"/>
        <v>0</v>
      </c>
      <c r="V126" s="99">
        <f t="shared" si="154"/>
        <v>0</v>
      </c>
      <c r="W126" s="99">
        <f t="shared" si="154"/>
        <v>0</v>
      </c>
    </row>
    <row r="127" spans="2:24" x14ac:dyDescent="0.15">
      <c r="B127" s="86" t="str">
        <f t="shared" si="155"/>
        <v>耐用年数1年</v>
      </c>
      <c r="C127" s="89">
        <v>1</v>
      </c>
      <c r="D127" s="100">
        <f>SUMIF($C$93:$C$121,$C127,D$93:D$121)</f>
        <v>0</v>
      </c>
      <c r="E127" s="100">
        <f t="shared" si="154"/>
        <v>0</v>
      </c>
      <c r="F127" s="100">
        <f t="shared" si="154"/>
        <v>0</v>
      </c>
      <c r="G127" s="100">
        <f t="shared" si="154"/>
        <v>0</v>
      </c>
      <c r="H127" s="100">
        <f t="shared" si="154"/>
        <v>0</v>
      </c>
      <c r="I127" s="100">
        <f t="shared" si="154"/>
        <v>0</v>
      </c>
      <c r="J127" s="100">
        <f t="shared" si="154"/>
        <v>0</v>
      </c>
      <c r="K127" s="100">
        <f t="shared" si="154"/>
        <v>0</v>
      </c>
      <c r="L127" s="100">
        <f t="shared" si="154"/>
        <v>0</v>
      </c>
      <c r="M127" s="100">
        <f t="shared" si="154"/>
        <v>0</v>
      </c>
      <c r="N127" s="100">
        <f t="shared" si="154"/>
        <v>0</v>
      </c>
      <c r="O127" s="100">
        <f t="shared" si="154"/>
        <v>0</v>
      </c>
      <c r="P127" s="100">
        <f t="shared" si="154"/>
        <v>0</v>
      </c>
      <c r="Q127" s="100">
        <f t="shared" si="154"/>
        <v>0</v>
      </c>
      <c r="R127" s="100">
        <f t="shared" si="154"/>
        <v>0</v>
      </c>
      <c r="S127" s="100">
        <f t="shared" si="154"/>
        <v>0</v>
      </c>
      <c r="T127" s="100">
        <f t="shared" si="154"/>
        <v>0</v>
      </c>
      <c r="U127" s="100">
        <f t="shared" si="154"/>
        <v>0</v>
      </c>
      <c r="V127" s="100">
        <f t="shared" si="154"/>
        <v>0</v>
      </c>
      <c r="W127" s="100">
        <f t="shared" si="154"/>
        <v>0</v>
      </c>
    </row>
    <row r="128" spans="2:24" ht="15" x14ac:dyDescent="0.15">
      <c r="B128" s="151" t="s">
        <v>127</v>
      </c>
      <c r="C128" s="14"/>
      <c r="D128" s="15"/>
      <c r="E128" s="15"/>
      <c r="F128" s="15"/>
      <c r="G128" s="15"/>
      <c r="H128" s="15"/>
      <c r="I128" s="15"/>
      <c r="J128" s="15"/>
      <c r="K128" s="15"/>
      <c r="L128" s="15"/>
      <c r="M128" s="15"/>
      <c r="N128" s="15"/>
      <c r="O128" s="15"/>
      <c r="P128" s="15"/>
      <c r="Q128" s="15"/>
      <c r="R128" s="15"/>
      <c r="S128" s="15"/>
      <c r="T128" s="15"/>
      <c r="U128" s="15"/>
      <c r="V128" s="15"/>
      <c r="W128" s="15"/>
      <c r="X128" s="154" t="s">
        <v>132</v>
      </c>
    </row>
    <row r="129" spans="1:24" ht="15" x14ac:dyDescent="0.15">
      <c r="B129" s="36" t="s">
        <v>130</v>
      </c>
      <c r="C129" s="37"/>
      <c r="D129" s="57">
        <f>SUM(D123:D127)</f>
        <v>60</v>
      </c>
      <c r="E129" s="57">
        <f t="shared" ref="E129:W129" si="156">SUM(E123:E127)</f>
        <v>0</v>
      </c>
      <c r="F129" s="57">
        <f t="shared" si="156"/>
        <v>0</v>
      </c>
      <c r="G129" s="57">
        <f t="shared" si="156"/>
        <v>0</v>
      </c>
      <c r="H129" s="57">
        <f t="shared" si="156"/>
        <v>0</v>
      </c>
      <c r="I129" s="57">
        <f t="shared" si="156"/>
        <v>0</v>
      </c>
      <c r="J129" s="57">
        <f t="shared" si="156"/>
        <v>0</v>
      </c>
      <c r="K129" s="57">
        <f t="shared" si="156"/>
        <v>0</v>
      </c>
      <c r="L129" s="57">
        <f t="shared" si="156"/>
        <v>0</v>
      </c>
      <c r="M129" s="57">
        <f t="shared" si="156"/>
        <v>0</v>
      </c>
      <c r="N129" s="57">
        <f t="shared" si="156"/>
        <v>0</v>
      </c>
      <c r="O129" s="57">
        <f t="shared" si="156"/>
        <v>0</v>
      </c>
      <c r="P129" s="57">
        <f t="shared" si="156"/>
        <v>0</v>
      </c>
      <c r="Q129" s="57">
        <f t="shared" si="156"/>
        <v>60</v>
      </c>
      <c r="R129" s="57">
        <f t="shared" si="156"/>
        <v>0</v>
      </c>
      <c r="S129" s="57">
        <f t="shared" si="156"/>
        <v>0</v>
      </c>
      <c r="T129" s="57">
        <f t="shared" si="156"/>
        <v>0</v>
      </c>
      <c r="U129" s="57">
        <f t="shared" si="156"/>
        <v>0</v>
      </c>
      <c r="V129" s="57">
        <f t="shared" si="156"/>
        <v>0</v>
      </c>
      <c r="W129" s="57">
        <f t="shared" si="156"/>
        <v>0</v>
      </c>
      <c r="X129" s="160" t="str">
        <f>IF(SUM(D129:W129)=SUM(X93:X120),"OK","Error")</f>
        <v>OK</v>
      </c>
    </row>
    <row r="131" spans="1:24" x14ac:dyDescent="0.15">
      <c r="X131" s="123" t="s">
        <v>53</v>
      </c>
    </row>
    <row r="132" spans="1:24" ht="15" x14ac:dyDescent="0.15">
      <c r="A132" s="148" t="s">
        <v>133</v>
      </c>
      <c r="D132" s="10">
        <v>30</v>
      </c>
      <c r="E132" s="10">
        <f>D132+1</f>
        <v>31</v>
      </c>
      <c r="F132" s="10">
        <f t="shared" ref="F132:F133" si="157">E132+1</f>
        <v>32</v>
      </c>
      <c r="G132" s="10">
        <f t="shared" ref="G132:G133" si="158">F132+1</f>
        <v>33</v>
      </c>
      <c r="H132" s="10">
        <f t="shared" ref="H132:H133" si="159">G132+1</f>
        <v>34</v>
      </c>
      <c r="I132" s="10">
        <f t="shared" ref="I132:I133" si="160">H132+1</f>
        <v>35</v>
      </c>
      <c r="J132" s="10">
        <f t="shared" ref="J132:J133" si="161">I132+1</f>
        <v>36</v>
      </c>
      <c r="K132" s="10">
        <f t="shared" ref="K132:K133" si="162">J132+1</f>
        <v>37</v>
      </c>
      <c r="L132" s="10">
        <f t="shared" ref="L132:L133" si="163">K132+1</f>
        <v>38</v>
      </c>
      <c r="M132" s="10">
        <f t="shared" ref="M132:M133" si="164">L132+1</f>
        <v>39</v>
      </c>
      <c r="N132" s="10">
        <f t="shared" ref="N132:N133" si="165">M132+1</f>
        <v>40</v>
      </c>
      <c r="O132" s="10">
        <f t="shared" ref="O132:O133" si="166">N132+1</f>
        <v>41</v>
      </c>
      <c r="P132" s="10">
        <f t="shared" ref="P132:P133" si="167">O132+1</f>
        <v>42</v>
      </c>
      <c r="Q132" s="10">
        <f t="shared" ref="Q132:Q133" si="168">P132+1</f>
        <v>43</v>
      </c>
      <c r="R132" s="10">
        <f t="shared" ref="R132:R133" si="169">Q132+1</f>
        <v>44</v>
      </c>
      <c r="S132" s="10">
        <f t="shared" ref="S132:S133" si="170">R132+1</f>
        <v>45</v>
      </c>
      <c r="T132" s="10">
        <f t="shared" ref="T132:T133" si="171">S132+1</f>
        <v>46</v>
      </c>
      <c r="U132" s="10">
        <f t="shared" ref="U132:U133" si="172">T132+1</f>
        <v>47</v>
      </c>
      <c r="V132" s="10">
        <f t="shared" ref="V132:V133" si="173">U132+1</f>
        <v>48</v>
      </c>
      <c r="W132" s="10">
        <f t="shared" ref="W132:W133" si="174">V132+1</f>
        <v>49</v>
      </c>
      <c r="X132" s="124"/>
    </row>
    <row r="133" spans="1:24" x14ac:dyDescent="0.15">
      <c r="D133" s="6">
        <v>1</v>
      </c>
      <c r="E133" s="6">
        <f t="shared" ref="E133" si="175">D133+1</f>
        <v>2</v>
      </c>
      <c r="F133" s="6">
        <f t="shared" si="157"/>
        <v>3</v>
      </c>
      <c r="G133" s="6">
        <f t="shared" si="158"/>
        <v>4</v>
      </c>
      <c r="H133" s="6">
        <f t="shared" si="159"/>
        <v>5</v>
      </c>
      <c r="I133" s="6">
        <f t="shared" si="160"/>
        <v>6</v>
      </c>
      <c r="J133" s="6">
        <f t="shared" si="161"/>
        <v>7</v>
      </c>
      <c r="K133" s="6">
        <f t="shared" si="162"/>
        <v>8</v>
      </c>
      <c r="L133" s="6">
        <f t="shared" si="163"/>
        <v>9</v>
      </c>
      <c r="M133" s="6">
        <f t="shared" si="164"/>
        <v>10</v>
      </c>
      <c r="N133" s="6">
        <f t="shared" si="165"/>
        <v>11</v>
      </c>
      <c r="O133" s="6">
        <f t="shared" si="166"/>
        <v>12</v>
      </c>
      <c r="P133" s="6">
        <f t="shared" si="167"/>
        <v>13</v>
      </c>
      <c r="Q133" s="6">
        <f t="shared" si="168"/>
        <v>14</v>
      </c>
      <c r="R133" s="6">
        <f t="shared" si="169"/>
        <v>15</v>
      </c>
      <c r="S133" s="6">
        <f t="shared" si="170"/>
        <v>16</v>
      </c>
      <c r="T133" s="6">
        <f t="shared" si="171"/>
        <v>17</v>
      </c>
      <c r="U133" s="6">
        <f t="shared" si="172"/>
        <v>18</v>
      </c>
      <c r="V133" s="6">
        <f t="shared" si="173"/>
        <v>19</v>
      </c>
      <c r="W133" s="6">
        <f t="shared" si="174"/>
        <v>20</v>
      </c>
      <c r="X133" s="125" t="s">
        <v>54</v>
      </c>
    </row>
    <row r="134" spans="1:24" x14ac:dyDescent="0.15">
      <c r="B134" s="149" t="s">
        <v>180</v>
      </c>
      <c r="C134" s="149" t="s">
        <v>126</v>
      </c>
      <c r="D134" s="7">
        <v>43555</v>
      </c>
      <c r="E134" s="7">
        <f t="shared" ref="E134" si="176">DATE(YEAR(D134)+1,MONTH(D134),DAY(D134))</f>
        <v>43921</v>
      </c>
      <c r="F134" s="7">
        <f t="shared" ref="F134" si="177">DATE(YEAR(E134)+1,MONTH(E134),DAY(E134))</f>
        <v>44286</v>
      </c>
      <c r="G134" s="7">
        <f t="shared" ref="G134" si="178">DATE(YEAR(F134)+1,MONTH(F134),DAY(F134))</f>
        <v>44651</v>
      </c>
      <c r="H134" s="7">
        <f t="shared" ref="H134" si="179">DATE(YEAR(G134)+1,MONTH(G134),DAY(G134))</f>
        <v>45016</v>
      </c>
      <c r="I134" s="7">
        <f t="shared" ref="I134" si="180">DATE(YEAR(H134)+1,MONTH(H134),DAY(H134))</f>
        <v>45382</v>
      </c>
      <c r="J134" s="7">
        <f t="shared" ref="J134" si="181">DATE(YEAR(I134)+1,MONTH(I134),DAY(I134))</f>
        <v>45747</v>
      </c>
      <c r="K134" s="7">
        <f t="shared" ref="K134" si="182">DATE(YEAR(J134)+1,MONTH(J134),DAY(J134))</f>
        <v>46112</v>
      </c>
      <c r="L134" s="7">
        <f t="shared" ref="L134" si="183">DATE(YEAR(K134)+1,MONTH(K134),DAY(K134))</f>
        <v>46477</v>
      </c>
      <c r="M134" s="7">
        <f t="shared" ref="M134" si="184">DATE(YEAR(L134)+1,MONTH(L134),DAY(L134))</f>
        <v>46843</v>
      </c>
      <c r="N134" s="7">
        <f t="shared" ref="N134" si="185">DATE(YEAR(M134)+1,MONTH(M134),DAY(M134))</f>
        <v>47208</v>
      </c>
      <c r="O134" s="7">
        <f t="shared" ref="O134" si="186">DATE(YEAR(N134)+1,MONTH(N134),DAY(N134))</f>
        <v>47573</v>
      </c>
      <c r="P134" s="7">
        <f t="shared" ref="P134" si="187">DATE(YEAR(O134)+1,MONTH(O134),DAY(O134))</f>
        <v>47938</v>
      </c>
      <c r="Q134" s="7">
        <f t="shared" ref="Q134" si="188">DATE(YEAR(P134)+1,MONTH(P134),DAY(P134))</f>
        <v>48304</v>
      </c>
      <c r="R134" s="7">
        <f t="shared" ref="R134" si="189">DATE(YEAR(Q134)+1,MONTH(Q134),DAY(Q134))</f>
        <v>48669</v>
      </c>
      <c r="S134" s="7">
        <f t="shared" ref="S134" si="190">DATE(YEAR(R134)+1,MONTH(R134),DAY(R134))</f>
        <v>49034</v>
      </c>
      <c r="T134" s="7">
        <f t="shared" ref="T134" si="191">DATE(YEAR(S134)+1,MONTH(S134),DAY(S134))</f>
        <v>49399</v>
      </c>
      <c r="U134" s="7">
        <f t="shared" ref="U134" si="192">DATE(YEAR(T134)+1,MONTH(T134),DAY(T134))</f>
        <v>49765</v>
      </c>
      <c r="V134" s="7">
        <f t="shared" ref="V134" si="193">DATE(YEAR(U134)+1,MONTH(U134),DAY(U134))</f>
        <v>50130</v>
      </c>
      <c r="W134" s="7">
        <f t="shared" ref="W134" si="194">DATE(YEAR(V134)+1,MONTH(V134),DAY(V134))</f>
        <v>50495</v>
      </c>
      <c r="X134" s="8"/>
    </row>
    <row r="135" spans="1:24" x14ac:dyDescent="0.15">
      <c r="B135" s="150"/>
      <c r="C135" s="29"/>
      <c r="D135" s="53"/>
      <c r="E135" s="53"/>
      <c r="F135" s="53"/>
      <c r="G135" s="53"/>
      <c r="H135" s="53"/>
      <c r="I135" s="53"/>
      <c r="J135" s="53"/>
      <c r="K135" s="53"/>
      <c r="L135" s="53"/>
      <c r="M135" s="53"/>
      <c r="N135" s="53"/>
      <c r="O135" s="53"/>
      <c r="P135" s="53"/>
      <c r="Q135" s="53"/>
      <c r="R135" s="53"/>
      <c r="S135" s="53"/>
      <c r="T135" s="53"/>
      <c r="U135" s="53"/>
      <c r="V135" s="53"/>
      <c r="W135" s="53"/>
      <c r="X135" s="39">
        <f>SUM(D135:W135)</f>
        <v>0</v>
      </c>
    </row>
    <row r="136" spans="1:24" x14ac:dyDescent="0.15">
      <c r="B136" s="30"/>
      <c r="C136" s="31"/>
      <c r="D136" s="54"/>
      <c r="E136" s="54"/>
      <c r="F136" s="54"/>
      <c r="G136" s="54"/>
      <c r="H136" s="54"/>
      <c r="I136" s="54"/>
      <c r="J136" s="54"/>
      <c r="K136" s="54"/>
      <c r="L136" s="54"/>
      <c r="M136" s="54"/>
      <c r="N136" s="54"/>
      <c r="O136" s="54"/>
      <c r="P136" s="54"/>
      <c r="Q136" s="54"/>
      <c r="R136" s="54"/>
      <c r="S136" s="54"/>
      <c r="T136" s="54"/>
      <c r="U136" s="54"/>
      <c r="V136" s="54"/>
      <c r="W136" s="54"/>
      <c r="X136" s="42">
        <f>SUM(D136:W136)</f>
        <v>0</v>
      </c>
    </row>
    <row r="137" spans="1:24" x14ac:dyDescent="0.15">
      <c r="B137" s="30"/>
      <c r="C137" s="31"/>
      <c r="D137" s="54"/>
      <c r="E137" s="54"/>
      <c r="F137" s="54"/>
      <c r="G137" s="54"/>
      <c r="H137" s="54"/>
      <c r="I137" s="54"/>
      <c r="J137" s="54"/>
      <c r="K137" s="54"/>
      <c r="L137" s="54"/>
      <c r="M137" s="54"/>
      <c r="N137" s="54"/>
      <c r="O137" s="54"/>
      <c r="P137" s="54"/>
      <c r="Q137" s="54"/>
      <c r="R137" s="54"/>
      <c r="S137" s="54"/>
      <c r="T137" s="54"/>
      <c r="U137" s="54"/>
      <c r="V137" s="54"/>
      <c r="W137" s="54"/>
      <c r="X137" s="42">
        <f>SUM(D137:W137)</f>
        <v>0</v>
      </c>
    </row>
    <row r="138" spans="1:24" x14ac:dyDescent="0.15">
      <c r="B138" s="30"/>
      <c r="C138" s="31"/>
      <c r="D138" s="54"/>
      <c r="E138" s="54"/>
      <c r="F138" s="54"/>
      <c r="G138" s="54"/>
      <c r="H138" s="54"/>
      <c r="I138" s="54"/>
      <c r="J138" s="54"/>
      <c r="K138" s="54"/>
      <c r="L138" s="54"/>
      <c r="M138" s="54"/>
      <c r="N138" s="54"/>
      <c r="O138" s="54"/>
      <c r="P138" s="54"/>
      <c r="Q138" s="54"/>
      <c r="R138" s="54"/>
      <c r="S138" s="54"/>
      <c r="T138" s="54"/>
      <c r="U138" s="54"/>
      <c r="V138" s="54"/>
      <c r="W138" s="54"/>
      <c r="X138" s="42">
        <f>SUM(D138:W138)</f>
        <v>0</v>
      </c>
    </row>
    <row r="139" spans="1:24" x14ac:dyDescent="0.15">
      <c r="B139" s="30"/>
      <c r="C139" s="31"/>
      <c r="D139" s="54"/>
      <c r="E139" s="54"/>
      <c r="F139" s="54"/>
      <c r="G139" s="54"/>
      <c r="H139" s="54"/>
      <c r="I139" s="54"/>
      <c r="J139" s="54"/>
      <c r="K139" s="54"/>
      <c r="L139" s="54"/>
      <c r="M139" s="54"/>
      <c r="N139" s="54"/>
      <c r="O139" s="54"/>
      <c r="P139" s="54"/>
      <c r="Q139" s="54"/>
      <c r="R139" s="54"/>
      <c r="S139" s="54"/>
      <c r="T139" s="54"/>
      <c r="U139" s="54"/>
      <c r="V139" s="54"/>
      <c r="W139" s="54"/>
      <c r="X139" s="42">
        <f>SUM(D139:W139)</f>
        <v>0</v>
      </c>
    </row>
    <row r="140" spans="1:24" x14ac:dyDescent="0.15">
      <c r="B140" s="30"/>
      <c r="C140" s="31"/>
      <c r="D140" s="54"/>
      <c r="E140" s="54"/>
      <c r="F140" s="54"/>
      <c r="G140" s="54"/>
      <c r="H140" s="54"/>
      <c r="I140" s="54"/>
      <c r="J140" s="54"/>
      <c r="K140" s="54"/>
      <c r="L140" s="54"/>
      <c r="M140" s="54"/>
      <c r="N140" s="54"/>
      <c r="O140" s="54"/>
      <c r="P140" s="54"/>
      <c r="Q140" s="54"/>
      <c r="R140" s="54"/>
      <c r="S140" s="54"/>
      <c r="T140" s="54"/>
      <c r="U140" s="54"/>
      <c r="V140" s="54"/>
      <c r="W140" s="54"/>
      <c r="X140" s="42">
        <f t="shared" ref="X140:X162" si="195">SUM(D140:W140)</f>
        <v>0</v>
      </c>
    </row>
    <row r="141" spans="1:24" x14ac:dyDescent="0.15">
      <c r="B141" s="30"/>
      <c r="C141" s="31"/>
      <c r="D141" s="54"/>
      <c r="E141" s="54"/>
      <c r="F141" s="54"/>
      <c r="G141" s="54"/>
      <c r="H141" s="54"/>
      <c r="I141" s="54"/>
      <c r="J141" s="54"/>
      <c r="K141" s="54"/>
      <c r="L141" s="54"/>
      <c r="M141" s="54"/>
      <c r="N141" s="54"/>
      <c r="O141" s="54"/>
      <c r="P141" s="54"/>
      <c r="Q141" s="54"/>
      <c r="R141" s="54"/>
      <c r="S141" s="54"/>
      <c r="T141" s="54"/>
      <c r="U141" s="54"/>
      <c r="V141" s="54"/>
      <c r="W141" s="54"/>
      <c r="X141" s="42">
        <f t="shared" si="195"/>
        <v>0</v>
      </c>
    </row>
    <row r="142" spans="1:24" x14ac:dyDescent="0.15">
      <c r="B142" s="30"/>
      <c r="C142" s="31"/>
      <c r="D142" s="54"/>
      <c r="E142" s="54"/>
      <c r="F142" s="54"/>
      <c r="G142" s="54"/>
      <c r="H142" s="54"/>
      <c r="I142" s="54"/>
      <c r="J142" s="54"/>
      <c r="K142" s="54"/>
      <c r="L142" s="54"/>
      <c r="M142" s="54"/>
      <c r="N142" s="54"/>
      <c r="O142" s="54"/>
      <c r="P142" s="54"/>
      <c r="Q142" s="54"/>
      <c r="R142" s="54"/>
      <c r="S142" s="54"/>
      <c r="T142" s="54"/>
      <c r="U142" s="54"/>
      <c r="V142" s="54"/>
      <c r="W142" s="54"/>
      <c r="X142" s="42">
        <f t="shared" si="195"/>
        <v>0</v>
      </c>
    </row>
    <row r="143" spans="1:24" x14ac:dyDescent="0.15">
      <c r="B143" s="30"/>
      <c r="C143" s="31"/>
      <c r="D143" s="54"/>
      <c r="E143" s="54"/>
      <c r="F143" s="54"/>
      <c r="G143" s="54"/>
      <c r="H143" s="54"/>
      <c r="I143" s="54"/>
      <c r="J143" s="54"/>
      <c r="K143" s="54"/>
      <c r="L143" s="54"/>
      <c r="M143" s="54"/>
      <c r="N143" s="54"/>
      <c r="O143" s="54"/>
      <c r="P143" s="54"/>
      <c r="Q143" s="54"/>
      <c r="R143" s="54"/>
      <c r="S143" s="54"/>
      <c r="T143" s="54"/>
      <c r="U143" s="54"/>
      <c r="V143" s="54"/>
      <c r="W143" s="54"/>
      <c r="X143" s="42">
        <f t="shared" si="195"/>
        <v>0</v>
      </c>
    </row>
    <row r="144" spans="1:24" x14ac:dyDescent="0.15">
      <c r="B144" s="30"/>
      <c r="C144" s="31"/>
      <c r="D144" s="54"/>
      <c r="E144" s="54"/>
      <c r="F144" s="54"/>
      <c r="G144" s="54"/>
      <c r="H144" s="54"/>
      <c r="I144" s="54"/>
      <c r="J144" s="54"/>
      <c r="K144" s="54"/>
      <c r="L144" s="54"/>
      <c r="M144" s="54"/>
      <c r="N144" s="54"/>
      <c r="O144" s="54"/>
      <c r="P144" s="54"/>
      <c r="Q144" s="54"/>
      <c r="R144" s="54"/>
      <c r="S144" s="54"/>
      <c r="T144" s="54"/>
      <c r="U144" s="54"/>
      <c r="V144" s="54"/>
      <c r="W144" s="54"/>
      <c r="X144" s="42">
        <f t="shared" si="195"/>
        <v>0</v>
      </c>
    </row>
    <row r="145" spans="2:24" x14ac:dyDescent="0.15">
      <c r="B145" s="30"/>
      <c r="C145" s="31"/>
      <c r="D145" s="54"/>
      <c r="E145" s="54"/>
      <c r="F145" s="54"/>
      <c r="G145" s="54"/>
      <c r="H145" s="54"/>
      <c r="I145" s="54"/>
      <c r="J145" s="54"/>
      <c r="K145" s="54"/>
      <c r="L145" s="54"/>
      <c r="M145" s="54"/>
      <c r="N145" s="54"/>
      <c r="O145" s="54"/>
      <c r="P145" s="54"/>
      <c r="Q145" s="54"/>
      <c r="R145" s="54"/>
      <c r="S145" s="54"/>
      <c r="T145" s="54"/>
      <c r="U145" s="54"/>
      <c r="V145" s="54"/>
      <c r="W145" s="54"/>
      <c r="X145" s="42">
        <f t="shared" si="195"/>
        <v>0</v>
      </c>
    </row>
    <row r="146" spans="2:24" x14ac:dyDescent="0.15">
      <c r="B146" s="30"/>
      <c r="C146" s="31"/>
      <c r="D146" s="54"/>
      <c r="E146" s="54"/>
      <c r="F146" s="54"/>
      <c r="G146" s="54"/>
      <c r="H146" s="54"/>
      <c r="I146" s="54"/>
      <c r="J146" s="54"/>
      <c r="K146" s="54"/>
      <c r="L146" s="54"/>
      <c r="M146" s="54"/>
      <c r="N146" s="54"/>
      <c r="O146" s="54"/>
      <c r="P146" s="54"/>
      <c r="Q146" s="54"/>
      <c r="R146" s="54"/>
      <c r="S146" s="54"/>
      <c r="T146" s="54"/>
      <c r="U146" s="54"/>
      <c r="V146" s="54"/>
      <c r="W146" s="54"/>
      <c r="X146" s="42">
        <f t="shared" si="195"/>
        <v>0</v>
      </c>
    </row>
    <row r="147" spans="2:24" x14ac:dyDescent="0.15">
      <c r="B147" s="30"/>
      <c r="C147" s="31"/>
      <c r="D147" s="54"/>
      <c r="E147" s="54"/>
      <c r="F147" s="54"/>
      <c r="G147" s="54"/>
      <c r="H147" s="54"/>
      <c r="I147" s="54"/>
      <c r="J147" s="54"/>
      <c r="K147" s="54"/>
      <c r="L147" s="54"/>
      <c r="M147" s="54"/>
      <c r="N147" s="54"/>
      <c r="O147" s="54"/>
      <c r="P147" s="54"/>
      <c r="Q147" s="54"/>
      <c r="R147" s="54"/>
      <c r="S147" s="54"/>
      <c r="T147" s="54"/>
      <c r="U147" s="54"/>
      <c r="V147" s="54"/>
      <c r="W147" s="54"/>
      <c r="X147" s="42">
        <f t="shared" si="195"/>
        <v>0</v>
      </c>
    </row>
    <row r="148" spans="2:24" x14ac:dyDescent="0.15">
      <c r="B148" s="30"/>
      <c r="C148" s="31"/>
      <c r="D148" s="54"/>
      <c r="E148" s="54"/>
      <c r="F148" s="54"/>
      <c r="G148" s="54"/>
      <c r="H148" s="54"/>
      <c r="I148" s="54"/>
      <c r="J148" s="54"/>
      <c r="K148" s="54"/>
      <c r="L148" s="54"/>
      <c r="M148" s="54"/>
      <c r="N148" s="54"/>
      <c r="O148" s="54"/>
      <c r="P148" s="54"/>
      <c r="Q148" s="54"/>
      <c r="R148" s="54"/>
      <c r="S148" s="54"/>
      <c r="T148" s="54"/>
      <c r="U148" s="54"/>
      <c r="V148" s="54"/>
      <c r="W148" s="54"/>
      <c r="X148" s="42">
        <f t="shared" si="195"/>
        <v>0</v>
      </c>
    </row>
    <row r="149" spans="2:24" x14ac:dyDescent="0.15">
      <c r="B149" s="30"/>
      <c r="C149" s="31"/>
      <c r="D149" s="54"/>
      <c r="E149" s="54"/>
      <c r="F149" s="54"/>
      <c r="G149" s="54"/>
      <c r="H149" s="54"/>
      <c r="I149" s="54"/>
      <c r="J149" s="54"/>
      <c r="K149" s="54"/>
      <c r="L149" s="54"/>
      <c r="M149" s="54"/>
      <c r="N149" s="54"/>
      <c r="O149" s="54"/>
      <c r="P149" s="54"/>
      <c r="Q149" s="54"/>
      <c r="R149" s="54"/>
      <c r="S149" s="54"/>
      <c r="T149" s="54"/>
      <c r="U149" s="54"/>
      <c r="V149" s="54"/>
      <c r="W149" s="54"/>
      <c r="X149" s="42">
        <f t="shared" si="195"/>
        <v>0</v>
      </c>
    </row>
    <row r="150" spans="2:24" x14ac:dyDescent="0.15">
      <c r="B150" s="30"/>
      <c r="C150" s="31"/>
      <c r="D150" s="54"/>
      <c r="E150" s="54"/>
      <c r="F150" s="54"/>
      <c r="G150" s="54"/>
      <c r="H150" s="54"/>
      <c r="I150" s="54"/>
      <c r="J150" s="54"/>
      <c r="K150" s="54"/>
      <c r="L150" s="54"/>
      <c r="M150" s="54"/>
      <c r="N150" s="54"/>
      <c r="O150" s="54"/>
      <c r="P150" s="54"/>
      <c r="Q150" s="54"/>
      <c r="R150" s="54"/>
      <c r="S150" s="54"/>
      <c r="T150" s="54"/>
      <c r="U150" s="54"/>
      <c r="V150" s="54"/>
      <c r="W150" s="54"/>
      <c r="X150" s="42">
        <f t="shared" si="195"/>
        <v>0</v>
      </c>
    </row>
    <row r="151" spans="2:24" x14ac:dyDescent="0.15">
      <c r="B151" s="30"/>
      <c r="C151" s="31"/>
      <c r="D151" s="54"/>
      <c r="E151" s="54"/>
      <c r="F151" s="54"/>
      <c r="G151" s="54"/>
      <c r="H151" s="54"/>
      <c r="I151" s="54"/>
      <c r="J151" s="54"/>
      <c r="K151" s="54"/>
      <c r="L151" s="54"/>
      <c r="M151" s="54"/>
      <c r="N151" s="54"/>
      <c r="O151" s="54"/>
      <c r="P151" s="54"/>
      <c r="Q151" s="54"/>
      <c r="R151" s="54"/>
      <c r="S151" s="54"/>
      <c r="T151" s="54"/>
      <c r="U151" s="54"/>
      <c r="V151" s="54"/>
      <c r="W151" s="54"/>
      <c r="X151" s="42">
        <f t="shared" si="195"/>
        <v>0</v>
      </c>
    </row>
    <row r="152" spans="2:24" x14ac:dyDescent="0.15">
      <c r="B152" s="30"/>
      <c r="C152" s="31"/>
      <c r="D152" s="54"/>
      <c r="E152" s="54"/>
      <c r="F152" s="54"/>
      <c r="G152" s="54"/>
      <c r="H152" s="54"/>
      <c r="I152" s="54"/>
      <c r="J152" s="54"/>
      <c r="K152" s="54"/>
      <c r="L152" s="54"/>
      <c r="M152" s="54"/>
      <c r="N152" s="54"/>
      <c r="O152" s="54"/>
      <c r="P152" s="54"/>
      <c r="Q152" s="54"/>
      <c r="R152" s="54"/>
      <c r="S152" s="54"/>
      <c r="T152" s="54"/>
      <c r="U152" s="54"/>
      <c r="V152" s="54"/>
      <c r="W152" s="54"/>
      <c r="X152" s="42">
        <f t="shared" si="195"/>
        <v>0</v>
      </c>
    </row>
    <row r="153" spans="2:24" x14ac:dyDescent="0.15">
      <c r="B153" s="30"/>
      <c r="C153" s="31"/>
      <c r="D153" s="54"/>
      <c r="E153" s="54"/>
      <c r="F153" s="54"/>
      <c r="G153" s="54"/>
      <c r="H153" s="54"/>
      <c r="I153" s="54"/>
      <c r="J153" s="54"/>
      <c r="K153" s="54"/>
      <c r="L153" s="54"/>
      <c r="M153" s="54"/>
      <c r="N153" s="54"/>
      <c r="O153" s="54"/>
      <c r="P153" s="54"/>
      <c r="Q153" s="54"/>
      <c r="R153" s="54"/>
      <c r="S153" s="54"/>
      <c r="T153" s="54"/>
      <c r="U153" s="54"/>
      <c r="V153" s="54"/>
      <c r="W153" s="54"/>
      <c r="X153" s="42">
        <f t="shared" si="195"/>
        <v>0</v>
      </c>
    </row>
    <row r="154" spans="2:24" x14ac:dyDescent="0.15">
      <c r="B154" s="32"/>
      <c r="C154" s="33"/>
      <c r="D154" s="55"/>
      <c r="E154" s="55"/>
      <c r="F154" s="55"/>
      <c r="G154" s="55"/>
      <c r="H154" s="55"/>
      <c r="I154" s="55"/>
      <c r="J154" s="55"/>
      <c r="K154" s="55"/>
      <c r="L154" s="55"/>
      <c r="M154" s="55"/>
      <c r="N154" s="55"/>
      <c r="O154" s="55"/>
      <c r="P154" s="55"/>
      <c r="Q154" s="55"/>
      <c r="R154" s="55"/>
      <c r="S154" s="55"/>
      <c r="T154" s="55"/>
      <c r="U154" s="55"/>
      <c r="V154" s="55"/>
      <c r="W154" s="55"/>
      <c r="X154" s="42">
        <f t="shared" si="195"/>
        <v>0</v>
      </c>
    </row>
    <row r="155" spans="2:24" x14ac:dyDescent="0.15">
      <c r="B155" s="32"/>
      <c r="C155" s="33"/>
      <c r="D155" s="55"/>
      <c r="E155" s="55"/>
      <c r="F155" s="55"/>
      <c r="G155" s="55"/>
      <c r="H155" s="55"/>
      <c r="I155" s="55"/>
      <c r="J155" s="55"/>
      <c r="K155" s="55"/>
      <c r="L155" s="55"/>
      <c r="M155" s="55"/>
      <c r="N155" s="55"/>
      <c r="O155" s="55"/>
      <c r="P155" s="55"/>
      <c r="Q155" s="55"/>
      <c r="R155" s="55"/>
      <c r="S155" s="55"/>
      <c r="T155" s="55"/>
      <c r="U155" s="55"/>
      <c r="V155" s="55"/>
      <c r="W155" s="55"/>
      <c r="X155" s="42">
        <f t="shared" si="195"/>
        <v>0</v>
      </c>
    </row>
    <row r="156" spans="2:24" x14ac:dyDescent="0.15">
      <c r="B156" s="32"/>
      <c r="C156" s="33"/>
      <c r="D156" s="55"/>
      <c r="E156" s="55"/>
      <c r="F156" s="55"/>
      <c r="G156" s="55"/>
      <c r="H156" s="55"/>
      <c r="I156" s="55"/>
      <c r="J156" s="55"/>
      <c r="K156" s="55"/>
      <c r="L156" s="55"/>
      <c r="M156" s="55"/>
      <c r="N156" s="55"/>
      <c r="O156" s="55"/>
      <c r="P156" s="55"/>
      <c r="Q156" s="55"/>
      <c r="R156" s="55"/>
      <c r="S156" s="55"/>
      <c r="T156" s="55"/>
      <c r="U156" s="55"/>
      <c r="V156" s="55"/>
      <c r="W156" s="55"/>
      <c r="X156" s="42">
        <f t="shared" si="195"/>
        <v>0</v>
      </c>
    </row>
    <row r="157" spans="2:24" x14ac:dyDescent="0.15">
      <c r="B157" s="32"/>
      <c r="C157" s="33"/>
      <c r="D157" s="55"/>
      <c r="E157" s="55"/>
      <c r="F157" s="55"/>
      <c r="G157" s="55"/>
      <c r="H157" s="55"/>
      <c r="I157" s="55"/>
      <c r="J157" s="55"/>
      <c r="K157" s="55"/>
      <c r="L157" s="55"/>
      <c r="M157" s="55"/>
      <c r="N157" s="55"/>
      <c r="O157" s="55"/>
      <c r="P157" s="55"/>
      <c r="Q157" s="55"/>
      <c r="R157" s="55"/>
      <c r="S157" s="55"/>
      <c r="T157" s="55"/>
      <c r="U157" s="55"/>
      <c r="V157" s="55"/>
      <c r="W157" s="55"/>
      <c r="X157" s="42">
        <f t="shared" si="195"/>
        <v>0</v>
      </c>
    </row>
    <row r="158" spans="2:24" x14ac:dyDescent="0.15">
      <c r="B158" s="32"/>
      <c r="C158" s="33"/>
      <c r="D158" s="55"/>
      <c r="E158" s="55"/>
      <c r="F158" s="55"/>
      <c r="G158" s="55"/>
      <c r="H158" s="55"/>
      <c r="I158" s="55"/>
      <c r="J158" s="55"/>
      <c r="K158" s="55"/>
      <c r="L158" s="55"/>
      <c r="M158" s="55"/>
      <c r="N158" s="55"/>
      <c r="O158" s="55"/>
      <c r="P158" s="55"/>
      <c r="Q158" s="55"/>
      <c r="R158" s="55"/>
      <c r="S158" s="55"/>
      <c r="T158" s="55"/>
      <c r="U158" s="55"/>
      <c r="V158" s="55"/>
      <c r="W158" s="55"/>
      <c r="X158" s="42">
        <f t="shared" si="195"/>
        <v>0</v>
      </c>
    </row>
    <row r="159" spans="2:24" x14ac:dyDescent="0.15">
      <c r="B159" s="32"/>
      <c r="C159" s="33"/>
      <c r="D159" s="55"/>
      <c r="E159" s="55"/>
      <c r="F159" s="55"/>
      <c r="G159" s="55"/>
      <c r="H159" s="55"/>
      <c r="I159" s="55"/>
      <c r="J159" s="55"/>
      <c r="K159" s="55"/>
      <c r="L159" s="55"/>
      <c r="M159" s="55"/>
      <c r="N159" s="55"/>
      <c r="O159" s="55"/>
      <c r="P159" s="55"/>
      <c r="Q159" s="55"/>
      <c r="R159" s="55"/>
      <c r="S159" s="55"/>
      <c r="T159" s="55"/>
      <c r="U159" s="55"/>
      <c r="V159" s="55"/>
      <c r="W159" s="55"/>
      <c r="X159" s="42">
        <f t="shared" si="195"/>
        <v>0</v>
      </c>
    </row>
    <row r="160" spans="2:24" x14ac:dyDescent="0.15">
      <c r="B160" s="32"/>
      <c r="C160" s="33"/>
      <c r="D160" s="55"/>
      <c r="E160" s="55"/>
      <c r="F160" s="55"/>
      <c r="G160" s="55"/>
      <c r="H160" s="55"/>
      <c r="I160" s="55"/>
      <c r="J160" s="55"/>
      <c r="K160" s="55"/>
      <c r="L160" s="55"/>
      <c r="M160" s="55"/>
      <c r="N160" s="55"/>
      <c r="O160" s="55"/>
      <c r="P160" s="55"/>
      <c r="Q160" s="55"/>
      <c r="R160" s="55"/>
      <c r="S160" s="55"/>
      <c r="T160" s="55"/>
      <c r="U160" s="55"/>
      <c r="V160" s="55"/>
      <c r="W160" s="55"/>
      <c r="X160" s="42">
        <f t="shared" si="195"/>
        <v>0</v>
      </c>
    </row>
    <row r="161" spans="2:24" x14ac:dyDescent="0.15">
      <c r="B161" s="32"/>
      <c r="C161" s="33"/>
      <c r="D161" s="55"/>
      <c r="E161" s="55"/>
      <c r="F161" s="55"/>
      <c r="G161" s="55"/>
      <c r="H161" s="55"/>
      <c r="I161" s="55"/>
      <c r="J161" s="55"/>
      <c r="K161" s="55"/>
      <c r="L161" s="55"/>
      <c r="M161" s="55"/>
      <c r="N161" s="55"/>
      <c r="O161" s="55"/>
      <c r="P161" s="55"/>
      <c r="Q161" s="55"/>
      <c r="R161" s="55"/>
      <c r="S161" s="55"/>
      <c r="T161" s="55"/>
      <c r="U161" s="55"/>
      <c r="V161" s="55"/>
      <c r="W161" s="55"/>
      <c r="X161" s="42">
        <f t="shared" si="195"/>
        <v>0</v>
      </c>
    </row>
    <row r="162" spans="2:24" x14ac:dyDescent="0.15">
      <c r="B162" s="32"/>
      <c r="C162" s="33"/>
      <c r="D162" s="55"/>
      <c r="E162" s="55"/>
      <c r="F162" s="55"/>
      <c r="G162" s="55"/>
      <c r="H162" s="55"/>
      <c r="I162" s="55"/>
      <c r="J162" s="55"/>
      <c r="K162" s="55"/>
      <c r="L162" s="55"/>
      <c r="M162" s="55"/>
      <c r="N162" s="55"/>
      <c r="O162" s="55"/>
      <c r="P162" s="55"/>
      <c r="Q162" s="55"/>
      <c r="R162" s="55"/>
      <c r="S162" s="55"/>
      <c r="T162" s="55"/>
      <c r="U162" s="55"/>
      <c r="V162" s="55"/>
      <c r="W162" s="55"/>
      <c r="X162" s="56">
        <f t="shared" si="195"/>
        <v>0</v>
      </c>
    </row>
    <row r="163" spans="2:24" x14ac:dyDescent="0.15">
      <c r="B163" s="151" t="s">
        <v>127</v>
      </c>
      <c r="C163" s="14"/>
      <c r="D163" s="15"/>
      <c r="E163" s="15"/>
      <c r="F163" s="15"/>
      <c r="G163" s="15"/>
      <c r="H163" s="15"/>
      <c r="I163" s="15"/>
      <c r="J163" s="15"/>
      <c r="K163" s="15"/>
      <c r="L163" s="15"/>
      <c r="M163" s="15"/>
      <c r="N163" s="15"/>
      <c r="O163" s="15"/>
      <c r="P163" s="15"/>
      <c r="Q163" s="15"/>
      <c r="R163" s="15"/>
      <c r="S163" s="15"/>
      <c r="T163" s="15"/>
      <c r="U163" s="15"/>
      <c r="V163" s="15"/>
      <c r="W163" s="15"/>
      <c r="X163" s="15"/>
    </row>
    <row r="165" spans="2:24" x14ac:dyDescent="0.15">
      <c r="B165" s="164" t="str">
        <f>IF(C165="","",CONCATENATE("耐用年数",C165,"年"))</f>
        <v/>
      </c>
      <c r="C165" s="87"/>
      <c r="D165" s="98">
        <f>SUMIF($C$135:$C$163,$C165,D$135:D$163)</f>
        <v>0</v>
      </c>
      <c r="E165" s="98">
        <f t="shared" ref="E165:W169" si="196">SUMIF($C$135:$C$163,$C165,E$135:E$163)</f>
        <v>0</v>
      </c>
      <c r="F165" s="98">
        <f t="shared" si="196"/>
        <v>0</v>
      </c>
      <c r="G165" s="98">
        <f t="shared" si="196"/>
        <v>0</v>
      </c>
      <c r="H165" s="98">
        <f t="shared" si="196"/>
        <v>0</v>
      </c>
      <c r="I165" s="98">
        <f t="shared" si="196"/>
        <v>0</v>
      </c>
      <c r="J165" s="98">
        <f t="shared" si="196"/>
        <v>0</v>
      </c>
      <c r="K165" s="98">
        <f t="shared" si="196"/>
        <v>0</v>
      </c>
      <c r="L165" s="98">
        <f t="shared" si="196"/>
        <v>0</v>
      </c>
      <c r="M165" s="98">
        <f t="shared" si="196"/>
        <v>0</v>
      </c>
      <c r="N165" s="98">
        <f t="shared" si="196"/>
        <v>0</v>
      </c>
      <c r="O165" s="98">
        <f t="shared" si="196"/>
        <v>0</v>
      </c>
      <c r="P165" s="98">
        <f t="shared" si="196"/>
        <v>0</v>
      </c>
      <c r="Q165" s="98">
        <f t="shared" si="196"/>
        <v>0</v>
      </c>
      <c r="R165" s="98">
        <f t="shared" si="196"/>
        <v>0</v>
      </c>
      <c r="S165" s="98">
        <f t="shared" si="196"/>
        <v>0</v>
      </c>
      <c r="T165" s="98">
        <f t="shared" si="196"/>
        <v>0</v>
      </c>
      <c r="U165" s="98">
        <f t="shared" si="196"/>
        <v>0</v>
      </c>
      <c r="V165" s="98">
        <f t="shared" si="196"/>
        <v>0</v>
      </c>
      <c r="W165" s="98">
        <f t="shared" si="196"/>
        <v>0</v>
      </c>
    </row>
    <row r="166" spans="2:24" x14ac:dyDescent="0.15">
      <c r="B166" s="86" t="str">
        <f t="shared" ref="B166:B169" si="197">IF(C166="","",CONCATENATE("耐用年数",C166,"年"))</f>
        <v/>
      </c>
      <c r="C166" s="88"/>
      <c r="D166" s="99">
        <f>SUMIF($C$135:$C$163,$C166,D$135:D$163)</f>
        <v>0</v>
      </c>
      <c r="E166" s="99">
        <f t="shared" si="196"/>
        <v>0</v>
      </c>
      <c r="F166" s="99">
        <f t="shared" si="196"/>
        <v>0</v>
      </c>
      <c r="G166" s="99">
        <f t="shared" si="196"/>
        <v>0</v>
      </c>
      <c r="H166" s="99">
        <f t="shared" si="196"/>
        <v>0</v>
      </c>
      <c r="I166" s="99">
        <f t="shared" si="196"/>
        <v>0</v>
      </c>
      <c r="J166" s="99">
        <f t="shared" si="196"/>
        <v>0</v>
      </c>
      <c r="K166" s="99">
        <f t="shared" si="196"/>
        <v>0</v>
      </c>
      <c r="L166" s="99">
        <f t="shared" si="196"/>
        <v>0</v>
      </c>
      <c r="M166" s="99">
        <f t="shared" si="196"/>
        <v>0</v>
      </c>
      <c r="N166" s="99">
        <f t="shared" si="196"/>
        <v>0</v>
      </c>
      <c r="O166" s="99">
        <f t="shared" si="196"/>
        <v>0</v>
      </c>
      <c r="P166" s="99">
        <f t="shared" si="196"/>
        <v>0</v>
      </c>
      <c r="Q166" s="99">
        <f t="shared" si="196"/>
        <v>0</v>
      </c>
      <c r="R166" s="99">
        <f t="shared" si="196"/>
        <v>0</v>
      </c>
      <c r="S166" s="99">
        <f t="shared" si="196"/>
        <v>0</v>
      </c>
      <c r="T166" s="99">
        <f t="shared" si="196"/>
        <v>0</v>
      </c>
      <c r="U166" s="99">
        <f t="shared" si="196"/>
        <v>0</v>
      </c>
      <c r="V166" s="99">
        <f t="shared" si="196"/>
        <v>0</v>
      </c>
      <c r="W166" s="99">
        <f t="shared" si="196"/>
        <v>0</v>
      </c>
    </row>
    <row r="167" spans="2:24" x14ac:dyDescent="0.15">
      <c r="B167" s="86" t="str">
        <f t="shared" si="197"/>
        <v/>
      </c>
      <c r="C167" s="88"/>
      <c r="D167" s="99">
        <f t="shared" ref="D167:S169" si="198">SUMIF($C$135:$C$163,$C167,D$135:D$163)</f>
        <v>0</v>
      </c>
      <c r="E167" s="99">
        <f t="shared" si="198"/>
        <v>0</v>
      </c>
      <c r="F167" s="99">
        <f t="shared" si="198"/>
        <v>0</v>
      </c>
      <c r="G167" s="99">
        <f t="shared" si="198"/>
        <v>0</v>
      </c>
      <c r="H167" s="99">
        <f t="shared" si="198"/>
        <v>0</v>
      </c>
      <c r="I167" s="99">
        <f t="shared" si="198"/>
        <v>0</v>
      </c>
      <c r="J167" s="99">
        <f t="shared" si="198"/>
        <v>0</v>
      </c>
      <c r="K167" s="99">
        <f t="shared" si="198"/>
        <v>0</v>
      </c>
      <c r="L167" s="99">
        <f t="shared" si="198"/>
        <v>0</v>
      </c>
      <c r="M167" s="99">
        <f t="shared" si="198"/>
        <v>0</v>
      </c>
      <c r="N167" s="99">
        <f t="shared" si="198"/>
        <v>0</v>
      </c>
      <c r="O167" s="99">
        <f t="shared" si="198"/>
        <v>0</v>
      </c>
      <c r="P167" s="99">
        <f t="shared" si="198"/>
        <v>0</v>
      </c>
      <c r="Q167" s="99">
        <f t="shared" si="198"/>
        <v>0</v>
      </c>
      <c r="R167" s="99">
        <f t="shared" si="198"/>
        <v>0</v>
      </c>
      <c r="S167" s="99">
        <f t="shared" si="198"/>
        <v>0</v>
      </c>
      <c r="T167" s="99">
        <f t="shared" si="196"/>
        <v>0</v>
      </c>
      <c r="U167" s="99">
        <f t="shared" si="196"/>
        <v>0</v>
      </c>
      <c r="V167" s="99">
        <f t="shared" si="196"/>
        <v>0</v>
      </c>
      <c r="W167" s="99">
        <f t="shared" si="196"/>
        <v>0</v>
      </c>
    </row>
    <row r="168" spans="2:24" x14ac:dyDescent="0.15">
      <c r="B168" s="86" t="str">
        <f t="shared" si="197"/>
        <v/>
      </c>
      <c r="C168" s="88"/>
      <c r="D168" s="99">
        <f t="shared" si="198"/>
        <v>0</v>
      </c>
      <c r="E168" s="99">
        <f t="shared" si="196"/>
        <v>0</v>
      </c>
      <c r="F168" s="99">
        <f t="shared" si="196"/>
        <v>0</v>
      </c>
      <c r="G168" s="99">
        <f t="shared" si="196"/>
        <v>0</v>
      </c>
      <c r="H168" s="99">
        <f t="shared" si="196"/>
        <v>0</v>
      </c>
      <c r="I168" s="99">
        <f t="shared" si="196"/>
        <v>0</v>
      </c>
      <c r="J168" s="99">
        <f t="shared" si="196"/>
        <v>0</v>
      </c>
      <c r="K168" s="99">
        <f t="shared" si="196"/>
        <v>0</v>
      </c>
      <c r="L168" s="99">
        <f t="shared" si="196"/>
        <v>0</v>
      </c>
      <c r="M168" s="99">
        <f t="shared" si="196"/>
        <v>0</v>
      </c>
      <c r="N168" s="99">
        <f t="shared" si="196"/>
        <v>0</v>
      </c>
      <c r="O168" s="99">
        <f t="shared" si="196"/>
        <v>0</v>
      </c>
      <c r="P168" s="99">
        <f t="shared" si="196"/>
        <v>0</v>
      </c>
      <c r="Q168" s="99">
        <f t="shared" si="196"/>
        <v>0</v>
      </c>
      <c r="R168" s="99">
        <f t="shared" si="196"/>
        <v>0</v>
      </c>
      <c r="S168" s="99">
        <f t="shared" si="196"/>
        <v>0</v>
      </c>
      <c r="T168" s="99">
        <f t="shared" si="196"/>
        <v>0</v>
      </c>
      <c r="U168" s="99">
        <f t="shared" si="196"/>
        <v>0</v>
      </c>
      <c r="V168" s="99">
        <f t="shared" si="196"/>
        <v>0</v>
      </c>
      <c r="W168" s="99">
        <f t="shared" si="196"/>
        <v>0</v>
      </c>
    </row>
    <row r="169" spans="2:24" x14ac:dyDescent="0.15">
      <c r="B169" s="86" t="str">
        <f t="shared" si="197"/>
        <v/>
      </c>
      <c r="C169" s="89"/>
      <c r="D169" s="100">
        <f t="shared" si="198"/>
        <v>0</v>
      </c>
      <c r="E169" s="100">
        <f t="shared" si="196"/>
        <v>0</v>
      </c>
      <c r="F169" s="100">
        <f t="shared" si="196"/>
        <v>0</v>
      </c>
      <c r="G169" s="100">
        <f t="shared" si="196"/>
        <v>0</v>
      </c>
      <c r="H169" s="100">
        <f t="shared" si="196"/>
        <v>0</v>
      </c>
      <c r="I169" s="100">
        <f t="shared" si="196"/>
        <v>0</v>
      </c>
      <c r="J169" s="100">
        <f t="shared" si="196"/>
        <v>0</v>
      </c>
      <c r="K169" s="100">
        <f t="shared" si="196"/>
        <v>0</v>
      </c>
      <c r="L169" s="100">
        <f t="shared" si="196"/>
        <v>0</v>
      </c>
      <c r="M169" s="100">
        <f t="shared" si="196"/>
        <v>0</v>
      </c>
      <c r="N169" s="100">
        <f t="shared" si="196"/>
        <v>0</v>
      </c>
      <c r="O169" s="100">
        <f t="shared" si="196"/>
        <v>0</v>
      </c>
      <c r="P169" s="100">
        <f t="shared" si="196"/>
        <v>0</v>
      </c>
      <c r="Q169" s="100">
        <f t="shared" si="196"/>
        <v>0</v>
      </c>
      <c r="R169" s="100">
        <f t="shared" si="196"/>
        <v>0</v>
      </c>
      <c r="S169" s="100">
        <f t="shared" si="196"/>
        <v>0</v>
      </c>
      <c r="T169" s="100">
        <f t="shared" si="196"/>
        <v>0</v>
      </c>
      <c r="U169" s="100">
        <f t="shared" si="196"/>
        <v>0</v>
      </c>
      <c r="V169" s="100">
        <f t="shared" si="196"/>
        <v>0</v>
      </c>
      <c r="W169" s="100">
        <f t="shared" si="196"/>
        <v>0</v>
      </c>
    </row>
    <row r="170" spans="2:24" ht="15" x14ac:dyDescent="0.15">
      <c r="B170" s="151" t="s">
        <v>127</v>
      </c>
      <c r="C170" s="14"/>
      <c r="D170" s="15"/>
      <c r="E170" s="15"/>
      <c r="F170" s="15"/>
      <c r="G170" s="15"/>
      <c r="H170" s="15"/>
      <c r="I170" s="15"/>
      <c r="J170" s="15"/>
      <c r="K170" s="15"/>
      <c r="L170" s="15"/>
      <c r="M170" s="15"/>
      <c r="N170" s="15"/>
      <c r="O170" s="15"/>
      <c r="P170" s="15"/>
      <c r="Q170" s="15"/>
      <c r="R170" s="15"/>
      <c r="S170" s="15"/>
      <c r="T170" s="15"/>
      <c r="U170" s="15"/>
      <c r="V170" s="15"/>
      <c r="W170" s="15"/>
      <c r="X170" s="154" t="s">
        <v>132</v>
      </c>
    </row>
    <row r="171" spans="2:24" ht="15" x14ac:dyDescent="0.15">
      <c r="B171" s="36" t="s">
        <v>130</v>
      </c>
      <c r="C171" s="37"/>
      <c r="D171" s="57">
        <f>SUM(D165:D169)</f>
        <v>0</v>
      </c>
      <c r="E171" s="57">
        <f t="shared" ref="E171:V171" si="199">SUM(E165:E169)</f>
        <v>0</v>
      </c>
      <c r="F171" s="57">
        <f t="shared" si="199"/>
        <v>0</v>
      </c>
      <c r="G171" s="57">
        <f t="shared" si="199"/>
        <v>0</v>
      </c>
      <c r="H171" s="57">
        <f t="shared" si="199"/>
        <v>0</v>
      </c>
      <c r="I171" s="57">
        <f t="shared" si="199"/>
        <v>0</v>
      </c>
      <c r="J171" s="57">
        <f t="shared" si="199"/>
        <v>0</v>
      </c>
      <c r="K171" s="57">
        <f t="shared" si="199"/>
        <v>0</v>
      </c>
      <c r="L171" s="57">
        <f t="shared" si="199"/>
        <v>0</v>
      </c>
      <c r="M171" s="57">
        <f t="shared" si="199"/>
        <v>0</v>
      </c>
      <c r="N171" s="57">
        <f t="shared" si="199"/>
        <v>0</v>
      </c>
      <c r="O171" s="57">
        <f t="shared" si="199"/>
        <v>0</v>
      </c>
      <c r="P171" s="57">
        <f t="shared" si="199"/>
        <v>0</v>
      </c>
      <c r="Q171" s="57">
        <f t="shared" si="199"/>
        <v>0</v>
      </c>
      <c r="R171" s="57">
        <f t="shared" si="199"/>
        <v>0</v>
      </c>
      <c r="S171" s="57">
        <f t="shared" si="199"/>
        <v>0</v>
      </c>
      <c r="T171" s="57">
        <f t="shared" si="199"/>
        <v>0</v>
      </c>
      <c r="U171" s="57">
        <f t="shared" si="199"/>
        <v>0</v>
      </c>
      <c r="V171" s="57">
        <f t="shared" si="199"/>
        <v>0</v>
      </c>
      <c r="W171" s="57">
        <f>SUM(W165:W169)</f>
        <v>0</v>
      </c>
      <c r="X171" s="160" t="str">
        <f>IF(SUM(D171:W171)=SUM(X135:X162),"OK","Error")</f>
        <v>OK</v>
      </c>
    </row>
  </sheetData>
  <mergeCells count="4">
    <mergeCell ref="B42:C42"/>
    <mergeCell ref="B43:C43"/>
    <mergeCell ref="B44:C44"/>
    <mergeCell ref="B45:C45"/>
  </mergeCells>
  <phoneticPr fontId="3"/>
  <dataValidations count="1">
    <dataValidation type="list" allowBlank="1" showInputMessage="1" showErrorMessage="1" sqref="C9:C36">
      <formula1>C$81:C$85</formula1>
    </dataValidation>
  </dataValidations>
  <pageMargins left="0.70866141732283472" right="0.70866141732283472" top="0.74803149606299213" bottom="0.74803149606299213" header="0.31496062992125984" footer="0.31496062992125984"/>
  <pageSetup paperSize="8" scale="60" fitToHeight="0" orientation="landscape" r:id="rId1"/>
  <rowBreaks count="1" manualBreakCount="1">
    <brk id="87" max="2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334"/>
  <sheetViews>
    <sheetView showGridLines="0" zoomScale="70" zoomScaleNormal="70" workbookViewId="0">
      <selection activeCell="J3" sqref="J3"/>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36</v>
      </c>
    </row>
    <row r="3" spans="1:25" ht="15.75" x14ac:dyDescent="0.15">
      <c r="A3" s="3"/>
      <c r="B3" s="36"/>
      <c r="C3" s="47" t="s">
        <v>134</v>
      </c>
      <c r="D3" s="20">
        <f>'主要工事一覧（例）'!C81</f>
        <v>8</v>
      </c>
      <c r="F3" s="36" t="s">
        <v>33</v>
      </c>
      <c r="G3" s="37"/>
      <c r="H3" s="155" t="s">
        <v>135</v>
      </c>
      <c r="I3" s="38">
        <v>0.1</v>
      </c>
    </row>
    <row r="4" spans="1:25" ht="15.75" x14ac:dyDescent="0.15">
      <c r="A4" s="3"/>
      <c r="B4" s="19"/>
      <c r="C4" s="19"/>
      <c r="D4" s="17"/>
      <c r="F4" s="36" t="s">
        <v>35</v>
      </c>
      <c r="G4" s="37"/>
      <c r="H4" s="155" t="s">
        <v>135</v>
      </c>
      <c r="I4" s="38">
        <v>0.05</v>
      </c>
      <c r="Y4" s="123"/>
    </row>
    <row r="5" spans="1:25" ht="15.75" x14ac:dyDescent="0.15">
      <c r="A5" s="3"/>
      <c r="B5" s="19"/>
      <c r="C5" s="19"/>
      <c r="D5" s="17"/>
      <c r="Y5" s="123" t="s">
        <v>53</v>
      </c>
    </row>
    <row r="6" spans="1:25" ht="15" x14ac:dyDescent="0.15">
      <c r="A6" s="148" t="s">
        <v>136</v>
      </c>
      <c r="E6" s="10">
        <v>30</v>
      </c>
      <c r="F6" s="10">
        <f>E6+1</f>
        <v>31</v>
      </c>
      <c r="G6" s="10">
        <f t="shared" ref="G6:X6" si="0">F6+1</f>
        <v>32</v>
      </c>
      <c r="H6" s="10">
        <f t="shared" si="0"/>
        <v>33</v>
      </c>
      <c r="I6" s="10">
        <f t="shared" si="0"/>
        <v>34</v>
      </c>
      <c r="J6" s="10">
        <f t="shared" si="0"/>
        <v>35</v>
      </c>
      <c r="K6" s="10">
        <f t="shared" si="0"/>
        <v>36</v>
      </c>
      <c r="L6" s="10">
        <f t="shared" si="0"/>
        <v>37</v>
      </c>
      <c r="M6" s="10">
        <f t="shared" si="0"/>
        <v>38</v>
      </c>
      <c r="N6" s="10">
        <f t="shared" si="0"/>
        <v>39</v>
      </c>
      <c r="O6" s="10">
        <f t="shared" si="0"/>
        <v>40</v>
      </c>
      <c r="P6" s="10">
        <f t="shared" si="0"/>
        <v>41</v>
      </c>
      <c r="Q6" s="10">
        <f t="shared" si="0"/>
        <v>42</v>
      </c>
      <c r="R6" s="10">
        <f t="shared" si="0"/>
        <v>43</v>
      </c>
      <c r="S6" s="10">
        <f t="shared" si="0"/>
        <v>44</v>
      </c>
      <c r="T6" s="10">
        <f t="shared" si="0"/>
        <v>45</v>
      </c>
      <c r="U6" s="10">
        <f t="shared" si="0"/>
        <v>46</v>
      </c>
      <c r="V6" s="10">
        <f t="shared" si="0"/>
        <v>47</v>
      </c>
      <c r="W6" s="10">
        <f t="shared" si="0"/>
        <v>48</v>
      </c>
      <c r="X6" s="10">
        <f t="shared" si="0"/>
        <v>49</v>
      </c>
      <c r="Y6" s="124"/>
    </row>
    <row r="7" spans="1:25" x14ac:dyDescent="0.15">
      <c r="E7" s="6">
        <v>1</v>
      </c>
      <c r="F7" s="6">
        <f t="shared" ref="F7:X7" si="1">E7+1</f>
        <v>2</v>
      </c>
      <c r="G7" s="6">
        <f t="shared" si="1"/>
        <v>3</v>
      </c>
      <c r="H7" s="6">
        <f t="shared" si="1"/>
        <v>4</v>
      </c>
      <c r="I7" s="6">
        <f t="shared" si="1"/>
        <v>5</v>
      </c>
      <c r="J7" s="6">
        <f t="shared" si="1"/>
        <v>6</v>
      </c>
      <c r="K7" s="6">
        <f t="shared" si="1"/>
        <v>7</v>
      </c>
      <c r="L7" s="6">
        <f t="shared" si="1"/>
        <v>8</v>
      </c>
      <c r="M7" s="6">
        <f t="shared" si="1"/>
        <v>9</v>
      </c>
      <c r="N7" s="6">
        <f t="shared" si="1"/>
        <v>10</v>
      </c>
      <c r="O7" s="6">
        <f t="shared" si="1"/>
        <v>11</v>
      </c>
      <c r="P7" s="6">
        <f t="shared" si="1"/>
        <v>12</v>
      </c>
      <c r="Q7" s="6">
        <f t="shared" si="1"/>
        <v>13</v>
      </c>
      <c r="R7" s="6">
        <f t="shared" si="1"/>
        <v>14</v>
      </c>
      <c r="S7" s="6">
        <f t="shared" si="1"/>
        <v>15</v>
      </c>
      <c r="T7" s="6">
        <f t="shared" si="1"/>
        <v>16</v>
      </c>
      <c r="U7" s="6">
        <f t="shared" si="1"/>
        <v>17</v>
      </c>
      <c r="V7" s="6">
        <f t="shared" si="1"/>
        <v>18</v>
      </c>
      <c r="W7" s="6">
        <f t="shared" si="1"/>
        <v>19</v>
      </c>
      <c r="X7" s="6">
        <f t="shared" si="1"/>
        <v>20</v>
      </c>
      <c r="Y7" s="125" t="s">
        <v>54</v>
      </c>
    </row>
    <row r="8" spans="1:25" x14ac:dyDescent="0.15">
      <c r="E8" s="7">
        <v>43555</v>
      </c>
      <c r="F8" s="7">
        <f t="shared" ref="F8:X8" si="2">DATE(YEAR(E8)+1,MONTH(E8),DAY(E8))</f>
        <v>43921</v>
      </c>
      <c r="G8" s="7">
        <f t="shared" si="2"/>
        <v>44286</v>
      </c>
      <c r="H8" s="7">
        <f t="shared" si="2"/>
        <v>44651</v>
      </c>
      <c r="I8" s="7">
        <f t="shared" si="2"/>
        <v>45016</v>
      </c>
      <c r="J8" s="7">
        <f t="shared" si="2"/>
        <v>45382</v>
      </c>
      <c r="K8" s="7">
        <f t="shared" si="2"/>
        <v>45747</v>
      </c>
      <c r="L8" s="7">
        <f t="shared" si="2"/>
        <v>46112</v>
      </c>
      <c r="M8" s="7">
        <f t="shared" si="2"/>
        <v>46477</v>
      </c>
      <c r="N8" s="7">
        <f t="shared" si="2"/>
        <v>46843</v>
      </c>
      <c r="O8" s="7">
        <f t="shared" si="2"/>
        <v>47208</v>
      </c>
      <c r="P8" s="7">
        <f t="shared" si="2"/>
        <v>47573</v>
      </c>
      <c r="Q8" s="7">
        <f t="shared" si="2"/>
        <v>47938</v>
      </c>
      <c r="R8" s="7">
        <f t="shared" si="2"/>
        <v>48304</v>
      </c>
      <c r="S8" s="7">
        <f t="shared" si="2"/>
        <v>48669</v>
      </c>
      <c r="T8" s="7">
        <f t="shared" si="2"/>
        <v>49034</v>
      </c>
      <c r="U8" s="7">
        <f t="shared" si="2"/>
        <v>49399</v>
      </c>
      <c r="V8" s="7">
        <f t="shared" si="2"/>
        <v>49765</v>
      </c>
      <c r="W8" s="7">
        <f t="shared" si="2"/>
        <v>50130</v>
      </c>
      <c r="X8" s="7">
        <f t="shared" si="2"/>
        <v>50495</v>
      </c>
      <c r="Y8" s="8"/>
    </row>
    <row r="9" spans="1:25" x14ac:dyDescent="0.15">
      <c r="B9" s="36"/>
      <c r="C9" s="47" t="s">
        <v>137</v>
      </c>
      <c r="D9" s="47"/>
      <c r="E9" s="46">
        <f>'主要工事一覧（例）'!D81</f>
        <v>50</v>
      </c>
      <c r="F9" s="46">
        <f>'主要工事一覧（例）'!E81</f>
        <v>50</v>
      </c>
      <c r="G9" s="46">
        <f>'主要工事一覧（例）'!F81</f>
        <v>50</v>
      </c>
      <c r="H9" s="46">
        <f>'主要工事一覧（例）'!G81</f>
        <v>50</v>
      </c>
      <c r="I9" s="46">
        <f>'主要工事一覧（例）'!H81</f>
        <v>52.38095238095238</v>
      </c>
      <c r="J9" s="46">
        <f>'主要工事一覧（例）'!I81</f>
        <v>50</v>
      </c>
      <c r="K9" s="46">
        <f>'主要工事一覧（例）'!J81</f>
        <v>50</v>
      </c>
      <c r="L9" s="46">
        <f>'主要工事一覧（例）'!K81</f>
        <v>50</v>
      </c>
      <c r="M9" s="46">
        <f>'主要工事一覧（例）'!L81</f>
        <v>200</v>
      </c>
      <c r="N9" s="46">
        <f>'主要工事一覧（例）'!M81</f>
        <v>52.38095238095238</v>
      </c>
      <c r="O9" s="46">
        <f>'主要工事一覧（例）'!N81</f>
        <v>50</v>
      </c>
      <c r="P9" s="46">
        <f>'主要工事一覧（例）'!O81</f>
        <v>50</v>
      </c>
      <c r="Q9" s="46">
        <f>'主要工事一覧（例）'!P81</f>
        <v>50</v>
      </c>
      <c r="R9" s="46">
        <f>'主要工事一覧（例）'!Q81</f>
        <v>50</v>
      </c>
      <c r="S9" s="46">
        <f>'主要工事一覧（例）'!R81</f>
        <v>52.38095238095238</v>
      </c>
      <c r="T9" s="46">
        <f>'主要工事一覧（例）'!S81</f>
        <v>50</v>
      </c>
      <c r="U9" s="46">
        <f>'主要工事一覧（例）'!T81</f>
        <v>50</v>
      </c>
      <c r="V9" s="46">
        <f>'主要工事一覧（例）'!U81</f>
        <v>200</v>
      </c>
      <c r="W9" s="46">
        <f>'主要工事一覧（例）'!V81</f>
        <v>50</v>
      </c>
      <c r="X9" s="46">
        <f>'主要工事一覧（例）'!W81</f>
        <v>50</v>
      </c>
      <c r="Y9" s="46">
        <f>SUM(E9:X9)</f>
        <v>1307.1428571428573</v>
      </c>
    </row>
    <row r="10" spans="1:25" x14ac:dyDescent="0.15">
      <c r="B10" s="36"/>
      <c r="C10" s="47" t="s">
        <v>138</v>
      </c>
      <c r="D10" s="4">
        <v>0.1</v>
      </c>
      <c r="E10" s="45">
        <f>E9*$D$10</f>
        <v>5</v>
      </c>
      <c r="F10" s="45">
        <f t="shared" ref="F10:X10" si="3">F9*$D$10</f>
        <v>5</v>
      </c>
      <c r="G10" s="45">
        <f t="shared" si="3"/>
        <v>5</v>
      </c>
      <c r="H10" s="45">
        <f t="shared" si="3"/>
        <v>5</v>
      </c>
      <c r="I10" s="45">
        <f t="shared" si="3"/>
        <v>5.2380952380952381</v>
      </c>
      <c r="J10" s="45">
        <f t="shared" si="3"/>
        <v>5</v>
      </c>
      <c r="K10" s="45">
        <f t="shared" si="3"/>
        <v>5</v>
      </c>
      <c r="L10" s="45">
        <f t="shared" si="3"/>
        <v>5</v>
      </c>
      <c r="M10" s="45">
        <f t="shared" si="3"/>
        <v>20</v>
      </c>
      <c r="N10" s="45">
        <f t="shared" si="3"/>
        <v>5.2380952380952381</v>
      </c>
      <c r="O10" s="45">
        <f t="shared" si="3"/>
        <v>5</v>
      </c>
      <c r="P10" s="45">
        <f t="shared" si="3"/>
        <v>5</v>
      </c>
      <c r="Q10" s="45">
        <f t="shared" si="3"/>
        <v>5</v>
      </c>
      <c r="R10" s="45">
        <f t="shared" si="3"/>
        <v>5</v>
      </c>
      <c r="S10" s="45">
        <f t="shared" si="3"/>
        <v>5.2380952380952381</v>
      </c>
      <c r="T10" s="45">
        <f t="shared" si="3"/>
        <v>5</v>
      </c>
      <c r="U10" s="45">
        <f t="shared" si="3"/>
        <v>5</v>
      </c>
      <c r="V10" s="45">
        <f t="shared" si="3"/>
        <v>20</v>
      </c>
      <c r="W10" s="45">
        <f t="shared" si="3"/>
        <v>5</v>
      </c>
      <c r="X10" s="45">
        <f t="shared" si="3"/>
        <v>5</v>
      </c>
      <c r="Y10" s="45">
        <f>SUM(E10:X10)</f>
        <v>130.71428571428572</v>
      </c>
    </row>
    <row r="12" spans="1:25" x14ac:dyDescent="0.15">
      <c r="E12" s="10">
        <v>30</v>
      </c>
      <c r="F12" s="10">
        <f>E12+1</f>
        <v>31</v>
      </c>
      <c r="G12" s="10">
        <f t="shared" ref="G12:X12" si="4">F12+1</f>
        <v>32</v>
      </c>
      <c r="H12" s="10">
        <f t="shared" si="4"/>
        <v>33</v>
      </c>
      <c r="I12" s="10">
        <f t="shared" si="4"/>
        <v>34</v>
      </c>
      <c r="J12" s="10">
        <f t="shared" si="4"/>
        <v>35</v>
      </c>
      <c r="K12" s="10">
        <f t="shared" si="4"/>
        <v>36</v>
      </c>
      <c r="L12" s="10">
        <f t="shared" si="4"/>
        <v>37</v>
      </c>
      <c r="M12" s="10">
        <f t="shared" si="4"/>
        <v>38</v>
      </c>
      <c r="N12" s="10">
        <f t="shared" si="4"/>
        <v>39</v>
      </c>
      <c r="O12" s="10">
        <f t="shared" si="4"/>
        <v>40</v>
      </c>
      <c r="P12" s="10">
        <f t="shared" si="4"/>
        <v>41</v>
      </c>
      <c r="Q12" s="10">
        <f t="shared" si="4"/>
        <v>42</v>
      </c>
      <c r="R12" s="10">
        <f t="shared" si="4"/>
        <v>43</v>
      </c>
      <c r="S12" s="10">
        <f t="shared" si="4"/>
        <v>44</v>
      </c>
      <c r="T12" s="10">
        <f t="shared" si="4"/>
        <v>45</v>
      </c>
      <c r="U12" s="10">
        <f t="shared" si="4"/>
        <v>46</v>
      </c>
      <c r="V12" s="10">
        <f t="shared" si="4"/>
        <v>47</v>
      </c>
      <c r="W12" s="10">
        <f t="shared" si="4"/>
        <v>48</v>
      </c>
      <c r="X12" s="10">
        <f t="shared" si="4"/>
        <v>49</v>
      </c>
      <c r="Y12" s="5" t="s">
        <v>139</v>
      </c>
    </row>
    <row r="13" spans="1:25" x14ac:dyDescent="0.15">
      <c r="B13" s="91"/>
      <c r="C13" s="48">
        <f t="array" ref="C13:C32">TRANSPOSE(E6:X6)</f>
        <v>30</v>
      </c>
      <c r="D13" s="40">
        <f t="array" ref="D13:D32">TRANSPOSE(E10:X10)</f>
        <v>5</v>
      </c>
      <c r="E13" s="39" t="str">
        <f t="shared" ref="E13:E32" si="5">IF($C13&lt;E$6,$D13/$D$3,"")</f>
        <v/>
      </c>
      <c r="F13" s="81">
        <f>IF(AND($C13&lt;F$6,COUNT($E13:E13)&lt;$D$3+1),IF($D13*(1-$I$3)/$D$3*(F$6-$C$13)&gt;$D13*(1-$I$3),$D13*$I$3-$D13*$I$4,$D13*(1-$I$3)/$D$3),"")</f>
        <v>0.5625</v>
      </c>
      <c r="G13" s="81">
        <f>IF(AND($C13&lt;G$6,COUNT($E13:F13)&lt;$D$3+1),IF($D13*(1-$I$3)/$D$3*(G$6-$C$13)&gt;$D13*(1-$I$3),$D13*$I$3-$D13*$I$4,$D13*(1-$I$3)/$D$3),"")</f>
        <v>0.5625</v>
      </c>
      <c r="H13" s="81">
        <f>IF(AND($C13&lt;H$6,COUNT($E13:G13)&lt;$D$3+1),IF($D13*(1-$I$3)/$D$3*(H$6-$C$13)&gt;$D13*(1-$I$3),$D13*$I$3-$D13*$I$4,$D13*(1-$I$3)/$D$3),"")</f>
        <v>0.5625</v>
      </c>
      <c r="I13" s="81">
        <f>IF(AND($C13&lt;I$6,COUNT($E13:H13)&lt;$D$3+1),IF($D13*(1-$I$3)/$D$3*(I$6-$C$13)&gt;$D13*(1-$I$3),$D13*$I$3-$D13*$I$4,$D13*(1-$I$3)/$D$3),"")</f>
        <v>0.5625</v>
      </c>
      <c r="J13" s="81">
        <f>IF(AND($C13&lt;J$6,COUNT($E13:I13)&lt;$D$3+1),IF($D13*(1-$I$3)/$D$3*(J$6-$C$13)&gt;$D13*(1-$I$3),$D13*$I$3-$D13*$I$4,$D13*(1-$I$3)/$D$3),"")</f>
        <v>0.5625</v>
      </c>
      <c r="K13" s="81">
        <f>IF(AND($C13&lt;K$6,COUNT($E13:J13)&lt;$D$3+1),IF($D13*(1-$I$3)/$D$3*(K$6-$C$13)&gt;$D13*(1-$I$3),$D13*$I$3-$D13*$I$4,$D13*(1-$I$3)/$D$3),"")</f>
        <v>0.5625</v>
      </c>
      <c r="L13" s="81">
        <f>IF(AND($C13&lt;L$6,COUNT($E13:K13)&lt;$D$3+1),IF($D13*(1-$I$3)/$D$3*(L$6-$C$13)&gt;$D13*(1-$I$3),$D13*$I$3-$D13*$I$4,$D13*(1-$I$3)/$D$3),"")</f>
        <v>0.5625</v>
      </c>
      <c r="M13" s="81">
        <f>IF(AND($C13&lt;M$6,COUNT($E13:L13)&lt;$D$3+1),IF($D13*(1-$I$3)/$D$3*(M$6-$C$13)&gt;$D13*(1-$I$3),$D13*$I$3-$D13*$I$4,$D13*(1-$I$3)/$D$3),"")</f>
        <v>0.5625</v>
      </c>
      <c r="N13" s="81">
        <f>IF(AND($C13&lt;N$6,COUNT($E13:M13)&lt;$D$3+1),IF($D13*(1-$I$3)/$D$3*(N$6-$C$13)&gt;$D13*(1-$I$3),$D13*$I$3-$D13*$I$4,$D13*(1-$I$3)/$D$3),"")</f>
        <v>0.25</v>
      </c>
      <c r="O13" s="81" t="str">
        <f>IF(AND($C13&lt;O$6,COUNT($E13:N13)&lt;$D$3+1),IF($D13*(1-$I$3)/$D$3*(O$6-$C$13)&gt;$D13*(1-$I$3),$D13*$I$3-$D13*$I$4,$D13*(1-$I$3)/$D$3),"")</f>
        <v/>
      </c>
      <c r="P13" s="81" t="str">
        <f>IF(AND($C13&lt;P$6,COUNT($E13:O13)&lt;$D$3+1),IF($D13*(1-$I$3)/$D$3*(P$6-$C$13)&gt;$D13*(1-$I$3),$D13*$I$3-$D13*$I$4,$D13*(1-$I$3)/$D$3),"")</f>
        <v/>
      </c>
      <c r="Q13" s="81" t="str">
        <f>IF(AND($C13&lt;Q$6,COUNT($E13:P13)&lt;$D$3+1),IF($D13*(1-$I$3)/$D$3*(Q$6-$C$13)&gt;$D13*(1-$I$3),$D13*$I$3-$D13*$I$4,$D13*(1-$I$3)/$D$3),"")</f>
        <v/>
      </c>
      <c r="R13" s="81" t="str">
        <f>IF(AND($C13&lt;R$6,COUNT($E13:Q13)&lt;$D$3+1),IF($D13*(1-$I$3)/$D$3*(R$6-$C$13)&gt;$D13*(1-$I$3),$D13*$I$3-$D13*$I$4,$D13*(1-$I$3)/$D$3),"")</f>
        <v/>
      </c>
      <c r="S13" s="81" t="str">
        <f>IF(AND($C13&lt;S$6,COUNT($E13:R13)&lt;$D$3+1),IF($D13*(1-$I$3)/$D$3*(S$6-$C$13)&gt;$D13*(1-$I$3),$D13*$I$3-$D13*$I$4,$D13*(1-$I$3)/$D$3),"")</f>
        <v/>
      </c>
      <c r="T13" s="81" t="str">
        <f>IF(AND($C13&lt;T$6,COUNT($E13:S13)&lt;$D$3+1),IF($D13*(1-$I$3)/$D$3*(T$6-$C$13)&gt;$D13*(1-$I$3),$D13*$I$3-$D13*$I$4,$D13*(1-$I$3)/$D$3),"")</f>
        <v/>
      </c>
      <c r="U13" s="81" t="str">
        <f>IF(AND($C13&lt;U$6,COUNT($E13:T13)&lt;$D$3+1),IF($D13*(1-$I$3)/$D$3*(U$6-$C$13)&gt;$D13*(1-$I$3),$D13*$I$3-$D13*$I$4,$D13*(1-$I$3)/$D$3),"")</f>
        <v/>
      </c>
      <c r="V13" s="81" t="str">
        <f>IF(AND($C13&lt;V$6,COUNT($E13:U13)&lt;$D$3+1),IF($D13*(1-$I$3)/$D$3*(V$6-$C$13)&gt;$D13*(1-$I$3),$D13*$I$3-$D13*$I$4,$D13*(1-$I$3)/$D$3),"")</f>
        <v/>
      </c>
      <c r="W13" s="81" t="str">
        <f>IF(AND($C13&lt;W$6,COUNT($E13:V13)&lt;$D$3+1),IF($D13*(1-$I$3)/$D$3*(W$6-$C$13)&gt;$D13*(1-$I$3),$D13*$I$3-$D13*$I$4,$D13*(1-$I$3)/$D$3),"")</f>
        <v/>
      </c>
      <c r="X13" s="81" t="str">
        <f>IF(AND($C13&lt;X$6,COUNT($E13:W13)&lt;$D$3+1),IF($D13*(1-$I$3)/$D$3*(X$6-$C$13)&gt;$D13*(1-$I$3),$D13*$I$3-$D13*$I$4,$D13*(1-$I$3)/$D$3),"")</f>
        <v/>
      </c>
      <c r="Y13" s="39">
        <f>D13-SUM(E13:X13)</f>
        <v>0.25</v>
      </c>
    </row>
    <row r="14" spans="1:25" x14ac:dyDescent="0.15">
      <c r="B14" s="92"/>
      <c r="C14" s="49">
        <v>31</v>
      </c>
      <c r="D14" s="41">
        <v>5</v>
      </c>
      <c r="E14" s="42" t="str">
        <f t="shared" si="5"/>
        <v/>
      </c>
      <c r="F14" s="79" t="str">
        <f>IF(AND($C14&lt;F$6,COUNT($E14:E14)&lt;$D$3+1),IF($D14*(1-$I$3)/$D$3*(F$6-$C$14)&gt;$D14*(1-$I$3),$D14*$I$3-$D14*$I$4,$D14*(1-$I$3)/$D$3),"")</f>
        <v/>
      </c>
      <c r="G14" s="79">
        <f>IF(AND($C14&lt;G$6,COUNT($E14:F14)&lt;$D$3+1),IF($D14*(1-$I$3)/$D$3*(G$6-$C$14)&gt;$D14*(1-$I$3),$D14*$I$3-$D14*$I$4,$D14*(1-$I$3)/$D$3),"")</f>
        <v>0.5625</v>
      </c>
      <c r="H14" s="79">
        <f>IF(AND($C14&lt;H$6,COUNT($E14:G14)&lt;$D$3+1),IF($D14*(1-$I$3)/$D$3*(H$6-$C$14)&gt;$D14*(1-$I$3),$D14*$I$3-$D14*$I$4,$D14*(1-$I$3)/$D$3),"")</f>
        <v>0.5625</v>
      </c>
      <c r="I14" s="79">
        <f>IF(AND($C14&lt;I$6,COUNT($E14:H14)&lt;$D$3+1),IF($D14*(1-$I$3)/$D$3*(I$6-$C$14)&gt;$D14*(1-$I$3),$D14*$I$3-$D14*$I$4,$D14*(1-$I$3)/$D$3),"")</f>
        <v>0.5625</v>
      </c>
      <c r="J14" s="79">
        <f>IF(AND($C14&lt;J$6,COUNT($E14:I14)&lt;$D$3+1),IF($D14*(1-$I$3)/$D$3*(J$6-$C$14)&gt;$D14*(1-$I$3),$D14*$I$3-$D14*$I$4,$D14*(1-$I$3)/$D$3),"")</f>
        <v>0.5625</v>
      </c>
      <c r="K14" s="79">
        <f>IF(AND($C14&lt;K$6,COUNT($E14:J14)&lt;$D$3+1),IF($D14*(1-$I$3)/$D$3*(K$6-$C$14)&gt;$D14*(1-$I$3),$D14*$I$3-$D14*$I$4,$D14*(1-$I$3)/$D$3),"")</f>
        <v>0.5625</v>
      </c>
      <c r="L14" s="79">
        <f>IF(AND($C14&lt;L$6,COUNT($E14:K14)&lt;$D$3+1),IF($D14*(1-$I$3)/$D$3*(L$6-$C$14)&gt;$D14*(1-$I$3),$D14*$I$3-$D14*$I$4,$D14*(1-$I$3)/$D$3),"")</f>
        <v>0.5625</v>
      </c>
      <c r="M14" s="79">
        <f>IF(AND($C14&lt;M$6,COUNT($E14:L14)&lt;$D$3+1),IF($D14*(1-$I$3)/$D$3*(M$6-$C$14)&gt;$D14*(1-$I$3),$D14*$I$3-$D14*$I$4,$D14*(1-$I$3)/$D$3),"")</f>
        <v>0.5625</v>
      </c>
      <c r="N14" s="79">
        <f>IF(AND($C14&lt;N$6,COUNT($E14:M14)&lt;$D$3+1),IF($D14*(1-$I$3)/$D$3*(N$6-$C$14)&gt;$D14*(1-$I$3),$D14*$I$3-$D14*$I$4,$D14*(1-$I$3)/$D$3),"")</f>
        <v>0.5625</v>
      </c>
      <c r="O14" s="79">
        <f>IF(AND($C14&lt;O$6,COUNT($E14:N14)&lt;$D$3+1),IF($D14*(1-$I$3)/$D$3*(O$6-$C$14)&gt;$D14*(1-$I$3),$D14*$I$3-$D14*$I$4,$D14*(1-$I$3)/$D$3),"")</f>
        <v>0.25</v>
      </c>
      <c r="P14" s="79" t="str">
        <f>IF(AND($C14&lt;P$6,COUNT($E14:O14)&lt;$D$3+1),IF($D14*(1-$I$3)/$D$3*(P$6-$C$14)&gt;$D14*(1-$I$3),$D14*$I$3-$D14*$I$4,$D14*(1-$I$3)/$D$3),"")</f>
        <v/>
      </c>
      <c r="Q14" s="79" t="str">
        <f>IF(AND($C14&lt;Q$6,COUNT($E14:P14)&lt;$D$3+1),IF($D14*(1-$I$3)/$D$3*(Q$6-$C$14)&gt;$D14*(1-$I$3),$D14*$I$3-$D14*$I$4,$D14*(1-$I$3)/$D$3),"")</f>
        <v/>
      </c>
      <c r="R14" s="79" t="str">
        <f>IF(AND($C14&lt;R$6,COUNT($E14:Q14)&lt;$D$3+1),IF($D14*(1-$I$3)/$D$3*(R$6-$C$14)&gt;$D14*(1-$I$3),$D14*$I$3-$D14*$I$4,$D14*(1-$I$3)/$D$3),"")</f>
        <v/>
      </c>
      <c r="S14" s="79" t="str">
        <f>IF(AND($C14&lt;S$6,COUNT($E14:R14)&lt;$D$3+1),IF($D14*(1-$I$3)/$D$3*(S$6-$C$14)&gt;$D14*(1-$I$3),$D14*$I$3-$D14*$I$4,$D14*(1-$I$3)/$D$3),"")</f>
        <v/>
      </c>
      <c r="T14" s="79" t="str">
        <f>IF(AND($C14&lt;T$6,COUNT($E14:S14)&lt;$D$3+1),IF($D14*(1-$I$3)/$D$3*(T$6-$C$14)&gt;$D14*(1-$I$3),$D14*$I$3-$D14*$I$4,$D14*(1-$I$3)/$D$3),"")</f>
        <v/>
      </c>
      <c r="U14" s="79" t="str">
        <f>IF(AND($C14&lt;U$6,COUNT($E14:T14)&lt;$D$3+1),IF($D14*(1-$I$3)/$D$3*(U$6-$C$14)&gt;$D14*(1-$I$3),$D14*$I$3-$D14*$I$4,$D14*(1-$I$3)/$D$3),"")</f>
        <v/>
      </c>
      <c r="V14" s="79" t="str">
        <f>IF(AND($C14&lt;V$6,COUNT($E14:U14)&lt;$D$3+1),IF($D14*(1-$I$3)/$D$3*(V$6-$C$14)&gt;$D14*(1-$I$3),$D14*$I$3-$D14*$I$4,$D14*(1-$I$3)/$D$3),"")</f>
        <v/>
      </c>
      <c r="W14" s="79" t="str">
        <f>IF(AND($C14&lt;W$6,COUNT($E14:V14)&lt;$D$3+1),IF($D14*(1-$I$3)/$D$3*(W$6-$C$14)&gt;$D14*(1-$I$3),$D14*$I$3-$D14*$I$4,$D14*(1-$I$3)/$D$3),"")</f>
        <v/>
      </c>
      <c r="X14" s="79" t="str">
        <f>IF(AND($C14&lt;X$6,COUNT($E14:W14)&lt;$D$3+1),IF($D14*(1-$I$3)/$D$3*(X$6-$C$14)&gt;$D14*(1-$I$3),$D14*$I$3-$D14*$I$4,$D14*(1-$I$3)/$D$3),"")</f>
        <v/>
      </c>
      <c r="Y14" s="42">
        <f t="shared" ref="Y14:Y32" si="6">D14-SUM(E14:X14)</f>
        <v>0.25</v>
      </c>
    </row>
    <row r="15" spans="1:25" x14ac:dyDescent="0.15">
      <c r="B15" s="92"/>
      <c r="C15" s="49">
        <v>32</v>
      </c>
      <c r="D15" s="41">
        <v>5</v>
      </c>
      <c r="E15" s="42" t="str">
        <f t="shared" si="5"/>
        <v/>
      </c>
      <c r="F15" s="79" t="str">
        <f>IF(AND($C15&lt;F$6,COUNT($E15:E15)&lt;$D$3+1),IF($D15*(1-$I$3)/$D$3*(F$6-$C$15)&gt;$D15*(1-$I$3),$D15*$I$3-$D15*$I$4,$D15*(1-$I$3)/$D$3),"")</f>
        <v/>
      </c>
      <c r="G15" s="79" t="str">
        <f>IF(AND($C15&lt;G$6,COUNT($E15:F15)&lt;$D$3+1),IF($D15*(1-$I$3)/$D$3*(G$6-$C$15)&gt;$D15*(1-$I$3),$D15*$I$3-$D15*$I$4,$D15*(1-$I$3)/$D$3),"")</f>
        <v/>
      </c>
      <c r="H15" s="79">
        <f>IF(AND($C15&lt;H$6,COUNT($E15:G15)&lt;$D$3+1),IF($D15*(1-$I$3)/$D$3*(H$6-$C$15)&gt;$D15*(1-$I$3),$D15*$I$3-$D15*$I$4,$D15*(1-$I$3)/$D$3),"")</f>
        <v>0.5625</v>
      </c>
      <c r="I15" s="79">
        <f>IF(AND($C15&lt;I$6,COUNT($E15:H15)&lt;$D$3+1),IF($D15*(1-$I$3)/$D$3*(I$6-$C$15)&gt;$D15*(1-$I$3),$D15*$I$3-$D15*$I$4,$D15*(1-$I$3)/$D$3),"")</f>
        <v>0.5625</v>
      </c>
      <c r="J15" s="79">
        <f>IF(AND($C15&lt;J$6,COUNT($E15:I15)&lt;$D$3+1),IF($D15*(1-$I$3)/$D$3*(J$6-$C$15)&gt;$D15*(1-$I$3),$D15*$I$3-$D15*$I$4,$D15*(1-$I$3)/$D$3),"")</f>
        <v>0.5625</v>
      </c>
      <c r="K15" s="79">
        <f>IF(AND($C15&lt;K$6,COUNT($E15:J15)&lt;$D$3+1),IF($D15*(1-$I$3)/$D$3*(K$6-$C$15)&gt;$D15*(1-$I$3),$D15*$I$3-$D15*$I$4,$D15*(1-$I$3)/$D$3),"")</f>
        <v>0.5625</v>
      </c>
      <c r="L15" s="79">
        <f>IF(AND($C15&lt;L$6,COUNT($E15:K15)&lt;$D$3+1),IF($D15*(1-$I$3)/$D$3*(L$6-$C$15)&gt;$D15*(1-$I$3),$D15*$I$3-$D15*$I$4,$D15*(1-$I$3)/$D$3),"")</f>
        <v>0.5625</v>
      </c>
      <c r="M15" s="79">
        <f>IF(AND($C15&lt;M$6,COUNT($E15:L15)&lt;$D$3+1),IF($D15*(1-$I$3)/$D$3*(M$6-$C$15)&gt;$D15*(1-$I$3),$D15*$I$3-$D15*$I$4,$D15*(1-$I$3)/$D$3),"")</f>
        <v>0.5625</v>
      </c>
      <c r="N15" s="79">
        <f>IF(AND($C15&lt;N$6,COUNT($E15:M15)&lt;$D$3+1),IF($D15*(1-$I$3)/$D$3*(N$6-$C$15)&gt;$D15*(1-$I$3),$D15*$I$3-$D15*$I$4,$D15*(1-$I$3)/$D$3),"")</f>
        <v>0.5625</v>
      </c>
      <c r="O15" s="79">
        <f>IF(AND($C15&lt;O$6,COUNT($E15:N15)&lt;$D$3+1),IF($D15*(1-$I$3)/$D$3*(O$6-$C$15)&gt;$D15*(1-$I$3),$D15*$I$3-$D15*$I$4,$D15*(1-$I$3)/$D$3),"")</f>
        <v>0.5625</v>
      </c>
      <c r="P15" s="79">
        <f>IF(AND($C15&lt;P$6,COUNT($E15:O15)&lt;$D$3+1),IF($D15*(1-$I$3)/$D$3*(P$6-$C$15)&gt;$D15*(1-$I$3),$D15*$I$3-$D15*$I$4,$D15*(1-$I$3)/$D$3),"")</f>
        <v>0.25</v>
      </c>
      <c r="Q15" s="79" t="str">
        <f>IF(AND($C15&lt;Q$6,COUNT($E15:P15)&lt;$D$3+1),IF($D15*(1-$I$3)/$D$3*(Q$6-$C$15)&gt;$D15*(1-$I$3),$D15*$I$3-$D15*$I$4,$D15*(1-$I$3)/$D$3),"")</f>
        <v/>
      </c>
      <c r="R15" s="79" t="str">
        <f>IF(AND($C15&lt;R$6,COUNT($E15:Q15)&lt;$D$3+1),IF($D15*(1-$I$3)/$D$3*(R$6-$C$15)&gt;$D15*(1-$I$3),$D15*$I$3-$D15*$I$4,$D15*(1-$I$3)/$D$3),"")</f>
        <v/>
      </c>
      <c r="S15" s="79" t="str">
        <f>IF(AND($C15&lt;S$6,COUNT($E15:R15)&lt;$D$3+1),IF($D15*(1-$I$3)/$D$3*(S$6-$C$15)&gt;$D15*(1-$I$3),$D15*$I$3-$D15*$I$4,$D15*(1-$I$3)/$D$3),"")</f>
        <v/>
      </c>
      <c r="T15" s="79" t="str">
        <f>IF(AND($C15&lt;T$6,COUNT($E15:S15)&lt;$D$3+1),IF($D15*(1-$I$3)/$D$3*(T$6-$C$15)&gt;$D15*(1-$I$3),$D15*$I$3-$D15*$I$4,$D15*(1-$I$3)/$D$3),"")</f>
        <v/>
      </c>
      <c r="U15" s="79" t="str">
        <f>IF(AND($C15&lt;U$6,COUNT($E15:T15)&lt;$D$3+1),IF($D15*(1-$I$3)/$D$3*(U$6-$C$15)&gt;$D15*(1-$I$3),$D15*$I$3-$D15*$I$4,$D15*(1-$I$3)/$D$3),"")</f>
        <v/>
      </c>
      <c r="V15" s="79" t="str">
        <f>IF(AND($C15&lt;V$6,COUNT($E15:U15)&lt;$D$3+1),IF($D15*(1-$I$3)/$D$3*(V$6-$C$15)&gt;$D15*(1-$I$3),$D15*$I$3-$D15*$I$4,$D15*(1-$I$3)/$D$3),"")</f>
        <v/>
      </c>
      <c r="W15" s="79" t="str">
        <f>IF(AND($C15&lt;W$6,COUNT($E15:V15)&lt;$D$3+1),IF($D15*(1-$I$3)/$D$3*(W$6-$C$15)&gt;$D15*(1-$I$3),$D15*$I$3-$D15*$I$4,$D15*(1-$I$3)/$D$3),"")</f>
        <v/>
      </c>
      <c r="X15" s="79" t="str">
        <f>IF(AND($C15&lt;X$6,COUNT($E15:W15)&lt;$D$3+1),IF($D15*(1-$I$3)/$D$3*(X$6-$C$15)&gt;$D15*(1-$I$3),$D15*$I$3-$D15*$I$4,$D15*(1-$I$3)/$D$3),"")</f>
        <v/>
      </c>
      <c r="Y15" s="42">
        <f t="shared" si="6"/>
        <v>0.25</v>
      </c>
    </row>
    <row r="16" spans="1:25" x14ac:dyDescent="0.15">
      <c r="B16" s="92"/>
      <c r="C16" s="49">
        <v>33</v>
      </c>
      <c r="D16" s="41">
        <v>5</v>
      </c>
      <c r="E16" s="42" t="str">
        <f t="shared" si="5"/>
        <v/>
      </c>
      <c r="F16" s="79" t="str">
        <f>IF(AND($C16&lt;F$6,COUNT($E16:E16)&lt;$D$3+1),IF($D16*(1-$I$3)/$D$3*(F$6-$C$16)&gt;$D16*(1-$I$3),$D16*$I$3-$D16*$I$4,$D16*(1-$I$3)/$D$3),"")</f>
        <v/>
      </c>
      <c r="G16" s="79" t="str">
        <f>IF(AND($C16&lt;G$6,COUNT($E16:F16)&lt;$D$3+1),IF($D16*(1-$I$3)/$D$3*(G$6-$C$16)&gt;$D16*(1-$I$3),$D16*$I$3-$D16*$I$4,$D16*(1-$I$3)/$D$3),"")</f>
        <v/>
      </c>
      <c r="H16" s="79" t="str">
        <f>IF(AND($C16&lt;H$6,COUNT($E16:G16)&lt;$D$3+1),IF($D16*(1-$I$3)/$D$3*(H$6-$C$16)&gt;$D16*(1-$I$3),$D16*$I$3-$D16*$I$4,$D16*(1-$I$3)/$D$3),"")</f>
        <v/>
      </c>
      <c r="I16" s="79">
        <f>IF(AND($C16&lt;I$6,COUNT($E16:H16)&lt;$D$3+1),IF($D16*(1-$I$3)/$D$3*(I$6-$C$16)&gt;$D16*(1-$I$3),$D16*$I$3-$D16*$I$4,$D16*(1-$I$3)/$D$3),"")</f>
        <v>0.5625</v>
      </c>
      <c r="J16" s="79">
        <f>IF(AND($C16&lt;J$6,COUNT($E16:I16)&lt;$D$3+1),IF($D16*(1-$I$3)/$D$3*(J$6-$C$16)&gt;$D16*(1-$I$3),$D16*$I$3-$D16*$I$4,$D16*(1-$I$3)/$D$3),"")</f>
        <v>0.5625</v>
      </c>
      <c r="K16" s="79">
        <f>IF(AND($C16&lt;K$6,COUNT($E16:J16)&lt;$D$3+1),IF($D16*(1-$I$3)/$D$3*(K$6-$C$16)&gt;$D16*(1-$I$3),$D16*$I$3-$D16*$I$4,$D16*(1-$I$3)/$D$3),"")</f>
        <v>0.5625</v>
      </c>
      <c r="L16" s="79">
        <f>IF(AND($C16&lt;L$6,COUNT($E16:K16)&lt;$D$3+1),IF($D16*(1-$I$3)/$D$3*(L$6-$C$16)&gt;$D16*(1-$I$3),$D16*$I$3-$D16*$I$4,$D16*(1-$I$3)/$D$3),"")</f>
        <v>0.5625</v>
      </c>
      <c r="M16" s="79">
        <f>IF(AND($C16&lt;M$6,COUNT($E16:L16)&lt;$D$3+1),IF($D16*(1-$I$3)/$D$3*(M$6-$C$16)&gt;$D16*(1-$I$3),$D16*$I$3-$D16*$I$4,$D16*(1-$I$3)/$D$3),"")</f>
        <v>0.5625</v>
      </c>
      <c r="N16" s="79">
        <f>IF(AND($C16&lt;N$6,COUNT($E16:M16)&lt;$D$3+1),IF($D16*(1-$I$3)/$D$3*(N$6-$C$16)&gt;$D16*(1-$I$3),$D16*$I$3-$D16*$I$4,$D16*(1-$I$3)/$D$3),"")</f>
        <v>0.5625</v>
      </c>
      <c r="O16" s="79">
        <f>IF(AND($C16&lt;O$6,COUNT($E16:N16)&lt;$D$3+1),IF($D16*(1-$I$3)/$D$3*(O$6-$C$16)&gt;$D16*(1-$I$3),$D16*$I$3-$D16*$I$4,$D16*(1-$I$3)/$D$3),"")</f>
        <v>0.5625</v>
      </c>
      <c r="P16" s="79">
        <f>IF(AND($C16&lt;P$6,COUNT($E16:O16)&lt;$D$3+1),IF($D16*(1-$I$3)/$D$3*(P$6-$C$16)&gt;$D16*(1-$I$3),$D16*$I$3-$D16*$I$4,$D16*(1-$I$3)/$D$3),"")</f>
        <v>0.5625</v>
      </c>
      <c r="Q16" s="79">
        <f>IF(AND($C16&lt;Q$6,COUNT($E16:P16)&lt;$D$3+1),IF($D16*(1-$I$3)/$D$3*(Q$6-$C$16)&gt;$D16*(1-$I$3),$D16*$I$3-$D16*$I$4,$D16*(1-$I$3)/$D$3),"")</f>
        <v>0.25</v>
      </c>
      <c r="R16" s="79" t="str">
        <f>IF(AND($C16&lt;R$6,COUNT($E16:Q16)&lt;$D$3+1),IF($D16*(1-$I$3)/$D$3*(R$6-$C$16)&gt;$D16*(1-$I$3),$D16*$I$3-$D16*$I$4,$D16*(1-$I$3)/$D$3),"")</f>
        <v/>
      </c>
      <c r="S16" s="79" t="str">
        <f>IF(AND($C16&lt;S$6,COUNT($E16:R16)&lt;$D$3+1),IF($D16*(1-$I$3)/$D$3*(S$6-$C$16)&gt;$D16*(1-$I$3),$D16*$I$3-$D16*$I$4,$D16*(1-$I$3)/$D$3),"")</f>
        <v/>
      </c>
      <c r="T16" s="79" t="str">
        <f>IF(AND($C16&lt;T$6,COUNT($E16:S16)&lt;$D$3+1),IF($D16*(1-$I$3)/$D$3*(T$6-$C$16)&gt;$D16*(1-$I$3),$D16*$I$3-$D16*$I$4,$D16*(1-$I$3)/$D$3),"")</f>
        <v/>
      </c>
      <c r="U16" s="79" t="str">
        <f>IF(AND($C16&lt;U$6,COUNT($E16:T16)&lt;$D$3+1),IF($D16*(1-$I$3)/$D$3*(U$6-$C$16)&gt;$D16*(1-$I$3),$D16*$I$3-$D16*$I$4,$D16*(1-$I$3)/$D$3),"")</f>
        <v/>
      </c>
      <c r="V16" s="79" t="str">
        <f>IF(AND($C16&lt;V$6,COUNT($E16:U16)&lt;$D$3+1),IF($D16*(1-$I$3)/$D$3*(V$6-$C$16)&gt;$D16*(1-$I$3),$D16*$I$3-$D16*$I$4,$D16*(1-$I$3)/$D$3),"")</f>
        <v/>
      </c>
      <c r="W16" s="79" t="str">
        <f>IF(AND($C16&lt;W$6,COUNT($E16:V16)&lt;$D$3+1),IF($D16*(1-$I$3)/$D$3*(W$6-$C$16)&gt;$D16*(1-$I$3),$D16*$I$3-$D16*$I$4,$D16*(1-$I$3)/$D$3),"")</f>
        <v/>
      </c>
      <c r="X16" s="79" t="str">
        <f>IF(AND($C16&lt;X$6,COUNT($E16:W16)&lt;$D$3+1),IF($D16*(1-$I$3)/$D$3*(X$6-$C$16)&gt;$D16*(1-$I$3),$D16*$I$3-$D16*$I$4,$D16*(1-$I$3)/$D$3),"")</f>
        <v/>
      </c>
      <c r="Y16" s="42">
        <f t="shared" si="6"/>
        <v>0.25</v>
      </c>
    </row>
    <row r="17" spans="2:25" x14ac:dyDescent="0.15">
      <c r="B17" s="92"/>
      <c r="C17" s="49">
        <v>34</v>
      </c>
      <c r="D17" s="41">
        <v>5.2380952380952381</v>
      </c>
      <c r="E17" s="42" t="str">
        <f t="shared" si="5"/>
        <v/>
      </c>
      <c r="F17" s="79" t="str">
        <f>IF(AND($C17&lt;F$6,COUNT($E17:E17)&lt;$D$3+1),IF($D17*(1-$I$3)/$D$3*(F$6-$C$17)&gt;$D17*(1-$I$3),$D17*$I$3-$D17*$I$4,$D17*(1-$I$3)/$D$3),"")</f>
        <v/>
      </c>
      <c r="G17" s="79" t="str">
        <f>IF(AND($C17&lt;G$6,COUNT($E17:F17)&lt;$D$3+1),IF($D17*(1-$I$3)/$D$3*(G$6-$C$17)&gt;$D17*(1-$I$3),$D17*$I$3-$D17*$I$4,$D17*(1-$I$3)/$D$3),"")</f>
        <v/>
      </c>
      <c r="H17" s="79" t="str">
        <f>IF(AND($C17&lt;H$6,COUNT($E17:G17)&lt;$D$3+1),IF($D17*(1-$I$3)/$D$3*(H$6-$C$17)&gt;$D17*(1-$I$3),$D17*$I$3-$D17*$I$4,$D17*(1-$I$3)/$D$3),"")</f>
        <v/>
      </c>
      <c r="I17" s="79" t="str">
        <f>IF(AND($C17&lt;I$6,COUNT($E17:H17)&lt;$D$3+1),IF($D17*(1-$I$3)/$D$3*(I$6-$C$17)&gt;$D17*(1-$I$3),$D17*$I$3-$D17*$I$4,$D17*(1-$I$3)/$D$3),"")</f>
        <v/>
      </c>
      <c r="J17" s="79">
        <f>IF(AND($C17&lt;J$6,COUNT($E17:I17)&lt;$D$3+1),IF($D17*(1-$I$3)/$D$3*(J$6-$C$17)&gt;$D17*(1-$I$3),$D17*$I$3-$D17*$I$4,$D17*(1-$I$3)/$D$3),"")</f>
        <v>0.5892857142857143</v>
      </c>
      <c r="K17" s="79">
        <f>IF(AND($C17&lt;K$6,COUNT($E17:J17)&lt;$D$3+1),IF($D17*(1-$I$3)/$D$3*(K$6-$C$17)&gt;$D17*(1-$I$3),$D17*$I$3-$D17*$I$4,$D17*(1-$I$3)/$D$3),"")</f>
        <v>0.5892857142857143</v>
      </c>
      <c r="L17" s="79">
        <f>IF(AND($C17&lt;L$6,COUNT($E17:K17)&lt;$D$3+1),IF($D17*(1-$I$3)/$D$3*(L$6-$C$17)&gt;$D17*(1-$I$3),$D17*$I$3-$D17*$I$4,$D17*(1-$I$3)/$D$3),"")</f>
        <v>0.5892857142857143</v>
      </c>
      <c r="M17" s="79">
        <f>IF(AND($C17&lt;M$6,COUNT($E17:L17)&lt;$D$3+1),IF($D17*(1-$I$3)/$D$3*(M$6-$C$17)&gt;$D17*(1-$I$3),$D17*$I$3-$D17*$I$4,$D17*(1-$I$3)/$D$3),"")</f>
        <v>0.5892857142857143</v>
      </c>
      <c r="N17" s="79">
        <f>IF(AND($C17&lt;N$6,COUNT($E17:M17)&lt;$D$3+1),IF($D17*(1-$I$3)/$D$3*(N$6-$C$17)&gt;$D17*(1-$I$3),$D17*$I$3-$D17*$I$4,$D17*(1-$I$3)/$D$3),"")</f>
        <v>0.5892857142857143</v>
      </c>
      <c r="O17" s="79">
        <f>IF(AND($C17&lt;O$6,COUNT($E17:N17)&lt;$D$3+1),IF($D17*(1-$I$3)/$D$3*(O$6-$C$17)&gt;$D17*(1-$I$3),$D17*$I$3-$D17*$I$4,$D17*(1-$I$3)/$D$3),"")</f>
        <v>0.5892857142857143</v>
      </c>
      <c r="P17" s="79">
        <f>IF(AND($C17&lt;P$6,COUNT($E17:O17)&lt;$D$3+1),IF($D17*(1-$I$3)/$D$3*(P$6-$C$17)&gt;$D17*(1-$I$3),$D17*$I$3-$D17*$I$4,$D17*(1-$I$3)/$D$3),"")</f>
        <v>0.5892857142857143</v>
      </c>
      <c r="Q17" s="79">
        <f>IF(AND($C17&lt;Q$6,COUNT($E17:P17)&lt;$D$3+1),IF($D17*(1-$I$3)/$D$3*(Q$6-$C$17)&gt;$D17*(1-$I$3),$D17*$I$3-$D17*$I$4,$D17*(1-$I$3)/$D$3),"")</f>
        <v>0.5892857142857143</v>
      </c>
      <c r="R17" s="79">
        <f>IF(AND($C17&lt;R$6,COUNT($E17:Q17)&lt;$D$3+1),IF($D17*(1-$I$3)/$D$3*(R$6-$C$17)&gt;$D17*(1-$I$3),$D17*$I$3-$D17*$I$4,$D17*(1-$I$3)/$D$3),"")</f>
        <v>0.26190476190476192</v>
      </c>
      <c r="S17" s="79" t="str">
        <f>IF(AND($C17&lt;S$6,COUNT($E17:R17)&lt;$D$3+1),IF($D17*(1-$I$3)/$D$3*(S$6-$C$17)&gt;$D17*(1-$I$3),$D17*$I$3-$D17*$I$4,$D17*(1-$I$3)/$D$3),"")</f>
        <v/>
      </c>
      <c r="T17" s="79" t="str">
        <f>IF(AND($C17&lt;T$6,COUNT($E17:S17)&lt;$D$3+1),IF($D17*(1-$I$3)/$D$3*(T$6-$C$17)&gt;$D17*(1-$I$3),$D17*$I$3-$D17*$I$4,$D17*(1-$I$3)/$D$3),"")</f>
        <v/>
      </c>
      <c r="U17" s="79" t="str">
        <f>IF(AND($C17&lt;U$6,COUNT($E17:T17)&lt;$D$3+1),IF($D17*(1-$I$3)/$D$3*(U$6-$C$17)&gt;$D17*(1-$I$3),$D17*$I$3-$D17*$I$4,$D17*(1-$I$3)/$D$3),"")</f>
        <v/>
      </c>
      <c r="V17" s="79" t="str">
        <f>IF(AND($C17&lt;V$6,COUNT($E17:U17)&lt;$D$3+1),IF($D17*(1-$I$3)/$D$3*(V$6-$C$17)&gt;$D17*(1-$I$3),$D17*$I$3-$D17*$I$4,$D17*(1-$I$3)/$D$3),"")</f>
        <v/>
      </c>
      <c r="W17" s="79" t="str">
        <f>IF(AND($C17&lt;W$6,COUNT($E17:V17)&lt;$D$3+1),IF($D17*(1-$I$3)/$D$3*(W$6-$C$17)&gt;$D17*(1-$I$3),$D17*$I$3-$D17*$I$4,$D17*(1-$I$3)/$D$3),"")</f>
        <v/>
      </c>
      <c r="X17" s="79" t="str">
        <f>IF(AND($C17&lt;X$6,COUNT($E17:W17)&lt;$D$3+1),IF($D17*(1-$I$3)/$D$3*(X$6-$C$17)&gt;$D17*(1-$I$3),$D17*$I$3-$D17*$I$4,$D17*(1-$I$3)/$D$3),"")</f>
        <v/>
      </c>
      <c r="Y17" s="42">
        <f t="shared" si="6"/>
        <v>0.26190476190476186</v>
      </c>
    </row>
    <row r="18" spans="2:25" x14ac:dyDescent="0.15">
      <c r="B18" s="92"/>
      <c r="C18" s="49">
        <v>35</v>
      </c>
      <c r="D18" s="41">
        <v>5</v>
      </c>
      <c r="E18" s="42" t="str">
        <f t="shared" si="5"/>
        <v/>
      </c>
      <c r="F18" s="79" t="str">
        <f>IF(AND($C18&lt;F$6,COUNT($E18:E18)&lt;$D$3+1),IF($D18*(1-$I$3)/$D$3*(F$6-$C$18)&gt;$D18*(1-$I$3),$D18*$I$3-$D18*$I$4,$D18*(1-$I$3)/$D$3),"")</f>
        <v/>
      </c>
      <c r="G18" s="79" t="str">
        <f>IF(AND($C18&lt;G$6,COUNT($E18:F18)&lt;$D$3+1),IF($D18*(1-$I$3)/$D$3*(G$6-$C$18)&gt;$D18*(1-$I$3),$D18*$I$3-$D18*$I$4,$D18*(1-$I$3)/$D$3),"")</f>
        <v/>
      </c>
      <c r="H18" s="79" t="str">
        <f>IF(AND($C18&lt;H$6,COUNT($E18:G18)&lt;$D$3+1),IF($D18*(1-$I$3)/$D$3*(H$6-$C$18)&gt;$D18*(1-$I$3),$D18*$I$3-$D18*$I$4,$D18*(1-$I$3)/$D$3),"")</f>
        <v/>
      </c>
      <c r="I18" s="79" t="str">
        <f>IF(AND($C18&lt;I$6,COUNT($E18:H18)&lt;$D$3+1),IF($D18*(1-$I$3)/$D$3*(I$6-$C$18)&gt;$D18*(1-$I$3),$D18*$I$3-$D18*$I$4,$D18*(1-$I$3)/$D$3),"")</f>
        <v/>
      </c>
      <c r="J18" s="79" t="str">
        <f>IF(AND($C18&lt;J$6,COUNT($E18:I18)&lt;$D$3+1),IF($D18*(1-$I$3)/$D$3*(J$6-$C$18)&gt;$D18*(1-$I$3),$D18*$I$3-$D18*$I$4,$D18*(1-$I$3)/$D$3),"")</f>
        <v/>
      </c>
      <c r="K18" s="79">
        <f>IF(AND($C18&lt;K$6,COUNT($E18:J18)&lt;$D$3+1),IF($D18*(1-$I$3)/$D$3*(K$6-$C$18)&gt;$D18*(1-$I$3),$D18*$I$3-$D18*$I$4,$D18*(1-$I$3)/$D$3),"")</f>
        <v>0.5625</v>
      </c>
      <c r="L18" s="79">
        <f>IF(AND($C18&lt;L$6,COUNT($E18:K18)&lt;$D$3+1),IF($D18*(1-$I$3)/$D$3*(L$6-$C$18)&gt;$D18*(1-$I$3),$D18*$I$3-$D18*$I$4,$D18*(1-$I$3)/$D$3),"")</f>
        <v>0.5625</v>
      </c>
      <c r="M18" s="79">
        <f>IF(AND($C18&lt;M$6,COUNT($E18:L18)&lt;$D$3+1),IF($D18*(1-$I$3)/$D$3*(M$6-$C$18)&gt;$D18*(1-$I$3),$D18*$I$3-$D18*$I$4,$D18*(1-$I$3)/$D$3),"")</f>
        <v>0.5625</v>
      </c>
      <c r="N18" s="79">
        <f>IF(AND($C18&lt;N$6,COUNT($E18:M18)&lt;$D$3+1),IF($D18*(1-$I$3)/$D$3*(N$6-$C$18)&gt;$D18*(1-$I$3),$D18*$I$3-$D18*$I$4,$D18*(1-$I$3)/$D$3),"")</f>
        <v>0.5625</v>
      </c>
      <c r="O18" s="79">
        <f>IF(AND($C18&lt;O$6,COUNT($E18:N18)&lt;$D$3+1),IF($D18*(1-$I$3)/$D$3*(O$6-$C$18)&gt;$D18*(1-$I$3),$D18*$I$3-$D18*$I$4,$D18*(1-$I$3)/$D$3),"")</f>
        <v>0.5625</v>
      </c>
      <c r="P18" s="79">
        <f>IF(AND($C18&lt;P$6,COUNT($E18:O18)&lt;$D$3+1),IF($D18*(1-$I$3)/$D$3*(P$6-$C$18)&gt;$D18*(1-$I$3),$D18*$I$3-$D18*$I$4,$D18*(1-$I$3)/$D$3),"")</f>
        <v>0.5625</v>
      </c>
      <c r="Q18" s="79">
        <f>IF(AND($C18&lt;Q$6,COUNT($E18:P18)&lt;$D$3+1),IF($D18*(1-$I$3)/$D$3*(Q$6-$C$18)&gt;$D18*(1-$I$3),$D18*$I$3-$D18*$I$4,$D18*(1-$I$3)/$D$3),"")</f>
        <v>0.5625</v>
      </c>
      <c r="R18" s="79">
        <f>IF(AND($C18&lt;R$6,COUNT($E18:Q18)&lt;$D$3+1),IF($D18*(1-$I$3)/$D$3*(R$6-$C$18)&gt;$D18*(1-$I$3),$D18*$I$3-$D18*$I$4,$D18*(1-$I$3)/$D$3),"")</f>
        <v>0.5625</v>
      </c>
      <c r="S18" s="79">
        <f>IF(AND($C18&lt;S$6,COUNT($E18:R18)&lt;$D$3+1),IF($D18*(1-$I$3)/$D$3*(S$6-$C$18)&gt;$D18*(1-$I$3),$D18*$I$3-$D18*$I$4,$D18*(1-$I$3)/$D$3),"")</f>
        <v>0.25</v>
      </c>
      <c r="T18" s="79" t="str">
        <f>IF(AND($C18&lt;T$6,COUNT($E18:S18)&lt;$D$3+1),IF($D18*(1-$I$3)/$D$3*(T$6-$C$18)&gt;$D18*(1-$I$3),$D18*$I$3-$D18*$I$4,$D18*(1-$I$3)/$D$3),"")</f>
        <v/>
      </c>
      <c r="U18" s="79" t="str">
        <f>IF(AND($C18&lt;U$6,COUNT($E18:T18)&lt;$D$3+1),IF($D18*(1-$I$3)/$D$3*(U$6-$C$18)&gt;$D18*(1-$I$3),$D18*$I$3-$D18*$I$4,$D18*(1-$I$3)/$D$3),"")</f>
        <v/>
      </c>
      <c r="V18" s="79" t="str">
        <f>IF(AND($C18&lt;V$6,COUNT($E18:U18)&lt;$D$3+1),IF($D18*(1-$I$3)/$D$3*(V$6-$C$18)&gt;$D18*(1-$I$3),$D18*$I$3-$D18*$I$4,$D18*(1-$I$3)/$D$3),"")</f>
        <v/>
      </c>
      <c r="W18" s="79" t="str">
        <f>IF(AND($C18&lt;W$6,COUNT($E18:V18)&lt;$D$3+1),IF($D18*(1-$I$3)/$D$3*(W$6-$C$18)&gt;$D18*(1-$I$3),$D18*$I$3-$D18*$I$4,$D18*(1-$I$3)/$D$3),"")</f>
        <v/>
      </c>
      <c r="X18" s="79" t="str">
        <f>IF(AND($C18&lt;X$6,COUNT($E18:W18)&lt;$D$3+1),IF($D18*(1-$I$3)/$D$3*(X$6-$C$18)&gt;$D18*(1-$I$3),$D18*$I$3-$D18*$I$4,$D18*(1-$I$3)/$D$3),"")</f>
        <v/>
      </c>
      <c r="Y18" s="42">
        <f t="shared" si="6"/>
        <v>0.25</v>
      </c>
    </row>
    <row r="19" spans="2:25" x14ac:dyDescent="0.15">
      <c r="B19" s="92"/>
      <c r="C19" s="49">
        <v>36</v>
      </c>
      <c r="D19" s="41">
        <v>5</v>
      </c>
      <c r="E19" s="42" t="str">
        <f t="shared" si="5"/>
        <v/>
      </c>
      <c r="F19" s="79" t="str">
        <f>IF(AND($C19&lt;F$6,COUNT($E19:E19)&lt;$D$3+1),IF($D19*(1-$I$3)/$D$3*(F$6-$C$19)&gt;$D19*(1-$I$3),$D19*$I$3-$D19*$I$4,$D19*(1-$I$3)/$D$3),"")</f>
        <v/>
      </c>
      <c r="G19" s="79" t="str">
        <f>IF(AND($C19&lt;G$6,COUNT($E19:F19)&lt;$D$3+1),IF($D19*(1-$I$3)/$D$3*(G$6-$C$19)&gt;$D19*(1-$I$3),$D19*$I$3-$D19*$I$4,$D19*(1-$I$3)/$D$3),"")</f>
        <v/>
      </c>
      <c r="H19" s="79" t="str">
        <f>IF(AND($C19&lt;H$6,COUNT($E19:G19)&lt;$D$3+1),IF($D19*(1-$I$3)/$D$3*(H$6-$C$19)&gt;$D19*(1-$I$3),$D19*$I$3-$D19*$I$4,$D19*(1-$I$3)/$D$3),"")</f>
        <v/>
      </c>
      <c r="I19" s="79" t="str">
        <f>IF(AND($C19&lt;I$6,COUNT($E19:H19)&lt;$D$3+1),IF($D19*(1-$I$3)/$D$3*(I$6-$C$19)&gt;$D19*(1-$I$3),$D19*$I$3-$D19*$I$4,$D19*(1-$I$3)/$D$3),"")</f>
        <v/>
      </c>
      <c r="J19" s="79" t="str">
        <f>IF(AND($C19&lt;J$6,COUNT($E19:I19)&lt;$D$3+1),IF($D19*(1-$I$3)/$D$3*(J$6-$C$19)&gt;$D19*(1-$I$3),$D19*$I$3-$D19*$I$4,$D19*(1-$I$3)/$D$3),"")</f>
        <v/>
      </c>
      <c r="K19" s="79" t="str">
        <f>IF(AND($C19&lt;K$6,COUNT($E19:J19)&lt;$D$3+1),IF($D19*(1-$I$3)/$D$3*(K$6-$C$19)&gt;$D19*(1-$I$3),$D19*$I$3-$D19*$I$4,$D19*(1-$I$3)/$D$3),"")</f>
        <v/>
      </c>
      <c r="L19" s="79">
        <f>IF(AND($C19&lt;L$6,COUNT($E19:K19)&lt;$D$3+1),IF($D19*(1-$I$3)/$D$3*(L$6-$C$19)&gt;$D19*(1-$I$3),$D19*$I$3-$D19*$I$4,$D19*(1-$I$3)/$D$3),"")</f>
        <v>0.5625</v>
      </c>
      <c r="M19" s="79">
        <f>IF(AND($C19&lt;M$6,COUNT($E19:L19)&lt;$D$3+1),IF($D19*(1-$I$3)/$D$3*(M$6-$C$19)&gt;$D19*(1-$I$3),$D19*$I$3-$D19*$I$4,$D19*(1-$I$3)/$D$3),"")</f>
        <v>0.5625</v>
      </c>
      <c r="N19" s="79">
        <f>IF(AND($C19&lt;N$6,COUNT($E19:M19)&lt;$D$3+1),IF($D19*(1-$I$3)/$D$3*(N$6-$C$19)&gt;$D19*(1-$I$3),$D19*$I$3-$D19*$I$4,$D19*(1-$I$3)/$D$3),"")</f>
        <v>0.5625</v>
      </c>
      <c r="O19" s="79">
        <f>IF(AND($C19&lt;O$6,COUNT($E19:N19)&lt;$D$3+1),IF($D19*(1-$I$3)/$D$3*(O$6-$C$19)&gt;$D19*(1-$I$3),$D19*$I$3-$D19*$I$4,$D19*(1-$I$3)/$D$3),"")</f>
        <v>0.5625</v>
      </c>
      <c r="P19" s="79">
        <f>IF(AND($C19&lt;P$6,COUNT($E19:O19)&lt;$D$3+1),IF($D19*(1-$I$3)/$D$3*(P$6-$C$19)&gt;$D19*(1-$I$3),$D19*$I$3-$D19*$I$4,$D19*(1-$I$3)/$D$3),"")</f>
        <v>0.5625</v>
      </c>
      <c r="Q19" s="79">
        <f>IF(AND($C19&lt;Q$6,COUNT($E19:P19)&lt;$D$3+1),IF($D19*(1-$I$3)/$D$3*(Q$6-$C$19)&gt;$D19*(1-$I$3),$D19*$I$3-$D19*$I$4,$D19*(1-$I$3)/$D$3),"")</f>
        <v>0.5625</v>
      </c>
      <c r="R19" s="79">
        <f>IF(AND($C19&lt;R$6,COUNT($E19:Q19)&lt;$D$3+1),IF($D19*(1-$I$3)/$D$3*(R$6-$C$19)&gt;$D19*(1-$I$3),$D19*$I$3-$D19*$I$4,$D19*(1-$I$3)/$D$3),"")</f>
        <v>0.5625</v>
      </c>
      <c r="S19" s="79">
        <f>IF(AND($C19&lt;S$6,COUNT($E19:R19)&lt;$D$3+1),IF($D19*(1-$I$3)/$D$3*(S$6-$C$19)&gt;$D19*(1-$I$3),$D19*$I$3-$D19*$I$4,$D19*(1-$I$3)/$D$3),"")</f>
        <v>0.5625</v>
      </c>
      <c r="T19" s="79">
        <f>IF(AND($C19&lt;T$6,COUNT($E19:S19)&lt;$D$3+1),IF($D19*(1-$I$3)/$D$3*(T$6-$C$19)&gt;$D19*(1-$I$3),$D19*$I$3-$D19*$I$4,$D19*(1-$I$3)/$D$3),"")</f>
        <v>0.25</v>
      </c>
      <c r="U19" s="79" t="str">
        <f>IF(AND($C19&lt;U$6,COUNT($E19:T19)&lt;$D$3+1),IF($D19*(1-$I$3)/$D$3*(U$6-$C$19)&gt;$D19*(1-$I$3),$D19*$I$3-$D19*$I$4,$D19*(1-$I$3)/$D$3),"")</f>
        <v/>
      </c>
      <c r="V19" s="79" t="str">
        <f>IF(AND($C19&lt;V$6,COUNT($E19:U19)&lt;$D$3+1),IF($D19*(1-$I$3)/$D$3*(V$6-$C$19)&gt;$D19*(1-$I$3),$D19*$I$3-$D19*$I$4,$D19*(1-$I$3)/$D$3),"")</f>
        <v/>
      </c>
      <c r="W19" s="79" t="str">
        <f>IF(AND($C19&lt;W$6,COUNT($E19:V19)&lt;$D$3+1),IF($D19*(1-$I$3)/$D$3*(W$6-$C$19)&gt;$D19*(1-$I$3),$D19*$I$3-$D19*$I$4,$D19*(1-$I$3)/$D$3),"")</f>
        <v/>
      </c>
      <c r="X19" s="79" t="str">
        <f>IF(AND($C19&lt;X$6,COUNT($E19:W19)&lt;$D$3+1),IF($D19*(1-$I$3)/$D$3*(X$6-$C$19)&gt;$D19*(1-$I$3),$D19*$I$3-$D19*$I$4,$D19*(1-$I$3)/$D$3),"")</f>
        <v/>
      </c>
      <c r="Y19" s="42">
        <f t="shared" si="6"/>
        <v>0.25</v>
      </c>
    </row>
    <row r="20" spans="2:25" x14ac:dyDescent="0.15">
      <c r="B20" s="92"/>
      <c r="C20" s="49">
        <v>37</v>
      </c>
      <c r="D20" s="41">
        <v>5</v>
      </c>
      <c r="E20" s="42" t="str">
        <f t="shared" si="5"/>
        <v/>
      </c>
      <c r="F20" s="79" t="str">
        <f>IF(AND($C20&lt;F$6,COUNT($E20:E20)&lt;$D$3+1),IF($D20*(1-$I$3)/$D$3*(F$6-$C$20)&gt;$D20*(1-$I$3),$D20*$I$3-$D20*$I$4,$D20*(1-$I$3)/$D$3),"")</f>
        <v/>
      </c>
      <c r="G20" s="79" t="str">
        <f>IF(AND($C20&lt;G$6,COUNT($E20:F20)&lt;$D$3+1),IF($D20*(1-$I$3)/$D$3*(G$6-$C$20)&gt;$D20*(1-$I$3),$D20*$I$3-$D20*$I$4,$D20*(1-$I$3)/$D$3),"")</f>
        <v/>
      </c>
      <c r="H20" s="79" t="str">
        <f>IF(AND($C20&lt;H$6,COUNT($E20:G20)&lt;$D$3+1),IF($D20*(1-$I$3)/$D$3*(H$6-$C$20)&gt;$D20*(1-$I$3),$D20*$I$3-$D20*$I$4,$D20*(1-$I$3)/$D$3),"")</f>
        <v/>
      </c>
      <c r="I20" s="79" t="str">
        <f>IF(AND($C20&lt;I$6,COUNT($E20:H20)&lt;$D$3+1),IF($D20*(1-$I$3)/$D$3*(I$6-$C$20)&gt;$D20*(1-$I$3),$D20*$I$3-$D20*$I$4,$D20*(1-$I$3)/$D$3),"")</f>
        <v/>
      </c>
      <c r="J20" s="79" t="str">
        <f>IF(AND($C20&lt;J$6,COUNT($E20:I20)&lt;$D$3+1),IF($D20*(1-$I$3)/$D$3*(J$6-$C$20)&gt;$D20*(1-$I$3),$D20*$I$3-$D20*$I$4,$D20*(1-$I$3)/$D$3),"")</f>
        <v/>
      </c>
      <c r="K20" s="79" t="str">
        <f>IF(AND($C20&lt;K$6,COUNT($E20:J20)&lt;$D$3+1),IF($D20*(1-$I$3)/$D$3*(K$6-$C$20)&gt;$D20*(1-$I$3),$D20*$I$3-$D20*$I$4,$D20*(1-$I$3)/$D$3),"")</f>
        <v/>
      </c>
      <c r="L20" s="79" t="str">
        <f>IF(AND($C20&lt;L$6,COUNT($E20:K20)&lt;$D$3+1),IF($D20*(1-$I$3)/$D$3*(L$6-$C$20)&gt;$D20*(1-$I$3),$D20*$I$3-$D20*$I$4,$D20*(1-$I$3)/$D$3),"")</f>
        <v/>
      </c>
      <c r="M20" s="79">
        <f>IF(AND($C20&lt;M$6,COUNT($E20:L20)&lt;$D$3+1),IF($D20*(1-$I$3)/$D$3*(M$6-$C$20)&gt;$D20*(1-$I$3),$D20*$I$3-$D20*$I$4,$D20*(1-$I$3)/$D$3),"")</f>
        <v>0.5625</v>
      </c>
      <c r="N20" s="79">
        <f>IF(AND($C20&lt;N$6,COUNT($E20:M20)&lt;$D$3+1),IF($D20*(1-$I$3)/$D$3*(N$6-$C$20)&gt;$D20*(1-$I$3),$D20*$I$3-$D20*$I$4,$D20*(1-$I$3)/$D$3),"")</f>
        <v>0.5625</v>
      </c>
      <c r="O20" s="79">
        <f>IF(AND($C20&lt;O$6,COUNT($E20:N20)&lt;$D$3+1),IF($D20*(1-$I$3)/$D$3*(O$6-$C$20)&gt;$D20*(1-$I$3),$D20*$I$3-$D20*$I$4,$D20*(1-$I$3)/$D$3),"")</f>
        <v>0.5625</v>
      </c>
      <c r="P20" s="79">
        <f>IF(AND($C20&lt;P$6,COUNT($E20:O20)&lt;$D$3+1),IF($D20*(1-$I$3)/$D$3*(P$6-$C$20)&gt;$D20*(1-$I$3),$D20*$I$3-$D20*$I$4,$D20*(1-$I$3)/$D$3),"")</f>
        <v>0.5625</v>
      </c>
      <c r="Q20" s="79">
        <f>IF(AND($C20&lt;Q$6,COUNT($E20:P20)&lt;$D$3+1),IF($D20*(1-$I$3)/$D$3*(Q$6-$C$20)&gt;$D20*(1-$I$3),$D20*$I$3-$D20*$I$4,$D20*(1-$I$3)/$D$3),"")</f>
        <v>0.5625</v>
      </c>
      <c r="R20" s="79">
        <f>IF(AND($C20&lt;R$6,COUNT($E20:Q20)&lt;$D$3+1),IF($D20*(1-$I$3)/$D$3*(R$6-$C$20)&gt;$D20*(1-$I$3),$D20*$I$3-$D20*$I$4,$D20*(1-$I$3)/$D$3),"")</f>
        <v>0.5625</v>
      </c>
      <c r="S20" s="79">
        <f>IF(AND($C20&lt;S$6,COUNT($E20:R20)&lt;$D$3+1),IF($D20*(1-$I$3)/$D$3*(S$6-$C$20)&gt;$D20*(1-$I$3),$D20*$I$3-$D20*$I$4,$D20*(1-$I$3)/$D$3),"")</f>
        <v>0.5625</v>
      </c>
      <c r="T20" s="79">
        <f>IF(AND($C20&lt;T$6,COUNT($E20:S20)&lt;$D$3+1),IF($D20*(1-$I$3)/$D$3*(T$6-$C$20)&gt;$D20*(1-$I$3),$D20*$I$3-$D20*$I$4,$D20*(1-$I$3)/$D$3),"")</f>
        <v>0.5625</v>
      </c>
      <c r="U20" s="79">
        <f>IF(AND($C20&lt;U$6,COUNT($E20:T20)&lt;$D$3+1),IF($D20*(1-$I$3)/$D$3*(U$6-$C$20)&gt;$D20*(1-$I$3),$D20*$I$3-$D20*$I$4,$D20*(1-$I$3)/$D$3),"")</f>
        <v>0.25</v>
      </c>
      <c r="V20" s="79" t="str">
        <f>IF(AND($C20&lt;V$6,COUNT($E20:U20)&lt;$D$3+1),IF($D20*(1-$I$3)/$D$3*(V$6-$C$20)&gt;$D20*(1-$I$3),$D20*$I$3-$D20*$I$4,$D20*(1-$I$3)/$D$3),"")</f>
        <v/>
      </c>
      <c r="W20" s="79" t="str">
        <f>IF(AND($C20&lt;W$6,COUNT($E20:V20)&lt;$D$3+1),IF($D20*(1-$I$3)/$D$3*(W$6-$C$20)&gt;$D20*(1-$I$3),$D20*$I$3-$D20*$I$4,$D20*(1-$I$3)/$D$3),"")</f>
        <v/>
      </c>
      <c r="X20" s="79" t="str">
        <f>IF(AND($C20&lt;X$6,COUNT($E20:W20)&lt;$D$3+1),IF($D20*(1-$I$3)/$D$3*(X$6-$C$20)&gt;$D20*(1-$I$3),$D20*$I$3-$D20*$I$4,$D20*(1-$I$3)/$D$3),"")</f>
        <v/>
      </c>
      <c r="Y20" s="42">
        <f t="shared" si="6"/>
        <v>0.25</v>
      </c>
    </row>
    <row r="21" spans="2:25" x14ac:dyDescent="0.15">
      <c r="B21" s="92"/>
      <c r="C21" s="49">
        <v>38</v>
      </c>
      <c r="D21" s="41">
        <v>20</v>
      </c>
      <c r="E21" s="42" t="str">
        <f t="shared" si="5"/>
        <v/>
      </c>
      <c r="F21" s="79" t="str">
        <f>IF(AND($C21&lt;F$6,COUNT($E21:E21)&lt;$D$3+1),IF($D21*(1-$I$3)/$D$3*(F$6-$C$21)&gt;$D21*(1-$I$3),$D21*$I$3-$D21*$I$4,$D21*(1-$I$3)/$D$3),"")</f>
        <v/>
      </c>
      <c r="G21" s="79" t="str">
        <f>IF(AND($C21&lt;G$6,COUNT($E21:F21)&lt;$D$3+1),IF($D21*(1-$I$3)/$D$3*(G$6-$C$21)&gt;$D21*(1-$I$3),$D21*$I$3-$D21*$I$4,$D21*(1-$I$3)/$D$3),"")</f>
        <v/>
      </c>
      <c r="H21" s="79" t="str">
        <f>IF(AND($C21&lt;H$6,COUNT($E21:G21)&lt;$D$3+1),IF($D21*(1-$I$3)/$D$3*(H$6-$C$21)&gt;$D21*(1-$I$3),$D21*$I$3-$D21*$I$4,$D21*(1-$I$3)/$D$3),"")</f>
        <v/>
      </c>
      <c r="I21" s="79" t="str">
        <f>IF(AND($C21&lt;I$6,COUNT($E21:H21)&lt;$D$3+1),IF($D21*(1-$I$3)/$D$3*(I$6-$C$21)&gt;$D21*(1-$I$3),$D21*$I$3-$D21*$I$4,$D21*(1-$I$3)/$D$3),"")</f>
        <v/>
      </c>
      <c r="J21" s="79" t="str">
        <f>IF(AND($C21&lt;J$6,COUNT($E21:I21)&lt;$D$3+1),IF($D21*(1-$I$3)/$D$3*(J$6-$C$21)&gt;$D21*(1-$I$3),$D21*$I$3-$D21*$I$4,$D21*(1-$I$3)/$D$3),"")</f>
        <v/>
      </c>
      <c r="K21" s="79" t="str">
        <f>IF(AND($C21&lt;K$6,COUNT($E21:J21)&lt;$D$3+1),IF($D21*(1-$I$3)/$D$3*(K$6-$C$21)&gt;$D21*(1-$I$3),$D21*$I$3-$D21*$I$4,$D21*(1-$I$3)/$D$3),"")</f>
        <v/>
      </c>
      <c r="L21" s="79" t="str">
        <f>IF(AND($C21&lt;L$6,COUNT($E21:K21)&lt;$D$3+1),IF($D21*(1-$I$3)/$D$3*(L$6-$C$21)&gt;$D21*(1-$I$3),$D21*$I$3-$D21*$I$4,$D21*(1-$I$3)/$D$3),"")</f>
        <v/>
      </c>
      <c r="M21" s="79" t="str">
        <f>IF(AND($C21&lt;M$6,COUNT($E21:L21)&lt;$D$3+1),IF($D21*(1-$I$3)/$D$3*(M$6-$C$21)&gt;$D21*(1-$I$3),$D21*$I$3-$D21*$I$4,$D21*(1-$I$3)/$D$3),"")</f>
        <v/>
      </c>
      <c r="N21" s="79">
        <f>IF(AND($C21&lt;N$6,COUNT($E21:M21)&lt;$D$3+1),IF($D21*(1-$I$3)/$D$3*(N$6-$C$21)&gt;$D21*(1-$I$3),$D21*$I$3-$D21*$I$4,$D21*(1-$I$3)/$D$3),"")</f>
        <v>2.25</v>
      </c>
      <c r="O21" s="79">
        <f>IF(AND($C21&lt;O$6,COUNT($E21:N21)&lt;$D$3+1),IF($D21*(1-$I$3)/$D$3*(O$6-$C$21)&gt;$D21*(1-$I$3),$D21*$I$3-$D21*$I$4,$D21*(1-$I$3)/$D$3),"")</f>
        <v>2.25</v>
      </c>
      <c r="P21" s="79">
        <f>IF(AND($C21&lt;P$6,COUNT($E21:O21)&lt;$D$3+1),IF($D21*(1-$I$3)/$D$3*(P$6-$C$21)&gt;$D21*(1-$I$3),$D21*$I$3-$D21*$I$4,$D21*(1-$I$3)/$D$3),"")</f>
        <v>2.25</v>
      </c>
      <c r="Q21" s="79">
        <f>IF(AND($C21&lt;Q$6,COUNT($E21:P21)&lt;$D$3+1),IF($D21*(1-$I$3)/$D$3*(Q$6-$C$21)&gt;$D21*(1-$I$3),$D21*$I$3-$D21*$I$4,$D21*(1-$I$3)/$D$3),"")</f>
        <v>2.25</v>
      </c>
      <c r="R21" s="79">
        <f>IF(AND($C21&lt;R$6,COUNT($E21:Q21)&lt;$D$3+1),IF($D21*(1-$I$3)/$D$3*(R$6-$C$21)&gt;$D21*(1-$I$3),$D21*$I$3-$D21*$I$4,$D21*(1-$I$3)/$D$3),"")</f>
        <v>2.25</v>
      </c>
      <c r="S21" s="79">
        <f>IF(AND($C21&lt;S$6,COUNT($E21:R21)&lt;$D$3+1),IF($D21*(1-$I$3)/$D$3*(S$6-$C$21)&gt;$D21*(1-$I$3),$D21*$I$3-$D21*$I$4,$D21*(1-$I$3)/$D$3),"")</f>
        <v>2.25</v>
      </c>
      <c r="T21" s="79">
        <f>IF(AND($C21&lt;T$6,COUNT($E21:S21)&lt;$D$3+1),IF($D21*(1-$I$3)/$D$3*(T$6-$C$21)&gt;$D21*(1-$I$3),$D21*$I$3-$D21*$I$4,$D21*(1-$I$3)/$D$3),"")</f>
        <v>2.25</v>
      </c>
      <c r="U21" s="79">
        <f>IF(AND($C21&lt;U$6,COUNT($E21:T21)&lt;$D$3+1),IF($D21*(1-$I$3)/$D$3*(U$6-$C$21)&gt;$D21*(1-$I$3),$D21*$I$3-$D21*$I$4,$D21*(1-$I$3)/$D$3),"")</f>
        <v>2.25</v>
      </c>
      <c r="V21" s="79">
        <f>IF(AND($C21&lt;V$6,COUNT($E21:U21)&lt;$D$3+1),IF($D21*(1-$I$3)/$D$3*(V$6-$C$21)&gt;$D21*(1-$I$3),$D21*$I$3-$D21*$I$4,$D21*(1-$I$3)/$D$3),"")</f>
        <v>1</v>
      </c>
      <c r="W21" s="79" t="str">
        <f>IF(AND($C21&lt;W$6,COUNT($E21:V21)&lt;$D$3+1),IF($D21*(1-$I$3)/$D$3*(W$6-$C$21)&gt;$D21*(1-$I$3),$D21*$I$3-$D21*$I$4,$D21*(1-$I$3)/$D$3),"")</f>
        <v/>
      </c>
      <c r="X21" s="79" t="str">
        <f>IF(AND($C21&lt;X$6,COUNT($E21:W21)&lt;$D$3+1),IF($D21*(1-$I$3)/$D$3*(X$6-$C$21)&gt;$D21*(1-$I$3),$D21*$I$3-$D21*$I$4,$D21*(1-$I$3)/$D$3),"")</f>
        <v/>
      </c>
      <c r="Y21" s="42">
        <f t="shared" si="6"/>
        <v>1</v>
      </c>
    </row>
    <row r="22" spans="2:25" x14ac:dyDescent="0.15">
      <c r="B22" s="92"/>
      <c r="C22" s="49">
        <v>39</v>
      </c>
      <c r="D22" s="41">
        <v>5.2380952380952381</v>
      </c>
      <c r="E22" s="42" t="str">
        <f t="shared" si="5"/>
        <v/>
      </c>
      <c r="F22" s="79" t="str">
        <f>IF(AND($C22&lt;F$6,COUNT($E22:E22)&lt;$D$3+1),IF($D22*(1-$I$3)/$D$3*(F$6-$C$22)&gt;$D22*(1-$I$3),$D22*$I$3-$D22*$I$4,$D22*(1-$I$3)/$D$3),"")</f>
        <v/>
      </c>
      <c r="G22" s="79" t="str">
        <f>IF(AND($C22&lt;G$6,COUNT($E22:F22)&lt;$D$3+1),IF($D22*(1-$I$3)/$D$3*(G$6-$C$22)&gt;$D22*(1-$I$3),$D22*$I$3-$D22*$I$4,$D22*(1-$I$3)/$D$3),"")</f>
        <v/>
      </c>
      <c r="H22" s="79" t="str">
        <f>IF(AND($C22&lt;H$6,COUNT($E22:G22)&lt;$D$3+1),IF($D22*(1-$I$3)/$D$3*(H$6-$C$22)&gt;$D22*(1-$I$3),$D22*$I$3-$D22*$I$4,$D22*(1-$I$3)/$D$3),"")</f>
        <v/>
      </c>
      <c r="I22" s="79" t="str">
        <f>IF(AND($C22&lt;I$6,COUNT($E22:H22)&lt;$D$3+1),IF($D22*(1-$I$3)/$D$3*(I$6-$C$22)&gt;$D22*(1-$I$3),$D22*$I$3-$D22*$I$4,$D22*(1-$I$3)/$D$3),"")</f>
        <v/>
      </c>
      <c r="J22" s="79" t="str">
        <f>IF(AND($C22&lt;J$6,COUNT($E22:I22)&lt;$D$3+1),IF($D22*(1-$I$3)/$D$3*(J$6-$C$22)&gt;$D22*(1-$I$3),$D22*$I$3-$D22*$I$4,$D22*(1-$I$3)/$D$3),"")</f>
        <v/>
      </c>
      <c r="K22" s="79" t="str">
        <f>IF(AND($C22&lt;K$6,COUNT($E22:J22)&lt;$D$3+1),IF($D22*(1-$I$3)/$D$3*(K$6-$C$22)&gt;$D22*(1-$I$3),$D22*$I$3-$D22*$I$4,$D22*(1-$I$3)/$D$3),"")</f>
        <v/>
      </c>
      <c r="L22" s="79" t="str">
        <f>IF(AND($C22&lt;L$6,COUNT($E22:K22)&lt;$D$3+1),IF($D22*(1-$I$3)/$D$3*(L$6-$C$22)&gt;$D22*(1-$I$3),$D22*$I$3-$D22*$I$4,$D22*(1-$I$3)/$D$3),"")</f>
        <v/>
      </c>
      <c r="M22" s="79" t="str">
        <f>IF(AND($C22&lt;M$6,COUNT($E22:L22)&lt;$D$3+1),IF($D22*(1-$I$3)/$D$3*(M$6-$C$22)&gt;$D22*(1-$I$3),$D22*$I$3-$D22*$I$4,$D22*(1-$I$3)/$D$3),"")</f>
        <v/>
      </c>
      <c r="N22" s="79" t="str">
        <f>IF(AND($C22&lt;N$6,COUNT($E22:M22)&lt;$D$3+1),IF($D22*(1-$I$3)/$D$3*(N$6-$C$22)&gt;$D22*(1-$I$3),$D22*$I$3-$D22*$I$4,$D22*(1-$I$3)/$D$3),"")</f>
        <v/>
      </c>
      <c r="O22" s="79">
        <f>IF(AND($C22&lt;O$6,COUNT($E22:N22)&lt;$D$3+1),IF($D22*(1-$I$3)/$D$3*(O$6-$C$22)&gt;$D22*(1-$I$3),$D22*$I$3-$D22*$I$4,$D22*(1-$I$3)/$D$3),"")</f>
        <v>0.5892857142857143</v>
      </c>
      <c r="P22" s="79">
        <f>IF(AND($C22&lt;P$6,COUNT($E22:O22)&lt;$D$3+1),IF($D22*(1-$I$3)/$D$3*(P$6-$C$22)&gt;$D22*(1-$I$3),$D22*$I$3-$D22*$I$4,$D22*(1-$I$3)/$D$3),"")</f>
        <v>0.5892857142857143</v>
      </c>
      <c r="Q22" s="79">
        <f>IF(AND($C22&lt;Q$6,COUNT($E22:P22)&lt;$D$3+1),IF($D22*(1-$I$3)/$D$3*(Q$6-$C$22)&gt;$D22*(1-$I$3),$D22*$I$3-$D22*$I$4,$D22*(1-$I$3)/$D$3),"")</f>
        <v>0.5892857142857143</v>
      </c>
      <c r="R22" s="79">
        <f>IF(AND($C22&lt;R$6,COUNT($E22:Q22)&lt;$D$3+1),IF($D22*(1-$I$3)/$D$3*(R$6-$C$22)&gt;$D22*(1-$I$3),$D22*$I$3-$D22*$I$4,$D22*(1-$I$3)/$D$3),"")</f>
        <v>0.5892857142857143</v>
      </c>
      <c r="S22" s="79">
        <f>IF(AND($C22&lt;S$6,COUNT($E22:R22)&lt;$D$3+1),IF($D22*(1-$I$3)/$D$3*(S$6-$C$22)&gt;$D22*(1-$I$3),$D22*$I$3-$D22*$I$4,$D22*(1-$I$3)/$D$3),"")</f>
        <v>0.5892857142857143</v>
      </c>
      <c r="T22" s="79">
        <f>IF(AND($C22&lt;T$6,COUNT($E22:S22)&lt;$D$3+1),IF($D22*(1-$I$3)/$D$3*(T$6-$C$22)&gt;$D22*(1-$I$3),$D22*$I$3-$D22*$I$4,$D22*(1-$I$3)/$D$3),"")</f>
        <v>0.5892857142857143</v>
      </c>
      <c r="U22" s="79">
        <f>IF(AND($C22&lt;U$6,COUNT($E22:T22)&lt;$D$3+1),IF($D22*(1-$I$3)/$D$3*(U$6-$C$22)&gt;$D22*(1-$I$3),$D22*$I$3-$D22*$I$4,$D22*(1-$I$3)/$D$3),"")</f>
        <v>0.5892857142857143</v>
      </c>
      <c r="V22" s="79">
        <f>IF(AND($C22&lt;V$6,COUNT($E22:U22)&lt;$D$3+1),IF($D22*(1-$I$3)/$D$3*(V$6-$C$22)&gt;$D22*(1-$I$3),$D22*$I$3-$D22*$I$4,$D22*(1-$I$3)/$D$3),"")</f>
        <v>0.5892857142857143</v>
      </c>
      <c r="W22" s="79">
        <f>IF(AND($C22&lt;W$6,COUNT($E22:V22)&lt;$D$3+1),IF($D22*(1-$I$3)/$D$3*(W$6-$C$22)&gt;$D22*(1-$I$3),$D22*$I$3-$D22*$I$4,$D22*(1-$I$3)/$D$3),"")</f>
        <v>0.26190476190476192</v>
      </c>
      <c r="X22" s="79" t="str">
        <f>IF(AND($C22&lt;X$6,COUNT($E22:W22)&lt;$D$3+1),IF($D22*(1-$I$3)/$D$3*(X$6-$C$22)&gt;$D22*(1-$I$3),$D22*$I$3-$D22*$I$4,$D22*(1-$I$3)/$D$3),"")</f>
        <v/>
      </c>
      <c r="Y22" s="42">
        <f t="shared" si="6"/>
        <v>0.26190476190476186</v>
      </c>
    </row>
    <row r="23" spans="2:25" x14ac:dyDescent="0.15">
      <c r="B23" s="92"/>
      <c r="C23" s="49">
        <v>40</v>
      </c>
      <c r="D23" s="41">
        <v>5</v>
      </c>
      <c r="E23" s="42" t="str">
        <f t="shared" si="5"/>
        <v/>
      </c>
      <c r="F23" s="79" t="str">
        <f>IF(AND($C23&lt;F$6,COUNT($E23:E23)&lt;$D$3+1),IF($D23*(1-$I$3)/$D$3*(F$6-$C$23)&gt;$D23*(1-$I$3),$D23*$I$3-$D23*$I$4,$D23*(1-$I$3)/$D$3),"")</f>
        <v/>
      </c>
      <c r="G23" s="79" t="str">
        <f>IF(AND($C23&lt;G$6,COUNT($E23:F23)&lt;$D$3+1),IF($D23*(1-$I$3)/$D$3*(G$6-$C$23)&gt;$D23*(1-$I$3),$D23*$I$3-$D23*$I$4,$D23*(1-$I$3)/$D$3),"")</f>
        <v/>
      </c>
      <c r="H23" s="79" t="str">
        <f>IF(AND($C23&lt;H$6,COUNT($E23:G23)&lt;$D$3+1),IF($D23*(1-$I$3)/$D$3*(H$6-$C$23)&gt;$D23*(1-$I$3),$D23*$I$3-$D23*$I$4,$D23*(1-$I$3)/$D$3),"")</f>
        <v/>
      </c>
      <c r="I23" s="79" t="str">
        <f>IF(AND($C23&lt;I$6,COUNT($E23:H23)&lt;$D$3+1),IF($D23*(1-$I$3)/$D$3*(I$6-$C$23)&gt;$D23*(1-$I$3),$D23*$I$3-$D23*$I$4,$D23*(1-$I$3)/$D$3),"")</f>
        <v/>
      </c>
      <c r="J23" s="79" t="str">
        <f>IF(AND($C23&lt;J$6,COUNT($E23:I23)&lt;$D$3+1),IF($D23*(1-$I$3)/$D$3*(J$6-$C$23)&gt;$D23*(1-$I$3),$D23*$I$3-$D23*$I$4,$D23*(1-$I$3)/$D$3),"")</f>
        <v/>
      </c>
      <c r="K23" s="79" t="str">
        <f>IF(AND($C23&lt;K$6,COUNT($E23:J23)&lt;$D$3+1),IF($D23*(1-$I$3)/$D$3*(K$6-$C$23)&gt;$D23*(1-$I$3),$D23*$I$3-$D23*$I$4,$D23*(1-$I$3)/$D$3),"")</f>
        <v/>
      </c>
      <c r="L23" s="79" t="str">
        <f>IF(AND($C23&lt;L$6,COUNT($E23:K23)&lt;$D$3+1),IF($D23*(1-$I$3)/$D$3*(L$6-$C$23)&gt;$D23*(1-$I$3),$D23*$I$3-$D23*$I$4,$D23*(1-$I$3)/$D$3),"")</f>
        <v/>
      </c>
      <c r="M23" s="79" t="str">
        <f>IF(AND($C23&lt;M$6,COUNT($E23:L23)&lt;$D$3+1),IF($D23*(1-$I$3)/$D$3*(M$6-$C$23)&gt;$D23*(1-$I$3),$D23*$I$3-$D23*$I$4,$D23*(1-$I$3)/$D$3),"")</f>
        <v/>
      </c>
      <c r="N23" s="79" t="str">
        <f>IF(AND($C23&lt;N$6,COUNT($E23:M23)&lt;$D$3+1),IF($D23*(1-$I$3)/$D$3*(N$6-$C$23)&gt;$D23*(1-$I$3),$D23*$I$3-$D23*$I$4,$D23*(1-$I$3)/$D$3),"")</f>
        <v/>
      </c>
      <c r="O23" s="79" t="str">
        <f>IF(AND($C23&lt;O$6,COUNT($E23:N23)&lt;$D$3+1),IF($D23*(1-$I$3)/$D$3*(O$6-$C$23)&gt;$D23*(1-$I$3),$D23*$I$3-$D23*$I$4,$D23*(1-$I$3)/$D$3),"")</f>
        <v/>
      </c>
      <c r="P23" s="79">
        <f>IF(AND($C23&lt;P$6,COUNT($E23:O23)&lt;$D$3+1),IF($D23*(1-$I$3)/$D$3*(P$6-$C$23)&gt;$D23*(1-$I$3),$D23*$I$3-$D23*$I$4,$D23*(1-$I$3)/$D$3),"")</f>
        <v>0.5625</v>
      </c>
      <c r="Q23" s="79">
        <f>IF(AND($C23&lt;Q$6,COUNT($E23:P23)&lt;$D$3+1),IF($D23*(1-$I$3)/$D$3*(Q$6-$C$23)&gt;$D23*(1-$I$3),$D23*$I$3-$D23*$I$4,$D23*(1-$I$3)/$D$3),"")</f>
        <v>0.5625</v>
      </c>
      <c r="R23" s="79">
        <f>IF(AND($C23&lt;R$6,COUNT($E23:Q23)&lt;$D$3+1),IF($D23*(1-$I$3)/$D$3*(R$6-$C$23)&gt;$D23*(1-$I$3),$D23*$I$3-$D23*$I$4,$D23*(1-$I$3)/$D$3),"")</f>
        <v>0.5625</v>
      </c>
      <c r="S23" s="79">
        <f>IF(AND($C23&lt;S$6,COUNT($E23:R23)&lt;$D$3+1),IF($D23*(1-$I$3)/$D$3*(S$6-$C$23)&gt;$D23*(1-$I$3),$D23*$I$3-$D23*$I$4,$D23*(1-$I$3)/$D$3),"")</f>
        <v>0.5625</v>
      </c>
      <c r="T23" s="79">
        <f>IF(AND($C23&lt;T$6,COUNT($E23:S23)&lt;$D$3+1),IF($D23*(1-$I$3)/$D$3*(T$6-$C$23)&gt;$D23*(1-$I$3),$D23*$I$3-$D23*$I$4,$D23*(1-$I$3)/$D$3),"")</f>
        <v>0.5625</v>
      </c>
      <c r="U23" s="79">
        <f>IF(AND($C23&lt;U$6,COUNT($E23:T23)&lt;$D$3+1),IF($D23*(1-$I$3)/$D$3*(U$6-$C$23)&gt;$D23*(1-$I$3),$D23*$I$3-$D23*$I$4,$D23*(1-$I$3)/$D$3),"")</f>
        <v>0.5625</v>
      </c>
      <c r="V23" s="79">
        <f>IF(AND($C23&lt;V$6,COUNT($E23:U23)&lt;$D$3+1),IF($D23*(1-$I$3)/$D$3*(V$6-$C$23)&gt;$D23*(1-$I$3),$D23*$I$3-$D23*$I$4,$D23*(1-$I$3)/$D$3),"")</f>
        <v>0.5625</v>
      </c>
      <c r="W23" s="79">
        <f>IF(AND($C23&lt;W$6,COUNT($E23:V23)&lt;$D$3+1),IF($D23*(1-$I$3)/$D$3*(W$6-$C$23)&gt;$D23*(1-$I$3),$D23*$I$3-$D23*$I$4,$D23*(1-$I$3)/$D$3),"")</f>
        <v>0.5625</v>
      </c>
      <c r="X23" s="79">
        <f>IF(AND($C23&lt;X$6,COUNT($E23:W23)&lt;$D$3+1),IF($D23*(1-$I$3)/$D$3*(X$6-$C$23)&gt;$D23*(1-$I$3),$D23*$I$3-$D23*$I$4,$D23*(1-$I$3)/$D$3),"")</f>
        <v>0.25</v>
      </c>
      <c r="Y23" s="42">
        <f t="shared" si="6"/>
        <v>0.25</v>
      </c>
    </row>
    <row r="24" spans="2:25" x14ac:dyDescent="0.15">
      <c r="B24" s="92"/>
      <c r="C24" s="49">
        <v>41</v>
      </c>
      <c r="D24" s="41">
        <v>5</v>
      </c>
      <c r="E24" s="42" t="str">
        <f t="shared" si="5"/>
        <v/>
      </c>
      <c r="F24" s="79" t="str">
        <f>IF(AND($C24&lt;F$6,COUNT($E24:E24)&lt;$D$3+1),IF($D24*(1-$I$3)/$D$3*(F$6-$C$24)&gt;$D24*(1-$I$3),$D24*$I$3-$D24*$I$4,$D24*(1-$I$3)/$D$3),"")</f>
        <v/>
      </c>
      <c r="G24" s="79" t="str">
        <f>IF(AND($C24&lt;G$6,COUNT($E24:F24)&lt;$D$3+1),IF($D24*(1-$I$3)/$D$3*(G$6-$C$24)&gt;$D24*(1-$I$3),$D24*$I$3-$D24*$I$4,$D24*(1-$I$3)/$D$3),"")</f>
        <v/>
      </c>
      <c r="H24" s="79" t="str">
        <f>IF(AND($C24&lt;H$6,COUNT($E24:G24)&lt;$D$3+1),IF($D24*(1-$I$3)/$D$3*(H$6-$C$24)&gt;$D24*(1-$I$3),$D24*$I$3-$D24*$I$4,$D24*(1-$I$3)/$D$3),"")</f>
        <v/>
      </c>
      <c r="I24" s="79" t="str">
        <f>IF(AND($C24&lt;I$6,COUNT($E24:H24)&lt;$D$3+1),IF($D24*(1-$I$3)/$D$3*(I$6-$C$24)&gt;$D24*(1-$I$3),$D24*$I$3-$D24*$I$4,$D24*(1-$I$3)/$D$3),"")</f>
        <v/>
      </c>
      <c r="J24" s="79" t="str">
        <f>IF(AND($C24&lt;J$6,COUNT($E24:I24)&lt;$D$3+1),IF($D24*(1-$I$3)/$D$3*(J$6-$C$24)&gt;$D24*(1-$I$3),$D24*$I$3-$D24*$I$4,$D24*(1-$I$3)/$D$3),"")</f>
        <v/>
      </c>
      <c r="K24" s="79" t="str">
        <f>IF(AND($C24&lt;K$6,COUNT($E24:J24)&lt;$D$3+1),IF($D24*(1-$I$3)/$D$3*(K$6-$C$24)&gt;$D24*(1-$I$3),$D24*$I$3-$D24*$I$4,$D24*(1-$I$3)/$D$3),"")</f>
        <v/>
      </c>
      <c r="L24" s="79" t="str">
        <f>IF(AND($C24&lt;L$6,COUNT($E24:K24)&lt;$D$3+1),IF($D24*(1-$I$3)/$D$3*(L$6-$C$24)&gt;$D24*(1-$I$3),$D24*$I$3-$D24*$I$4,$D24*(1-$I$3)/$D$3),"")</f>
        <v/>
      </c>
      <c r="M24" s="79" t="str">
        <f>IF(AND($C24&lt;M$6,COUNT($E24:L24)&lt;$D$3+1),IF($D24*(1-$I$3)/$D$3*(M$6-$C$24)&gt;$D24*(1-$I$3),$D24*$I$3-$D24*$I$4,$D24*(1-$I$3)/$D$3),"")</f>
        <v/>
      </c>
      <c r="N24" s="79" t="str">
        <f>IF(AND($C24&lt;N$6,COUNT($E24:M24)&lt;$D$3+1),IF($D24*(1-$I$3)/$D$3*(N$6-$C$24)&gt;$D24*(1-$I$3),$D24*$I$3-$D24*$I$4,$D24*(1-$I$3)/$D$3),"")</f>
        <v/>
      </c>
      <c r="O24" s="79" t="str">
        <f>IF(AND($C24&lt;O$6,COUNT($E24:N24)&lt;$D$3+1),IF($D24*(1-$I$3)/$D$3*(O$6-$C$24)&gt;$D24*(1-$I$3),$D24*$I$3-$D24*$I$4,$D24*(1-$I$3)/$D$3),"")</f>
        <v/>
      </c>
      <c r="P24" s="79" t="str">
        <f>IF(AND($C24&lt;P$6,COUNT($E24:O24)&lt;$D$3+1),IF($D24*(1-$I$3)/$D$3*(P$6-$C$24)&gt;$D24*(1-$I$3),$D24*$I$3-$D24*$I$4,$D24*(1-$I$3)/$D$3),"")</f>
        <v/>
      </c>
      <c r="Q24" s="79">
        <f>IF(AND($C24&lt;Q$6,COUNT($E24:P24)&lt;$D$3+1),IF($D24*(1-$I$3)/$D$3*(Q$6-$C$24)&gt;$D24*(1-$I$3),$D24*$I$3-$D24*$I$4,$D24*(1-$I$3)/$D$3),"")</f>
        <v>0.5625</v>
      </c>
      <c r="R24" s="79">
        <f>IF(AND($C24&lt;R$6,COUNT($E24:Q24)&lt;$D$3+1),IF($D24*(1-$I$3)/$D$3*(R$6-$C$24)&gt;$D24*(1-$I$3),$D24*$I$3-$D24*$I$4,$D24*(1-$I$3)/$D$3),"")</f>
        <v>0.5625</v>
      </c>
      <c r="S24" s="79">
        <f>IF(AND($C24&lt;S$6,COUNT($E24:R24)&lt;$D$3+1),IF($D24*(1-$I$3)/$D$3*(S$6-$C$24)&gt;$D24*(1-$I$3),$D24*$I$3-$D24*$I$4,$D24*(1-$I$3)/$D$3),"")</f>
        <v>0.5625</v>
      </c>
      <c r="T24" s="79">
        <f>IF(AND($C24&lt;T$6,COUNT($E24:S24)&lt;$D$3+1),IF($D24*(1-$I$3)/$D$3*(T$6-$C$24)&gt;$D24*(1-$I$3),$D24*$I$3-$D24*$I$4,$D24*(1-$I$3)/$D$3),"")</f>
        <v>0.5625</v>
      </c>
      <c r="U24" s="79">
        <f>IF(AND($C24&lt;U$6,COUNT($E24:T24)&lt;$D$3+1),IF($D24*(1-$I$3)/$D$3*(U$6-$C$24)&gt;$D24*(1-$I$3),$D24*$I$3-$D24*$I$4,$D24*(1-$I$3)/$D$3),"")</f>
        <v>0.5625</v>
      </c>
      <c r="V24" s="79">
        <f>IF(AND($C24&lt;V$6,COUNT($E24:U24)&lt;$D$3+1),IF($D24*(1-$I$3)/$D$3*(V$6-$C$24)&gt;$D24*(1-$I$3),$D24*$I$3-$D24*$I$4,$D24*(1-$I$3)/$D$3),"")</f>
        <v>0.5625</v>
      </c>
      <c r="W24" s="79">
        <f>IF(AND($C24&lt;W$6,COUNT($E24:V24)&lt;$D$3+1),IF($D24*(1-$I$3)/$D$3*(W$6-$C$24)&gt;$D24*(1-$I$3),$D24*$I$3-$D24*$I$4,$D24*(1-$I$3)/$D$3),"")</f>
        <v>0.5625</v>
      </c>
      <c r="X24" s="79">
        <f>IF(AND($C24&lt;X$6,COUNT($E24:W24)&lt;$D$3+1),IF($D24*(1-$I$3)/$D$3*(X$6-$C$24)&gt;$D24*(1-$I$3),$D24*$I$3-$D24*$I$4,$D24*(1-$I$3)/$D$3),"")</f>
        <v>0.5625</v>
      </c>
      <c r="Y24" s="42">
        <f t="shared" si="6"/>
        <v>0.5</v>
      </c>
    </row>
    <row r="25" spans="2:25" x14ac:dyDescent="0.15">
      <c r="B25" s="92"/>
      <c r="C25" s="49">
        <v>42</v>
      </c>
      <c r="D25" s="41">
        <v>5</v>
      </c>
      <c r="E25" s="42" t="str">
        <f t="shared" si="5"/>
        <v/>
      </c>
      <c r="F25" s="79" t="str">
        <f>IF(AND($C25&lt;F$6,COUNT($E25:E25)&lt;$D$3+1),IF($D25*(1-$I$3)/$D$3*(F$6-$C$25)&gt;$D25*(1-$I$3),$D25*$I$3-$D25*$I$4,$D25*(1-$I$3)/$D$3),"")</f>
        <v/>
      </c>
      <c r="G25" s="79" t="str">
        <f>IF(AND($C25&lt;G$6,COUNT($E25:F25)&lt;$D$3+1),IF($D25*(1-$I$3)/$D$3*(G$6-$C$25)&gt;$D25*(1-$I$3),$D25*$I$3-$D25*$I$4,$D25*(1-$I$3)/$D$3),"")</f>
        <v/>
      </c>
      <c r="H25" s="79" t="str">
        <f>IF(AND($C25&lt;H$6,COUNT($E25:G25)&lt;$D$3+1),IF($D25*(1-$I$3)/$D$3*(H$6-$C$25)&gt;$D25*(1-$I$3),$D25*$I$3-$D25*$I$4,$D25*(1-$I$3)/$D$3),"")</f>
        <v/>
      </c>
      <c r="I25" s="79" t="str">
        <f>IF(AND($C25&lt;I$6,COUNT($E25:H25)&lt;$D$3+1),IF($D25*(1-$I$3)/$D$3*(I$6-$C$25)&gt;$D25*(1-$I$3),$D25*$I$3-$D25*$I$4,$D25*(1-$I$3)/$D$3),"")</f>
        <v/>
      </c>
      <c r="J25" s="79" t="str">
        <f>IF(AND($C25&lt;J$6,COUNT($E25:I25)&lt;$D$3+1),IF($D25*(1-$I$3)/$D$3*(J$6-$C$25)&gt;$D25*(1-$I$3),$D25*$I$3-$D25*$I$4,$D25*(1-$I$3)/$D$3),"")</f>
        <v/>
      </c>
      <c r="K25" s="79" t="str">
        <f>IF(AND($C25&lt;K$6,COUNT($E25:J25)&lt;$D$3+1),IF($D25*(1-$I$3)/$D$3*(K$6-$C$25)&gt;$D25*(1-$I$3),$D25*$I$3-$D25*$I$4,$D25*(1-$I$3)/$D$3),"")</f>
        <v/>
      </c>
      <c r="L25" s="79" t="str">
        <f>IF(AND($C25&lt;L$6,COUNT($E25:K25)&lt;$D$3+1),IF($D25*(1-$I$3)/$D$3*(L$6-$C$25)&gt;$D25*(1-$I$3),$D25*$I$3-$D25*$I$4,$D25*(1-$I$3)/$D$3),"")</f>
        <v/>
      </c>
      <c r="M25" s="79" t="str">
        <f>IF(AND($C25&lt;M$6,COUNT($E25:L25)&lt;$D$3+1),IF($D25*(1-$I$3)/$D$3*(M$6-$C$25)&gt;$D25*(1-$I$3),$D25*$I$3-$D25*$I$4,$D25*(1-$I$3)/$D$3),"")</f>
        <v/>
      </c>
      <c r="N25" s="79" t="str">
        <f>IF(AND($C25&lt;N$6,COUNT($E25:M25)&lt;$D$3+1),IF($D25*(1-$I$3)/$D$3*(N$6-$C$25)&gt;$D25*(1-$I$3),$D25*$I$3-$D25*$I$4,$D25*(1-$I$3)/$D$3),"")</f>
        <v/>
      </c>
      <c r="O25" s="79" t="str">
        <f>IF(AND($C25&lt;O$6,COUNT($E25:N25)&lt;$D$3+1),IF($D25*(1-$I$3)/$D$3*(O$6-$C$25)&gt;$D25*(1-$I$3),$D25*$I$3-$D25*$I$4,$D25*(1-$I$3)/$D$3),"")</f>
        <v/>
      </c>
      <c r="P25" s="79" t="str">
        <f>IF(AND($C25&lt;P$6,COUNT($E25:O25)&lt;$D$3+1),IF($D25*(1-$I$3)/$D$3*(P$6-$C$25)&gt;$D25*(1-$I$3),$D25*$I$3-$D25*$I$4,$D25*(1-$I$3)/$D$3),"")</f>
        <v/>
      </c>
      <c r="Q25" s="79" t="str">
        <f>IF(AND($C25&lt;Q$6,COUNT($E25:P25)&lt;$D$3+1),IF($D25*(1-$I$3)/$D$3*(Q$6-$C$25)&gt;$D25*(1-$I$3),$D25*$I$3-$D25*$I$4,$D25*(1-$I$3)/$D$3),"")</f>
        <v/>
      </c>
      <c r="R25" s="79">
        <f>IF(AND($C25&lt;R$6,COUNT($E25:Q25)&lt;$D$3+1),IF($D25*(1-$I$3)/$D$3*(R$6-$C$25)&gt;$D25*(1-$I$3),$D25*$I$3-$D25*$I$4,$D25*(1-$I$3)/$D$3),"")</f>
        <v>0.5625</v>
      </c>
      <c r="S25" s="79">
        <f>IF(AND($C25&lt;S$6,COUNT($E25:R25)&lt;$D$3+1),IF($D25*(1-$I$3)/$D$3*(S$6-$C$25)&gt;$D25*(1-$I$3),$D25*$I$3-$D25*$I$4,$D25*(1-$I$3)/$D$3),"")</f>
        <v>0.5625</v>
      </c>
      <c r="T25" s="79">
        <f>IF(AND($C25&lt;T$6,COUNT($E25:S25)&lt;$D$3+1),IF($D25*(1-$I$3)/$D$3*(T$6-$C$25)&gt;$D25*(1-$I$3),$D25*$I$3-$D25*$I$4,$D25*(1-$I$3)/$D$3),"")</f>
        <v>0.5625</v>
      </c>
      <c r="U25" s="79">
        <f>IF(AND($C25&lt;U$6,COUNT($E25:T25)&lt;$D$3+1),IF($D25*(1-$I$3)/$D$3*(U$6-$C$25)&gt;$D25*(1-$I$3),$D25*$I$3-$D25*$I$4,$D25*(1-$I$3)/$D$3),"")</f>
        <v>0.5625</v>
      </c>
      <c r="V25" s="79">
        <f>IF(AND($C25&lt;V$6,COUNT($E25:U25)&lt;$D$3+1),IF($D25*(1-$I$3)/$D$3*(V$6-$C$25)&gt;$D25*(1-$I$3),$D25*$I$3-$D25*$I$4,$D25*(1-$I$3)/$D$3),"")</f>
        <v>0.5625</v>
      </c>
      <c r="W25" s="79">
        <f>IF(AND($C25&lt;W$6,COUNT($E25:V25)&lt;$D$3+1),IF($D25*(1-$I$3)/$D$3*(W$6-$C$25)&gt;$D25*(1-$I$3),$D25*$I$3-$D25*$I$4,$D25*(1-$I$3)/$D$3),"")</f>
        <v>0.5625</v>
      </c>
      <c r="X25" s="79">
        <f>IF(AND($C25&lt;X$6,COUNT($E25:W25)&lt;$D$3+1),IF($D25*(1-$I$3)/$D$3*(X$6-$C$25)&gt;$D25*(1-$I$3),$D25*$I$3-$D25*$I$4,$D25*(1-$I$3)/$D$3),"")</f>
        <v>0.5625</v>
      </c>
      <c r="Y25" s="42">
        <f t="shared" si="6"/>
        <v>1.0625</v>
      </c>
    </row>
    <row r="26" spans="2:25" x14ac:dyDescent="0.15">
      <c r="B26" s="92"/>
      <c r="C26" s="49">
        <v>43</v>
      </c>
      <c r="D26" s="41">
        <v>5</v>
      </c>
      <c r="E26" s="42" t="str">
        <f t="shared" si="5"/>
        <v/>
      </c>
      <c r="F26" s="79" t="str">
        <f>IF(AND($C26&lt;F$6,COUNT($E26:E26)&lt;$D$3+1),IF($D26*(1-$I$3)/$D$3*(F$6-$C$26)&gt;$D26*(1-$I$3),$D26*$I$3-$D26*$I$4,$D26*(1-$I$3)/$D$3),"")</f>
        <v/>
      </c>
      <c r="G26" s="79" t="str">
        <f>IF(AND($C26&lt;G$6,COUNT($E26:F26)&lt;$D$3+1),IF($D26*(1-$I$3)/$D$3*(G$6-$C$26)&gt;$D26*(1-$I$3),$D26*$I$3-$D26*$I$4,$D26*(1-$I$3)/$D$3),"")</f>
        <v/>
      </c>
      <c r="H26" s="79" t="str">
        <f>IF(AND($C26&lt;H$6,COUNT($E26:G26)&lt;$D$3+1),IF($D26*(1-$I$3)/$D$3*(H$6-$C$26)&gt;$D26*(1-$I$3),$D26*$I$3-$D26*$I$4,$D26*(1-$I$3)/$D$3),"")</f>
        <v/>
      </c>
      <c r="I26" s="79" t="str">
        <f>IF(AND($C26&lt;I$6,COUNT($E26:H26)&lt;$D$3+1),IF($D26*(1-$I$3)/$D$3*(I$6-$C$26)&gt;$D26*(1-$I$3),$D26*$I$3-$D26*$I$4,$D26*(1-$I$3)/$D$3),"")</f>
        <v/>
      </c>
      <c r="J26" s="79" t="str">
        <f>IF(AND($C26&lt;J$6,COUNT($E26:I26)&lt;$D$3+1),IF($D26*(1-$I$3)/$D$3*(J$6-$C$26)&gt;$D26*(1-$I$3),$D26*$I$3-$D26*$I$4,$D26*(1-$I$3)/$D$3),"")</f>
        <v/>
      </c>
      <c r="K26" s="79" t="str">
        <f>IF(AND($C26&lt;K$6,COUNT($E26:J26)&lt;$D$3+1),IF($D26*(1-$I$3)/$D$3*(K$6-$C$26)&gt;$D26*(1-$I$3),$D26*$I$3-$D26*$I$4,$D26*(1-$I$3)/$D$3),"")</f>
        <v/>
      </c>
      <c r="L26" s="79" t="str">
        <f>IF(AND($C26&lt;L$6,COUNT($E26:K26)&lt;$D$3+1),IF($D26*(1-$I$3)/$D$3*(L$6-$C$26)&gt;$D26*(1-$I$3),$D26*$I$3-$D26*$I$4,$D26*(1-$I$3)/$D$3),"")</f>
        <v/>
      </c>
      <c r="M26" s="79" t="str">
        <f>IF(AND($C26&lt;M$6,COUNT($E26:L26)&lt;$D$3+1),IF($D26*(1-$I$3)/$D$3*(M$6-$C$26)&gt;$D26*(1-$I$3),$D26*$I$3-$D26*$I$4,$D26*(1-$I$3)/$D$3),"")</f>
        <v/>
      </c>
      <c r="N26" s="79" t="str">
        <f>IF(AND($C26&lt;N$6,COUNT($E26:M26)&lt;$D$3+1),IF($D26*(1-$I$3)/$D$3*(N$6-$C$26)&gt;$D26*(1-$I$3),$D26*$I$3-$D26*$I$4,$D26*(1-$I$3)/$D$3),"")</f>
        <v/>
      </c>
      <c r="O26" s="79" t="str">
        <f>IF(AND($C26&lt;O$6,COUNT($E26:N26)&lt;$D$3+1),IF($D26*(1-$I$3)/$D$3*(O$6-$C$26)&gt;$D26*(1-$I$3),$D26*$I$3-$D26*$I$4,$D26*(1-$I$3)/$D$3),"")</f>
        <v/>
      </c>
      <c r="P26" s="79" t="str">
        <f>IF(AND($C26&lt;P$6,COUNT($E26:O26)&lt;$D$3+1),IF($D26*(1-$I$3)/$D$3*(P$6-$C$26)&gt;$D26*(1-$I$3),$D26*$I$3-$D26*$I$4,$D26*(1-$I$3)/$D$3),"")</f>
        <v/>
      </c>
      <c r="Q26" s="79" t="str">
        <f>IF(AND($C26&lt;Q$6,COUNT($E26:P26)&lt;$D$3+1),IF($D26*(1-$I$3)/$D$3*(Q$6-$C$26)&gt;$D26*(1-$I$3),$D26*$I$3-$D26*$I$4,$D26*(1-$I$3)/$D$3),"")</f>
        <v/>
      </c>
      <c r="R26" s="79" t="str">
        <f>IF(AND($C26&lt;R$6,COUNT($E26:Q26)&lt;$D$3+1),IF($D26*(1-$I$3)/$D$3*(R$6-$C$26)&gt;$D26*(1-$I$3),$D26*$I$3-$D26*$I$4,$D26*(1-$I$3)/$D$3),"")</f>
        <v/>
      </c>
      <c r="S26" s="79">
        <f>IF(AND($C26&lt;S$6,COUNT($E26:R26)&lt;$D$3+1),IF($D26*(1-$I$3)/$D$3*(S$6-$C$26)&gt;$D26*(1-$I$3),$D26*$I$3-$D26*$I$4,$D26*(1-$I$3)/$D$3),"")</f>
        <v>0.5625</v>
      </c>
      <c r="T26" s="79">
        <f>IF(AND($C26&lt;T$6,COUNT($E26:S26)&lt;$D$3+1),IF($D26*(1-$I$3)/$D$3*(T$6-$C$26)&gt;$D26*(1-$I$3),$D26*$I$3-$D26*$I$4,$D26*(1-$I$3)/$D$3),"")</f>
        <v>0.5625</v>
      </c>
      <c r="U26" s="79">
        <f>IF(AND($C26&lt;U$6,COUNT($E26:T26)&lt;$D$3+1),IF($D26*(1-$I$3)/$D$3*(U$6-$C$26)&gt;$D26*(1-$I$3),$D26*$I$3-$D26*$I$4,$D26*(1-$I$3)/$D$3),"")</f>
        <v>0.5625</v>
      </c>
      <c r="V26" s="79">
        <f>IF(AND($C26&lt;V$6,COUNT($E26:U26)&lt;$D$3+1),IF($D26*(1-$I$3)/$D$3*(V$6-$C$26)&gt;$D26*(1-$I$3),$D26*$I$3-$D26*$I$4,$D26*(1-$I$3)/$D$3),"")</f>
        <v>0.5625</v>
      </c>
      <c r="W26" s="79">
        <f>IF(AND($C26&lt;W$6,COUNT($E26:V26)&lt;$D$3+1),IF($D26*(1-$I$3)/$D$3*(W$6-$C$26)&gt;$D26*(1-$I$3),$D26*$I$3-$D26*$I$4,$D26*(1-$I$3)/$D$3),"")</f>
        <v>0.5625</v>
      </c>
      <c r="X26" s="79">
        <f>IF(AND($C26&lt;X$6,COUNT($E26:W26)&lt;$D$3+1),IF($D26*(1-$I$3)/$D$3*(X$6-$C$26)&gt;$D26*(1-$I$3),$D26*$I$3-$D26*$I$4,$D26*(1-$I$3)/$D$3),"")</f>
        <v>0.5625</v>
      </c>
      <c r="Y26" s="42">
        <f t="shared" si="6"/>
        <v>1.625</v>
      </c>
    </row>
    <row r="27" spans="2:25" x14ac:dyDescent="0.15">
      <c r="B27" s="92"/>
      <c r="C27" s="49">
        <v>44</v>
      </c>
      <c r="D27" s="41">
        <v>5.2380952380952381</v>
      </c>
      <c r="E27" s="42" t="str">
        <f t="shared" si="5"/>
        <v/>
      </c>
      <c r="F27" s="79" t="str">
        <f>IF(AND($C27&lt;F$6,COUNT($E27:E27)&lt;$D$3+1),IF($D27*(1-$I$3)/$D$3*(F$6-$C$27)&gt;$D27*(1-$I$3),$D27*$I$3-$D27*$I$4,$D27*(1-$I$3)/$D$3),"")</f>
        <v/>
      </c>
      <c r="G27" s="79" t="str">
        <f>IF(AND($C27&lt;G$6,COUNT($E27:F27)&lt;$D$3+1),IF($D27*(1-$I$3)/$D$3*(G$6-$C$27)&gt;$D27*(1-$I$3),$D27*$I$3-$D27*$I$4,$D27*(1-$I$3)/$D$3),"")</f>
        <v/>
      </c>
      <c r="H27" s="79" t="str">
        <f>IF(AND($C27&lt;H$6,COUNT($E27:G27)&lt;$D$3+1),IF($D27*(1-$I$3)/$D$3*(H$6-$C$27)&gt;$D27*(1-$I$3),$D27*$I$3-$D27*$I$4,$D27*(1-$I$3)/$D$3),"")</f>
        <v/>
      </c>
      <c r="I27" s="79" t="str">
        <f>IF(AND($C27&lt;I$6,COUNT($E27:H27)&lt;$D$3+1),IF($D27*(1-$I$3)/$D$3*(I$6-$C$27)&gt;$D27*(1-$I$3),$D27*$I$3-$D27*$I$4,$D27*(1-$I$3)/$D$3),"")</f>
        <v/>
      </c>
      <c r="J27" s="79" t="str">
        <f>IF(AND($C27&lt;J$6,COUNT($E27:I27)&lt;$D$3+1),IF($D27*(1-$I$3)/$D$3*(J$6-$C$27)&gt;$D27*(1-$I$3),$D27*$I$3-$D27*$I$4,$D27*(1-$I$3)/$D$3),"")</f>
        <v/>
      </c>
      <c r="K27" s="79" t="str">
        <f>IF(AND($C27&lt;K$6,COUNT($E27:J27)&lt;$D$3+1),IF($D27*(1-$I$3)/$D$3*(K$6-$C$27)&gt;$D27*(1-$I$3),$D27*$I$3-$D27*$I$4,$D27*(1-$I$3)/$D$3),"")</f>
        <v/>
      </c>
      <c r="L27" s="79" t="str">
        <f>IF(AND($C27&lt;L$6,COUNT($E27:K27)&lt;$D$3+1),IF($D27*(1-$I$3)/$D$3*(L$6-$C$27)&gt;$D27*(1-$I$3),$D27*$I$3-$D27*$I$4,$D27*(1-$I$3)/$D$3),"")</f>
        <v/>
      </c>
      <c r="M27" s="79" t="str">
        <f>IF(AND($C27&lt;M$6,COUNT($E27:L27)&lt;$D$3+1),IF($D27*(1-$I$3)/$D$3*(M$6-$C$27)&gt;$D27*(1-$I$3),$D27*$I$3-$D27*$I$4,$D27*(1-$I$3)/$D$3),"")</f>
        <v/>
      </c>
      <c r="N27" s="79" t="str">
        <f>IF(AND($C27&lt;N$6,COUNT($E27:M27)&lt;$D$3+1),IF($D27*(1-$I$3)/$D$3*(N$6-$C$27)&gt;$D27*(1-$I$3),$D27*$I$3-$D27*$I$4,$D27*(1-$I$3)/$D$3),"")</f>
        <v/>
      </c>
      <c r="O27" s="79" t="str">
        <f>IF(AND($C27&lt;O$6,COUNT($E27:N27)&lt;$D$3+1),IF($D27*(1-$I$3)/$D$3*(O$6-$C$27)&gt;$D27*(1-$I$3),$D27*$I$3-$D27*$I$4,$D27*(1-$I$3)/$D$3),"")</f>
        <v/>
      </c>
      <c r="P27" s="79" t="str">
        <f>IF(AND($C27&lt;P$6,COUNT($E27:O27)&lt;$D$3+1),IF($D27*(1-$I$3)/$D$3*(P$6-$C$27)&gt;$D27*(1-$I$3),$D27*$I$3-$D27*$I$4,$D27*(1-$I$3)/$D$3),"")</f>
        <v/>
      </c>
      <c r="Q27" s="79" t="str">
        <f>IF(AND($C27&lt;Q$6,COUNT($E27:P27)&lt;$D$3+1),IF($D27*(1-$I$3)/$D$3*(Q$6-$C$27)&gt;$D27*(1-$I$3),$D27*$I$3-$D27*$I$4,$D27*(1-$I$3)/$D$3),"")</f>
        <v/>
      </c>
      <c r="R27" s="79" t="str">
        <f>IF(AND($C27&lt;R$6,COUNT($E27:Q27)&lt;$D$3+1),IF($D27*(1-$I$3)/$D$3*(R$6-$C$27)&gt;$D27*(1-$I$3),$D27*$I$3-$D27*$I$4,$D27*(1-$I$3)/$D$3),"")</f>
        <v/>
      </c>
      <c r="S27" s="79" t="str">
        <f>IF(AND($C27&lt;S$6,COUNT($E27:R27)&lt;$D$3+1),IF($D27*(1-$I$3)/$D$3*(S$6-$C$27)&gt;$D27*(1-$I$3),$D27*$I$3-$D27*$I$4,$D27*(1-$I$3)/$D$3),"")</f>
        <v/>
      </c>
      <c r="T27" s="79">
        <f>IF(AND($C27&lt;T$6,COUNT($E27:S27)&lt;$D$3+1),IF($D27*(1-$I$3)/$D$3*(T$6-$C$27)&gt;$D27*(1-$I$3),$D27*$I$3-$D27*$I$4,$D27*(1-$I$3)/$D$3),"")</f>
        <v>0.5892857142857143</v>
      </c>
      <c r="U27" s="79">
        <f>IF(AND($C27&lt;U$6,COUNT($E27:T27)&lt;$D$3+1),IF($D27*(1-$I$3)/$D$3*(U$6-$C$27)&gt;$D27*(1-$I$3),$D27*$I$3-$D27*$I$4,$D27*(1-$I$3)/$D$3),"")</f>
        <v>0.5892857142857143</v>
      </c>
      <c r="V27" s="79">
        <f>IF(AND($C27&lt;V$6,COUNT($E27:U27)&lt;$D$3+1),IF($D27*(1-$I$3)/$D$3*(V$6-$C$27)&gt;$D27*(1-$I$3),$D27*$I$3-$D27*$I$4,$D27*(1-$I$3)/$D$3),"")</f>
        <v>0.5892857142857143</v>
      </c>
      <c r="W27" s="79">
        <f>IF(AND($C27&lt;W$6,COUNT($E27:V27)&lt;$D$3+1),IF($D27*(1-$I$3)/$D$3*(W$6-$C$27)&gt;$D27*(1-$I$3),$D27*$I$3-$D27*$I$4,$D27*(1-$I$3)/$D$3),"")</f>
        <v>0.5892857142857143</v>
      </c>
      <c r="X27" s="79">
        <f>IF(AND($C27&lt;X$6,COUNT($E27:W27)&lt;$D$3+1),IF($D27*(1-$I$3)/$D$3*(X$6-$C$27)&gt;$D27*(1-$I$3),$D27*$I$3-$D27*$I$4,$D27*(1-$I$3)/$D$3),"")</f>
        <v>0.5892857142857143</v>
      </c>
      <c r="Y27" s="42">
        <f t="shared" si="6"/>
        <v>2.2916666666666665</v>
      </c>
    </row>
    <row r="28" spans="2:25" x14ac:dyDescent="0.15">
      <c r="B28" s="92"/>
      <c r="C28" s="49">
        <v>45</v>
      </c>
      <c r="D28" s="41">
        <v>5</v>
      </c>
      <c r="E28" s="42" t="str">
        <f t="shared" si="5"/>
        <v/>
      </c>
      <c r="F28" s="79" t="str">
        <f>IF(AND($C28&lt;F$6,COUNT($E28:E28)&lt;$D$3+1),IF($D28*(1-$I$3)/$D$3*(F$6-$C$28)&gt;$D28*(1-$I$3),$D28*$I$3-$D28*$I$4,$D28*(1-$I$3)/$D$3),"")</f>
        <v/>
      </c>
      <c r="G28" s="79" t="str">
        <f>IF(AND($C28&lt;G$6,COUNT($E28:F28)&lt;$D$3+1),IF($D28*(1-$I$3)/$D$3*(G$6-$C$28)&gt;$D28*(1-$I$3),$D28*$I$3-$D28*$I$4,$D28*(1-$I$3)/$D$3),"")</f>
        <v/>
      </c>
      <c r="H28" s="79" t="str">
        <f>IF(AND($C28&lt;H$6,COUNT($E28:G28)&lt;$D$3+1),IF($D28*(1-$I$3)/$D$3*(H$6-$C$28)&gt;$D28*(1-$I$3),$D28*$I$3-$D28*$I$4,$D28*(1-$I$3)/$D$3),"")</f>
        <v/>
      </c>
      <c r="I28" s="79" t="str">
        <f>IF(AND($C28&lt;I$6,COUNT($E28:H28)&lt;$D$3+1),IF($D28*(1-$I$3)/$D$3*(I$6-$C$28)&gt;$D28*(1-$I$3),$D28*$I$3-$D28*$I$4,$D28*(1-$I$3)/$D$3),"")</f>
        <v/>
      </c>
      <c r="J28" s="79" t="str">
        <f>IF(AND($C28&lt;J$6,COUNT($E28:I28)&lt;$D$3+1),IF($D28*(1-$I$3)/$D$3*(J$6-$C$28)&gt;$D28*(1-$I$3),$D28*$I$3-$D28*$I$4,$D28*(1-$I$3)/$D$3),"")</f>
        <v/>
      </c>
      <c r="K28" s="79" t="str">
        <f>IF(AND($C28&lt;K$6,COUNT($E28:J28)&lt;$D$3+1),IF($D28*(1-$I$3)/$D$3*(K$6-$C$28)&gt;$D28*(1-$I$3),$D28*$I$3-$D28*$I$4,$D28*(1-$I$3)/$D$3),"")</f>
        <v/>
      </c>
      <c r="L28" s="79" t="str">
        <f>IF(AND($C28&lt;L$6,COUNT($E28:K28)&lt;$D$3+1),IF($D28*(1-$I$3)/$D$3*(L$6-$C$28)&gt;$D28*(1-$I$3),$D28*$I$3-$D28*$I$4,$D28*(1-$I$3)/$D$3),"")</f>
        <v/>
      </c>
      <c r="M28" s="79" t="str">
        <f>IF(AND($C28&lt;M$6,COUNT($E28:L28)&lt;$D$3+1),IF($D28*(1-$I$3)/$D$3*(M$6-$C$28)&gt;$D28*(1-$I$3),$D28*$I$3-$D28*$I$4,$D28*(1-$I$3)/$D$3),"")</f>
        <v/>
      </c>
      <c r="N28" s="79" t="str">
        <f>IF(AND($C28&lt;N$6,COUNT($E28:M28)&lt;$D$3+1),IF($D28*(1-$I$3)/$D$3*(N$6-$C$28)&gt;$D28*(1-$I$3),$D28*$I$3-$D28*$I$4,$D28*(1-$I$3)/$D$3),"")</f>
        <v/>
      </c>
      <c r="O28" s="79" t="str">
        <f>IF(AND($C28&lt;O$6,COUNT($E28:N28)&lt;$D$3+1),IF($D28*(1-$I$3)/$D$3*(O$6-$C$28)&gt;$D28*(1-$I$3),$D28*$I$3-$D28*$I$4,$D28*(1-$I$3)/$D$3),"")</f>
        <v/>
      </c>
      <c r="P28" s="79" t="str">
        <f>IF(AND($C28&lt;P$6,COUNT($E28:O28)&lt;$D$3+1),IF($D28*(1-$I$3)/$D$3*(P$6-$C$28)&gt;$D28*(1-$I$3),$D28*$I$3-$D28*$I$4,$D28*(1-$I$3)/$D$3),"")</f>
        <v/>
      </c>
      <c r="Q28" s="79" t="str">
        <f>IF(AND($C28&lt;Q$6,COUNT($E28:P28)&lt;$D$3+1),IF($D28*(1-$I$3)/$D$3*(Q$6-$C$28)&gt;$D28*(1-$I$3),$D28*$I$3-$D28*$I$4,$D28*(1-$I$3)/$D$3),"")</f>
        <v/>
      </c>
      <c r="R28" s="79" t="str">
        <f>IF(AND($C28&lt;R$6,COUNT($E28:Q28)&lt;$D$3+1),IF($D28*(1-$I$3)/$D$3*(R$6-$C$28)&gt;$D28*(1-$I$3),$D28*$I$3-$D28*$I$4,$D28*(1-$I$3)/$D$3),"")</f>
        <v/>
      </c>
      <c r="S28" s="79" t="str">
        <f>IF(AND($C28&lt;S$6,COUNT($E28:R28)&lt;$D$3+1),IF($D28*(1-$I$3)/$D$3*(S$6-$C$28)&gt;$D28*(1-$I$3),$D28*$I$3-$D28*$I$4,$D28*(1-$I$3)/$D$3),"")</f>
        <v/>
      </c>
      <c r="T28" s="79" t="str">
        <f>IF(AND($C28&lt;T$6,COUNT($E28:S28)&lt;$D$3+1),IF($D28*(1-$I$3)/$D$3*(T$6-$C$28)&gt;$D28*(1-$I$3),$D28*$I$3-$D28*$I$4,$D28*(1-$I$3)/$D$3),"")</f>
        <v/>
      </c>
      <c r="U28" s="79">
        <f>IF(AND($C28&lt;U$6,COUNT($E28:T28)&lt;$D$3+1),IF($D28*(1-$I$3)/$D$3*(U$6-$C$28)&gt;$D28*(1-$I$3),$D28*$I$3-$D28*$I$4,$D28*(1-$I$3)/$D$3),"")</f>
        <v>0.5625</v>
      </c>
      <c r="V28" s="79">
        <f>IF(AND($C28&lt;V$6,COUNT($E28:U28)&lt;$D$3+1),IF($D28*(1-$I$3)/$D$3*(V$6-$C$28)&gt;$D28*(1-$I$3),$D28*$I$3-$D28*$I$4,$D28*(1-$I$3)/$D$3),"")</f>
        <v>0.5625</v>
      </c>
      <c r="W28" s="79">
        <f>IF(AND($C28&lt;W$6,COUNT($E28:V28)&lt;$D$3+1),IF($D28*(1-$I$3)/$D$3*(W$6-$C$28)&gt;$D28*(1-$I$3),$D28*$I$3-$D28*$I$4,$D28*(1-$I$3)/$D$3),"")</f>
        <v>0.5625</v>
      </c>
      <c r="X28" s="79">
        <f>IF(AND($C28&lt;X$6,COUNT($E28:W28)&lt;$D$3+1),IF($D28*(1-$I$3)/$D$3*(X$6-$C$28)&gt;$D28*(1-$I$3),$D28*$I$3-$D28*$I$4,$D28*(1-$I$3)/$D$3),"")</f>
        <v>0.5625</v>
      </c>
      <c r="Y28" s="42">
        <f t="shared" si="6"/>
        <v>2.75</v>
      </c>
    </row>
    <row r="29" spans="2:25" x14ac:dyDescent="0.15">
      <c r="B29" s="92"/>
      <c r="C29" s="49">
        <v>46</v>
      </c>
      <c r="D29" s="41">
        <v>5</v>
      </c>
      <c r="E29" s="42" t="str">
        <f t="shared" si="5"/>
        <v/>
      </c>
      <c r="F29" s="79" t="str">
        <f>IF(AND($C29&lt;F$6,COUNT($E29:E29)&lt;$D$3+1),IF($D29*(1-$I$3)/$D$3*(F$6-$C$29)&gt;$D29*(1-$I$3),$D29*$I$3-$D29*$I$4,$D29*(1-$I$3)/$D$3),"")</f>
        <v/>
      </c>
      <c r="G29" s="79" t="str">
        <f>IF(AND($C29&lt;G$6,COUNT($E29:F29)&lt;$D$3+1),IF($D29*(1-$I$3)/$D$3*(G$6-$C$29)&gt;$D29*(1-$I$3),$D29*$I$3-$D29*$I$4,$D29*(1-$I$3)/$D$3),"")</f>
        <v/>
      </c>
      <c r="H29" s="79" t="str">
        <f>IF(AND($C29&lt;H$6,COUNT($E29:G29)&lt;$D$3+1),IF($D29*(1-$I$3)/$D$3*(H$6-$C$29)&gt;$D29*(1-$I$3),$D29*$I$3-$D29*$I$4,$D29*(1-$I$3)/$D$3),"")</f>
        <v/>
      </c>
      <c r="I29" s="79" t="str">
        <f>IF(AND($C29&lt;I$6,COUNT($E29:H29)&lt;$D$3+1),IF($D29*(1-$I$3)/$D$3*(I$6-$C$29)&gt;$D29*(1-$I$3),$D29*$I$3-$D29*$I$4,$D29*(1-$I$3)/$D$3),"")</f>
        <v/>
      </c>
      <c r="J29" s="79" t="str">
        <f>IF(AND($C29&lt;J$6,COUNT($E29:I29)&lt;$D$3+1),IF($D29*(1-$I$3)/$D$3*(J$6-$C$29)&gt;$D29*(1-$I$3),$D29*$I$3-$D29*$I$4,$D29*(1-$I$3)/$D$3),"")</f>
        <v/>
      </c>
      <c r="K29" s="79" t="str">
        <f>IF(AND($C29&lt;K$6,COUNT($E29:J29)&lt;$D$3+1),IF($D29*(1-$I$3)/$D$3*(K$6-$C$29)&gt;$D29*(1-$I$3),$D29*$I$3-$D29*$I$4,$D29*(1-$I$3)/$D$3),"")</f>
        <v/>
      </c>
      <c r="L29" s="79" t="str">
        <f>IF(AND($C29&lt;L$6,COUNT($E29:K29)&lt;$D$3+1),IF($D29*(1-$I$3)/$D$3*(L$6-$C$29)&gt;$D29*(1-$I$3),$D29*$I$3-$D29*$I$4,$D29*(1-$I$3)/$D$3),"")</f>
        <v/>
      </c>
      <c r="M29" s="79" t="str">
        <f>IF(AND($C29&lt;M$6,COUNT($E29:L29)&lt;$D$3+1),IF($D29*(1-$I$3)/$D$3*(M$6-$C$29)&gt;$D29*(1-$I$3),$D29*$I$3-$D29*$I$4,$D29*(1-$I$3)/$D$3),"")</f>
        <v/>
      </c>
      <c r="N29" s="79" t="str">
        <f>IF(AND($C29&lt;N$6,COUNT($E29:M29)&lt;$D$3+1),IF($D29*(1-$I$3)/$D$3*(N$6-$C$29)&gt;$D29*(1-$I$3),$D29*$I$3-$D29*$I$4,$D29*(1-$I$3)/$D$3),"")</f>
        <v/>
      </c>
      <c r="O29" s="79" t="str">
        <f>IF(AND($C29&lt;O$6,COUNT($E29:N29)&lt;$D$3+1),IF($D29*(1-$I$3)/$D$3*(O$6-$C$29)&gt;$D29*(1-$I$3),$D29*$I$3-$D29*$I$4,$D29*(1-$I$3)/$D$3),"")</f>
        <v/>
      </c>
      <c r="P29" s="79" t="str">
        <f>IF(AND($C29&lt;P$6,COUNT($E29:O29)&lt;$D$3+1),IF($D29*(1-$I$3)/$D$3*(P$6-$C$29)&gt;$D29*(1-$I$3),$D29*$I$3-$D29*$I$4,$D29*(1-$I$3)/$D$3),"")</f>
        <v/>
      </c>
      <c r="Q29" s="79" t="str">
        <f>IF(AND($C29&lt;Q$6,COUNT($E29:P29)&lt;$D$3+1),IF($D29*(1-$I$3)/$D$3*(Q$6-$C$29)&gt;$D29*(1-$I$3),$D29*$I$3-$D29*$I$4,$D29*(1-$I$3)/$D$3),"")</f>
        <v/>
      </c>
      <c r="R29" s="79" t="str">
        <f>IF(AND($C29&lt;R$6,COUNT($E29:Q29)&lt;$D$3+1),IF($D29*(1-$I$3)/$D$3*(R$6-$C$29)&gt;$D29*(1-$I$3),$D29*$I$3-$D29*$I$4,$D29*(1-$I$3)/$D$3),"")</f>
        <v/>
      </c>
      <c r="S29" s="79" t="str">
        <f>IF(AND($C29&lt;S$6,COUNT($E29:R29)&lt;$D$3+1),IF($D29*(1-$I$3)/$D$3*(S$6-$C$29)&gt;$D29*(1-$I$3),$D29*$I$3-$D29*$I$4,$D29*(1-$I$3)/$D$3),"")</f>
        <v/>
      </c>
      <c r="T29" s="79" t="str">
        <f>IF(AND($C29&lt;T$6,COUNT($E29:S29)&lt;$D$3+1),IF($D29*(1-$I$3)/$D$3*(T$6-$C$29)&gt;$D29*(1-$I$3),$D29*$I$3-$D29*$I$4,$D29*(1-$I$3)/$D$3),"")</f>
        <v/>
      </c>
      <c r="U29" s="79" t="str">
        <f>IF(AND($C29&lt;U$6,COUNT($E29:T29)&lt;$D$3+1),IF($D29*(1-$I$3)/$D$3*(U$6-$C$29)&gt;$D29*(1-$I$3),$D29*$I$3-$D29*$I$4,$D29*(1-$I$3)/$D$3),"")</f>
        <v/>
      </c>
      <c r="V29" s="79">
        <f>IF(AND($C29&lt;V$6,COUNT($E29:U29)&lt;$D$3+1),IF($D29*(1-$I$3)/$D$3*(V$6-$C$29)&gt;$D29*(1-$I$3),$D29*$I$3-$D29*$I$4,$D29*(1-$I$3)/$D$3),"")</f>
        <v>0.5625</v>
      </c>
      <c r="W29" s="79">
        <f>IF(AND($C29&lt;W$6,COUNT($E29:V29)&lt;$D$3+1),IF($D29*(1-$I$3)/$D$3*(W$6-$C$29)&gt;$D29*(1-$I$3),$D29*$I$3-$D29*$I$4,$D29*(1-$I$3)/$D$3),"")</f>
        <v>0.5625</v>
      </c>
      <c r="X29" s="79">
        <f>IF(AND($C29&lt;X$6,COUNT($E29:W29)&lt;$D$3+1),IF($D29*(1-$I$3)/$D$3*(X$6-$C$29)&gt;$D29*(1-$I$3),$D29*$I$3-$D29*$I$4,$D29*(1-$I$3)/$D$3),"")</f>
        <v>0.5625</v>
      </c>
      <c r="Y29" s="42">
        <f>D29-SUM(E29:X29)</f>
        <v>3.3125</v>
      </c>
    </row>
    <row r="30" spans="2:25" x14ac:dyDescent="0.15">
      <c r="B30" s="92"/>
      <c r="C30" s="49">
        <v>47</v>
      </c>
      <c r="D30" s="41">
        <v>20</v>
      </c>
      <c r="E30" s="42" t="str">
        <f t="shared" si="5"/>
        <v/>
      </c>
      <c r="F30" s="79" t="str">
        <f>IF(AND($C30&lt;F$6,COUNT($E30:E30)&lt;$D$3+1),IF($D30*(1-$I$3)/$D$3*(F$6-$C$30)&gt;$D30*(1-$I$3),$D30*$I$3-$D30*$I$4,$D30*(1-$I$3)/$D$3),"")</f>
        <v/>
      </c>
      <c r="G30" s="79" t="str">
        <f>IF(AND($C30&lt;G$6,COUNT($E30:F30)&lt;$D$3+1),IF($D30*(1-$I$3)/$D$3*(G$6-$C$30)&gt;$D30*(1-$I$3),$D30*$I$3-$D30*$I$4,$D30*(1-$I$3)/$D$3),"")</f>
        <v/>
      </c>
      <c r="H30" s="79" t="str">
        <f>IF(AND($C30&lt;H$6,COUNT($E30:G30)&lt;$D$3+1),IF($D30*(1-$I$3)/$D$3*(H$6-$C$30)&gt;$D30*(1-$I$3),$D30*$I$3-$D30*$I$4,$D30*(1-$I$3)/$D$3),"")</f>
        <v/>
      </c>
      <c r="I30" s="79" t="str">
        <f>IF(AND($C30&lt;I$6,COUNT($E30:H30)&lt;$D$3+1),IF($D30*(1-$I$3)/$D$3*(I$6-$C$30)&gt;$D30*(1-$I$3),$D30*$I$3-$D30*$I$4,$D30*(1-$I$3)/$D$3),"")</f>
        <v/>
      </c>
      <c r="J30" s="79" t="str">
        <f>IF(AND($C30&lt;J$6,COUNT($E30:I30)&lt;$D$3+1),IF($D30*(1-$I$3)/$D$3*(J$6-$C$30)&gt;$D30*(1-$I$3),$D30*$I$3-$D30*$I$4,$D30*(1-$I$3)/$D$3),"")</f>
        <v/>
      </c>
      <c r="K30" s="79" t="str">
        <f>IF(AND($C30&lt;K$6,COUNT($E30:J30)&lt;$D$3+1),IF($D30*(1-$I$3)/$D$3*(K$6-$C$30)&gt;$D30*(1-$I$3),$D30*$I$3-$D30*$I$4,$D30*(1-$I$3)/$D$3),"")</f>
        <v/>
      </c>
      <c r="L30" s="79" t="str">
        <f>IF(AND($C30&lt;L$6,COUNT($E30:K30)&lt;$D$3+1),IF($D30*(1-$I$3)/$D$3*(L$6-$C$30)&gt;$D30*(1-$I$3),$D30*$I$3-$D30*$I$4,$D30*(1-$I$3)/$D$3),"")</f>
        <v/>
      </c>
      <c r="M30" s="79" t="str">
        <f>IF(AND($C30&lt;M$6,COUNT($E30:L30)&lt;$D$3+1),IF($D30*(1-$I$3)/$D$3*(M$6-$C$30)&gt;$D30*(1-$I$3),$D30*$I$3-$D30*$I$4,$D30*(1-$I$3)/$D$3),"")</f>
        <v/>
      </c>
      <c r="N30" s="79" t="str">
        <f>IF(AND($C30&lt;N$6,COUNT($E30:M30)&lt;$D$3+1),IF($D30*(1-$I$3)/$D$3*(N$6-$C$30)&gt;$D30*(1-$I$3),$D30*$I$3-$D30*$I$4,$D30*(1-$I$3)/$D$3),"")</f>
        <v/>
      </c>
      <c r="O30" s="79" t="str">
        <f>IF(AND($C30&lt;O$6,COUNT($E30:N30)&lt;$D$3+1),IF($D30*(1-$I$3)/$D$3*(O$6-$C$30)&gt;$D30*(1-$I$3),$D30*$I$3-$D30*$I$4,$D30*(1-$I$3)/$D$3),"")</f>
        <v/>
      </c>
      <c r="P30" s="79" t="str">
        <f>IF(AND($C30&lt;P$6,COUNT($E30:O30)&lt;$D$3+1),IF($D30*(1-$I$3)/$D$3*(P$6-$C$30)&gt;$D30*(1-$I$3),$D30*$I$3-$D30*$I$4,$D30*(1-$I$3)/$D$3),"")</f>
        <v/>
      </c>
      <c r="Q30" s="79" t="str">
        <f>IF(AND($C30&lt;Q$6,COUNT($E30:P30)&lt;$D$3+1),IF($D30*(1-$I$3)/$D$3*(Q$6-$C$30)&gt;$D30*(1-$I$3),$D30*$I$3-$D30*$I$4,$D30*(1-$I$3)/$D$3),"")</f>
        <v/>
      </c>
      <c r="R30" s="79" t="str">
        <f>IF(AND($C30&lt;R$6,COUNT($E30:Q30)&lt;$D$3+1),IF($D30*(1-$I$3)/$D$3*(R$6-$C$30)&gt;$D30*(1-$I$3),$D30*$I$3-$D30*$I$4,$D30*(1-$I$3)/$D$3),"")</f>
        <v/>
      </c>
      <c r="S30" s="79" t="str">
        <f>IF(AND($C30&lt;S$6,COUNT($E30:R30)&lt;$D$3+1),IF($D30*(1-$I$3)/$D$3*(S$6-$C$30)&gt;$D30*(1-$I$3),$D30*$I$3-$D30*$I$4,$D30*(1-$I$3)/$D$3),"")</f>
        <v/>
      </c>
      <c r="T30" s="79" t="str">
        <f>IF(AND($C30&lt;T$6,COUNT($E30:S30)&lt;$D$3+1),IF($D30*(1-$I$3)/$D$3*(T$6-$C$30)&gt;$D30*(1-$I$3),$D30*$I$3-$D30*$I$4,$D30*(1-$I$3)/$D$3),"")</f>
        <v/>
      </c>
      <c r="U30" s="79" t="str">
        <f>IF(AND($C30&lt;U$6,COUNT($E30:T30)&lt;$D$3+1),IF($D30*(1-$I$3)/$D$3*(U$6-$C$30)&gt;$D30*(1-$I$3),$D30*$I$3-$D30*$I$4,$D30*(1-$I$3)/$D$3),"")</f>
        <v/>
      </c>
      <c r="V30" s="79" t="str">
        <f>IF(AND($C30&lt;V$6,COUNT($E30:U30)&lt;$D$3+1),IF($D30*(1-$I$3)/$D$3*(V$6-$C$30)&gt;$D30*(1-$I$3),$D30*$I$3-$D30*$I$4,$D30*(1-$I$3)/$D$3),"")</f>
        <v/>
      </c>
      <c r="W30" s="79">
        <f>IF(AND($C30&lt;W$6,COUNT($E30:V30)&lt;$D$3+1),IF($D30*(1-$I$3)/$D$3*(W$6-$C$30)&gt;$D30*(1-$I$3),$D30*$I$3-$D30*$I$4,$D30*(1-$I$3)/$D$3),"")</f>
        <v>2.25</v>
      </c>
      <c r="X30" s="79">
        <f>IF(AND($C30&lt;X$6,COUNT($E30:W30)&lt;$D$3+1),IF($D30*(1-$I$3)/$D$3*(X$6-$C$30)&gt;$D30*(1-$I$3),$D30*$I$3-$D30*$I$4,$D30*(1-$I$3)/$D$3),"")</f>
        <v>2.25</v>
      </c>
      <c r="Y30" s="42">
        <f t="shared" si="6"/>
        <v>15.5</v>
      </c>
    </row>
    <row r="31" spans="2:25" x14ac:dyDescent="0.15">
      <c r="B31" s="92"/>
      <c r="C31" s="49">
        <v>48</v>
      </c>
      <c r="D31" s="41">
        <v>5</v>
      </c>
      <c r="E31" s="42" t="str">
        <f t="shared" si="5"/>
        <v/>
      </c>
      <c r="F31" s="79" t="str">
        <f>IF(AND($C31&lt;F$6,COUNT($E31:E31)&lt;$D$3+1),IF($D31*(1-$I$3)/$D$3*(F$6-$C$31)&gt;$D31*(1-$I$3),$D31*$I$3-$D31*$I$4,$D31*(1-$I$3)/$D$3),"")</f>
        <v/>
      </c>
      <c r="G31" s="79" t="str">
        <f>IF(AND($C31&lt;G$6,COUNT($E31:F31)&lt;$D$3+1),IF($D31*(1-$I$3)/$D$3*(G$6-$C$31)&gt;$D31*(1-$I$3),$D31*$I$3-$D31*$I$4,$D31*(1-$I$3)/$D$3),"")</f>
        <v/>
      </c>
      <c r="H31" s="79" t="str">
        <f>IF(AND($C31&lt;H$6,COUNT($E31:G31)&lt;$D$3+1),IF($D31*(1-$I$3)/$D$3*(H$6-$C$31)&gt;$D31*(1-$I$3),$D31*$I$3-$D31*$I$4,$D31*(1-$I$3)/$D$3),"")</f>
        <v/>
      </c>
      <c r="I31" s="79" t="str">
        <f>IF(AND($C31&lt;I$6,COUNT($E31:H31)&lt;$D$3+1),IF($D31*(1-$I$3)/$D$3*(I$6-$C$31)&gt;$D31*(1-$I$3),$D31*$I$3-$D31*$I$4,$D31*(1-$I$3)/$D$3),"")</f>
        <v/>
      </c>
      <c r="J31" s="79" t="str">
        <f>IF(AND($C31&lt;J$6,COUNT($E31:I31)&lt;$D$3+1),IF($D31*(1-$I$3)/$D$3*(J$6-$C$31)&gt;$D31*(1-$I$3),$D31*$I$3-$D31*$I$4,$D31*(1-$I$3)/$D$3),"")</f>
        <v/>
      </c>
      <c r="K31" s="79" t="str">
        <f>IF(AND($C31&lt;K$6,COUNT($E31:J31)&lt;$D$3+1),IF($D31*(1-$I$3)/$D$3*(K$6-$C$31)&gt;$D31*(1-$I$3),$D31*$I$3-$D31*$I$4,$D31*(1-$I$3)/$D$3),"")</f>
        <v/>
      </c>
      <c r="L31" s="79" t="str">
        <f>IF(AND($C31&lt;L$6,COUNT($E31:K31)&lt;$D$3+1),IF($D31*(1-$I$3)/$D$3*(L$6-$C$31)&gt;$D31*(1-$I$3),$D31*$I$3-$D31*$I$4,$D31*(1-$I$3)/$D$3),"")</f>
        <v/>
      </c>
      <c r="M31" s="79" t="str">
        <f>IF(AND($C31&lt;M$6,COUNT($E31:L31)&lt;$D$3+1),IF($D31*(1-$I$3)/$D$3*(M$6-$C$31)&gt;$D31*(1-$I$3),$D31*$I$3-$D31*$I$4,$D31*(1-$I$3)/$D$3),"")</f>
        <v/>
      </c>
      <c r="N31" s="79" t="str">
        <f>IF(AND($C31&lt;N$6,COUNT($E31:M31)&lt;$D$3+1),IF($D31*(1-$I$3)/$D$3*(N$6-$C$31)&gt;$D31*(1-$I$3),$D31*$I$3-$D31*$I$4,$D31*(1-$I$3)/$D$3),"")</f>
        <v/>
      </c>
      <c r="O31" s="79" t="str">
        <f>IF(AND($C31&lt;O$6,COUNT($E31:N31)&lt;$D$3+1),IF($D31*(1-$I$3)/$D$3*(O$6-$C$31)&gt;$D31*(1-$I$3),$D31*$I$3-$D31*$I$4,$D31*(1-$I$3)/$D$3),"")</f>
        <v/>
      </c>
      <c r="P31" s="79" t="str">
        <f>IF(AND($C31&lt;P$6,COUNT($E31:O31)&lt;$D$3+1),IF($D31*(1-$I$3)/$D$3*(P$6-$C$31)&gt;$D31*(1-$I$3),$D31*$I$3-$D31*$I$4,$D31*(1-$I$3)/$D$3),"")</f>
        <v/>
      </c>
      <c r="Q31" s="79" t="str">
        <f>IF(AND($C31&lt;Q$6,COUNT($E31:P31)&lt;$D$3+1),IF($D31*(1-$I$3)/$D$3*(Q$6-$C$31)&gt;$D31*(1-$I$3),$D31*$I$3-$D31*$I$4,$D31*(1-$I$3)/$D$3),"")</f>
        <v/>
      </c>
      <c r="R31" s="79" t="str">
        <f>IF(AND($C31&lt;R$6,COUNT($E31:Q31)&lt;$D$3+1),IF($D31*(1-$I$3)/$D$3*(R$6-$C$31)&gt;$D31*(1-$I$3),$D31*$I$3-$D31*$I$4,$D31*(1-$I$3)/$D$3),"")</f>
        <v/>
      </c>
      <c r="S31" s="79" t="str">
        <f>IF(AND($C31&lt;S$6,COUNT($E31:R31)&lt;$D$3+1),IF($D31*(1-$I$3)/$D$3*(S$6-$C$31)&gt;$D31*(1-$I$3),$D31*$I$3-$D31*$I$4,$D31*(1-$I$3)/$D$3),"")</f>
        <v/>
      </c>
      <c r="T31" s="79" t="str">
        <f>IF(AND($C31&lt;T$6,COUNT($E31:S31)&lt;$D$3+1),IF($D31*(1-$I$3)/$D$3*(T$6-$C$31)&gt;$D31*(1-$I$3),$D31*$I$3-$D31*$I$4,$D31*(1-$I$3)/$D$3),"")</f>
        <v/>
      </c>
      <c r="U31" s="79" t="str">
        <f>IF(AND($C31&lt;U$6,COUNT($E31:T31)&lt;$D$3+1),IF($D31*(1-$I$3)/$D$3*(U$6-$C$31)&gt;$D31*(1-$I$3),$D31*$I$3-$D31*$I$4,$D31*(1-$I$3)/$D$3),"")</f>
        <v/>
      </c>
      <c r="V31" s="79" t="str">
        <f>IF(AND($C31&lt;V$6,COUNT($E31:U31)&lt;$D$3+1),IF($D31*(1-$I$3)/$D$3*(V$6-$C$31)&gt;$D31*(1-$I$3),$D31*$I$3-$D31*$I$4,$D31*(1-$I$3)/$D$3),"")</f>
        <v/>
      </c>
      <c r="W31" s="79" t="str">
        <f>IF(AND($C31&lt;W$6,COUNT($E31:V31)&lt;$D$3+1),IF($D31*(1-$I$3)/$D$3*(W$6-$C$31)&gt;$D31*(1-$I$3),$D31*$I$3-$D31*$I$4,$D31*(1-$I$3)/$D$3),"")</f>
        <v/>
      </c>
      <c r="X31" s="79">
        <f>IF(AND($C31&lt;X$6,COUNT($E31:W31)&lt;$D$3+1),IF($D31*(1-$I$3)/$D$3*(X$6-$C$31)&gt;$D31*(1-$I$3),$D31*$I$3-$D31*$I$4,$D31*(1-$I$3)/$D$3),"")</f>
        <v>0.5625</v>
      </c>
      <c r="Y31" s="42">
        <f t="shared" si="6"/>
        <v>4.4375</v>
      </c>
    </row>
    <row r="32" spans="2:25" x14ac:dyDescent="0.15">
      <c r="B32" s="93"/>
      <c r="C32" s="52">
        <v>49</v>
      </c>
      <c r="D32" s="43">
        <v>5</v>
      </c>
      <c r="E32" s="44" t="str">
        <f t="shared" si="5"/>
        <v/>
      </c>
      <c r="F32" s="80" t="str">
        <f>IF(AND($C32&lt;F$6,COUNT($E32:E32)&lt;$D$3+1),IF($D32*(1-$I$3)/$D$3*(F$6-$C$32)&gt;$D32*(1-$I$3),$D32*$I$3-$D32*$I$4,$D32*(1-$I$3)/$D$3),"")</f>
        <v/>
      </c>
      <c r="G32" s="80" t="str">
        <f>IF(AND($C32&lt;G$6,COUNT($E32:F32)&lt;$D$3+1),IF($D32*(1-$I$3)/$D$3*(G$6-$C$32)&gt;$D32*(1-$I$3),$D32*$I$3-$D32*$I$4,$D32*(1-$I$3)/$D$3),"")</f>
        <v/>
      </c>
      <c r="H32" s="80" t="str">
        <f>IF(AND($C32&lt;H$6,COUNT($E32:G32)&lt;$D$3+1),IF($D32*(1-$I$3)/$D$3*(H$6-$C$32)&gt;$D32*(1-$I$3),$D32*$I$3-$D32*$I$4,$D32*(1-$I$3)/$D$3),"")</f>
        <v/>
      </c>
      <c r="I32" s="80" t="str">
        <f>IF(AND($C32&lt;I$6,COUNT($E32:H32)&lt;$D$3+1),IF($D32*(1-$I$3)/$D$3*(I$6-$C$32)&gt;$D32*(1-$I$3),$D32*$I$3-$D32*$I$4,$D32*(1-$I$3)/$D$3),"")</f>
        <v/>
      </c>
      <c r="J32" s="80" t="str">
        <f>IF(AND($C32&lt;J$6,COUNT($E32:I32)&lt;$D$3+1),IF($D32*(1-$I$3)/$D$3*(J$6-$C$32)&gt;$D32*(1-$I$3),$D32*$I$3-$D32*$I$4,$D32*(1-$I$3)/$D$3),"")</f>
        <v/>
      </c>
      <c r="K32" s="80" t="str">
        <f>IF(AND($C32&lt;K$6,COUNT($E32:J32)&lt;$D$3+1),IF($D32*(1-$I$3)/$D$3*(K$6-$C$32)&gt;$D32*(1-$I$3),$D32*$I$3-$D32*$I$4,$D32*(1-$I$3)/$D$3),"")</f>
        <v/>
      </c>
      <c r="L32" s="80" t="str">
        <f>IF(AND($C32&lt;L$6,COUNT($E32:K32)&lt;$D$3+1),IF($D32*(1-$I$3)/$D$3*(L$6-$C$32)&gt;$D32*(1-$I$3),$D32*$I$3-$D32*$I$4,$D32*(1-$I$3)/$D$3),"")</f>
        <v/>
      </c>
      <c r="M32" s="80" t="str">
        <f>IF(AND($C32&lt;M$6,COUNT($E32:L32)&lt;$D$3+1),IF($D32*(1-$I$3)/$D$3*(M$6-$C$32)&gt;$D32*(1-$I$3),$D32*$I$3-$D32*$I$4,$D32*(1-$I$3)/$D$3),"")</f>
        <v/>
      </c>
      <c r="N32" s="80" t="str">
        <f>IF(AND($C32&lt;N$6,COUNT($E32:M32)&lt;$D$3+1),IF($D32*(1-$I$3)/$D$3*(N$6-$C$32)&gt;$D32*(1-$I$3),$D32*$I$3-$D32*$I$4,$D32*(1-$I$3)/$D$3),"")</f>
        <v/>
      </c>
      <c r="O32" s="80" t="str">
        <f>IF(AND($C32&lt;O$6,COUNT($E32:N32)&lt;$D$3+1),IF($D32*(1-$I$3)/$D$3*(O$6-$C$32)&gt;$D32*(1-$I$3),$D32*$I$3-$D32*$I$4,$D32*(1-$I$3)/$D$3),"")</f>
        <v/>
      </c>
      <c r="P32" s="80" t="str">
        <f>IF(AND($C32&lt;P$6,COUNT($E32:O32)&lt;$D$3+1),IF($D32*(1-$I$3)/$D$3*(P$6-$C$32)&gt;$D32*(1-$I$3),$D32*$I$3-$D32*$I$4,$D32*(1-$I$3)/$D$3),"")</f>
        <v/>
      </c>
      <c r="Q32" s="80" t="str">
        <f>IF(AND($C32&lt;Q$6,COUNT($E32:P32)&lt;$D$3+1),IF($D32*(1-$I$3)/$D$3*(Q$6-$C$32)&gt;$D32*(1-$I$3),$D32*$I$3-$D32*$I$4,$D32*(1-$I$3)/$D$3),"")</f>
        <v/>
      </c>
      <c r="R32" s="80" t="str">
        <f>IF(AND($C32&lt;R$6,COUNT($E32:Q32)&lt;$D$3+1),IF($D32*(1-$I$3)/$D$3*(R$6-$C$32)&gt;$D32*(1-$I$3),$D32*$I$3-$D32*$I$4,$D32*(1-$I$3)/$D$3),"")</f>
        <v/>
      </c>
      <c r="S32" s="80" t="str">
        <f>IF(AND($C32&lt;S$6,COUNT($E32:R32)&lt;$D$3+1),IF($D32*(1-$I$3)/$D$3*(S$6-$C$32)&gt;$D32*(1-$I$3),$D32*$I$3-$D32*$I$4,$D32*(1-$I$3)/$D$3),"")</f>
        <v/>
      </c>
      <c r="T32" s="80" t="str">
        <f>IF(AND($C32&lt;T$6,COUNT($E32:S32)&lt;$D$3+1),IF($D32*(1-$I$3)/$D$3*(T$6-$C$32)&gt;$D32*(1-$I$3),$D32*$I$3-$D32*$I$4,$D32*(1-$I$3)/$D$3),"")</f>
        <v/>
      </c>
      <c r="U32" s="80" t="str">
        <f>IF(AND($C32&lt;U$6,COUNT($E32:T32)&lt;$D$3+1),IF($D32*(1-$I$3)/$D$3*(U$6-$C$32)&gt;$D32*(1-$I$3),$D32*$I$3-$D32*$I$4,$D32*(1-$I$3)/$D$3),"")</f>
        <v/>
      </c>
      <c r="V32" s="80" t="str">
        <f>IF(AND($C32&lt;V$6,COUNT($E32:U32)&lt;$D$3+1),IF($D32*(1-$I$3)/$D$3*(V$6-$C$32)&gt;$D32*(1-$I$3),$D32*$I$3-$D32*$I$4,$D32*(1-$I$3)/$D$3),"")</f>
        <v/>
      </c>
      <c r="W32" s="80" t="str">
        <f>IF(AND($C32&lt;W$6,COUNT($E32:V32)&lt;$D$3+1),IF($D32*(1-$I$3)/$D$3*(W$6-$C$32)&gt;$D32*(1-$I$3),$D32*$I$3-$D32*$I$4,$D32*(1-$I$3)/$D$3),"")</f>
        <v/>
      </c>
      <c r="X32" s="80" t="str">
        <f>IF(AND($C32&lt;X$6,COUNT($E32:W32)&lt;$D$3+1),IF($D32*(1-$I$3)/$D$3*(X$6-$C$32)&gt;$D32*(1-$I$3),$D32*$I$3-$D32*$I$4,$D32*(1-$I$3)/$D$3),"")</f>
        <v/>
      </c>
      <c r="Y32" s="44">
        <f t="shared" si="6"/>
        <v>5</v>
      </c>
    </row>
    <row r="33" spans="1:25" x14ac:dyDescent="0.15">
      <c r="B33" s="156"/>
      <c r="C33" s="85"/>
      <c r="D33" s="82"/>
      <c r="E33" s="83"/>
      <c r="F33" s="84"/>
      <c r="G33" s="84"/>
      <c r="H33" s="84"/>
      <c r="I33" s="84"/>
      <c r="J33" s="84"/>
      <c r="K33" s="84"/>
      <c r="L33" s="84"/>
      <c r="M33" s="84"/>
      <c r="N33" s="84"/>
      <c r="O33" s="84"/>
      <c r="P33" s="84"/>
      <c r="Q33" s="84"/>
      <c r="R33" s="84"/>
      <c r="S33" s="84"/>
      <c r="T33" s="84"/>
      <c r="U33" s="84"/>
      <c r="V33" s="84"/>
      <c r="W33" s="84"/>
      <c r="X33" s="84"/>
      <c r="Y33" s="83"/>
    </row>
    <row r="34" spans="1:25" x14ac:dyDescent="0.15">
      <c r="Y34" s="123" t="s">
        <v>53</v>
      </c>
    </row>
    <row r="35" spans="1:25" ht="15" x14ac:dyDescent="0.15">
      <c r="A35" s="148" t="s">
        <v>140</v>
      </c>
      <c r="E35" s="10">
        <v>30</v>
      </c>
      <c r="F35" s="10">
        <f>E35+1</f>
        <v>31</v>
      </c>
      <c r="G35" s="10">
        <f t="shared" ref="G35:X35" si="7">F35+1</f>
        <v>32</v>
      </c>
      <c r="H35" s="10">
        <f t="shared" si="7"/>
        <v>33</v>
      </c>
      <c r="I35" s="10">
        <f t="shared" si="7"/>
        <v>34</v>
      </c>
      <c r="J35" s="10">
        <f t="shared" si="7"/>
        <v>35</v>
      </c>
      <c r="K35" s="10">
        <f t="shared" si="7"/>
        <v>36</v>
      </c>
      <c r="L35" s="10">
        <f t="shared" si="7"/>
        <v>37</v>
      </c>
      <c r="M35" s="10">
        <f t="shared" si="7"/>
        <v>38</v>
      </c>
      <c r="N35" s="10">
        <f t="shared" si="7"/>
        <v>39</v>
      </c>
      <c r="O35" s="10">
        <f t="shared" si="7"/>
        <v>40</v>
      </c>
      <c r="P35" s="10">
        <f t="shared" si="7"/>
        <v>41</v>
      </c>
      <c r="Q35" s="10">
        <f t="shared" si="7"/>
        <v>42</v>
      </c>
      <c r="R35" s="10">
        <f t="shared" si="7"/>
        <v>43</v>
      </c>
      <c r="S35" s="10">
        <f t="shared" si="7"/>
        <v>44</v>
      </c>
      <c r="T35" s="10">
        <f t="shared" si="7"/>
        <v>45</v>
      </c>
      <c r="U35" s="10">
        <f t="shared" si="7"/>
        <v>46</v>
      </c>
      <c r="V35" s="10">
        <f t="shared" si="7"/>
        <v>47</v>
      </c>
      <c r="W35" s="10">
        <f t="shared" si="7"/>
        <v>48</v>
      </c>
      <c r="X35" s="10">
        <f t="shared" si="7"/>
        <v>49</v>
      </c>
      <c r="Y35" s="124"/>
    </row>
    <row r="36" spans="1:25" x14ac:dyDescent="0.15">
      <c r="E36" s="6">
        <v>1</v>
      </c>
      <c r="F36" s="6">
        <f t="shared" ref="F36:X36" si="8">E36+1</f>
        <v>2</v>
      </c>
      <c r="G36" s="6">
        <f t="shared" si="8"/>
        <v>3</v>
      </c>
      <c r="H36" s="6">
        <f t="shared" si="8"/>
        <v>4</v>
      </c>
      <c r="I36" s="6">
        <f t="shared" si="8"/>
        <v>5</v>
      </c>
      <c r="J36" s="6">
        <f t="shared" si="8"/>
        <v>6</v>
      </c>
      <c r="K36" s="6">
        <f t="shared" si="8"/>
        <v>7</v>
      </c>
      <c r="L36" s="6">
        <f t="shared" si="8"/>
        <v>8</v>
      </c>
      <c r="M36" s="6">
        <f t="shared" si="8"/>
        <v>9</v>
      </c>
      <c r="N36" s="6">
        <f t="shared" si="8"/>
        <v>10</v>
      </c>
      <c r="O36" s="6">
        <f t="shared" si="8"/>
        <v>11</v>
      </c>
      <c r="P36" s="6">
        <f t="shared" si="8"/>
        <v>12</v>
      </c>
      <c r="Q36" s="6">
        <f t="shared" si="8"/>
        <v>13</v>
      </c>
      <c r="R36" s="6">
        <f t="shared" si="8"/>
        <v>14</v>
      </c>
      <c r="S36" s="6">
        <f t="shared" si="8"/>
        <v>15</v>
      </c>
      <c r="T36" s="6">
        <f t="shared" si="8"/>
        <v>16</v>
      </c>
      <c r="U36" s="6">
        <f t="shared" si="8"/>
        <v>17</v>
      </c>
      <c r="V36" s="6">
        <f t="shared" si="8"/>
        <v>18</v>
      </c>
      <c r="W36" s="6">
        <f t="shared" si="8"/>
        <v>19</v>
      </c>
      <c r="X36" s="6">
        <f t="shared" si="8"/>
        <v>20</v>
      </c>
      <c r="Y36" s="125" t="s">
        <v>54</v>
      </c>
    </row>
    <row r="37" spans="1:25" x14ac:dyDescent="0.15">
      <c r="E37" s="7">
        <v>43555</v>
      </c>
      <c r="F37" s="7">
        <f t="shared" ref="F37:X37" si="9">DATE(YEAR(E37)+1,MONTH(E37),DAY(E37))</f>
        <v>43921</v>
      </c>
      <c r="G37" s="7">
        <f t="shared" si="9"/>
        <v>44286</v>
      </c>
      <c r="H37" s="7">
        <f t="shared" si="9"/>
        <v>44651</v>
      </c>
      <c r="I37" s="7">
        <f t="shared" si="9"/>
        <v>45016</v>
      </c>
      <c r="J37" s="7">
        <f t="shared" si="9"/>
        <v>45382</v>
      </c>
      <c r="K37" s="7">
        <f t="shared" si="9"/>
        <v>45747</v>
      </c>
      <c r="L37" s="7">
        <f t="shared" si="9"/>
        <v>46112</v>
      </c>
      <c r="M37" s="7">
        <f t="shared" si="9"/>
        <v>46477</v>
      </c>
      <c r="N37" s="7">
        <f t="shared" si="9"/>
        <v>46843</v>
      </c>
      <c r="O37" s="7">
        <f t="shared" si="9"/>
        <v>47208</v>
      </c>
      <c r="P37" s="7">
        <f t="shared" si="9"/>
        <v>47573</v>
      </c>
      <c r="Q37" s="7">
        <f t="shared" si="9"/>
        <v>47938</v>
      </c>
      <c r="R37" s="7">
        <f t="shared" si="9"/>
        <v>48304</v>
      </c>
      <c r="S37" s="7">
        <f t="shared" si="9"/>
        <v>48669</v>
      </c>
      <c r="T37" s="7">
        <f t="shared" si="9"/>
        <v>49034</v>
      </c>
      <c r="U37" s="7">
        <f t="shared" si="9"/>
        <v>49399</v>
      </c>
      <c r="V37" s="7">
        <f t="shared" si="9"/>
        <v>49765</v>
      </c>
      <c r="W37" s="7">
        <f t="shared" si="9"/>
        <v>50130</v>
      </c>
      <c r="X37" s="7">
        <f t="shared" si="9"/>
        <v>50495</v>
      </c>
      <c r="Y37" s="8"/>
    </row>
    <row r="38" spans="1:25" x14ac:dyDescent="0.15">
      <c r="B38" s="126"/>
      <c r="C38" s="50" t="s">
        <v>141</v>
      </c>
      <c r="D38" s="50"/>
      <c r="E38" s="42">
        <f t="shared" ref="E38:X38" si="10">E9</f>
        <v>50</v>
      </c>
      <c r="F38" s="42">
        <f t="shared" si="10"/>
        <v>50</v>
      </c>
      <c r="G38" s="42">
        <f t="shared" si="10"/>
        <v>50</v>
      </c>
      <c r="H38" s="42">
        <f t="shared" si="10"/>
        <v>50</v>
      </c>
      <c r="I38" s="42">
        <f t="shared" si="10"/>
        <v>52.38095238095238</v>
      </c>
      <c r="J38" s="42">
        <f t="shared" si="10"/>
        <v>50</v>
      </c>
      <c r="K38" s="42">
        <f t="shared" si="10"/>
        <v>50</v>
      </c>
      <c r="L38" s="42">
        <f t="shared" si="10"/>
        <v>50</v>
      </c>
      <c r="M38" s="42">
        <f t="shared" si="10"/>
        <v>200</v>
      </c>
      <c r="N38" s="42">
        <f t="shared" si="10"/>
        <v>52.38095238095238</v>
      </c>
      <c r="O38" s="42">
        <f t="shared" si="10"/>
        <v>50</v>
      </c>
      <c r="P38" s="42">
        <f t="shared" si="10"/>
        <v>50</v>
      </c>
      <c r="Q38" s="42">
        <f t="shared" si="10"/>
        <v>50</v>
      </c>
      <c r="R38" s="42">
        <f t="shared" si="10"/>
        <v>50</v>
      </c>
      <c r="S38" s="42">
        <f t="shared" si="10"/>
        <v>52.38095238095238</v>
      </c>
      <c r="T38" s="42">
        <f t="shared" si="10"/>
        <v>50</v>
      </c>
      <c r="U38" s="42">
        <f t="shared" si="10"/>
        <v>50</v>
      </c>
      <c r="V38" s="42">
        <f t="shared" si="10"/>
        <v>200</v>
      </c>
      <c r="W38" s="42">
        <f t="shared" si="10"/>
        <v>50</v>
      </c>
      <c r="X38" s="42">
        <f t="shared" si="10"/>
        <v>50</v>
      </c>
      <c r="Y38" s="42">
        <f>SUM(E38:X38)</f>
        <v>1307.1428571428573</v>
      </c>
    </row>
    <row r="39" spans="1:25" x14ac:dyDescent="0.15">
      <c r="B39" s="92"/>
      <c r="C39" s="130" t="s">
        <v>142</v>
      </c>
      <c r="D39" s="51"/>
      <c r="E39" s="42">
        <f t="array" ref="E39:X39">TRANSPOSE(Y13:Y32)</f>
        <v>0.25</v>
      </c>
      <c r="F39" s="42">
        <v>0.25</v>
      </c>
      <c r="G39" s="42">
        <v>0.25</v>
      </c>
      <c r="H39" s="42">
        <v>0.25</v>
      </c>
      <c r="I39" s="42">
        <v>0.26190476190476186</v>
      </c>
      <c r="J39" s="42">
        <v>0.25</v>
      </c>
      <c r="K39" s="42">
        <v>0.25</v>
      </c>
      <c r="L39" s="42">
        <v>0.25</v>
      </c>
      <c r="M39" s="42">
        <v>1</v>
      </c>
      <c r="N39" s="42">
        <v>0.26190476190476186</v>
      </c>
      <c r="O39" s="42">
        <v>0.25</v>
      </c>
      <c r="P39" s="42">
        <v>0.5</v>
      </c>
      <c r="Q39" s="42">
        <v>1.0625</v>
      </c>
      <c r="R39" s="42">
        <v>1.625</v>
      </c>
      <c r="S39" s="42">
        <v>2.2916666666666665</v>
      </c>
      <c r="T39" s="42">
        <v>2.75</v>
      </c>
      <c r="U39" s="42">
        <v>3.3125</v>
      </c>
      <c r="V39" s="42">
        <v>15.5</v>
      </c>
      <c r="W39" s="42">
        <v>4.4375</v>
      </c>
      <c r="X39" s="42">
        <v>5</v>
      </c>
      <c r="Y39" s="42">
        <f>SUM(E39:X39)</f>
        <v>40.00297619047619</v>
      </c>
    </row>
    <row r="40" spans="1:25" x14ac:dyDescent="0.15">
      <c r="B40" s="92"/>
      <c r="C40" s="130" t="s">
        <v>143</v>
      </c>
      <c r="D40" s="4">
        <v>0.55000000000000004</v>
      </c>
      <c r="E40" s="42">
        <f t="shared" ref="E40:X40" si="11">E9*$D$40</f>
        <v>27.500000000000004</v>
      </c>
      <c r="F40" s="42">
        <f t="shared" si="11"/>
        <v>27.500000000000004</v>
      </c>
      <c r="G40" s="42">
        <f t="shared" si="11"/>
        <v>27.500000000000004</v>
      </c>
      <c r="H40" s="42">
        <f t="shared" si="11"/>
        <v>27.500000000000004</v>
      </c>
      <c r="I40" s="42">
        <f t="shared" si="11"/>
        <v>28.80952380952381</v>
      </c>
      <c r="J40" s="42">
        <f t="shared" si="11"/>
        <v>27.500000000000004</v>
      </c>
      <c r="K40" s="42">
        <f t="shared" si="11"/>
        <v>27.500000000000004</v>
      </c>
      <c r="L40" s="42">
        <f t="shared" si="11"/>
        <v>27.500000000000004</v>
      </c>
      <c r="M40" s="42">
        <f t="shared" si="11"/>
        <v>110.00000000000001</v>
      </c>
      <c r="N40" s="42">
        <f t="shared" si="11"/>
        <v>28.80952380952381</v>
      </c>
      <c r="O40" s="42">
        <f t="shared" si="11"/>
        <v>27.500000000000004</v>
      </c>
      <c r="P40" s="42">
        <f t="shared" si="11"/>
        <v>27.500000000000004</v>
      </c>
      <c r="Q40" s="42">
        <f t="shared" si="11"/>
        <v>27.500000000000004</v>
      </c>
      <c r="R40" s="42">
        <f t="shared" si="11"/>
        <v>27.500000000000004</v>
      </c>
      <c r="S40" s="42">
        <f t="shared" si="11"/>
        <v>28.80952380952381</v>
      </c>
      <c r="T40" s="42">
        <f t="shared" si="11"/>
        <v>27.500000000000004</v>
      </c>
      <c r="U40" s="42">
        <f t="shared" si="11"/>
        <v>27.500000000000004</v>
      </c>
      <c r="V40" s="42">
        <f t="shared" si="11"/>
        <v>110.00000000000001</v>
      </c>
      <c r="W40" s="42">
        <f t="shared" si="11"/>
        <v>27.500000000000004</v>
      </c>
      <c r="X40" s="42">
        <f t="shared" si="11"/>
        <v>27.500000000000004</v>
      </c>
      <c r="Y40" s="42">
        <f>SUM(E40:X40)</f>
        <v>718.92857142857144</v>
      </c>
    </row>
    <row r="41" spans="1:25" x14ac:dyDescent="0.15">
      <c r="B41" s="92"/>
      <c r="C41" s="130" t="s">
        <v>144</v>
      </c>
      <c r="D41" s="51"/>
      <c r="E41" s="42">
        <f t="shared" ref="E41:X41" si="12">E38-E40-E10</f>
        <v>17.499999999999996</v>
      </c>
      <c r="F41" s="42">
        <f t="shared" si="12"/>
        <v>17.499999999999996</v>
      </c>
      <c r="G41" s="42">
        <f t="shared" si="12"/>
        <v>17.499999999999996</v>
      </c>
      <c r="H41" s="42">
        <f t="shared" si="12"/>
        <v>17.499999999999996</v>
      </c>
      <c r="I41" s="42">
        <f t="shared" si="12"/>
        <v>18.333333333333332</v>
      </c>
      <c r="J41" s="42">
        <f t="shared" si="12"/>
        <v>17.499999999999996</v>
      </c>
      <c r="K41" s="42">
        <f t="shared" si="12"/>
        <v>17.499999999999996</v>
      </c>
      <c r="L41" s="42">
        <f t="shared" si="12"/>
        <v>17.499999999999996</v>
      </c>
      <c r="M41" s="42">
        <f t="shared" si="12"/>
        <v>69.999999999999986</v>
      </c>
      <c r="N41" s="42">
        <f t="shared" si="12"/>
        <v>18.333333333333332</v>
      </c>
      <c r="O41" s="42">
        <f t="shared" si="12"/>
        <v>17.499999999999996</v>
      </c>
      <c r="P41" s="42">
        <f t="shared" si="12"/>
        <v>17.499999999999996</v>
      </c>
      <c r="Q41" s="42">
        <f t="shared" si="12"/>
        <v>17.499999999999996</v>
      </c>
      <c r="R41" s="42">
        <f t="shared" si="12"/>
        <v>17.499999999999996</v>
      </c>
      <c r="S41" s="42">
        <f t="shared" si="12"/>
        <v>18.333333333333332</v>
      </c>
      <c r="T41" s="42">
        <f t="shared" si="12"/>
        <v>17.499999999999996</v>
      </c>
      <c r="U41" s="42">
        <f t="shared" si="12"/>
        <v>17.499999999999996</v>
      </c>
      <c r="V41" s="42">
        <f t="shared" si="12"/>
        <v>69.999999999999986</v>
      </c>
      <c r="W41" s="42">
        <f t="shared" si="12"/>
        <v>17.499999999999996</v>
      </c>
      <c r="X41" s="42">
        <f t="shared" si="12"/>
        <v>17.499999999999996</v>
      </c>
      <c r="Y41" s="42">
        <f>SUM(E41:X41)</f>
        <v>457.49999999999994</v>
      </c>
    </row>
    <row r="42" spans="1:25" x14ac:dyDescent="0.15">
      <c r="B42" s="36"/>
      <c r="C42" s="47" t="s">
        <v>145</v>
      </c>
      <c r="D42" s="47"/>
      <c r="E42" s="45">
        <f>E38-E39-E40-E41</f>
        <v>4.75</v>
      </c>
      <c r="F42" s="45">
        <f t="shared" ref="F42:X42" si="13">F38-F39-F40-F41</f>
        <v>4.75</v>
      </c>
      <c r="G42" s="45">
        <f t="shared" si="13"/>
        <v>4.75</v>
      </c>
      <c r="H42" s="45">
        <f t="shared" si="13"/>
        <v>4.75</v>
      </c>
      <c r="I42" s="45">
        <f t="shared" si="13"/>
        <v>4.9761904761904781</v>
      </c>
      <c r="J42" s="45">
        <f t="shared" si="13"/>
        <v>4.75</v>
      </c>
      <c r="K42" s="45">
        <f t="shared" si="13"/>
        <v>4.75</v>
      </c>
      <c r="L42" s="45">
        <f t="shared" si="13"/>
        <v>4.75</v>
      </c>
      <c r="M42" s="45">
        <f t="shared" si="13"/>
        <v>19</v>
      </c>
      <c r="N42" s="45">
        <f t="shared" si="13"/>
        <v>4.9761904761904781</v>
      </c>
      <c r="O42" s="45">
        <f t="shared" si="13"/>
        <v>4.75</v>
      </c>
      <c r="P42" s="45">
        <f t="shared" si="13"/>
        <v>4.5</v>
      </c>
      <c r="Q42" s="45">
        <f t="shared" si="13"/>
        <v>3.9375</v>
      </c>
      <c r="R42" s="45">
        <f t="shared" si="13"/>
        <v>3.375</v>
      </c>
      <c r="S42" s="45">
        <f t="shared" si="13"/>
        <v>2.946428571428573</v>
      </c>
      <c r="T42" s="45">
        <f t="shared" si="13"/>
        <v>2.25</v>
      </c>
      <c r="U42" s="45">
        <f t="shared" si="13"/>
        <v>1.6875</v>
      </c>
      <c r="V42" s="45">
        <f t="shared" si="13"/>
        <v>4.5</v>
      </c>
      <c r="W42" s="45">
        <f t="shared" si="13"/>
        <v>0.5625</v>
      </c>
      <c r="X42" s="45">
        <f t="shared" si="13"/>
        <v>0</v>
      </c>
      <c r="Y42" s="45">
        <f>SUM(E42:X42)</f>
        <v>90.711309523809533</v>
      </c>
    </row>
    <row r="44" spans="1:25" x14ac:dyDescent="0.15">
      <c r="E44" s="10">
        <v>30</v>
      </c>
      <c r="F44" s="10">
        <f>E44+1</f>
        <v>31</v>
      </c>
      <c r="G44" s="10">
        <f t="shared" ref="G44" si="14">F44+1</f>
        <v>32</v>
      </c>
      <c r="H44" s="10">
        <f t="shared" ref="H44" si="15">G44+1</f>
        <v>33</v>
      </c>
      <c r="I44" s="10">
        <f t="shared" ref="I44" si="16">H44+1</f>
        <v>34</v>
      </c>
      <c r="J44" s="10">
        <f t="shared" ref="J44" si="17">I44+1</f>
        <v>35</v>
      </c>
      <c r="K44" s="10">
        <f t="shared" ref="K44" si="18">J44+1</f>
        <v>36</v>
      </c>
      <c r="L44" s="10">
        <f t="shared" ref="L44" si="19">K44+1</f>
        <v>37</v>
      </c>
      <c r="M44" s="10">
        <f t="shared" ref="M44" si="20">L44+1</f>
        <v>38</v>
      </c>
      <c r="N44" s="10">
        <f t="shared" ref="N44" si="21">M44+1</f>
        <v>39</v>
      </c>
      <c r="O44" s="10">
        <f t="shared" ref="O44" si="22">N44+1</f>
        <v>40</v>
      </c>
      <c r="P44" s="10">
        <f t="shared" ref="P44" si="23">O44+1</f>
        <v>41</v>
      </c>
      <c r="Q44" s="10">
        <f t="shared" ref="Q44" si="24">P44+1</f>
        <v>42</v>
      </c>
      <c r="R44" s="10">
        <f t="shared" ref="R44" si="25">Q44+1</f>
        <v>43</v>
      </c>
      <c r="S44" s="10">
        <f t="shared" ref="S44" si="26">R44+1</f>
        <v>44</v>
      </c>
      <c r="T44" s="10">
        <f t="shared" ref="T44" si="27">S44+1</f>
        <v>45</v>
      </c>
      <c r="U44" s="10">
        <f t="shared" ref="U44" si="28">T44+1</f>
        <v>46</v>
      </c>
      <c r="V44" s="10">
        <f t="shared" ref="V44" si="29">U44+1</f>
        <v>47</v>
      </c>
      <c r="W44" s="10">
        <f t="shared" ref="W44" si="30">V44+1</f>
        <v>48</v>
      </c>
      <c r="X44" s="10">
        <f t="shared" ref="X44" si="31">W44+1</f>
        <v>49</v>
      </c>
      <c r="Y44" s="5" t="s">
        <v>146</v>
      </c>
    </row>
    <row r="45" spans="1:25" x14ac:dyDescent="0.15">
      <c r="B45" s="91"/>
      <c r="C45" s="48">
        <f t="array" ref="C45:C64">TRANSPOSE(E35:X35)</f>
        <v>30</v>
      </c>
      <c r="D45" s="40">
        <f t="array" ref="D45:D64">TRANSPOSE(E42:X42)</f>
        <v>4.75</v>
      </c>
      <c r="E45" s="39" t="str">
        <f t="shared" ref="E45:E64" si="32">IF($C45&lt;E$35,$D45/MIN($D$3,COUNT($E$35:$X$35)),"")</f>
        <v/>
      </c>
      <c r="F45" s="81">
        <f t="shared" ref="F45:X45" si="33">F13</f>
        <v>0.5625</v>
      </c>
      <c r="G45" s="81">
        <f t="shared" si="33"/>
        <v>0.5625</v>
      </c>
      <c r="H45" s="81">
        <f t="shared" si="33"/>
        <v>0.5625</v>
      </c>
      <c r="I45" s="81">
        <f t="shared" si="33"/>
        <v>0.5625</v>
      </c>
      <c r="J45" s="81">
        <f t="shared" si="33"/>
        <v>0.5625</v>
      </c>
      <c r="K45" s="81">
        <f t="shared" si="33"/>
        <v>0.5625</v>
      </c>
      <c r="L45" s="81">
        <f t="shared" si="33"/>
        <v>0.5625</v>
      </c>
      <c r="M45" s="81">
        <f t="shared" si="33"/>
        <v>0.5625</v>
      </c>
      <c r="N45" s="81">
        <f t="shared" si="33"/>
        <v>0.25</v>
      </c>
      <c r="O45" s="81" t="str">
        <f t="shared" si="33"/>
        <v/>
      </c>
      <c r="P45" s="81" t="str">
        <f t="shared" si="33"/>
        <v/>
      </c>
      <c r="Q45" s="81" t="str">
        <f t="shared" si="33"/>
        <v/>
      </c>
      <c r="R45" s="81" t="str">
        <f t="shared" si="33"/>
        <v/>
      </c>
      <c r="S45" s="81" t="str">
        <f t="shared" si="33"/>
        <v/>
      </c>
      <c r="T45" s="81" t="str">
        <f t="shared" si="33"/>
        <v/>
      </c>
      <c r="U45" s="81" t="str">
        <f t="shared" si="33"/>
        <v/>
      </c>
      <c r="V45" s="81" t="str">
        <f t="shared" si="33"/>
        <v/>
      </c>
      <c r="W45" s="81" t="str">
        <f t="shared" si="33"/>
        <v/>
      </c>
      <c r="X45" s="81" t="str">
        <f t="shared" si="33"/>
        <v/>
      </c>
      <c r="Y45" s="39">
        <f t="shared" ref="Y45:Y65" si="34">SUM(E45:X45)</f>
        <v>4.75</v>
      </c>
    </row>
    <row r="46" spans="1:25" x14ac:dyDescent="0.15">
      <c r="B46" s="92"/>
      <c r="C46" s="49">
        <v>31</v>
      </c>
      <c r="D46" s="41">
        <v>4.75</v>
      </c>
      <c r="E46" s="42" t="str">
        <f t="shared" si="32"/>
        <v/>
      </c>
      <c r="F46" s="79" t="str">
        <f t="shared" ref="F46:X46" si="35">F14</f>
        <v/>
      </c>
      <c r="G46" s="79">
        <f t="shared" si="35"/>
        <v>0.5625</v>
      </c>
      <c r="H46" s="79">
        <f t="shared" si="35"/>
        <v>0.5625</v>
      </c>
      <c r="I46" s="79">
        <f t="shared" si="35"/>
        <v>0.5625</v>
      </c>
      <c r="J46" s="79">
        <f t="shared" si="35"/>
        <v>0.5625</v>
      </c>
      <c r="K46" s="79">
        <f t="shared" si="35"/>
        <v>0.5625</v>
      </c>
      <c r="L46" s="79">
        <f t="shared" si="35"/>
        <v>0.5625</v>
      </c>
      <c r="M46" s="79">
        <f t="shared" si="35"/>
        <v>0.5625</v>
      </c>
      <c r="N46" s="79">
        <f t="shared" si="35"/>
        <v>0.5625</v>
      </c>
      <c r="O46" s="79">
        <f t="shared" si="35"/>
        <v>0.25</v>
      </c>
      <c r="P46" s="79" t="str">
        <f t="shared" si="35"/>
        <v/>
      </c>
      <c r="Q46" s="79" t="str">
        <f t="shared" si="35"/>
        <v/>
      </c>
      <c r="R46" s="79" t="str">
        <f t="shared" si="35"/>
        <v/>
      </c>
      <c r="S46" s="79" t="str">
        <f t="shared" si="35"/>
        <v/>
      </c>
      <c r="T46" s="79" t="str">
        <f t="shared" si="35"/>
        <v/>
      </c>
      <c r="U46" s="79" t="str">
        <f t="shared" si="35"/>
        <v/>
      </c>
      <c r="V46" s="79" t="str">
        <f t="shared" si="35"/>
        <v/>
      </c>
      <c r="W46" s="79" t="str">
        <f t="shared" si="35"/>
        <v/>
      </c>
      <c r="X46" s="79" t="str">
        <f t="shared" si="35"/>
        <v/>
      </c>
      <c r="Y46" s="42">
        <f t="shared" si="34"/>
        <v>4.75</v>
      </c>
    </row>
    <row r="47" spans="1:25" x14ac:dyDescent="0.15">
      <c r="B47" s="92"/>
      <c r="C47" s="49">
        <v>32</v>
      </c>
      <c r="D47" s="41">
        <v>4.75</v>
      </c>
      <c r="E47" s="42" t="str">
        <f t="shared" si="32"/>
        <v/>
      </c>
      <c r="F47" s="79" t="str">
        <f t="shared" ref="F47:X47" si="36">F15</f>
        <v/>
      </c>
      <c r="G47" s="79" t="str">
        <f t="shared" si="36"/>
        <v/>
      </c>
      <c r="H47" s="79">
        <f t="shared" si="36"/>
        <v>0.5625</v>
      </c>
      <c r="I47" s="79">
        <f t="shared" si="36"/>
        <v>0.5625</v>
      </c>
      <c r="J47" s="79">
        <f t="shared" si="36"/>
        <v>0.5625</v>
      </c>
      <c r="K47" s="79">
        <f t="shared" si="36"/>
        <v>0.5625</v>
      </c>
      <c r="L47" s="79">
        <f t="shared" si="36"/>
        <v>0.5625</v>
      </c>
      <c r="M47" s="79">
        <f t="shared" si="36"/>
        <v>0.5625</v>
      </c>
      <c r="N47" s="79">
        <f t="shared" si="36"/>
        <v>0.5625</v>
      </c>
      <c r="O47" s="79">
        <f t="shared" si="36"/>
        <v>0.5625</v>
      </c>
      <c r="P47" s="79">
        <f t="shared" si="36"/>
        <v>0.25</v>
      </c>
      <c r="Q47" s="79" t="str">
        <f t="shared" si="36"/>
        <v/>
      </c>
      <c r="R47" s="79" t="str">
        <f t="shared" si="36"/>
        <v/>
      </c>
      <c r="S47" s="79" t="str">
        <f t="shared" si="36"/>
        <v/>
      </c>
      <c r="T47" s="79" t="str">
        <f t="shared" si="36"/>
        <v/>
      </c>
      <c r="U47" s="79" t="str">
        <f t="shared" si="36"/>
        <v/>
      </c>
      <c r="V47" s="79" t="str">
        <f t="shared" si="36"/>
        <v/>
      </c>
      <c r="W47" s="79" t="str">
        <f t="shared" si="36"/>
        <v/>
      </c>
      <c r="X47" s="79" t="str">
        <f t="shared" si="36"/>
        <v/>
      </c>
      <c r="Y47" s="42">
        <f t="shared" si="34"/>
        <v>4.75</v>
      </c>
    </row>
    <row r="48" spans="1:25" x14ac:dyDescent="0.15">
      <c r="B48" s="92"/>
      <c r="C48" s="49">
        <v>33</v>
      </c>
      <c r="D48" s="41">
        <v>4.75</v>
      </c>
      <c r="E48" s="42" t="str">
        <f t="shared" si="32"/>
        <v/>
      </c>
      <c r="F48" s="79" t="str">
        <f t="shared" ref="F48:X48" si="37">F16</f>
        <v/>
      </c>
      <c r="G48" s="79" t="str">
        <f t="shared" si="37"/>
        <v/>
      </c>
      <c r="H48" s="79" t="str">
        <f t="shared" si="37"/>
        <v/>
      </c>
      <c r="I48" s="79">
        <f t="shared" si="37"/>
        <v>0.5625</v>
      </c>
      <c r="J48" s="79">
        <f t="shared" si="37"/>
        <v>0.5625</v>
      </c>
      <c r="K48" s="79">
        <f t="shared" si="37"/>
        <v>0.5625</v>
      </c>
      <c r="L48" s="79">
        <f t="shared" si="37"/>
        <v>0.5625</v>
      </c>
      <c r="M48" s="79">
        <f t="shared" si="37"/>
        <v>0.5625</v>
      </c>
      <c r="N48" s="79">
        <f t="shared" si="37"/>
        <v>0.5625</v>
      </c>
      <c r="O48" s="79">
        <f t="shared" si="37"/>
        <v>0.5625</v>
      </c>
      <c r="P48" s="79">
        <f t="shared" si="37"/>
        <v>0.5625</v>
      </c>
      <c r="Q48" s="79">
        <f t="shared" si="37"/>
        <v>0.25</v>
      </c>
      <c r="R48" s="79" t="str">
        <f t="shared" si="37"/>
        <v/>
      </c>
      <c r="S48" s="79" t="str">
        <f t="shared" si="37"/>
        <v/>
      </c>
      <c r="T48" s="79" t="str">
        <f t="shared" si="37"/>
        <v/>
      </c>
      <c r="U48" s="79" t="str">
        <f t="shared" si="37"/>
        <v/>
      </c>
      <c r="V48" s="79" t="str">
        <f t="shared" si="37"/>
        <v/>
      </c>
      <c r="W48" s="79" t="str">
        <f t="shared" si="37"/>
        <v/>
      </c>
      <c r="X48" s="79" t="str">
        <f t="shared" si="37"/>
        <v/>
      </c>
      <c r="Y48" s="42">
        <f t="shared" si="34"/>
        <v>4.75</v>
      </c>
    </row>
    <row r="49" spans="2:25" x14ac:dyDescent="0.15">
      <c r="B49" s="92"/>
      <c r="C49" s="49">
        <v>34</v>
      </c>
      <c r="D49" s="41">
        <v>4.9761904761904781</v>
      </c>
      <c r="E49" s="42" t="str">
        <f t="shared" si="32"/>
        <v/>
      </c>
      <c r="F49" s="79" t="str">
        <f t="shared" ref="F49:X49" si="38">F17</f>
        <v/>
      </c>
      <c r="G49" s="79" t="str">
        <f t="shared" si="38"/>
        <v/>
      </c>
      <c r="H49" s="79" t="str">
        <f t="shared" si="38"/>
        <v/>
      </c>
      <c r="I49" s="79" t="str">
        <f t="shared" si="38"/>
        <v/>
      </c>
      <c r="J49" s="79">
        <f t="shared" si="38"/>
        <v>0.5892857142857143</v>
      </c>
      <c r="K49" s="79">
        <f t="shared" si="38"/>
        <v>0.5892857142857143</v>
      </c>
      <c r="L49" s="79">
        <f t="shared" si="38"/>
        <v>0.5892857142857143</v>
      </c>
      <c r="M49" s="79">
        <f t="shared" si="38"/>
        <v>0.5892857142857143</v>
      </c>
      <c r="N49" s="79">
        <f t="shared" si="38"/>
        <v>0.5892857142857143</v>
      </c>
      <c r="O49" s="79">
        <f t="shared" si="38"/>
        <v>0.5892857142857143</v>
      </c>
      <c r="P49" s="79">
        <f t="shared" si="38"/>
        <v>0.5892857142857143</v>
      </c>
      <c r="Q49" s="79">
        <f t="shared" si="38"/>
        <v>0.5892857142857143</v>
      </c>
      <c r="R49" s="79">
        <f t="shared" si="38"/>
        <v>0.26190476190476192</v>
      </c>
      <c r="S49" s="79" t="str">
        <f t="shared" si="38"/>
        <v/>
      </c>
      <c r="T49" s="79" t="str">
        <f t="shared" si="38"/>
        <v/>
      </c>
      <c r="U49" s="79" t="str">
        <f t="shared" si="38"/>
        <v/>
      </c>
      <c r="V49" s="79" t="str">
        <f t="shared" si="38"/>
        <v/>
      </c>
      <c r="W49" s="79" t="str">
        <f t="shared" si="38"/>
        <v/>
      </c>
      <c r="X49" s="79" t="str">
        <f t="shared" si="38"/>
        <v/>
      </c>
      <c r="Y49" s="42">
        <f t="shared" si="34"/>
        <v>4.9761904761904763</v>
      </c>
    </row>
    <row r="50" spans="2:25" x14ac:dyDescent="0.15">
      <c r="B50" s="92"/>
      <c r="C50" s="49">
        <v>35</v>
      </c>
      <c r="D50" s="41">
        <v>4.75</v>
      </c>
      <c r="E50" s="42" t="str">
        <f t="shared" si="32"/>
        <v/>
      </c>
      <c r="F50" s="79" t="str">
        <f t="shared" ref="F50:X50" si="39">F18</f>
        <v/>
      </c>
      <c r="G50" s="79" t="str">
        <f t="shared" si="39"/>
        <v/>
      </c>
      <c r="H50" s="79" t="str">
        <f t="shared" si="39"/>
        <v/>
      </c>
      <c r="I50" s="79" t="str">
        <f t="shared" si="39"/>
        <v/>
      </c>
      <c r="J50" s="79" t="str">
        <f t="shared" si="39"/>
        <v/>
      </c>
      <c r="K50" s="79">
        <f t="shared" si="39"/>
        <v>0.5625</v>
      </c>
      <c r="L50" s="79">
        <f t="shared" si="39"/>
        <v>0.5625</v>
      </c>
      <c r="M50" s="79">
        <f t="shared" si="39"/>
        <v>0.5625</v>
      </c>
      <c r="N50" s="79">
        <f t="shared" si="39"/>
        <v>0.5625</v>
      </c>
      <c r="O50" s="79">
        <f t="shared" si="39"/>
        <v>0.5625</v>
      </c>
      <c r="P50" s="79">
        <f t="shared" si="39"/>
        <v>0.5625</v>
      </c>
      <c r="Q50" s="79">
        <f t="shared" si="39"/>
        <v>0.5625</v>
      </c>
      <c r="R50" s="79">
        <f t="shared" si="39"/>
        <v>0.5625</v>
      </c>
      <c r="S50" s="79">
        <f t="shared" si="39"/>
        <v>0.25</v>
      </c>
      <c r="T50" s="79" t="str">
        <f t="shared" si="39"/>
        <v/>
      </c>
      <c r="U50" s="79" t="str">
        <f t="shared" si="39"/>
        <v/>
      </c>
      <c r="V50" s="79" t="str">
        <f t="shared" si="39"/>
        <v/>
      </c>
      <c r="W50" s="79" t="str">
        <f t="shared" si="39"/>
        <v/>
      </c>
      <c r="X50" s="79" t="str">
        <f t="shared" si="39"/>
        <v/>
      </c>
      <c r="Y50" s="42">
        <f t="shared" si="34"/>
        <v>4.75</v>
      </c>
    </row>
    <row r="51" spans="2:25" x14ac:dyDescent="0.15">
      <c r="B51" s="92"/>
      <c r="C51" s="49">
        <v>36</v>
      </c>
      <c r="D51" s="41">
        <v>4.75</v>
      </c>
      <c r="E51" s="42" t="str">
        <f t="shared" si="32"/>
        <v/>
      </c>
      <c r="F51" s="79" t="str">
        <f t="shared" ref="F51:X51" si="40">F19</f>
        <v/>
      </c>
      <c r="G51" s="79" t="str">
        <f t="shared" si="40"/>
        <v/>
      </c>
      <c r="H51" s="79" t="str">
        <f t="shared" si="40"/>
        <v/>
      </c>
      <c r="I51" s="79" t="str">
        <f t="shared" si="40"/>
        <v/>
      </c>
      <c r="J51" s="79" t="str">
        <f t="shared" si="40"/>
        <v/>
      </c>
      <c r="K51" s="79" t="str">
        <f t="shared" si="40"/>
        <v/>
      </c>
      <c r="L51" s="79">
        <f t="shared" si="40"/>
        <v>0.5625</v>
      </c>
      <c r="M51" s="79">
        <f t="shared" si="40"/>
        <v>0.5625</v>
      </c>
      <c r="N51" s="79">
        <f t="shared" si="40"/>
        <v>0.5625</v>
      </c>
      <c r="O51" s="79">
        <f t="shared" si="40"/>
        <v>0.5625</v>
      </c>
      <c r="P51" s="79">
        <f t="shared" si="40"/>
        <v>0.5625</v>
      </c>
      <c r="Q51" s="79">
        <f t="shared" si="40"/>
        <v>0.5625</v>
      </c>
      <c r="R51" s="79">
        <f t="shared" si="40"/>
        <v>0.5625</v>
      </c>
      <c r="S51" s="79">
        <f t="shared" si="40"/>
        <v>0.5625</v>
      </c>
      <c r="T51" s="79">
        <f t="shared" si="40"/>
        <v>0.25</v>
      </c>
      <c r="U51" s="79" t="str">
        <f t="shared" si="40"/>
        <v/>
      </c>
      <c r="V51" s="79" t="str">
        <f t="shared" si="40"/>
        <v/>
      </c>
      <c r="W51" s="79" t="str">
        <f t="shared" si="40"/>
        <v/>
      </c>
      <c r="X51" s="79" t="str">
        <f t="shared" si="40"/>
        <v/>
      </c>
      <c r="Y51" s="42">
        <f t="shared" si="34"/>
        <v>4.75</v>
      </c>
    </row>
    <row r="52" spans="2:25" x14ac:dyDescent="0.15">
      <c r="B52" s="92"/>
      <c r="C52" s="49">
        <v>37</v>
      </c>
      <c r="D52" s="41">
        <v>4.75</v>
      </c>
      <c r="E52" s="42" t="str">
        <f t="shared" si="32"/>
        <v/>
      </c>
      <c r="F52" s="79" t="str">
        <f t="shared" ref="F52:X52" si="41">F20</f>
        <v/>
      </c>
      <c r="G52" s="79" t="str">
        <f t="shared" si="41"/>
        <v/>
      </c>
      <c r="H52" s="79" t="str">
        <f t="shared" si="41"/>
        <v/>
      </c>
      <c r="I52" s="79" t="str">
        <f t="shared" si="41"/>
        <v/>
      </c>
      <c r="J52" s="79" t="str">
        <f t="shared" si="41"/>
        <v/>
      </c>
      <c r="K52" s="79" t="str">
        <f t="shared" si="41"/>
        <v/>
      </c>
      <c r="L52" s="79" t="str">
        <f t="shared" si="41"/>
        <v/>
      </c>
      <c r="M52" s="79">
        <f t="shared" si="41"/>
        <v>0.5625</v>
      </c>
      <c r="N52" s="79">
        <f t="shared" si="41"/>
        <v>0.5625</v>
      </c>
      <c r="O52" s="79">
        <f t="shared" si="41"/>
        <v>0.5625</v>
      </c>
      <c r="P52" s="79">
        <f t="shared" si="41"/>
        <v>0.5625</v>
      </c>
      <c r="Q52" s="79">
        <f t="shared" si="41"/>
        <v>0.5625</v>
      </c>
      <c r="R52" s="79">
        <f t="shared" si="41"/>
        <v>0.5625</v>
      </c>
      <c r="S52" s="79">
        <f t="shared" si="41"/>
        <v>0.5625</v>
      </c>
      <c r="T52" s="79">
        <f t="shared" si="41"/>
        <v>0.5625</v>
      </c>
      <c r="U52" s="79">
        <f t="shared" si="41"/>
        <v>0.25</v>
      </c>
      <c r="V52" s="79" t="str">
        <f t="shared" si="41"/>
        <v/>
      </c>
      <c r="W52" s="79" t="str">
        <f t="shared" si="41"/>
        <v/>
      </c>
      <c r="X52" s="79" t="str">
        <f t="shared" si="41"/>
        <v/>
      </c>
      <c r="Y52" s="42">
        <f t="shared" si="34"/>
        <v>4.75</v>
      </c>
    </row>
    <row r="53" spans="2:25" x14ac:dyDescent="0.15">
      <c r="B53" s="92"/>
      <c r="C53" s="49">
        <v>38</v>
      </c>
      <c r="D53" s="41">
        <v>19</v>
      </c>
      <c r="E53" s="42" t="str">
        <f t="shared" si="32"/>
        <v/>
      </c>
      <c r="F53" s="79" t="str">
        <f t="shared" ref="F53:X53" si="42">F21</f>
        <v/>
      </c>
      <c r="G53" s="79" t="str">
        <f t="shared" si="42"/>
        <v/>
      </c>
      <c r="H53" s="79" t="str">
        <f t="shared" si="42"/>
        <v/>
      </c>
      <c r="I53" s="79" t="str">
        <f t="shared" si="42"/>
        <v/>
      </c>
      <c r="J53" s="79" t="str">
        <f t="shared" si="42"/>
        <v/>
      </c>
      <c r="K53" s="79" t="str">
        <f t="shared" si="42"/>
        <v/>
      </c>
      <c r="L53" s="79" t="str">
        <f t="shared" si="42"/>
        <v/>
      </c>
      <c r="M53" s="79" t="str">
        <f t="shared" si="42"/>
        <v/>
      </c>
      <c r="N53" s="79">
        <f t="shared" si="42"/>
        <v>2.25</v>
      </c>
      <c r="O53" s="79">
        <f t="shared" si="42"/>
        <v>2.25</v>
      </c>
      <c r="P53" s="79">
        <f t="shared" si="42"/>
        <v>2.25</v>
      </c>
      <c r="Q53" s="79">
        <f t="shared" si="42"/>
        <v>2.25</v>
      </c>
      <c r="R53" s="79">
        <f t="shared" si="42"/>
        <v>2.25</v>
      </c>
      <c r="S53" s="79">
        <f t="shared" si="42"/>
        <v>2.25</v>
      </c>
      <c r="T53" s="79">
        <f t="shared" si="42"/>
        <v>2.25</v>
      </c>
      <c r="U53" s="79">
        <f t="shared" si="42"/>
        <v>2.25</v>
      </c>
      <c r="V53" s="79">
        <f t="shared" si="42"/>
        <v>1</v>
      </c>
      <c r="W53" s="79" t="str">
        <f t="shared" si="42"/>
        <v/>
      </c>
      <c r="X53" s="79" t="str">
        <f t="shared" si="42"/>
        <v/>
      </c>
      <c r="Y53" s="42">
        <f t="shared" si="34"/>
        <v>19</v>
      </c>
    </row>
    <row r="54" spans="2:25" x14ac:dyDescent="0.15">
      <c r="B54" s="92"/>
      <c r="C54" s="49">
        <v>39</v>
      </c>
      <c r="D54" s="41">
        <v>4.9761904761904781</v>
      </c>
      <c r="E54" s="42" t="str">
        <f t="shared" si="32"/>
        <v/>
      </c>
      <c r="F54" s="79" t="str">
        <f t="shared" ref="F54:X54" si="43">F22</f>
        <v/>
      </c>
      <c r="G54" s="79" t="str">
        <f t="shared" si="43"/>
        <v/>
      </c>
      <c r="H54" s="79" t="str">
        <f t="shared" si="43"/>
        <v/>
      </c>
      <c r="I54" s="79" t="str">
        <f t="shared" si="43"/>
        <v/>
      </c>
      <c r="J54" s="79" t="str">
        <f t="shared" si="43"/>
        <v/>
      </c>
      <c r="K54" s="79" t="str">
        <f t="shared" si="43"/>
        <v/>
      </c>
      <c r="L54" s="79" t="str">
        <f t="shared" si="43"/>
        <v/>
      </c>
      <c r="M54" s="79" t="str">
        <f t="shared" si="43"/>
        <v/>
      </c>
      <c r="N54" s="79" t="str">
        <f t="shared" si="43"/>
        <v/>
      </c>
      <c r="O54" s="79">
        <f t="shared" si="43"/>
        <v>0.5892857142857143</v>
      </c>
      <c r="P54" s="79">
        <f t="shared" si="43"/>
        <v>0.5892857142857143</v>
      </c>
      <c r="Q54" s="79">
        <f t="shared" si="43"/>
        <v>0.5892857142857143</v>
      </c>
      <c r="R54" s="79">
        <f t="shared" si="43"/>
        <v>0.5892857142857143</v>
      </c>
      <c r="S54" s="79">
        <f t="shared" si="43"/>
        <v>0.5892857142857143</v>
      </c>
      <c r="T54" s="79">
        <f t="shared" si="43"/>
        <v>0.5892857142857143</v>
      </c>
      <c r="U54" s="79">
        <f t="shared" si="43"/>
        <v>0.5892857142857143</v>
      </c>
      <c r="V54" s="79">
        <f t="shared" si="43"/>
        <v>0.5892857142857143</v>
      </c>
      <c r="W54" s="79">
        <f t="shared" si="43"/>
        <v>0.26190476190476192</v>
      </c>
      <c r="X54" s="79" t="str">
        <f t="shared" si="43"/>
        <v/>
      </c>
      <c r="Y54" s="42">
        <f t="shared" si="34"/>
        <v>4.9761904761904763</v>
      </c>
    </row>
    <row r="55" spans="2:25" x14ac:dyDescent="0.15">
      <c r="B55" s="92"/>
      <c r="C55" s="49">
        <v>40</v>
      </c>
      <c r="D55" s="41">
        <v>4.75</v>
      </c>
      <c r="E55" s="42" t="str">
        <f t="shared" si="32"/>
        <v/>
      </c>
      <c r="F55" s="79" t="str">
        <f t="shared" ref="F55:X55" si="44">F23</f>
        <v/>
      </c>
      <c r="G55" s="79" t="str">
        <f t="shared" si="44"/>
        <v/>
      </c>
      <c r="H55" s="79" t="str">
        <f t="shared" si="44"/>
        <v/>
      </c>
      <c r="I55" s="79" t="str">
        <f t="shared" si="44"/>
        <v/>
      </c>
      <c r="J55" s="79" t="str">
        <f t="shared" si="44"/>
        <v/>
      </c>
      <c r="K55" s="79" t="str">
        <f t="shared" si="44"/>
        <v/>
      </c>
      <c r="L55" s="79" t="str">
        <f t="shared" si="44"/>
        <v/>
      </c>
      <c r="M55" s="79" t="str">
        <f t="shared" si="44"/>
        <v/>
      </c>
      <c r="N55" s="79" t="str">
        <f t="shared" si="44"/>
        <v/>
      </c>
      <c r="O55" s="79" t="str">
        <f t="shared" si="44"/>
        <v/>
      </c>
      <c r="P55" s="79">
        <f t="shared" si="44"/>
        <v>0.5625</v>
      </c>
      <c r="Q55" s="79">
        <f t="shared" si="44"/>
        <v>0.5625</v>
      </c>
      <c r="R55" s="79">
        <f t="shared" si="44"/>
        <v>0.5625</v>
      </c>
      <c r="S55" s="79">
        <f t="shared" si="44"/>
        <v>0.5625</v>
      </c>
      <c r="T55" s="79">
        <f t="shared" si="44"/>
        <v>0.5625</v>
      </c>
      <c r="U55" s="79">
        <f t="shared" si="44"/>
        <v>0.5625</v>
      </c>
      <c r="V55" s="79">
        <f t="shared" si="44"/>
        <v>0.5625</v>
      </c>
      <c r="W55" s="79">
        <f t="shared" si="44"/>
        <v>0.5625</v>
      </c>
      <c r="X55" s="79">
        <f t="shared" si="44"/>
        <v>0.25</v>
      </c>
      <c r="Y55" s="42">
        <f t="shared" si="34"/>
        <v>4.75</v>
      </c>
    </row>
    <row r="56" spans="2:25" x14ac:dyDescent="0.15">
      <c r="B56" s="92"/>
      <c r="C56" s="49">
        <v>41</v>
      </c>
      <c r="D56" s="41">
        <v>4.5</v>
      </c>
      <c r="E56" s="42" t="str">
        <f t="shared" si="32"/>
        <v/>
      </c>
      <c r="F56" s="79" t="str">
        <f t="shared" ref="F56:X56" si="45">F24</f>
        <v/>
      </c>
      <c r="G56" s="79" t="str">
        <f t="shared" si="45"/>
        <v/>
      </c>
      <c r="H56" s="79" t="str">
        <f t="shared" si="45"/>
        <v/>
      </c>
      <c r="I56" s="79" t="str">
        <f t="shared" si="45"/>
        <v/>
      </c>
      <c r="J56" s="79" t="str">
        <f t="shared" si="45"/>
        <v/>
      </c>
      <c r="K56" s="79" t="str">
        <f t="shared" si="45"/>
        <v/>
      </c>
      <c r="L56" s="79" t="str">
        <f t="shared" si="45"/>
        <v/>
      </c>
      <c r="M56" s="79" t="str">
        <f t="shared" si="45"/>
        <v/>
      </c>
      <c r="N56" s="79" t="str">
        <f t="shared" si="45"/>
        <v/>
      </c>
      <c r="O56" s="79" t="str">
        <f t="shared" si="45"/>
        <v/>
      </c>
      <c r="P56" s="79" t="str">
        <f t="shared" si="45"/>
        <v/>
      </c>
      <c r="Q56" s="79">
        <f t="shared" si="45"/>
        <v>0.5625</v>
      </c>
      <c r="R56" s="79">
        <f t="shared" si="45"/>
        <v>0.5625</v>
      </c>
      <c r="S56" s="79">
        <f t="shared" si="45"/>
        <v>0.5625</v>
      </c>
      <c r="T56" s="79">
        <f t="shared" si="45"/>
        <v>0.5625</v>
      </c>
      <c r="U56" s="79">
        <f t="shared" si="45"/>
        <v>0.5625</v>
      </c>
      <c r="V56" s="79">
        <f t="shared" si="45"/>
        <v>0.5625</v>
      </c>
      <c r="W56" s="79">
        <f t="shared" si="45"/>
        <v>0.5625</v>
      </c>
      <c r="X56" s="79">
        <f t="shared" si="45"/>
        <v>0.5625</v>
      </c>
      <c r="Y56" s="42">
        <f t="shared" si="34"/>
        <v>4.5</v>
      </c>
    </row>
    <row r="57" spans="2:25" x14ac:dyDescent="0.15">
      <c r="B57" s="92"/>
      <c r="C57" s="49">
        <v>42</v>
      </c>
      <c r="D57" s="41">
        <v>3.9375</v>
      </c>
      <c r="E57" s="42" t="str">
        <f t="shared" si="32"/>
        <v/>
      </c>
      <c r="F57" s="79" t="str">
        <f t="shared" ref="F57:X57" si="46">F25</f>
        <v/>
      </c>
      <c r="G57" s="79" t="str">
        <f t="shared" si="46"/>
        <v/>
      </c>
      <c r="H57" s="79" t="str">
        <f t="shared" si="46"/>
        <v/>
      </c>
      <c r="I57" s="79" t="str">
        <f t="shared" si="46"/>
        <v/>
      </c>
      <c r="J57" s="79" t="str">
        <f t="shared" si="46"/>
        <v/>
      </c>
      <c r="K57" s="79" t="str">
        <f t="shared" si="46"/>
        <v/>
      </c>
      <c r="L57" s="79" t="str">
        <f t="shared" si="46"/>
        <v/>
      </c>
      <c r="M57" s="79" t="str">
        <f t="shared" si="46"/>
        <v/>
      </c>
      <c r="N57" s="79" t="str">
        <f t="shared" si="46"/>
        <v/>
      </c>
      <c r="O57" s="79" t="str">
        <f t="shared" si="46"/>
        <v/>
      </c>
      <c r="P57" s="79" t="str">
        <f t="shared" si="46"/>
        <v/>
      </c>
      <c r="Q57" s="79" t="str">
        <f t="shared" si="46"/>
        <v/>
      </c>
      <c r="R57" s="79">
        <f t="shared" si="46"/>
        <v>0.5625</v>
      </c>
      <c r="S57" s="79">
        <f t="shared" si="46"/>
        <v>0.5625</v>
      </c>
      <c r="T57" s="79">
        <f t="shared" si="46"/>
        <v>0.5625</v>
      </c>
      <c r="U57" s="79">
        <f t="shared" si="46"/>
        <v>0.5625</v>
      </c>
      <c r="V57" s="79">
        <f t="shared" si="46"/>
        <v>0.5625</v>
      </c>
      <c r="W57" s="79">
        <f t="shared" si="46"/>
        <v>0.5625</v>
      </c>
      <c r="X57" s="79">
        <f t="shared" si="46"/>
        <v>0.5625</v>
      </c>
      <c r="Y57" s="42">
        <f t="shared" si="34"/>
        <v>3.9375</v>
      </c>
    </row>
    <row r="58" spans="2:25" x14ac:dyDescent="0.15">
      <c r="B58" s="92"/>
      <c r="C58" s="49">
        <v>43</v>
      </c>
      <c r="D58" s="41">
        <v>3.375</v>
      </c>
      <c r="E58" s="42" t="str">
        <f t="shared" si="32"/>
        <v/>
      </c>
      <c r="F58" s="79" t="str">
        <f t="shared" ref="F58:X58" si="47">F26</f>
        <v/>
      </c>
      <c r="G58" s="79" t="str">
        <f t="shared" si="47"/>
        <v/>
      </c>
      <c r="H58" s="79" t="str">
        <f t="shared" si="47"/>
        <v/>
      </c>
      <c r="I58" s="79" t="str">
        <f t="shared" si="47"/>
        <v/>
      </c>
      <c r="J58" s="79" t="str">
        <f t="shared" si="47"/>
        <v/>
      </c>
      <c r="K58" s="79" t="str">
        <f t="shared" si="47"/>
        <v/>
      </c>
      <c r="L58" s="79" t="str">
        <f t="shared" si="47"/>
        <v/>
      </c>
      <c r="M58" s="79" t="str">
        <f t="shared" si="47"/>
        <v/>
      </c>
      <c r="N58" s="79" t="str">
        <f t="shared" si="47"/>
        <v/>
      </c>
      <c r="O58" s="79" t="str">
        <f t="shared" si="47"/>
        <v/>
      </c>
      <c r="P58" s="79" t="str">
        <f t="shared" si="47"/>
        <v/>
      </c>
      <c r="Q58" s="79" t="str">
        <f t="shared" si="47"/>
        <v/>
      </c>
      <c r="R58" s="79" t="str">
        <f t="shared" si="47"/>
        <v/>
      </c>
      <c r="S58" s="79">
        <f t="shared" si="47"/>
        <v>0.5625</v>
      </c>
      <c r="T58" s="79">
        <f t="shared" si="47"/>
        <v>0.5625</v>
      </c>
      <c r="U58" s="79">
        <f t="shared" si="47"/>
        <v>0.5625</v>
      </c>
      <c r="V58" s="79">
        <f t="shared" si="47"/>
        <v>0.5625</v>
      </c>
      <c r="W58" s="79">
        <f t="shared" si="47"/>
        <v>0.5625</v>
      </c>
      <c r="X58" s="79">
        <f t="shared" si="47"/>
        <v>0.5625</v>
      </c>
      <c r="Y58" s="42">
        <f t="shared" si="34"/>
        <v>3.375</v>
      </c>
    </row>
    <row r="59" spans="2:25" x14ac:dyDescent="0.15">
      <c r="B59" s="92"/>
      <c r="C59" s="49">
        <v>44</v>
      </c>
      <c r="D59" s="41">
        <v>2.946428571428573</v>
      </c>
      <c r="E59" s="42" t="str">
        <f t="shared" si="32"/>
        <v/>
      </c>
      <c r="F59" s="79" t="str">
        <f t="shared" ref="F59:X59" si="48">F27</f>
        <v/>
      </c>
      <c r="G59" s="79" t="str">
        <f t="shared" si="48"/>
        <v/>
      </c>
      <c r="H59" s="79" t="str">
        <f t="shared" si="48"/>
        <v/>
      </c>
      <c r="I59" s="79" t="str">
        <f t="shared" si="48"/>
        <v/>
      </c>
      <c r="J59" s="79" t="str">
        <f t="shared" si="48"/>
        <v/>
      </c>
      <c r="K59" s="79" t="str">
        <f t="shared" si="48"/>
        <v/>
      </c>
      <c r="L59" s="79" t="str">
        <f t="shared" si="48"/>
        <v/>
      </c>
      <c r="M59" s="79" t="str">
        <f t="shared" si="48"/>
        <v/>
      </c>
      <c r="N59" s="79" t="str">
        <f t="shared" si="48"/>
        <v/>
      </c>
      <c r="O59" s="79" t="str">
        <f t="shared" si="48"/>
        <v/>
      </c>
      <c r="P59" s="79" t="str">
        <f t="shared" si="48"/>
        <v/>
      </c>
      <c r="Q59" s="79" t="str">
        <f t="shared" si="48"/>
        <v/>
      </c>
      <c r="R59" s="79" t="str">
        <f t="shared" si="48"/>
        <v/>
      </c>
      <c r="S59" s="79" t="str">
        <f t="shared" si="48"/>
        <v/>
      </c>
      <c r="T59" s="79">
        <f t="shared" si="48"/>
        <v>0.5892857142857143</v>
      </c>
      <c r="U59" s="79">
        <f t="shared" si="48"/>
        <v>0.5892857142857143</v>
      </c>
      <c r="V59" s="79">
        <f t="shared" si="48"/>
        <v>0.5892857142857143</v>
      </c>
      <c r="W59" s="79">
        <f t="shared" si="48"/>
        <v>0.5892857142857143</v>
      </c>
      <c r="X59" s="79">
        <f t="shared" si="48"/>
        <v>0.5892857142857143</v>
      </c>
      <c r="Y59" s="42">
        <f t="shared" si="34"/>
        <v>2.9464285714285716</v>
      </c>
    </row>
    <row r="60" spans="2:25" x14ac:dyDescent="0.15">
      <c r="B60" s="92"/>
      <c r="C60" s="49">
        <v>45</v>
      </c>
      <c r="D60" s="41">
        <v>2.25</v>
      </c>
      <c r="E60" s="42" t="str">
        <f t="shared" si="32"/>
        <v/>
      </c>
      <c r="F60" s="79" t="str">
        <f t="shared" ref="F60:X60" si="49">F28</f>
        <v/>
      </c>
      <c r="G60" s="79" t="str">
        <f t="shared" si="49"/>
        <v/>
      </c>
      <c r="H60" s="79" t="str">
        <f t="shared" si="49"/>
        <v/>
      </c>
      <c r="I60" s="79" t="str">
        <f t="shared" si="49"/>
        <v/>
      </c>
      <c r="J60" s="79" t="str">
        <f t="shared" si="49"/>
        <v/>
      </c>
      <c r="K60" s="79" t="str">
        <f t="shared" si="49"/>
        <v/>
      </c>
      <c r="L60" s="79" t="str">
        <f t="shared" si="49"/>
        <v/>
      </c>
      <c r="M60" s="79" t="str">
        <f t="shared" si="49"/>
        <v/>
      </c>
      <c r="N60" s="79" t="str">
        <f t="shared" si="49"/>
        <v/>
      </c>
      <c r="O60" s="79" t="str">
        <f t="shared" si="49"/>
        <v/>
      </c>
      <c r="P60" s="79" t="str">
        <f t="shared" si="49"/>
        <v/>
      </c>
      <c r="Q60" s="79" t="str">
        <f t="shared" si="49"/>
        <v/>
      </c>
      <c r="R60" s="79" t="str">
        <f t="shared" si="49"/>
        <v/>
      </c>
      <c r="S60" s="79" t="str">
        <f t="shared" si="49"/>
        <v/>
      </c>
      <c r="T60" s="79" t="str">
        <f t="shared" si="49"/>
        <v/>
      </c>
      <c r="U60" s="79">
        <f t="shared" si="49"/>
        <v>0.5625</v>
      </c>
      <c r="V60" s="79">
        <f t="shared" si="49"/>
        <v>0.5625</v>
      </c>
      <c r="W60" s="79">
        <f t="shared" si="49"/>
        <v>0.5625</v>
      </c>
      <c r="X60" s="79">
        <f t="shared" si="49"/>
        <v>0.5625</v>
      </c>
      <c r="Y60" s="42">
        <f t="shared" si="34"/>
        <v>2.25</v>
      </c>
    </row>
    <row r="61" spans="2:25" x14ac:dyDescent="0.15">
      <c r="B61" s="92"/>
      <c r="C61" s="49">
        <v>46</v>
      </c>
      <c r="D61" s="41">
        <v>1.6875</v>
      </c>
      <c r="E61" s="42" t="str">
        <f t="shared" si="32"/>
        <v/>
      </c>
      <c r="F61" s="79" t="str">
        <f t="shared" ref="F61:X61" si="50">F29</f>
        <v/>
      </c>
      <c r="G61" s="79" t="str">
        <f t="shared" si="50"/>
        <v/>
      </c>
      <c r="H61" s="79" t="str">
        <f t="shared" si="50"/>
        <v/>
      </c>
      <c r="I61" s="79" t="str">
        <f t="shared" si="50"/>
        <v/>
      </c>
      <c r="J61" s="79" t="str">
        <f t="shared" si="50"/>
        <v/>
      </c>
      <c r="K61" s="79" t="str">
        <f t="shared" si="50"/>
        <v/>
      </c>
      <c r="L61" s="79" t="str">
        <f t="shared" si="50"/>
        <v/>
      </c>
      <c r="M61" s="79" t="str">
        <f t="shared" si="50"/>
        <v/>
      </c>
      <c r="N61" s="79" t="str">
        <f t="shared" si="50"/>
        <v/>
      </c>
      <c r="O61" s="79" t="str">
        <f t="shared" si="50"/>
        <v/>
      </c>
      <c r="P61" s="79" t="str">
        <f t="shared" si="50"/>
        <v/>
      </c>
      <c r="Q61" s="79" t="str">
        <f t="shared" si="50"/>
        <v/>
      </c>
      <c r="R61" s="79" t="str">
        <f t="shared" si="50"/>
        <v/>
      </c>
      <c r="S61" s="79" t="str">
        <f t="shared" si="50"/>
        <v/>
      </c>
      <c r="T61" s="79" t="str">
        <f t="shared" si="50"/>
        <v/>
      </c>
      <c r="U61" s="79" t="str">
        <f t="shared" si="50"/>
        <v/>
      </c>
      <c r="V61" s="79">
        <f t="shared" si="50"/>
        <v>0.5625</v>
      </c>
      <c r="W61" s="79">
        <f t="shared" si="50"/>
        <v>0.5625</v>
      </c>
      <c r="X61" s="79">
        <f t="shared" si="50"/>
        <v>0.5625</v>
      </c>
      <c r="Y61" s="42">
        <f t="shared" si="34"/>
        <v>1.6875</v>
      </c>
    </row>
    <row r="62" spans="2:25" x14ac:dyDescent="0.15">
      <c r="B62" s="92"/>
      <c r="C62" s="49">
        <v>47</v>
      </c>
      <c r="D62" s="41">
        <v>4.5</v>
      </c>
      <c r="E62" s="42" t="str">
        <f t="shared" si="32"/>
        <v/>
      </c>
      <c r="F62" s="79" t="str">
        <f t="shared" ref="F62:X62" si="51">F30</f>
        <v/>
      </c>
      <c r="G62" s="79" t="str">
        <f t="shared" si="51"/>
        <v/>
      </c>
      <c r="H62" s="79" t="str">
        <f t="shared" si="51"/>
        <v/>
      </c>
      <c r="I62" s="79" t="str">
        <f t="shared" si="51"/>
        <v/>
      </c>
      <c r="J62" s="79" t="str">
        <f t="shared" si="51"/>
        <v/>
      </c>
      <c r="K62" s="79" t="str">
        <f t="shared" si="51"/>
        <v/>
      </c>
      <c r="L62" s="79" t="str">
        <f t="shared" si="51"/>
        <v/>
      </c>
      <c r="M62" s="79" t="str">
        <f t="shared" si="51"/>
        <v/>
      </c>
      <c r="N62" s="79" t="str">
        <f t="shared" si="51"/>
        <v/>
      </c>
      <c r="O62" s="79" t="str">
        <f t="shared" si="51"/>
        <v/>
      </c>
      <c r="P62" s="79" t="str">
        <f t="shared" si="51"/>
        <v/>
      </c>
      <c r="Q62" s="79" t="str">
        <f t="shared" si="51"/>
        <v/>
      </c>
      <c r="R62" s="79" t="str">
        <f t="shared" si="51"/>
        <v/>
      </c>
      <c r="S62" s="79" t="str">
        <f t="shared" si="51"/>
        <v/>
      </c>
      <c r="T62" s="79" t="str">
        <f t="shared" si="51"/>
        <v/>
      </c>
      <c r="U62" s="79" t="str">
        <f t="shared" si="51"/>
        <v/>
      </c>
      <c r="V62" s="79" t="str">
        <f t="shared" si="51"/>
        <v/>
      </c>
      <c r="W62" s="79">
        <f t="shared" si="51"/>
        <v>2.25</v>
      </c>
      <c r="X62" s="79">
        <f t="shared" si="51"/>
        <v>2.25</v>
      </c>
      <c r="Y62" s="42">
        <f t="shared" si="34"/>
        <v>4.5</v>
      </c>
    </row>
    <row r="63" spans="2:25" x14ac:dyDescent="0.15">
      <c r="B63" s="92"/>
      <c r="C63" s="49">
        <v>48</v>
      </c>
      <c r="D63" s="41">
        <v>0.5625</v>
      </c>
      <c r="E63" s="42" t="str">
        <f t="shared" si="32"/>
        <v/>
      </c>
      <c r="F63" s="79" t="str">
        <f t="shared" ref="F63:X64" si="52">F31</f>
        <v/>
      </c>
      <c r="G63" s="79" t="str">
        <f t="shared" si="52"/>
        <v/>
      </c>
      <c r="H63" s="79" t="str">
        <f t="shared" si="52"/>
        <v/>
      </c>
      <c r="I63" s="79" t="str">
        <f t="shared" si="52"/>
        <v/>
      </c>
      <c r="J63" s="79" t="str">
        <f t="shared" si="52"/>
        <v/>
      </c>
      <c r="K63" s="79" t="str">
        <f t="shared" si="52"/>
        <v/>
      </c>
      <c r="L63" s="79" t="str">
        <f t="shared" si="52"/>
        <v/>
      </c>
      <c r="M63" s="79" t="str">
        <f t="shared" si="52"/>
        <v/>
      </c>
      <c r="N63" s="79" t="str">
        <f t="shared" si="52"/>
        <v/>
      </c>
      <c r="O63" s="79" t="str">
        <f t="shared" si="52"/>
        <v/>
      </c>
      <c r="P63" s="79" t="str">
        <f t="shared" si="52"/>
        <v/>
      </c>
      <c r="Q63" s="79" t="str">
        <f t="shared" si="52"/>
        <v/>
      </c>
      <c r="R63" s="79" t="str">
        <f t="shared" si="52"/>
        <v/>
      </c>
      <c r="S63" s="79" t="str">
        <f t="shared" si="52"/>
        <v/>
      </c>
      <c r="T63" s="79" t="str">
        <f t="shared" si="52"/>
        <v/>
      </c>
      <c r="U63" s="79" t="str">
        <f t="shared" si="52"/>
        <v/>
      </c>
      <c r="V63" s="79" t="str">
        <f t="shared" si="52"/>
        <v/>
      </c>
      <c r="W63" s="79" t="str">
        <f t="shared" si="52"/>
        <v/>
      </c>
      <c r="X63" s="79">
        <f t="shared" si="52"/>
        <v>0.5625</v>
      </c>
      <c r="Y63" s="42">
        <f t="shared" si="34"/>
        <v>0.5625</v>
      </c>
    </row>
    <row r="64" spans="2:25" x14ac:dyDescent="0.15">
      <c r="B64" s="92"/>
      <c r="C64" s="49">
        <v>49</v>
      </c>
      <c r="D64" s="43">
        <v>0</v>
      </c>
      <c r="E64" s="42" t="str">
        <f t="shared" si="32"/>
        <v/>
      </c>
      <c r="F64" s="79" t="str">
        <f>F32</f>
        <v/>
      </c>
      <c r="G64" s="79" t="str">
        <f t="shared" si="52"/>
        <v/>
      </c>
      <c r="H64" s="79" t="str">
        <f t="shared" si="52"/>
        <v/>
      </c>
      <c r="I64" s="79" t="str">
        <f t="shared" si="52"/>
        <v/>
      </c>
      <c r="J64" s="79" t="str">
        <f t="shared" si="52"/>
        <v/>
      </c>
      <c r="K64" s="79" t="str">
        <f t="shared" si="52"/>
        <v/>
      </c>
      <c r="L64" s="79" t="str">
        <f t="shared" si="52"/>
        <v/>
      </c>
      <c r="M64" s="79" t="str">
        <f t="shared" si="52"/>
        <v/>
      </c>
      <c r="N64" s="79" t="str">
        <f t="shared" si="52"/>
        <v/>
      </c>
      <c r="O64" s="79" t="str">
        <f t="shared" si="52"/>
        <v/>
      </c>
      <c r="P64" s="79" t="str">
        <f t="shared" si="52"/>
        <v/>
      </c>
      <c r="Q64" s="79" t="str">
        <f t="shared" si="52"/>
        <v/>
      </c>
      <c r="R64" s="79" t="str">
        <f t="shared" si="52"/>
        <v/>
      </c>
      <c r="S64" s="79" t="str">
        <f t="shared" si="52"/>
        <v/>
      </c>
      <c r="T64" s="79" t="str">
        <f t="shared" si="52"/>
        <v/>
      </c>
      <c r="U64" s="79" t="str">
        <f t="shared" si="52"/>
        <v/>
      </c>
      <c r="V64" s="79" t="str">
        <f t="shared" si="52"/>
        <v/>
      </c>
      <c r="W64" s="79" t="str">
        <f t="shared" si="52"/>
        <v/>
      </c>
      <c r="X64" s="79" t="str">
        <f t="shared" si="52"/>
        <v/>
      </c>
      <c r="Y64" s="42">
        <f t="shared" si="34"/>
        <v>0</v>
      </c>
    </row>
    <row r="65" spans="1:26" x14ac:dyDescent="0.15">
      <c r="B65" s="36"/>
      <c r="C65" s="47" t="s">
        <v>147</v>
      </c>
      <c r="D65" s="47"/>
      <c r="E65" s="45">
        <f t="shared" ref="E65:X65" si="53">SUM(E45:E64)</f>
        <v>0</v>
      </c>
      <c r="F65" s="45">
        <f t="shared" si="53"/>
        <v>0.5625</v>
      </c>
      <c r="G65" s="45">
        <f t="shared" si="53"/>
        <v>1.125</v>
      </c>
      <c r="H65" s="45">
        <f t="shared" si="53"/>
        <v>1.6875</v>
      </c>
      <c r="I65" s="45">
        <f t="shared" si="53"/>
        <v>2.25</v>
      </c>
      <c r="J65" s="45">
        <f t="shared" si="53"/>
        <v>2.8392857142857144</v>
      </c>
      <c r="K65" s="45">
        <f t="shared" si="53"/>
        <v>3.4017857142857144</v>
      </c>
      <c r="L65" s="45">
        <f t="shared" si="53"/>
        <v>3.9642857142857144</v>
      </c>
      <c r="M65" s="45">
        <f t="shared" si="53"/>
        <v>4.5267857142857144</v>
      </c>
      <c r="N65" s="45">
        <f t="shared" si="53"/>
        <v>6.4642857142857144</v>
      </c>
      <c r="O65" s="45">
        <f t="shared" si="53"/>
        <v>6.4910714285714288</v>
      </c>
      <c r="P65" s="45">
        <f t="shared" si="53"/>
        <v>6.4910714285714288</v>
      </c>
      <c r="Q65" s="45">
        <f t="shared" si="53"/>
        <v>6.4910714285714288</v>
      </c>
      <c r="R65" s="45">
        <f t="shared" si="53"/>
        <v>6.4761904761904763</v>
      </c>
      <c r="S65" s="45">
        <f t="shared" si="53"/>
        <v>6.4642857142857144</v>
      </c>
      <c r="T65" s="45">
        <f t="shared" si="53"/>
        <v>6.4910714285714288</v>
      </c>
      <c r="U65" s="45">
        <f t="shared" si="53"/>
        <v>6.4910714285714288</v>
      </c>
      <c r="V65" s="45">
        <f t="shared" si="53"/>
        <v>5.5535714285714288</v>
      </c>
      <c r="W65" s="45">
        <f t="shared" si="53"/>
        <v>6.4761904761904763</v>
      </c>
      <c r="X65" s="45">
        <f t="shared" si="53"/>
        <v>6.4642857142857144</v>
      </c>
      <c r="Y65" s="45">
        <f t="shared" si="34"/>
        <v>90.711309523809533</v>
      </c>
    </row>
    <row r="66" spans="1:26" x14ac:dyDescent="0.15">
      <c r="B66" s="36"/>
      <c r="C66" s="47" t="s">
        <v>148</v>
      </c>
      <c r="D66" s="47"/>
      <c r="E66" s="45">
        <f>E42-E65</f>
        <v>4.75</v>
      </c>
      <c r="F66" s="45">
        <f>E66+F42-F65</f>
        <v>8.9375</v>
      </c>
      <c r="G66" s="45">
        <f t="shared" ref="G66:X66" si="54">F66+G42-G65</f>
        <v>12.5625</v>
      </c>
      <c r="H66" s="45">
        <f t="shared" si="54"/>
        <v>15.625</v>
      </c>
      <c r="I66" s="45">
        <f t="shared" si="54"/>
        <v>18.351190476190478</v>
      </c>
      <c r="J66" s="45">
        <f t="shared" si="54"/>
        <v>20.261904761904763</v>
      </c>
      <c r="K66" s="45">
        <f t="shared" si="54"/>
        <v>21.610119047619047</v>
      </c>
      <c r="L66" s="45">
        <f t="shared" si="54"/>
        <v>22.395833333333332</v>
      </c>
      <c r="M66" s="45">
        <f t="shared" si="54"/>
        <v>36.869047619047613</v>
      </c>
      <c r="N66" s="45">
        <f t="shared" si="54"/>
        <v>35.380952380952372</v>
      </c>
      <c r="O66" s="45">
        <f t="shared" si="54"/>
        <v>33.639880952380942</v>
      </c>
      <c r="P66" s="45">
        <f t="shared" si="54"/>
        <v>31.648809523809511</v>
      </c>
      <c r="Q66" s="45">
        <f t="shared" si="54"/>
        <v>29.095238095238081</v>
      </c>
      <c r="R66" s="45">
        <f t="shared" si="54"/>
        <v>25.994047619047606</v>
      </c>
      <c r="S66" s="45">
        <f t="shared" si="54"/>
        <v>22.476190476190464</v>
      </c>
      <c r="T66" s="45">
        <f t="shared" si="54"/>
        <v>18.235119047619037</v>
      </c>
      <c r="U66" s="45">
        <f t="shared" si="54"/>
        <v>13.431547619047608</v>
      </c>
      <c r="V66" s="45">
        <f t="shared" si="54"/>
        <v>12.377976190476177</v>
      </c>
      <c r="W66" s="45">
        <f t="shared" si="54"/>
        <v>6.4642857142857011</v>
      </c>
      <c r="X66" s="45">
        <f t="shared" si="54"/>
        <v>-1.3322676295501878E-14</v>
      </c>
      <c r="Y66" s="45"/>
    </row>
    <row r="67" spans="1:26" ht="15" thickBo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9" spans="1:26" ht="15.75" x14ac:dyDescent="0.15">
      <c r="A69" s="3"/>
      <c r="B69" s="36"/>
      <c r="C69" s="47" t="s">
        <v>134</v>
      </c>
      <c r="D69" s="20">
        <f>'主要工事一覧（例）'!C82</f>
        <v>10</v>
      </c>
    </row>
    <row r="70" spans="1:26" ht="15.75" x14ac:dyDescent="0.15">
      <c r="A70" s="3"/>
      <c r="B70" s="19"/>
      <c r="C70" s="19"/>
      <c r="D70" s="17"/>
      <c r="Y70" s="123" t="s">
        <v>53</v>
      </c>
    </row>
    <row r="71" spans="1:26" ht="15" x14ac:dyDescent="0.15">
      <c r="A71" s="148" t="s">
        <v>136</v>
      </c>
      <c r="E71" s="10">
        <v>30</v>
      </c>
      <c r="F71" s="10">
        <f t="shared" ref="F71:X71" si="55">E71+1</f>
        <v>31</v>
      </c>
      <c r="G71" s="10">
        <f t="shared" si="55"/>
        <v>32</v>
      </c>
      <c r="H71" s="10">
        <f t="shared" si="55"/>
        <v>33</v>
      </c>
      <c r="I71" s="10">
        <f t="shared" si="55"/>
        <v>34</v>
      </c>
      <c r="J71" s="10">
        <f t="shared" si="55"/>
        <v>35</v>
      </c>
      <c r="K71" s="10">
        <f t="shared" si="55"/>
        <v>36</v>
      </c>
      <c r="L71" s="10">
        <f t="shared" si="55"/>
        <v>37</v>
      </c>
      <c r="M71" s="10">
        <f t="shared" si="55"/>
        <v>38</v>
      </c>
      <c r="N71" s="10">
        <f t="shared" si="55"/>
        <v>39</v>
      </c>
      <c r="O71" s="10">
        <f t="shared" si="55"/>
        <v>40</v>
      </c>
      <c r="P71" s="10">
        <f t="shared" si="55"/>
        <v>41</v>
      </c>
      <c r="Q71" s="10">
        <f t="shared" si="55"/>
        <v>42</v>
      </c>
      <c r="R71" s="10">
        <f t="shared" si="55"/>
        <v>43</v>
      </c>
      <c r="S71" s="10">
        <f t="shared" si="55"/>
        <v>44</v>
      </c>
      <c r="T71" s="10">
        <f t="shared" si="55"/>
        <v>45</v>
      </c>
      <c r="U71" s="10">
        <f t="shared" si="55"/>
        <v>46</v>
      </c>
      <c r="V71" s="10">
        <f t="shared" si="55"/>
        <v>47</v>
      </c>
      <c r="W71" s="10">
        <f t="shared" si="55"/>
        <v>48</v>
      </c>
      <c r="X71" s="10">
        <f t="shared" si="55"/>
        <v>49</v>
      </c>
      <c r="Y71" s="124"/>
    </row>
    <row r="72" spans="1:26" x14ac:dyDescent="0.15">
      <c r="E72" s="6">
        <v>1</v>
      </c>
      <c r="F72" s="6">
        <f t="shared" ref="F72:X72" si="56">E72+1</f>
        <v>2</v>
      </c>
      <c r="G72" s="6">
        <f t="shared" si="56"/>
        <v>3</v>
      </c>
      <c r="H72" s="6">
        <f t="shared" si="56"/>
        <v>4</v>
      </c>
      <c r="I72" s="6">
        <f t="shared" si="56"/>
        <v>5</v>
      </c>
      <c r="J72" s="6">
        <f t="shared" si="56"/>
        <v>6</v>
      </c>
      <c r="K72" s="6">
        <f t="shared" si="56"/>
        <v>7</v>
      </c>
      <c r="L72" s="6">
        <f t="shared" si="56"/>
        <v>8</v>
      </c>
      <c r="M72" s="6">
        <f t="shared" si="56"/>
        <v>9</v>
      </c>
      <c r="N72" s="6">
        <f t="shared" si="56"/>
        <v>10</v>
      </c>
      <c r="O72" s="6">
        <f t="shared" si="56"/>
        <v>11</v>
      </c>
      <c r="P72" s="6">
        <f t="shared" si="56"/>
        <v>12</v>
      </c>
      <c r="Q72" s="6">
        <f t="shared" si="56"/>
        <v>13</v>
      </c>
      <c r="R72" s="6">
        <f t="shared" si="56"/>
        <v>14</v>
      </c>
      <c r="S72" s="6">
        <f t="shared" si="56"/>
        <v>15</v>
      </c>
      <c r="T72" s="6">
        <f t="shared" si="56"/>
        <v>16</v>
      </c>
      <c r="U72" s="6">
        <f t="shared" si="56"/>
        <v>17</v>
      </c>
      <c r="V72" s="6">
        <f t="shared" si="56"/>
        <v>18</v>
      </c>
      <c r="W72" s="6">
        <f t="shared" si="56"/>
        <v>19</v>
      </c>
      <c r="X72" s="6">
        <f t="shared" si="56"/>
        <v>20</v>
      </c>
      <c r="Y72" s="125" t="s">
        <v>54</v>
      </c>
    </row>
    <row r="73" spans="1:26" x14ac:dyDescent="0.15">
      <c r="E73" s="7">
        <v>43555</v>
      </c>
      <c r="F73" s="7">
        <f t="shared" ref="F73:X73" si="57">DATE(YEAR(E73)+1,MONTH(E73),DAY(E73))</f>
        <v>43921</v>
      </c>
      <c r="G73" s="7">
        <f t="shared" si="57"/>
        <v>44286</v>
      </c>
      <c r="H73" s="7">
        <f t="shared" si="57"/>
        <v>44651</v>
      </c>
      <c r="I73" s="7">
        <f t="shared" si="57"/>
        <v>45016</v>
      </c>
      <c r="J73" s="7">
        <f t="shared" si="57"/>
        <v>45382</v>
      </c>
      <c r="K73" s="7">
        <f t="shared" si="57"/>
        <v>45747</v>
      </c>
      <c r="L73" s="7">
        <f t="shared" si="57"/>
        <v>46112</v>
      </c>
      <c r="M73" s="7">
        <f t="shared" si="57"/>
        <v>46477</v>
      </c>
      <c r="N73" s="7">
        <f t="shared" si="57"/>
        <v>46843</v>
      </c>
      <c r="O73" s="7">
        <f t="shared" si="57"/>
        <v>47208</v>
      </c>
      <c r="P73" s="7">
        <f t="shared" si="57"/>
        <v>47573</v>
      </c>
      <c r="Q73" s="7">
        <f t="shared" si="57"/>
        <v>47938</v>
      </c>
      <c r="R73" s="7">
        <f t="shared" si="57"/>
        <v>48304</v>
      </c>
      <c r="S73" s="7">
        <f t="shared" si="57"/>
        <v>48669</v>
      </c>
      <c r="T73" s="7">
        <f t="shared" si="57"/>
        <v>49034</v>
      </c>
      <c r="U73" s="7">
        <f t="shared" si="57"/>
        <v>49399</v>
      </c>
      <c r="V73" s="7">
        <f t="shared" si="57"/>
        <v>49765</v>
      </c>
      <c r="W73" s="7">
        <f t="shared" si="57"/>
        <v>50130</v>
      </c>
      <c r="X73" s="7">
        <f t="shared" si="57"/>
        <v>50495</v>
      </c>
      <c r="Y73" s="8"/>
    </row>
    <row r="74" spans="1:26" x14ac:dyDescent="0.15">
      <c r="B74" s="36"/>
      <c r="C74" s="47" t="s">
        <v>137</v>
      </c>
      <c r="D74" s="47"/>
      <c r="E74" s="46">
        <f>'主要工事一覧（例）'!D82</f>
        <v>100</v>
      </c>
      <c r="F74" s="46">
        <f>'主要工事一覧（例）'!E82</f>
        <v>100</v>
      </c>
      <c r="G74" s="46">
        <f>'主要工事一覧（例）'!F82</f>
        <v>100</v>
      </c>
      <c r="H74" s="46">
        <f>'主要工事一覧（例）'!G82</f>
        <v>100</v>
      </c>
      <c r="I74" s="46">
        <f>'主要工事一覧（例）'!H82</f>
        <v>104.76190476190476</v>
      </c>
      <c r="J74" s="46">
        <f>'主要工事一覧（例）'!I82</f>
        <v>100</v>
      </c>
      <c r="K74" s="46">
        <f>'主要工事一覧（例）'!J82</f>
        <v>100</v>
      </c>
      <c r="L74" s="46">
        <f>'主要工事一覧（例）'!K82</f>
        <v>100</v>
      </c>
      <c r="M74" s="46">
        <f>'主要工事一覧（例）'!L82</f>
        <v>400</v>
      </c>
      <c r="N74" s="46">
        <f>'主要工事一覧（例）'!M82</f>
        <v>104.76190476190476</v>
      </c>
      <c r="O74" s="46">
        <f>'主要工事一覧（例）'!N82</f>
        <v>100</v>
      </c>
      <c r="P74" s="46">
        <f>'主要工事一覧（例）'!O82</f>
        <v>100</v>
      </c>
      <c r="Q74" s="46">
        <f>'主要工事一覧（例）'!P82</f>
        <v>100</v>
      </c>
      <c r="R74" s="46">
        <f>'主要工事一覧（例）'!Q82</f>
        <v>100</v>
      </c>
      <c r="S74" s="46">
        <f>'主要工事一覧（例）'!R82</f>
        <v>104.76190476190476</v>
      </c>
      <c r="T74" s="46">
        <f>'主要工事一覧（例）'!S82</f>
        <v>100</v>
      </c>
      <c r="U74" s="46">
        <f>'主要工事一覧（例）'!T82</f>
        <v>100</v>
      </c>
      <c r="V74" s="46">
        <f>'主要工事一覧（例）'!U82</f>
        <v>400</v>
      </c>
      <c r="W74" s="46">
        <f>'主要工事一覧（例）'!V82</f>
        <v>100</v>
      </c>
      <c r="X74" s="46">
        <f>'主要工事一覧（例）'!W82</f>
        <v>100</v>
      </c>
      <c r="Y74" s="46">
        <f>SUM(E74:X74)</f>
        <v>2614.2857142857147</v>
      </c>
    </row>
    <row r="75" spans="1:26" x14ac:dyDescent="0.15">
      <c r="B75" s="36"/>
      <c r="C75" s="47" t="s">
        <v>138</v>
      </c>
      <c r="D75" s="4">
        <v>0.1</v>
      </c>
      <c r="E75" s="45">
        <f t="shared" ref="E75:X75" si="58">E74*$D$75</f>
        <v>10</v>
      </c>
      <c r="F75" s="45">
        <f t="shared" si="58"/>
        <v>10</v>
      </c>
      <c r="G75" s="45">
        <f t="shared" si="58"/>
        <v>10</v>
      </c>
      <c r="H75" s="45">
        <f t="shared" si="58"/>
        <v>10</v>
      </c>
      <c r="I75" s="45">
        <f t="shared" si="58"/>
        <v>10.476190476190476</v>
      </c>
      <c r="J75" s="45">
        <f t="shared" si="58"/>
        <v>10</v>
      </c>
      <c r="K75" s="45">
        <f t="shared" si="58"/>
        <v>10</v>
      </c>
      <c r="L75" s="45">
        <f t="shared" si="58"/>
        <v>10</v>
      </c>
      <c r="M75" s="45">
        <f t="shared" si="58"/>
        <v>40</v>
      </c>
      <c r="N75" s="45">
        <f t="shared" si="58"/>
        <v>10.476190476190476</v>
      </c>
      <c r="O75" s="45">
        <f t="shared" si="58"/>
        <v>10</v>
      </c>
      <c r="P75" s="45">
        <f t="shared" si="58"/>
        <v>10</v>
      </c>
      <c r="Q75" s="45">
        <f t="shared" si="58"/>
        <v>10</v>
      </c>
      <c r="R75" s="45">
        <f t="shared" si="58"/>
        <v>10</v>
      </c>
      <c r="S75" s="45">
        <f t="shared" si="58"/>
        <v>10.476190476190476</v>
      </c>
      <c r="T75" s="45">
        <f t="shared" si="58"/>
        <v>10</v>
      </c>
      <c r="U75" s="45">
        <f t="shared" si="58"/>
        <v>10</v>
      </c>
      <c r="V75" s="45">
        <f t="shared" si="58"/>
        <v>40</v>
      </c>
      <c r="W75" s="45">
        <f t="shared" si="58"/>
        <v>10</v>
      </c>
      <c r="X75" s="45">
        <f t="shared" si="58"/>
        <v>10</v>
      </c>
      <c r="Y75" s="45">
        <f>SUM(E75:X75)</f>
        <v>261.42857142857144</v>
      </c>
    </row>
    <row r="77" spans="1:26" x14ac:dyDescent="0.15">
      <c r="E77" s="10">
        <v>30</v>
      </c>
      <c r="F77" s="10">
        <f t="shared" ref="F77:X77" si="59">E77+1</f>
        <v>31</v>
      </c>
      <c r="G77" s="10">
        <f t="shared" si="59"/>
        <v>32</v>
      </c>
      <c r="H77" s="10">
        <f t="shared" si="59"/>
        <v>33</v>
      </c>
      <c r="I77" s="10">
        <f t="shared" si="59"/>
        <v>34</v>
      </c>
      <c r="J77" s="10">
        <f t="shared" si="59"/>
        <v>35</v>
      </c>
      <c r="K77" s="10">
        <f t="shared" si="59"/>
        <v>36</v>
      </c>
      <c r="L77" s="10">
        <f t="shared" si="59"/>
        <v>37</v>
      </c>
      <c r="M77" s="10">
        <f t="shared" si="59"/>
        <v>38</v>
      </c>
      <c r="N77" s="10">
        <f t="shared" si="59"/>
        <v>39</v>
      </c>
      <c r="O77" s="10">
        <f t="shared" si="59"/>
        <v>40</v>
      </c>
      <c r="P77" s="10">
        <f t="shared" si="59"/>
        <v>41</v>
      </c>
      <c r="Q77" s="10">
        <f t="shared" si="59"/>
        <v>42</v>
      </c>
      <c r="R77" s="10">
        <f t="shared" si="59"/>
        <v>43</v>
      </c>
      <c r="S77" s="10">
        <f t="shared" si="59"/>
        <v>44</v>
      </c>
      <c r="T77" s="10">
        <f t="shared" si="59"/>
        <v>45</v>
      </c>
      <c r="U77" s="10">
        <f t="shared" si="59"/>
        <v>46</v>
      </c>
      <c r="V77" s="10">
        <f t="shared" si="59"/>
        <v>47</v>
      </c>
      <c r="W77" s="10">
        <f t="shared" si="59"/>
        <v>48</v>
      </c>
      <c r="X77" s="10">
        <f t="shared" si="59"/>
        <v>49</v>
      </c>
      <c r="Y77" s="5" t="s">
        <v>139</v>
      </c>
    </row>
    <row r="78" spans="1:26" x14ac:dyDescent="0.15">
      <c r="B78" s="91"/>
      <c r="C78" s="48">
        <f t="array" ref="C78:C97">TRANSPOSE(E71:X71)</f>
        <v>30</v>
      </c>
      <c r="D78" s="40">
        <f t="array" ref="D78:D97">TRANSPOSE(E75:X75)</f>
        <v>10</v>
      </c>
      <c r="E78" s="39" t="str">
        <f t="shared" ref="E78:E97" si="60">IF($C78&lt;E$71,$D78/$D$69,"")</f>
        <v/>
      </c>
      <c r="F78" s="81">
        <f>IF(AND($C78&lt;F$71,COUNT($E78:E78)&lt;$D$69+1),IF($D78*(1-$I$3)/$D$69*(F$71-$C$78)&gt;$D78*(1-$I$3),$D78*$I$3-$D78*$I$4,$D78*(1-$I$3)/$D$69),"")</f>
        <v>0.9</v>
      </c>
      <c r="G78" s="81">
        <f>IF(AND($C78&lt;G$71,COUNT($E78:F78)&lt;$D$69+1),IF($D78*(1-$I$3)/$D$69*(G$71-$C$78)&gt;$D78*(1-$I$3),$D78*$I$3-$D78*$I$4,$D78*(1-$I$3)/$D$69),"")</f>
        <v>0.9</v>
      </c>
      <c r="H78" s="81">
        <f>IF(AND($C78&lt;H$71,COUNT($E78:G78)&lt;$D$69+1),IF($D78*(1-$I$3)/$D$69*(H$71-$C$78)&gt;$D78*(1-$I$3),$D78*$I$3-$D78*$I$4,$D78*(1-$I$3)/$D$69),"")</f>
        <v>0.9</v>
      </c>
      <c r="I78" s="81">
        <f>IF(AND($C78&lt;I$71,COUNT($E78:H78)&lt;$D$69+1),IF($D78*(1-$I$3)/$D$69*(I$71-$C$78)&gt;$D78*(1-$I$3),$D78*$I$3-$D78*$I$4,$D78*(1-$I$3)/$D$69),"")</f>
        <v>0.9</v>
      </c>
      <c r="J78" s="81">
        <f>IF(AND($C78&lt;J$71,COUNT($E78:I78)&lt;$D$69+1),IF($D78*(1-$I$3)/$D$69*(J$71-$C$78)&gt;$D78*(1-$I$3),$D78*$I$3-$D78*$I$4,$D78*(1-$I$3)/$D$69),"")</f>
        <v>0.9</v>
      </c>
      <c r="K78" s="81">
        <f>IF(AND($C78&lt;K$71,COUNT($E78:J78)&lt;$D$69+1),IF($D78*(1-$I$3)/$D$69*(K$71-$C$78)&gt;$D78*(1-$I$3),$D78*$I$3-$D78*$I$4,$D78*(1-$I$3)/$D$69),"")</f>
        <v>0.9</v>
      </c>
      <c r="L78" s="81">
        <f>IF(AND($C78&lt;L$71,COUNT($E78:K78)&lt;$D$69+1),IF($D78*(1-$I$3)/$D$69*(L$71-$C$78)&gt;$D78*(1-$I$3),$D78*$I$3-$D78*$I$4,$D78*(1-$I$3)/$D$69),"")</f>
        <v>0.9</v>
      </c>
      <c r="M78" s="81">
        <f>IF(AND($C78&lt;M$71,COUNT($E78:L78)&lt;$D$69+1),IF($D78*(1-$I$3)/$D$69*(M$71-$C$78)&gt;$D78*(1-$I$3),$D78*$I$3-$D78*$I$4,$D78*(1-$I$3)/$D$69),"")</f>
        <v>0.9</v>
      </c>
      <c r="N78" s="81">
        <f>IF(AND($C78&lt;N$71,COUNT($E78:M78)&lt;$D$69+1),IF($D78*(1-$I$3)/$D$69*(N$71-$C$78)&gt;$D78*(1-$I$3),$D78*$I$3-$D78*$I$4,$D78*(1-$I$3)/$D$69),"")</f>
        <v>0.9</v>
      </c>
      <c r="O78" s="81">
        <f>IF(AND($C78&lt;O$71,COUNT($E78:N78)&lt;$D$69+1),IF($D78*(1-$I$3)/$D$69*(O$71-$C$78)&gt;$D78*(1-$I$3),$D78*$I$3-$D78*$I$4,$D78*(1-$I$3)/$D$69),"")</f>
        <v>0.9</v>
      </c>
      <c r="P78" s="81">
        <f>IF(AND($C78&lt;P$71,COUNT($E78:O78)&lt;$D$69+1),IF($D78*(1-$I$3)/$D$69*(P$71-$C$78)&gt;$D78*(1-$I$3),$D78*$I$3-$D78*$I$4,$D78*(1-$I$3)/$D$69),"")</f>
        <v>0.5</v>
      </c>
      <c r="Q78" s="81" t="str">
        <f>IF(AND($C78&lt;Q$71,COUNT($E78:P78)&lt;$D$69+1),IF($D78*(1-$I$3)/$D$69*(Q$71-$C$78)&gt;$D78*(1-$I$3),$D78*$I$3-$D78*$I$4,$D78*(1-$I$3)/$D$69),"")</f>
        <v/>
      </c>
      <c r="R78" s="81" t="str">
        <f>IF(AND($C78&lt;R$71,COUNT($E78:Q78)&lt;$D$69+1),IF($D78*(1-$I$3)/$D$69*(R$71-$C$78)&gt;$D78*(1-$I$3),$D78*$I$3-$D78*$I$4,$D78*(1-$I$3)/$D$69),"")</f>
        <v/>
      </c>
      <c r="S78" s="81" t="str">
        <f>IF(AND($C78&lt;S$71,COUNT($E78:R78)&lt;$D$69+1),IF($D78*(1-$I$3)/$D$69*(S$71-$C$78)&gt;$D78*(1-$I$3),$D78*$I$3-$D78*$I$4,$D78*(1-$I$3)/$D$69),"")</f>
        <v/>
      </c>
      <c r="T78" s="81" t="str">
        <f>IF(AND($C78&lt;T$71,COUNT($E78:S78)&lt;$D$69+1),IF($D78*(1-$I$3)/$D$69*(T$71-$C$78)&gt;$D78*(1-$I$3),$D78*$I$3-$D78*$I$4,$D78*(1-$I$3)/$D$69),"")</f>
        <v/>
      </c>
      <c r="U78" s="81" t="str">
        <f>IF(AND($C78&lt;U$71,COUNT($E78:T78)&lt;$D$69+1),IF($D78*(1-$I$3)/$D$69*(U$71-$C$78)&gt;$D78*(1-$I$3),$D78*$I$3-$D78*$I$4,$D78*(1-$I$3)/$D$69),"")</f>
        <v/>
      </c>
      <c r="V78" s="81" t="str">
        <f>IF(AND($C78&lt;V$71,COUNT($E78:U78)&lt;$D$69+1),IF($D78*(1-$I$3)/$D$69*(V$71-$C$78)&gt;$D78*(1-$I$3),$D78*$I$3-$D78*$I$4,$D78*(1-$I$3)/$D$69),"")</f>
        <v/>
      </c>
      <c r="W78" s="81" t="str">
        <f>IF(AND($C78&lt;W$71,COUNT($E78:V78)&lt;$D$69+1),IF($D78*(1-$I$3)/$D$69*(W$71-$C$78)&gt;$D78*(1-$I$3),$D78*$I$3-$D78*$I$4,$D78*(1-$I$3)/$D$69),"")</f>
        <v/>
      </c>
      <c r="X78" s="81" t="str">
        <f>IF(AND($C78&lt;X$71,COUNT($E78:W78)&lt;$D$69+1),IF($D78*(1-$I$3)/$D$69*(X$71-$C$78)&gt;$D78*(1-$I$3),$D78*$I$3-$D78*$I$4,$D78*(1-$I$3)/$D$69),"")</f>
        <v/>
      </c>
      <c r="Y78" s="39">
        <f t="shared" ref="Y78:Y97" si="61">D78-SUM(E78:X78)</f>
        <v>0.49999999999999822</v>
      </c>
    </row>
    <row r="79" spans="1:26" x14ac:dyDescent="0.15">
      <c r="B79" s="92"/>
      <c r="C79" s="49">
        <v>31</v>
      </c>
      <c r="D79" s="41">
        <v>10</v>
      </c>
      <c r="E79" s="42" t="str">
        <f t="shared" si="60"/>
        <v/>
      </c>
      <c r="F79" s="79" t="str">
        <f>IF(AND($C79&lt;F$71,COUNT($E79:E79)&lt;$D$69+1),IF($D79*(1-$I$3)/$D$69*(F$71-$C$79)&gt;$D79*(1-$I$3),$D79*$I$3-$D79*$I$4,$D79*(1-$I$3)/$D$69),"")</f>
        <v/>
      </c>
      <c r="G79" s="79">
        <f>IF(AND($C79&lt;G$71,COUNT($E79:F79)&lt;$D$69+1),IF($D79*(1-$I$3)/$D$69*(G$71-$C$79)&gt;$D79*(1-$I$3),$D79*$I$3-$D79*$I$4,$D79*(1-$I$3)/$D$69),"")</f>
        <v>0.9</v>
      </c>
      <c r="H79" s="79">
        <f>IF(AND($C79&lt;H$71,COUNT($E79:G79)&lt;$D$69+1),IF($D79*(1-$I$3)/$D$69*(H$71-$C$79)&gt;$D79*(1-$I$3),$D79*$I$3-$D79*$I$4,$D79*(1-$I$3)/$D$69),"")</f>
        <v>0.9</v>
      </c>
      <c r="I79" s="79">
        <f>IF(AND($C79&lt;I$71,COUNT($E79:H79)&lt;$D$69+1),IF($D79*(1-$I$3)/$D$69*(I$71-$C$79)&gt;$D79*(1-$I$3),$D79*$I$3-$D79*$I$4,$D79*(1-$I$3)/$D$69),"")</f>
        <v>0.9</v>
      </c>
      <c r="J79" s="79">
        <f>IF(AND($C79&lt;J$71,COUNT($E79:I79)&lt;$D$69+1),IF($D79*(1-$I$3)/$D$69*(J$71-$C$79)&gt;$D79*(1-$I$3),$D79*$I$3-$D79*$I$4,$D79*(1-$I$3)/$D$69),"")</f>
        <v>0.9</v>
      </c>
      <c r="K79" s="79">
        <f>IF(AND($C79&lt;K$71,COUNT($E79:J79)&lt;$D$69+1),IF($D79*(1-$I$3)/$D$69*(K$71-$C$79)&gt;$D79*(1-$I$3),$D79*$I$3-$D79*$I$4,$D79*(1-$I$3)/$D$69),"")</f>
        <v>0.9</v>
      </c>
      <c r="L79" s="79">
        <f>IF(AND($C79&lt;L$71,COUNT($E79:K79)&lt;$D$69+1),IF($D79*(1-$I$3)/$D$69*(L$71-$C$79)&gt;$D79*(1-$I$3),$D79*$I$3-$D79*$I$4,$D79*(1-$I$3)/$D$69),"")</f>
        <v>0.9</v>
      </c>
      <c r="M79" s="79">
        <f>IF(AND($C79&lt;M$71,COUNT($E79:L79)&lt;$D$69+1),IF($D79*(1-$I$3)/$D$69*(M$71-$C$79)&gt;$D79*(1-$I$3),$D79*$I$3-$D79*$I$4,$D79*(1-$I$3)/$D$69),"")</f>
        <v>0.9</v>
      </c>
      <c r="N79" s="79">
        <f>IF(AND($C79&lt;N$71,COUNT($E79:M79)&lt;$D$69+1),IF($D79*(1-$I$3)/$D$69*(N$71-$C$79)&gt;$D79*(1-$I$3),$D79*$I$3-$D79*$I$4,$D79*(1-$I$3)/$D$69),"")</f>
        <v>0.9</v>
      </c>
      <c r="O79" s="79">
        <f>IF(AND($C79&lt;O$71,COUNT($E79:N79)&lt;$D$69+1),IF($D79*(1-$I$3)/$D$69*(O$71-$C$79)&gt;$D79*(1-$I$3),$D79*$I$3-$D79*$I$4,$D79*(1-$I$3)/$D$69),"")</f>
        <v>0.9</v>
      </c>
      <c r="P79" s="79">
        <f>IF(AND($C79&lt;P$71,COUNT($E79:O79)&lt;$D$69+1),IF($D79*(1-$I$3)/$D$69*(P$71-$C$79)&gt;$D79*(1-$I$3),$D79*$I$3-$D79*$I$4,$D79*(1-$I$3)/$D$69),"")</f>
        <v>0.9</v>
      </c>
      <c r="Q79" s="79">
        <f>IF(AND($C79&lt;Q$71,COUNT($E79:P79)&lt;$D$69+1),IF($D79*(1-$I$3)/$D$69*(Q$71-$C$79)&gt;$D79*(1-$I$3),$D79*$I$3-$D79*$I$4,$D79*(1-$I$3)/$D$69),"")</f>
        <v>0.5</v>
      </c>
      <c r="R79" s="79" t="str">
        <f>IF(AND($C79&lt;R$71,COUNT($E79:Q79)&lt;$D$69+1),IF($D79*(1-$I$3)/$D$69*(R$71-$C$79)&gt;$D79*(1-$I$3),$D79*$I$3-$D79*$I$4,$D79*(1-$I$3)/$D$69),"")</f>
        <v/>
      </c>
      <c r="S79" s="79" t="str">
        <f>IF(AND($C79&lt;S$71,COUNT($E79:R79)&lt;$D$69+1),IF($D79*(1-$I$3)/$D$69*(S$71-$C$79)&gt;$D79*(1-$I$3),$D79*$I$3-$D79*$I$4,$D79*(1-$I$3)/$D$69),"")</f>
        <v/>
      </c>
      <c r="T79" s="79" t="str">
        <f>IF(AND($C79&lt;T$71,COUNT($E79:S79)&lt;$D$69+1),IF($D79*(1-$I$3)/$D$69*(T$71-$C$79)&gt;$D79*(1-$I$3),$D79*$I$3-$D79*$I$4,$D79*(1-$I$3)/$D$69),"")</f>
        <v/>
      </c>
      <c r="U79" s="79" t="str">
        <f>IF(AND($C79&lt;U$71,COUNT($E79:T79)&lt;$D$69+1),IF($D79*(1-$I$3)/$D$69*(U$71-$C$79)&gt;$D79*(1-$I$3),$D79*$I$3-$D79*$I$4,$D79*(1-$I$3)/$D$69),"")</f>
        <v/>
      </c>
      <c r="V79" s="79" t="str">
        <f>IF(AND($C79&lt;V$71,COUNT($E79:U79)&lt;$D$69+1),IF($D79*(1-$I$3)/$D$69*(V$71-$C$79)&gt;$D79*(1-$I$3),$D79*$I$3-$D79*$I$4,$D79*(1-$I$3)/$D$69),"")</f>
        <v/>
      </c>
      <c r="W79" s="79" t="str">
        <f>IF(AND($C79&lt;W$71,COUNT($E79:V79)&lt;$D$69+1),IF($D79*(1-$I$3)/$D$69*(W$71-$C$79)&gt;$D79*(1-$I$3),$D79*$I$3-$D79*$I$4,$D79*(1-$I$3)/$D$69),"")</f>
        <v/>
      </c>
      <c r="X79" s="79" t="str">
        <f>IF(AND($C79&lt;X$71,COUNT($E79:W79)&lt;$D$69+1),IF($D79*(1-$I$3)/$D$69*(X$71-$C$79)&gt;$D79*(1-$I$3),$D79*$I$3-$D79*$I$4,$D79*(1-$I$3)/$D$69),"")</f>
        <v/>
      </c>
      <c r="Y79" s="42">
        <f t="shared" si="61"/>
        <v>0.49999999999999822</v>
      </c>
    </row>
    <row r="80" spans="1:26" x14ac:dyDescent="0.15">
      <c r="B80" s="92"/>
      <c r="C80" s="49">
        <v>32</v>
      </c>
      <c r="D80" s="41">
        <v>10</v>
      </c>
      <c r="E80" s="42" t="str">
        <f t="shared" si="60"/>
        <v/>
      </c>
      <c r="F80" s="79" t="str">
        <f>IF(AND($C80&lt;F$71,COUNT($E80:E80)&lt;$D$69+1),IF($D80*(1-$I$3)/$D$69*(F$71-$C$80)&gt;$D80*(1-$I$3),$D80*$I$3-$D80*$I$4,$D80*(1-$I$3)/$D$69),"")</f>
        <v/>
      </c>
      <c r="G80" s="79" t="str">
        <f>IF(AND($C80&lt;G$71,COUNT($E80:F80)&lt;$D$69+1),IF($D80*(1-$I$3)/$D$69*(G$71-$C$80)&gt;$D80*(1-$I$3),$D80*$I$3-$D80*$I$4,$D80*(1-$I$3)/$D$69),"")</f>
        <v/>
      </c>
      <c r="H80" s="79">
        <f>IF(AND($C80&lt;H$71,COUNT($E80:G80)&lt;$D$69+1),IF($D80*(1-$I$3)/$D$69*(H$71-$C$80)&gt;$D80*(1-$I$3),$D80*$I$3-$D80*$I$4,$D80*(1-$I$3)/$D$69),"")</f>
        <v>0.9</v>
      </c>
      <c r="I80" s="79">
        <f>IF(AND($C80&lt;I$71,COUNT($E80:H80)&lt;$D$69+1),IF($D80*(1-$I$3)/$D$69*(I$71-$C$80)&gt;$D80*(1-$I$3),$D80*$I$3-$D80*$I$4,$D80*(1-$I$3)/$D$69),"")</f>
        <v>0.9</v>
      </c>
      <c r="J80" s="79">
        <f>IF(AND($C80&lt;J$71,COUNT($E80:I80)&lt;$D$69+1),IF($D80*(1-$I$3)/$D$69*(J$71-$C$80)&gt;$D80*(1-$I$3),$D80*$I$3-$D80*$I$4,$D80*(1-$I$3)/$D$69),"")</f>
        <v>0.9</v>
      </c>
      <c r="K80" s="79">
        <f>IF(AND($C80&lt;K$71,COUNT($E80:J80)&lt;$D$69+1),IF($D80*(1-$I$3)/$D$69*(K$71-$C$80)&gt;$D80*(1-$I$3),$D80*$I$3-$D80*$I$4,$D80*(1-$I$3)/$D$69),"")</f>
        <v>0.9</v>
      </c>
      <c r="L80" s="79">
        <f>IF(AND($C80&lt;L$71,COUNT($E80:K80)&lt;$D$69+1),IF($D80*(1-$I$3)/$D$69*(L$71-$C$80)&gt;$D80*(1-$I$3),$D80*$I$3-$D80*$I$4,$D80*(1-$I$3)/$D$69),"")</f>
        <v>0.9</v>
      </c>
      <c r="M80" s="79">
        <f>IF(AND($C80&lt;M$71,COUNT($E80:L80)&lt;$D$69+1),IF($D80*(1-$I$3)/$D$69*(M$71-$C$80)&gt;$D80*(1-$I$3),$D80*$I$3-$D80*$I$4,$D80*(1-$I$3)/$D$69),"")</f>
        <v>0.9</v>
      </c>
      <c r="N80" s="79">
        <f>IF(AND($C80&lt;N$71,COUNT($E80:M80)&lt;$D$69+1),IF($D80*(1-$I$3)/$D$69*(N$71-$C$80)&gt;$D80*(1-$I$3),$D80*$I$3-$D80*$I$4,$D80*(1-$I$3)/$D$69),"")</f>
        <v>0.9</v>
      </c>
      <c r="O80" s="79">
        <f>IF(AND($C80&lt;O$71,COUNT($E80:N80)&lt;$D$69+1),IF($D80*(1-$I$3)/$D$69*(O$71-$C$80)&gt;$D80*(1-$I$3),$D80*$I$3-$D80*$I$4,$D80*(1-$I$3)/$D$69),"")</f>
        <v>0.9</v>
      </c>
      <c r="P80" s="79">
        <f>IF(AND($C80&lt;P$71,COUNT($E80:O80)&lt;$D$69+1),IF($D80*(1-$I$3)/$D$69*(P$71-$C$80)&gt;$D80*(1-$I$3),$D80*$I$3-$D80*$I$4,$D80*(1-$I$3)/$D$69),"")</f>
        <v>0.9</v>
      </c>
      <c r="Q80" s="79">
        <f>IF(AND($C80&lt;Q$71,COUNT($E80:P80)&lt;$D$69+1),IF($D80*(1-$I$3)/$D$69*(Q$71-$C$80)&gt;$D80*(1-$I$3),$D80*$I$3-$D80*$I$4,$D80*(1-$I$3)/$D$69),"")</f>
        <v>0.9</v>
      </c>
      <c r="R80" s="79">
        <f>IF(AND($C80&lt;R$71,COUNT($E80:Q80)&lt;$D$69+1),IF($D80*(1-$I$3)/$D$69*(R$71-$C$80)&gt;$D80*(1-$I$3),$D80*$I$3-$D80*$I$4,$D80*(1-$I$3)/$D$69),"")</f>
        <v>0.5</v>
      </c>
      <c r="S80" s="79" t="str">
        <f>IF(AND($C80&lt;S$71,COUNT($E80:R80)&lt;$D$69+1),IF($D80*(1-$I$3)/$D$69*(S$71-$C$80)&gt;$D80*(1-$I$3),$D80*$I$3-$D80*$I$4,$D80*(1-$I$3)/$D$69),"")</f>
        <v/>
      </c>
      <c r="T80" s="79" t="str">
        <f>IF(AND($C80&lt;T$71,COUNT($E80:S80)&lt;$D$69+1),IF($D80*(1-$I$3)/$D$69*(T$71-$C$80)&gt;$D80*(1-$I$3),$D80*$I$3-$D80*$I$4,$D80*(1-$I$3)/$D$69),"")</f>
        <v/>
      </c>
      <c r="U80" s="79" t="str">
        <f>IF(AND($C80&lt;U$71,COUNT($E80:T80)&lt;$D$69+1),IF($D80*(1-$I$3)/$D$69*(U$71-$C$80)&gt;$D80*(1-$I$3),$D80*$I$3-$D80*$I$4,$D80*(1-$I$3)/$D$69),"")</f>
        <v/>
      </c>
      <c r="V80" s="79" t="str">
        <f>IF(AND($C80&lt;V$71,COUNT($E80:U80)&lt;$D$69+1),IF($D80*(1-$I$3)/$D$69*(V$71-$C$80)&gt;$D80*(1-$I$3),$D80*$I$3-$D80*$I$4,$D80*(1-$I$3)/$D$69),"")</f>
        <v/>
      </c>
      <c r="W80" s="79" t="str">
        <f>IF(AND($C80&lt;W$71,COUNT($E80:V80)&lt;$D$69+1),IF($D80*(1-$I$3)/$D$69*(W$71-$C$80)&gt;$D80*(1-$I$3),$D80*$I$3-$D80*$I$4,$D80*(1-$I$3)/$D$69),"")</f>
        <v/>
      </c>
      <c r="X80" s="79" t="str">
        <f>IF(AND($C80&lt;X$71,COUNT($E80:W80)&lt;$D$69+1),IF($D80*(1-$I$3)/$D$69*(X$71-$C$80)&gt;$D80*(1-$I$3),$D80*$I$3-$D80*$I$4,$D80*(1-$I$3)/$D$69),"")</f>
        <v/>
      </c>
      <c r="Y80" s="42">
        <f t="shared" si="61"/>
        <v>0.49999999999999822</v>
      </c>
    </row>
    <row r="81" spans="2:25" x14ac:dyDescent="0.15">
      <c r="B81" s="92"/>
      <c r="C81" s="49">
        <v>33</v>
      </c>
      <c r="D81" s="41">
        <v>10</v>
      </c>
      <c r="E81" s="42" t="str">
        <f t="shared" si="60"/>
        <v/>
      </c>
      <c r="F81" s="79" t="str">
        <f>IF(AND($C81&lt;F$71,COUNT($E81:E81)&lt;$D$69+1),IF($D81*(1-$I$3)/$D$69*(F$71-$C$81)&gt;$D81*(1-$I$3),$D81*$I$3-$D81*$I$4,$D81*(1-$I$3)/$D$69),"")</f>
        <v/>
      </c>
      <c r="G81" s="79" t="str">
        <f>IF(AND($C81&lt;G$71,COUNT($E81:F81)&lt;$D$69+1),IF($D81*(1-$I$3)/$D$69*(G$71-$C$81)&gt;$D81*(1-$I$3),$D81*$I$3-$D81*$I$4,$D81*(1-$I$3)/$D$69),"")</f>
        <v/>
      </c>
      <c r="H81" s="79" t="str">
        <f>IF(AND($C81&lt;H$71,COUNT($E81:G81)&lt;$D$69+1),IF($D81*(1-$I$3)/$D$69*(H$71-$C$81)&gt;$D81*(1-$I$3),$D81*$I$3-$D81*$I$4,$D81*(1-$I$3)/$D$69),"")</f>
        <v/>
      </c>
      <c r="I81" s="79">
        <f>IF(AND($C81&lt;I$71,COUNT($E81:H81)&lt;$D$69+1),IF($D81*(1-$I$3)/$D$69*(I$71-$C$81)&gt;$D81*(1-$I$3),$D81*$I$3-$D81*$I$4,$D81*(1-$I$3)/$D$69),"")</f>
        <v>0.9</v>
      </c>
      <c r="J81" s="79">
        <f>IF(AND($C81&lt;J$71,COUNT($E81:I81)&lt;$D$69+1),IF($D81*(1-$I$3)/$D$69*(J$71-$C$81)&gt;$D81*(1-$I$3),$D81*$I$3-$D81*$I$4,$D81*(1-$I$3)/$D$69),"")</f>
        <v>0.9</v>
      </c>
      <c r="K81" s="79">
        <f>IF(AND($C81&lt;K$71,COUNT($E81:J81)&lt;$D$69+1),IF($D81*(1-$I$3)/$D$69*(K$71-$C$81)&gt;$D81*(1-$I$3),$D81*$I$3-$D81*$I$4,$D81*(1-$I$3)/$D$69),"")</f>
        <v>0.9</v>
      </c>
      <c r="L81" s="79">
        <f>IF(AND($C81&lt;L$71,COUNT($E81:K81)&lt;$D$69+1),IF($D81*(1-$I$3)/$D$69*(L$71-$C$81)&gt;$D81*(1-$I$3),$D81*$I$3-$D81*$I$4,$D81*(1-$I$3)/$D$69),"")</f>
        <v>0.9</v>
      </c>
      <c r="M81" s="79">
        <f>IF(AND($C81&lt;M$71,COUNT($E81:L81)&lt;$D$69+1),IF($D81*(1-$I$3)/$D$69*(M$71-$C$81)&gt;$D81*(1-$I$3),$D81*$I$3-$D81*$I$4,$D81*(1-$I$3)/$D$69),"")</f>
        <v>0.9</v>
      </c>
      <c r="N81" s="79">
        <f>IF(AND($C81&lt;N$71,COUNT($E81:M81)&lt;$D$69+1),IF($D81*(1-$I$3)/$D$69*(N$71-$C$81)&gt;$D81*(1-$I$3),$D81*$I$3-$D81*$I$4,$D81*(1-$I$3)/$D$69),"")</f>
        <v>0.9</v>
      </c>
      <c r="O81" s="79">
        <f>IF(AND($C81&lt;O$71,COUNT($E81:N81)&lt;$D$69+1),IF($D81*(1-$I$3)/$D$69*(O$71-$C$81)&gt;$D81*(1-$I$3),$D81*$I$3-$D81*$I$4,$D81*(1-$I$3)/$D$69),"")</f>
        <v>0.9</v>
      </c>
      <c r="P81" s="79">
        <f>IF(AND($C81&lt;P$71,COUNT($E81:O81)&lt;$D$69+1),IF($D81*(1-$I$3)/$D$69*(P$71-$C$81)&gt;$D81*(1-$I$3),$D81*$I$3-$D81*$I$4,$D81*(1-$I$3)/$D$69),"")</f>
        <v>0.9</v>
      </c>
      <c r="Q81" s="79">
        <f>IF(AND($C81&lt;Q$71,COUNT($E81:P81)&lt;$D$69+1),IF($D81*(1-$I$3)/$D$69*(Q$71-$C$81)&gt;$D81*(1-$I$3),$D81*$I$3-$D81*$I$4,$D81*(1-$I$3)/$D$69),"")</f>
        <v>0.9</v>
      </c>
      <c r="R81" s="79">
        <f>IF(AND($C81&lt;R$71,COUNT($E81:Q81)&lt;$D$69+1),IF($D81*(1-$I$3)/$D$69*(R$71-$C$81)&gt;$D81*(1-$I$3),$D81*$I$3-$D81*$I$4,$D81*(1-$I$3)/$D$69),"")</f>
        <v>0.9</v>
      </c>
      <c r="S81" s="79">
        <f>IF(AND($C81&lt;S$71,COUNT($E81:R81)&lt;$D$69+1),IF($D81*(1-$I$3)/$D$69*(S$71-$C$81)&gt;$D81*(1-$I$3),$D81*$I$3-$D81*$I$4,$D81*(1-$I$3)/$D$69),"")</f>
        <v>0.5</v>
      </c>
      <c r="T81" s="79" t="str">
        <f>IF(AND($C81&lt;T$71,COUNT($E81:S81)&lt;$D$69+1),IF($D81*(1-$I$3)/$D$69*(T$71-$C$81)&gt;$D81*(1-$I$3),$D81*$I$3-$D81*$I$4,$D81*(1-$I$3)/$D$69),"")</f>
        <v/>
      </c>
      <c r="U81" s="79" t="str">
        <f>IF(AND($C81&lt;U$71,COUNT($E81:T81)&lt;$D$69+1),IF($D81*(1-$I$3)/$D$69*(U$71-$C$81)&gt;$D81*(1-$I$3),$D81*$I$3-$D81*$I$4,$D81*(1-$I$3)/$D$69),"")</f>
        <v/>
      </c>
      <c r="V81" s="79" t="str">
        <f>IF(AND($C81&lt;V$71,COUNT($E81:U81)&lt;$D$69+1),IF($D81*(1-$I$3)/$D$69*(V$71-$C$81)&gt;$D81*(1-$I$3),$D81*$I$3-$D81*$I$4,$D81*(1-$I$3)/$D$69),"")</f>
        <v/>
      </c>
      <c r="W81" s="79" t="str">
        <f>IF(AND($C81&lt;W$71,COUNT($E81:V81)&lt;$D$69+1),IF($D81*(1-$I$3)/$D$69*(W$71-$C$81)&gt;$D81*(1-$I$3),$D81*$I$3-$D81*$I$4,$D81*(1-$I$3)/$D$69),"")</f>
        <v/>
      </c>
      <c r="X81" s="79" t="str">
        <f>IF(AND($C81&lt;X$71,COUNT($E81:W81)&lt;$D$69+1),IF($D81*(1-$I$3)/$D$69*(X$71-$C$81)&gt;$D81*(1-$I$3),$D81*$I$3-$D81*$I$4,$D81*(1-$I$3)/$D$69),"")</f>
        <v/>
      </c>
      <c r="Y81" s="42">
        <f t="shared" si="61"/>
        <v>0.49999999999999822</v>
      </c>
    </row>
    <row r="82" spans="2:25" x14ac:dyDescent="0.15">
      <c r="B82" s="92"/>
      <c r="C82" s="49">
        <v>34</v>
      </c>
      <c r="D82" s="41">
        <v>10.476190476190476</v>
      </c>
      <c r="E82" s="42" t="str">
        <f t="shared" si="60"/>
        <v/>
      </c>
      <c r="F82" s="79" t="str">
        <f>IF(AND($C82&lt;F$71,COUNT($E82:E82)&lt;$D$69+1),IF($D82*(1-$I$3)/$D$69*(F$71-$C$82)&gt;$D82*(1-$I$3),$D82*$I$3-$D82*$I$4,$D82*(1-$I$3)/$D$69),"")</f>
        <v/>
      </c>
      <c r="G82" s="79" t="str">
        <f>IF(AND($C82&lt;G$71,COUNT($E82:F82)&lt;$D$69+1),IF($D82*(1-$I$3)/$D$69*(G$71-$C$82)&gt;$D82*(1-$I$3),$D82*$I$3-$D82*$I$4,$D82*(1-$I$3)/$D$69),"")</f>
        <v/>
      </c>
      <c r="H82" s="79" t="str">
        <f>IF(AND($C82&lt;H$71,COUNT($E82:G82)&lt;$D$69+1),IF($D82*(1-$I$3)/$D$69*(H$71-$C$82)&gt;$D82*(1-$I$3),$D82*$I$3-$D82*$I$4,$D82*(1-$I$3)/$D$69),"")</f>
        <v/>
      </c>
      <c r="I82" s="79" t="str">
        <f>IF(AND($C82&lt;I$71,COUNT($E82:H82)&lt;$D$69+1),IF($D82*(1-$I$3)/$D$69*(I$71-$C$82)&gt;$D82*(1-$I$3),$D82*$I$3-$D82*$I$4,$D82*(1-$I$3)/$D$69),"")</f>
        <v/>
      </c>
      <c r="J82" s="79">
        <f>IF(AND($C82&lt;J$71,COUNT($E82:I82)&lt;$D$69+1),IF($D82*(1-$I$3)/$D$69*(J$71-$C$82)&gt;$D82*(1-$I$3),$D82*$I$3-$D82*$I$4,$D82*(1-$I$3)/$D$69),"")</f>
        <v>0.94285714285714284</v>
      </c>
      <c r="K82" s="79">
        <f>IF(AND($C82&lt;K$71,COUNT($E82:J82)&lt;$D$69+1),IF($D82*(1-$I$3)/$D$69*(K$71-$C$82)&gt;$D82*(1-$I$3),$D82*$I$3-$D82*$I$4,$D82*(1-$I$3)/$D$69),"")</f>
        <v>0.94285714285714284</v>
      </c>
      <c r="L82" s="79">
        <f>IF(AND($C82&lt;L$71,COUNT($E82:K82)&lt;$D$69+1),IF($D82*(1-$I$3)/$D$69*(L$71-$C$82)&gt;$D82*(1-$I$3),$D82*$I$3-$D82*$I$4,$D82*(1-$I$3)/$D$69),"")</f>
        <v>0.94285714285714284</v>
      </c>
      <c r="M82" s="79">
        <f>IF(AND($C82&lt;M$71,COUNT($E82:L82)&lt;$D$69+1),IF($D82*(1-$I$3)/$D$69*(M$71-$C$82)&gt;$D82*(1-$I$3),$D82*$I$3-$D82*$I$4,$D82*(1-$I$3)/$D$69),"")</f>
        <v>0.94285714285714284</v>
      </c>
      <c r="N82" s="79">
        <f>IF(AND($C82&lt;N$71,COUNT($E82:M82)&lt;$D$69+1),IF($D82*(1-$I$3)/$D$69*(N$71-$C$82)&gt;$D82*(1-$I$3),$D82*$I$3-$D82*$I$4,$D82*(1-$I$3)/$D$69),"")</f>
        <v>0.94285714285714284</v>
      </c>
      <c r="O82" s="79">
        <f>IF(AND($C82&lt;O$71,COUNT($E82:N82)&lt;$D$69+1),IF($D82*(1-$I$3)/$D$69*(O$71-$C$82)&gt;$D82*(1-$I$3),$D82*$I$3-$D82*$I$4,$D82*(1-$I$3)/$D$69),"")</f>
        <v>0.94285714285714284</v>
      </c>
      <c r="P82" s="79">
        <f>IF(AND($C82&lt;P$71,COUNT($E82:O82)&lt;$D$69+1),IF($D82*(1-$I$3)/$D$69*(P$71-$C$82)&gt;$D82*(1-$I$3),$D82*$I$3-$D82*$I$4,$D82*(1-$I$3)/$D$69),"")</f>
        <v>0.94285714285714284</v>
      </c>
      <c r="Q82" s="79">
        <f>IF(AND($C82&lt;Q$71,COUNT($E82:P82)&lt;$D$69+1),IF($D82*(1-$I$3)/$D$69*(Q$71-$C$82)&gt;$D82*(1-$I$3),$D82*$I$3-$D82*$I$4,$D82*(1-$I$3)/$D$69),"")</f>
        <v>0.94285714285714284</v>
      </c>
      <c r="R82" s="79">
        <f>IF(AND($C82&lt;R$71,COUNT($E82:Q82)&lt;$D$69+1),IF($D82*(1-$I$3)/$D$69*(R$71-$C$82)&gt;$D82*(1-$I$3),$D82*$I$3-$D82*$I$4,$D82*(1-$I$3)/$D$69),"")</f>
        <v>0.94285714285714284</v>
      </c>
      <c r="S82" s="79">
        <f>IF(AND($C82&lt;S$71,COUNT($E82:R82)&lt;$D$69+1),IF($D82*(1-$I$3)/$D$69*(S$71-$C$82)&gt;$D82*(1-$I$3),$D82*$I$3-$D82*$I$4,$D82*(1-$I$3)/$D$69),"")</f>
        <v>0.94285714285714284</v>
      </c>
      <c r="T82" s="79">
        <f>IF(AND($C82&lt;T$71,COUNT($E82:S82)&lt;$D$69+1),IF($D82*(1-$I$3)/$D$69*(T$71-$C$82)&gt;$D82*(1-$I$3),$D82*$I$3-$D82*$I$4,$D82*(1-$I$3)/$D$69),"")</f>
        <v>0.52380952380952384</v>
      </c>
      <c r="U82" s="79" t="str">
        <f>IF(AND($C82&lt;U$71,COUNT($E82:T82)&lt;$D$69+1),IF($D82*(1-$I$3)/$D$69*(U$71-$C$82)&gt;$D82*(1-$I$3),$D82*$I$3-$D82*$I$4,$D82*(1-$I$3)/$D$69),"")</f>
        <v/>
      </c>
      <c r="V82" s="79" t="str">
        <f>IF(AND($C82&lt;V$71,COUNT($E82:U82)&lt;$D$69+1),IF($D82*(1-$I$3)/$D$69*(V$71-$C$82)&gt;$D82*(1-$I$3),$D82*$I$3-$D82*$I$4,$D82*(1-$I$3)/$D$69),"")</f>
        <v/>
      </c>
      <c r="W82" s="79" t="str">
        <f>IF(AND($C82&lt;W$71,COUNT($E82:V82)&lt;$D$69+1),IF($D82*(1-$I$3)/$D$69*(W$71-$C$82)&gt;$D82*(1-$I$3),$D82*$I$3-$D82*$I$4,$D82*(1-$I$3)/$D$69),"")</f>
        <v/>
      </c>
      <c r="X82" s="79" t="str">
        <f>IF(AND($C82&lt;X$71,COUNT($E82:W82)&lt;$D$69+1),IF($D82*(1-$I$3)/$D$69*(X$71-$C$82)&gt;$D82*(1-$I$3),$D82*$I$3-$D82*$I$4,$D82*(1-$I$3)/$D$69),"")</f>
        <v/>
      </c>
      <c r="Y82" s="42">
        <f t="shared" si="61"/>
        <v>0.52380952380952372</v>
      </c>
    </row>
    <row r="83" spans="2:25" x14ac:dyDescent="0.15">
      <c r="B83" s="92"/>
      <c r="C83" s="49">
        <v>35</v>
      </c>
      <c r="D83" s="41">
        <v>10</v>
      </c>
      <c r="E83" s="42" t="str">
        <f t="shared" si="60"/>
        <v/>
      </c>
      <c r="F83" s="79" t="str">
        <f>IF(AND($C83&lt;F$71,COUNT($E83:E83)&lt;$D$69+1),IF($D83*(1-$I$3)/$D$69*(F$71-$C$83)&gt;$D83*(1-$I$3),$D83*$I$3-$D83*$I$4,$D83*(1-$I$3)/$D$69),"")</f>
        <v/>
      </c>
      <c r="G83" s="79" t="str">
        <f>IF(AND($C83&lt;G$71,COUNT($E83:F83)&lt;$D$69+1),IF($D83*(1-$I$3)/$D$69*(G$71-$C$83)&gt;$D83*(1-$I$3),$D83*$I$3-$D83*$I$4,$D83*(1-$I$3)/$D$69),"")</f>
        <v/>
      </c>
      <c r="H83" s="79" t="str">
        <f>IF(AND($C83&lt;H$71,COUNT($E83:G83)&lt;$D$69+1),IF($D83*(1-$I$3)/$D$69*(H$71-$C$83)&gt;$D83*(1-$I$3),$D83*$I$3-$D83*$I$4,$D83*(1-$I$3)/$D$69),"")</f>
        <v/>
      </c>
      <c r="I83" s="79" t="str">
        <f>IF(AND($C83&lt;I$71,COUNT($E83:H83)&lt;$D$69+1),IF($D83*(1-$I$3)/$D$69*(I$71-$C$83)&gt;$D83*(1-$I$3),$D83*$I$3-$D83*$I$4,$D83*(1-$I$3)/$D$69),"")</f>
        <v/>
      </c>
      <c r="J83" s="79" t="str">
        <f>IF(AND($C83&lt;J$71,COUNT($E83:I83)&lt;$D$69+1),IF($D83*(1-$I$3)/$D$69*(J$71-$C$83)&gt;$D83*(1-$I$3),$D83*$I$3-$D83*$I$4,$D83*(1-$I$3)/$D$69),"")</f>
        <v/>
      </c>
      <c r="K83" s="79">
        <f>IF(AND($C83&lt;K$71,COUNT($E83:J83)&lt;$D$69+1),IF($D83*(1-$I$3)/$D$69*(K$71-$C$83)&gt;$D83*(1-$I$3),$D83*$I$3-$D83*$I$4,$D83*(1-$I$3)/$D$69),"")</f>
        <v>0.9</v>
      </c>
      <c r="L83" s="79">
        <f>IF(AND($C83&lt;L$71,COUNT($E83:K83)&lt;$D$69+1),IF($D83*(1-$I$3)/$D$69*(L$71-$C$83)&gt;$D83*(1-$I$3),$D83*$I$3-$D83*$I$4,$D83*(1-$I$3)/$D$69),"")</f>
        <v>0.9</v>
      </c>
      <c r="M83" s="79">
        <f>IF(AND($C83&lt;M$71,COUNT($E83:L83)&lt;$D$69+1),IF($D83*(1-$I$3)/$D$69*(M$71-$C$83)&gt;$D83*(1-$I$3),$D83*$I$3-$D83*$I$4,$D83*(1-$I$3)/$D$69),"")</f>
        <v>0.9</v>
      </c>
      <c r="N83" s="79">
        <f>IF(AND($C83&lt;N$71,COUNT($E83:M83)&lt;$D$69+1),IF($D83*(1-$I$3)/$D$69*(N$71-$C$83)&gt;$D83*(1-$I$3),$D83*$I$3-$D83*$I$4,$D83*(1-$I$3)/$D$69),"")</f>
        <v>0.9</v>
      </c>
      <c r="O83" s="79">
        <f>IF(AND($C83&lt;O$71,COUNT($E83:N83)&lt;$D$69+1),IF($D83*(1-$I$3)/$D$69*(O$71-$C$83)&gt;$D83*(1-$I$3),$D83*$I$3-$D83*$I$4,$D83*(1-$I$3)/$D$69),"")</f>
        <v>0.9</v>
      </c>
      <c r="P83" s="79">
        <f>IF(AND($C83&lt;P$71,COUNT($E83:O83)&lt;$D$69+1),IF($D83*(1-$I$3)/$D$69*(P$71-$C$83)&gt;$D83*(1-$I$3),$D83*$I$3-$D83*$I$4,$D83*(1-$I$3)/$D$69),"")</f>
        <v>0.9</v>
      </c>
      <c r="Q83" s="79">
        <f>IF(AND($C83&lt;Q$71,COUNT($E83:P83)&lt;$D$69+1),IF($D83*(1-$I$3)/$D$69*(Q$71-$C$83)&gt;$D83*(1-$I$3),$D83*$I$3-$D83*$I$4,$D83*(1-$I$3)/$D$69),"")</f>
        <v>0.9</v>
      </c>
      <c r="R83" s="79">
        <f>IF(AND($C83&lt;R$71,COUNT($E83:Q83)&lt;$D$69+1),IF($D83*(1-$I$3)/$D$69*(R$71-$C$83)&gt;$D83*(1-$I$3),$D83*$I$3-$D83*$I$4,$D83*(1-$I$3)/$D$69),"")</f>
        <v>0.9</v>
      </c>
      <c r="S83" s="79">
        <f>IF(AND($C83&lt;S$71,COUNT($E83:R83)&lt;$D$69+1),IF($D83*(1-$I$3)/$D$69*(S$71-$C$83)&gt;$D83*(1-$I$3),$D83*$I$3-$D83*$I$4,$D83*(1-$I$3)/$D$69),"")</f>
        <v>0.9</v>
      </c>
      <c r="T83" s="79">
        <f>IF(AND($C83&lt;T$71,COUNT($E83:S83)&lt;$D$69+1),IF($D83*(1-$I$3)/$D$69*(T$71-$C$83)&gt;$D83*(1-$I$3),$D83*$I$3-$D83*$I$4,$D83*(1-$I$3)/$D$69),"")</f>
        <v>0.9</v>
      </c>
      <c r="U83" s="79">
        <f>IF(AND($C83&lt;U$71,COUNT($E83:T83)&lt;$D$69+1),IF($D83*(1-$I$3)/$D$69*(U$71-$C$83)&gt;$D83*(1-$I$3),$D83*$I$3-$D83*$I$4,$D83*(1-$I$3)/$D$69),"")</f>
        <v>0.5</v>
      </c>
      <c r="V83" s="79" t="str">
        <f>IF(AND($C83&lt;V$71,COUNT($E83:U83)&lt;$D$69+1),IF($D83*(1-$I$3)/$D$69*(V$71-$C$83)&gt;$D83*(1-$I$3),$D83*$I$3-$D83*$I$4,$D83*(1-$I$3)/$D$69),"")</f>
        <v/>
      </c>
      <c r="W83" s="79" t="str">
        <f>IF(AND($C83&lt;W$71,COUNT($E83:V83)&lt;$D$69+1),IF($D83*(1-$I$3)/$D$69*(W$71-$C$83)&gt;$D83*(1-$I$3),$D83*$I$3-$D83*$I$4,$D83*(1-$I$3)/$D$69),"")</f>
        <v/>
      </c>
      <c r="X83" s="79" t="str">
        <f>IF(AND($C83&lt;X$71,COUNT($E83:W83)&lt;$D$69+1),IF($D83*(1-$I$3)/$D$69*(X$71-$C$83)&gt;$D83*(1-$I$3),$D83*$I$3-$D83*$I$4,$D83*(1-$I$3)/$D$69),"")</f>
        <v/>
      </c>
      <c r="Y83" s="42">
        <f t="shared" si="61"/>
        <v>0.49999999999999822</v>
      </c>
    </row>
    <row r="84" spans="2:25" x14ac:dyDescent="0.15">
      <c r="B84" s="92"/>
      <c r="C84" s="49">
        <v>36</v>
      </c>
      <c r="D84" s="41">
        <v>10</v>
      </c>
      <c r="E84" s="42" t="str">
        <f t="shared" si="60"/>
        <v/>
      </c>
      <c r="F84" s="79" t="str">
        <f>IF(AND($C84&lt;F$71,COUNT($E84:E84)&lt;$D$69+1),IF($D84*(1-$I$3)/$D$69*(F$71-$C$84)&gt;$D84*(1-$I$3),$D84*$I$3-$D84*$I$4,$D84*(1-$I$3)/$D$69),"")</f>
        <v/>
      </c>
      <c r="G84" s="79" t="str">
        <f>IF(AND($C84&lt;G$71,COUNT($E84:F84)&lt;$D$69+1),IF($D84*(1-$I$3)/$D$69*(G$71-$C$84)&gt;$D84*(1-$I$3),$D84*$I$3-$D84*$I$4,$D84*(1-$I$3)/$D$69),"")</f>
        <v/>
      </c>
      <c r="H84" s="79" t="str">
        <f>IF(AND($C84&lt;H$71,COUNT($E84:G84)&lt;$D$69+1),IF($D84*(1-$I$3)/$D$69*(H$71-$C$84)&gt;$D84*(1-$I$3),$D84*$I$3-$D84*$I$4,$D84*(1-$I$3)/$D$69),"")</f>
        <v/>
      </c>
      <c r="I84" s="79" t="str">
        <f>IF(AND($C84&lt;I$71,COUNT($E84:H84)&lt;$D$69+1),IF($D84*(1-$I$3)/$D$69*(I$71-$C$84)&gt;$D84*(1-$I$3),$D84*$I$3-$D84*$I$4,$D84*(1-$I$3)/$D$69),"")</f>
        <v/>
      </c>
      <c r="J84" s="79" t="str">
        <f>IF(AND($C84&lt;J$71,COUNT($E84:I84)&lt;$D$69+1),IF($D84*(1-$I$3)/$D$69*(J$71-$C$84)&gt;$D84*(1-$I$3),$D84*$I$3-$D84*$I$4,$D84*(1-$I$3)/$D$69),"")</f>
        <v/>
      </c>
      <c r="K84" s="79" t="str">
        <f>IF(AND($C84&lt;K$71,COUNT($E84:J84)&lt;$D$69+1),IF($D84*(1-$I$3)/$D$69*(K$71-$C$84)&gt;$D84*(1-$I$3),$D84*$I$3-$D84*$I$4,$D84*(1-$I$3)/$D$69),"")</f>
        <v/>
      </c>
      <c r="L84" s="79">
        <f>IF(AND($C84&lt;L$71,COUNT($E84:K84)&lt;$D$69+1),IF($D84*(1-$I$3)/$D$69*(L$71-$C$84)&gt;$D84*(1-$I$3),$D84*$I$3-$D84*$I$4,$D84*(1-$I$3)/$D$69),"")</f>
        <v>0.9</v>
      </c>
      <c r="M84" s="79">
        <f>IF(AND($C84&lt;M$71,COUNT($E84:L84)&lt;$D$69+1),IF($D84*(1-$I$3)/$D$69*(M$71-$C$84)&gt;$D84*(1-$I$3),$D84*$I$3-$D84*$I$4,$D84*(1-$I$3)/$D$69),"")</f>
        <v>0.9</v>
      </c>
      <c r="N84" s="79">
        <f>IF(AND($C84&lt;N$71,COUNT($E84:M84)&lt;$D$69+1),IF($D84*(1-$I$3)/$D$69*(N$71-$C$84)&gt;$D84*(1-$I$3),$D84*$I$3-$D84*$I$4,$D84*(1-$I$3)/$D$69),"")</f>
        <v>0.9</v>
      </c>
      <c r="O84" s="79">
        <f>IF(AND($C84&lt;O$71,COUNT($E84:N84)&lt;$D$69+1),IF($D84*(1-$I$3)/$D$69*(O$71-$C$84)&gt;$D84*(1-$I$3),$D84*$I$3-$D84*$I$4,$D84*(1-$I$3)/$D$69),"")</f>
        <v>0.9</v>
      </c>
      <c r="P84" s="79">
        <f>IF(AND($C84&lt;P$71,COUNT($E84:O84)&lt;$D$69+1),IF($D84*(1-$I$3)/$D$69*(P$71-$C$84)&gt;$D84*(1-$I$3),$D84*$I$3-$D84*$I$4,$D84*(1-$I$3)/$D$69),"")</f>
        <v>0.9</v>
      </c>
      <c r="Q84" s="79">
        <f>IF(AND($C84&lt;Q$71,COUNT($E84:P84)&lt;$D$69+1),IF($D84*(1-$I$3)/$D$69*(Q$71-$C$84)&gt;$D84*(1-$I$3),$D84*$I$3-$D84*$I$4,$D84*(1-$I$3)/$D$69),"")</f>
        <v>0.9</v>
      </c>
      <c r="R84" s="79">
        <f>IF(AND($C84&lt;R$71,COUNT($E84:Q84)&lt;$D$69+1),IF($D84*(1-$I$3)/$D$69*(R$71-$C$84)&gt;$D84*(1-$I$3),$D84*$I$3-$D84*$I$4,$D84*(1-$I$3)/$D$69),"")</f>
        <v>0.9</v>
      </c>
      <c r="S84" s="79">
        <f>IF(AND($C84&lt;S$71,COUNT($E84:R84)&lt;$D$69+1),IF($D84*(1-$I$3)/$D$69*(S$71-$C$84)&gt;$D84*(1-$I$3),$D84*$I$3-$D84*$I$4,$D84*(1-$I$3)/$D$69),"")</f>
        <v>0.9</v>
      </c>
      <c r="T84" s="79">
        <f>IF(AND($C84&lt;T$71,COUNT($E84:S84)&lt;$D$69+1),IF($D84*(1-$I$3)/$D$69*(T$71-$C$84)&gt;$D84*(1-$I$3),$D84*$I$3-$D84*$I$4,$D84*(1-$I$3)/$D$69),"")</f>
        <v>0.9</v>
      </c>
      <c r="U84" s="79">
        <f>IF(AND($C84&lt;U$71,COUNT($E84:T84)&lt;$D$69+1),IF($D84*(1-$I$3)/$D$69*(U$71-$C$84)&gt;$D84*(1-$I$3),$D84*$I$3-$D84*$I$4,$D84*(1-$I$3)/$D$69),"")</f>
        <v>0.9</v>
      </c>
      <c r="V84" s="79">
        <f>IF(AND($C84&lt;V$71,COUNT($E84:U84)&lt;$D$69+1),IF($D84*(1-$I$3)/$D$69*(V$71-$C$84)&gt;$D84*(1-$I$3),$D84*$I$3-$D84*$I$4,$D84*(1-$I$3)/$D$69),"")</f>
        <v>0.5</v>
      </c>
      <c r="W84" s="79" t="str">
        <f>IF(AND($C84&lt;W$71,COUNT($E84:V84)&lt;$D$69+1),IF($D84*(1-$I$3)/$D$69*(W$71-$C$84)&gt;$D84*(1-$I$3),$D84*$I$3-$D84*$I$4,$D84*(1-$I$3)/$D$69),"")</f>
        <v/>
      </c>
      <c r="X84" s="79" t="str">
        <f>IF(AND($C84&lt;X$71,COUNT($E84:W84)&lt;$D$69+1),IF($D84*(1-$I$3)/$D$69*(X$71-$C$84)&gt;$D84*(1-$I$3),$D84*$I$3-$D84*$I$4,$D84*(1-$I$3)/$D$69),"")</f>
        <v/>
      </c>
      <c r="Y84" s="42">
        <f t="shared" si="61"/>
        <v>0.49999999999999822</v>
      </c>
    </row>
    <row r="85" spans="2:25" x14ac:dyDescent="0.15">
      <c r="B85" s="92"/>
      <c r="C85" s="49">
        <v>37</v>
      </c>
      <c r="D85" s="41">
        <v>10</v>
      </c>
      <c r="E85" s="42" t="str">
        <f t="shared" si="60"/>
        <v/>
      </c>
      <c r="F85" s="79" t="str">
        <f>IF(AND($C85&lt;F$71,COUNT($E85:E85)&lt;$D$69+1),IF($D85*(1-$I$3)/$D$69*(F$71-$C$85)&gt;$D85*(1-$I$3),$D85*$I$3-$D85*$I$4,$D85*(1-$I$3)/$D$69),"")</f>
        <v/>
      </c>
      <c r="G85" s="79" t="str">
        <f>IF(AND($C85&lt;G$71,COUNT($E85:F85)&lt;$D$69+1),IF($D85*(1-$I$3)/$D$69*(G$71-$C$85)&gt;$D85*(1-$I$3),$D85*$I$3-$D85*$I$4,$D85*(1-$I$3)/$D$69),"")</f>
        <v/>
      </c>
      <c r="H85" s="79" t="str">
        <f>IF(AND($C85&lt;H$71,COUNT($E85:G85)&lt;$D$69+1),IF($D85*(1-$I$3)/$D$69*(H$71-$C$85)&gt;$D85*(1-$I$3),$D85*$I$3-$D85*$I$4,$D85*(1-$I$3)/$D$69),"")</f>
        <v/>
      </c>
      <c r="I85" s="79" t="str">
        <f>IF(AND($C85&lt;I$71,COUNT($E85:H85)&lt;$D$69+1),IF($D85*(1-$I$3)/$D$69*(I$71-$C$85)&gt;$D85*(1-$I$3),$D85*$I$3-$D85*$I$4,$D85*(1-$I$3)/$D$69),"")</f>
        <v/>
      </c>
      <c r="J85" s="79" t="str">
        <f>IF(AND($C85&lt;J$71,COUNT($E85:I85)&lt;$D$69+1),IF($D85*(1-$I$3)/$D$69*(J$71-$C$85)&gt;$D85*(1-$I$3),$D85*$I$3-$D85*$I$4,$D85*(1-$I$3)/$D$69),"")</f>
        <v/>
      </c>
      <c r="K85" s="79" t="str">
        <f>IF(AND($C85&lt;K$71,COUNT($E85:J85)&lt;$D$69+1),IF($D85*(1-$I$3)/$D$69*(K$71-$C$85)&gt;$D85*(1-$I$3),$D85*$I$3-$D85*$I$4,$D85*(1-$I$3)/$D$69),"")</f>
        <v/>
      </c>
      <c r="L85" s="79" t="str">
        <f>IF(AND($C85&lt;L$71,COUNT($E85:K85)&lt;$D$69+1),IF($D85*(1-$I$3)/$D$69*(L$71-$C$85)&gt;$D85*(1-$I$3),$D85*$I$3-$D85*$I$4,$D85*(1-$I$3)/$D$69),"")</f>
        <v/>
      </c>
      <c r="M85" s="79">
        <f>IF(AND($C85&lt;M$71,COUNT($E85:L85)&lt;$D$69+1),IF($D85*(1-$I$3)/$D$69*(M$71-$C$85)&gt;$D85*(1-$I$3),$D85*$I$3-$D85*$I$4,$D85*(1-$I$3)/$D$69),"")</f>
        <v>0.9</v>
      </c>
      <c r="N85" s="79">
        <f>IF(AND($C85&lt;N$71,COUNT($E85:M85)&lt;$D$69+1),IF($D85*(1-$I$3)/$D$69*(N$71-$C$85)&gt;$D85*(1-$I$3),$D85*$I$3-$D85*$I$4,$D85*(1-$I$3)/$D$69),"")</f>
        <v>0.9</v>
      </c>
      <c r="O85" s="79">
        <f>IF(AND($C85&lt;O$71,COUNT($E85:N85)&lt;$D$69+1),IF($D85*(1-$I$3)/$D$69*(O$71-$C$85)&gt;$D85*(1-$I$3),$D85*$I$3-$D85*$I$4,$D85*(1-$I$3)/$D$69),"")</f>
        <v>0.9</v>
      </c>
      <c r="P85" s="79">
        <f>IF(AND($C85&lt;P$71,COUNT($E85:O85)&lt;$D$69+1),IF($D85*(1-$I$3)/$D$69*(P$71-$C$85)&gt;$D85*(1-$I$3),$D85*$I$3-$D85*$I$4,$D85*(1-$I$3)/$D$69),"")</f>
        <v>0.9</v>
      </c>
      <c r="Q85" s="79">
        <f>IF(AND($C85&lt;Q$71,COUNT($E85:P85)&lt;$D$69+1),IF($D85*(1-$I$3)/$D$69*(Q$71-$C$85)&gt;$D85*(1-$I$3),$D85*$I$3-$D85*$I$4,$D85*(1-$I$3)/$D$69),"")</f>
        <v>0.9</v>
      </c>
      <c r="R85" s="79">
        <f>IF(AND($C85&lt;R$71,COUNT($E85:Q85)&lt;$D$69+1),IF($D85*(1-$I$3)/$D$69*(R$71-$C$85)&gt;$D85*(1-$I$3),$D85*$I$3-$D85*$I$4,$D85*(1-$I$3)/$D$69),"")</f>
        <v>0.9</v>
      </c>
      <c r="S85" s="79">
        <f>IF(AND($C85&lt;S$71,COUNT($E85:R85)&lt;$D$69+1),IF($D85*(1-$I$3)/$D$69*(S$71-$C$85)&gt;$D85*(1-$I$3),$D85*$I$3-$D85*$I$4,$D85*(1-$I$3)/$D$69),"")</f>
        <v>0.9</v>
      </c>
      <c r="T85" s="79">
        <f>IF(AND($C85&lt;T$71,COUNT($E85:S85)&lt;$D$69+1),IF($D85*(1-$I$3)/$D$69*(T$71-$C$85)&gt;$D85*(1-$I$3),$D85*$I$3-$D85*$I$4,$D85*(1-$I$3)/$D$69),"")</f>
        <v>0.9</v>
      </c>
      <c r="U85" s="79">
        <f>IF(AND($C85&lt;U$71,COUNT($E85:T85)&lt;$D$69+1),IF($D85*(1-$I$3)/$D$69*(U$71-$C$85)&gt;$D85*(1-$I$3),$D85*$I$3-$D85*$I$4,$D85*(1-$I$3)/$D$69),"")</f>
        <v>0.9</v>
      </c>
      <c r="V85" s="79">
        <f>IF(AND($C85&lt;V$71,COUNT($E85:U85)&lt;$D$69+1),IF($D85*(1-$I$3)/$D$69*(V$71-$C$85)&gt;$D85*(1-$I$3),$D85*$I$3-$D85*$I$4,$D85*(1-$I$3)/$D$69),"")</f>
        <v>0.9</v>
      </c>
      <c r="W85" s="79">
        <f>IF(AND($C85&lt;W$71,COUNT($E85:V85)&lt;$D$69+1),IF($D85*(1-$I$3)/$D$69*(W$71-$C$85)&gt;$D85*(1-$I$3),$D85*$I$3-$D85*$I$4,$D85*(1-$I$3)/$D$69),"")</f>
        <v>0.5</v>
      </c>
      <c r="X85" s="79" t="str">
        <f>IF(AND($C85&lt;X$71,COUNT($E85:W85)&lt;$D$69+1),IF($D85*(1-$I$3)/$D$69*(X$71-$C$85)&gt;$D85*(1-$I$3),$D85*$I$3-$D85*$I$4,$D85*(1-$I$3)/$D$69),"")</f>
        <v/>
      </c>
      <c r="Y85" s="42">
        <f t="shared" si="61"/>
        <v>0.49999999999999822</v>
      </c>
    </row>
    <row r="86" spans="2:25" x14ac:dyDescent="0.15">
      <c r="B86" s="92"/>
      <c r="C86" s="49">
        <v>38</v>
      </c>
      <c r="D86" s="41">
        <v>40</v>
      </c>
      <c r="E86" s="42" t="str">
        <f t="shared" si="60"/>
        <v/>
      </c>
      <c r="F86" s="79" t="str">
        <f>IF(AND($C86&lt;F$71,COUNT($E86:E86)&lt;$D$69+1),IF($D86*(1-$I$3)/$D$69*(F$71-$C$86)&gt;$D86*(1-$I$3),$D86*$I$3-$D86*$I$4,$D86*(1-$I$3)/$D$69),"")</f>
        <v/>
      </c>
      <c r="G86" s="79" t="str">
        <f>IF(AND($C86&lt;G$71,COUNT($E86:F86)&lt;$D$69+1),IF($D86*(1-$I$3)/$D$69*(G$71-$C$86)&gt;$D86*(1-$I$3),$D86*$I$3-$D86*$I$4,$D86*(1-$I$3)/$D$69),"")</f>
        <v/>
      </c>
      <c r="H86" s="79" t="str">
        <f>IF(AND($C86&lt;H$71,COUNT($E86:G86)&lt;$D$69+1),IF($D86*(1-$I$3)/$D$69*(H$71-$C$86)&gt;$D86*(1-$I$3),$D86*$I$3-$D86*$I$4,$D86*(1-$I$3)/$D$69),"")</f>
        <v/>
      </c>
      <c r="I86" s="79" t="str">
        <f>IF(AND($C86&lt;I$71,COUNT($E86:H86)&lt;$D$69+1),IF($D86*(1-$I$3)/$D$69*(I$71-$C$86)&gt;$D86*(1-$I$3),$D86*$I$3-$D86*$I$4,$D86*(1-$I$3)/$D$69),"")</f>
        <v/>
      </c>
      <c r="J86" s="79" t="str">
        <f>IF(AND($C86&lt;J$71,COUNT($E86:I86)&lt;$D$69+1),IF($D86*(1-$I$3)/$D$69*(J$71-$C$86)&gt;$D86*(1-$I$3),$D86*$I$3-$D86*$I$4,$D86*(1-$I$3)/$D$69),"")</f>
        <v/>
      </c>
      <c r="K86" s="79" t="str">
        <f>IF(AND($C86&lt;K$71,COUNT($E86:J86)&lt;$D$69+1),IF($D86*(1-$I$3)/$D$69*(K$71-$C$86)&gt;$D86*(1-$I$3),$D86*$I$3-$D86*$I$4,$D86*(1-$I$3)/$D$69),"")</f>
        <v/>
      </c>
      <c r="L86" s="79" t="str">
        <f>IF(AND($C86&lt;L$71,COUNT($E86:K86)&lt;$D$69+1),IF($D86*(1-$I$3)/$D$69*(L$71-$C$86)&gt;$D86*(1-$I$3),$D86*$I$3-$D86*$I$4,$D86*(1-$I$3)/$D$69),"")</f>
        <v/>
      </c>
      <c r="M86" s="79" t="str">
        <f>IF(AND($C86&lt;M$71,COUNT($E86:L86)&lt;$D$69+1),IF($D86*(1-$I$3)/$D$69*(M$71-$C$86)&gt;$D86*(1-$I$3),$D86*$I$3-$D86*$I$4,$D86*(1-$I$3)/$D$69),"")</f>
        <v/>
      </c>
      <c r="N86" s="79">
        <f>IF(AND($C86&lt;N$71,COUNT($E86:M86)&lt;$D$69+1),IF($D86*(1-$I$3)/$D$69*(N$71-$C$86)&gt;$D86*(1-$I$3),$D86*$I$3-$D86*$I$4,$D86*(1-$I$3)/$D$69),"")</f>
        <v>3.6</v>
      </c>
      <c r="O86" s="79">
        <f>IF(AND($C86&lt;O$71,COUNT($E86:N86)&lt;$D$69+1),IF($D86*(1-$I$3)/$D$69*(O$71-$C$86)&gt;$D86*(1-$I$3),$D86*$I$3-$D86*$I$4,$D86*(1-$I$3)/$D$69),"")</f>
        <v>3.6</v>
      </c>
      <c r="P86" s="79">
        <f>IF(AND($C86&lt;P$71,COUNT($E86:O86)&lt;$D$69+1),IF($D86*(1-$I$3)/$D$69*(P$71-$C$86)&gt;$D86*(1-$I$3),$D86*$I$3-$D86*$I$4,$D86*(1-$I$3)/$D$69),"")</f>
        <v>3.6</v>
      </c>
      <c r="Q86" s="79">
        <f>IF(AND($C86&lt;Q$71,COUNT($E86:P86)&lt;$D$69+1),IF($D86*(1-$I$3)/$D$69*(Q$71-$C$86)&gt;$D86*(1-$I$3),$D86*$I$3-$D86*$I$4,$D86*(1-$I$3)/$D$69),"")</f>
        <v>3.6</v>
      </c>
      <c r="R86" s="79">
        <f>IF(AND($C86&lt;R$71,COUNT($E86:Q86)&lt;$D$69+1),IF($D86*(1-$I$3)/$D$69*(R$71-$C$86)&gt;$D86*(1-$I$3),$D86*$I$3-$D86*$I$4,$D86*(1-$I$3)/$D$69),"")</f>
        <v>3.6</v>
      </c>
      <c r="S86" s="79">
        <f>IF(AND($C86&lt;S$71,COUNT($E86:R86)&lt;$D$69+1),IF($D86*(1-$I$3)/$D$69*(S$71-$C$86)&gt;$D86*(1-$I$3),$D86*$I$3-$D86*$I$4,$D86*(1-$I$3)/$D$69),"")</f>
        <v>3.6</v>
      </c>
      <c r="T86" s="79">
        <f>IF(AND($C86&lt;T$71,COUNT($E86:S86)&lt;$D$69+1),IF($D86*(1-$I$3)/$D$69*(T$71-$C$86)&gt;$D86*(1-$I$3),$D86*$I$3-$D86*$I$4,$D86*(1-$I$3)/$D$69),"")</f>
        <v>3.6</v>
      </c>
      <c r="U86" s="79">
        <f>IF(AND($C86&lt;U$71,COUNT($E86:T86)&lt;$D$69+1),IF($D86*(1-$I$3)/$D$69*(U$71-$C$86)&gt;$D86*(1-$I$3),$D86*$I$3-$D86*$I$4,$D86*(1-$I$3)/$D$69),"")</f>
        <v>3.6</v>
      </c>
      <c r="V86" s="79">
        <f>IF(AND($C86&lt;V$71,COUNT($E86:U86)&lt;$D$69+1),IF($D86*(1-$I$3)/$D$69*(V$71-$C$86)&gt;$D86*(1-$I$3),$D86*$I$3-$D86*$I$4,$D86*(1-$I$3)/$D$69),"")</f>
        <v>3.6</v>
      </c>
      <c r="W86" s="79">
        <f>IF(AND($C86&lt;W$71,COUNT($E86:V86)&lt;$D$69+1),IF($D86*(1-$I$3)/$D$69*(W$71-$C$86)&gt;$D86*(1-$I$3),$D86*$I$3-$D86*$I$4,$D86*(1-$I$3)/$D$69),"")</f>
        <v>3.6</v>
      </c>
      <c r="X86" s="79">
        <f>IF(AND($C86&lt;X$71,COUNT($E86:W86)&lt;$D$69+1),IF($D86*(1-$I$3)/$D$69*(X$71-$C$86)&gt;$D86*(1-$I$3),$D86*$I$3-$D86*$I$4,$D86*(1-$I$3)/$D$69),"")</f>
        <v>2</v>
      </c>
      <c r="Y86" s="42">
        <f t="shared" si="61"/>
        <v>1.9999999999999929</v>
      </c>
    </row>
    <row r="87" spans="2:25" x14ac:dyDescent="0.15">
      <c r="B87" s="92"/>
      <c r="C87" s="49">
        <v>39</v>
      </c>
      <c r="D87" s="41">
        <v>10.476190476190476</v>
      </c>
      <c r="E87" s="42" t="str">
        <f t="shared" si="60"/>
        <v/>
      </c>
      <c r="F87" s="79" t="str">
        <f>IF(AND($C87&lt;F$71,COUNT($E87:E87)&lt;$D$69+1),IF($D87*(1-$I$3)/$D$69*(F$71-$C$87)&gt;$D87*(1-$I$3),$D87*$I$3-$D87*$I$4,$D87*(1-$I$3)/$D$69),"")</f>
        <v/>
      </c>
      <c r="G87" s="79" t="str">
        <f>IF(AND($C87&lt;G$71,COUNT($E87:F87)&lt;$D$69+1),IF($D87*(1-$I$3)/$D$69*(G$71-$C$87)&gt;$D87*(1-$I$3),$D87*$I$3-$D87*$I$4,$D87*(1-$I$3)/$D$69),"")</f>
        <v/>
      </c>
      <c r="H87" s="79" t="str">
        <f>IF(AND($C87&lt;H$71,COUNT($E87:G87)&lt;$D$69+1),IF($D87*(1-$I$3)/$D$69*(H$71-$C$87)&gt;$D87*(1-$I$3),$D87*$I$3-$D87*$I$4,$D87*(1-$I$3)/$D$69),"")</f>
        <v/>
      </c>
      <c r="I87" s="79" t="str">
        <f>IF(AND($C87&lt;I$71,COUNT($E87:H87)&lt;$D$69+1),IF($D87*(1-$I$3)/$D$69*(I$71-$C$87)&gt;$D87*(1-$I$3),$D87*$I$3-$D87*$I$4,$D87*(1-$I$3)/$D$69),"")</f>
        <v/>
      </c>
      <c r="J87" s="79" t="str">
        <f>IF(AND($C87&lt;J$71,COUNT($E87:I87)&lt;$D$69+1),IF($D87*(1-$I$3)/$D$69*(J$71-$C$87)&gt;$D87*(1-$I$3),$D87*$I$3-$D87*$I$4,$D87*(1-$I$3)/$D$69),"")</f>
        <v/>
      </c>
      <c r="K87" s="79" t="str">
        <f>IF(AND($C87&lt;K$71,COUNT($E87:J87)&lt;$D$69+1),IF($D87*(1-$I$3)/$D$69*(K$71-$C$87)&gt;$D87*(1-$I$3),$D87*$I$3-$D87*$I$4,$D87*(1-$I$3)/$D$69),"")</f>
        <v/>
      </c>
      <c r="L87" s="79" t="str">
        <f>IF(AND($C87&lt;L$71,COUNT($E87:K87)&lt;$D$69+1),IF($D87*(1-$I$3)/$D$69*(L$71-$C$87)&gt;$D87*(1-$I$3),$D87*$I$3-$D87*$I$4,$D87*(1-$I$3)/$D$69),"")</f>
        <v/>
      </c>
      <c r="M87" s="79" t="str">
        <f>IF(AND($C87&lt;M$71,COUNT($E87:L87)&lt;$D$69+1),IF($D87*(1-$I$3)/$D$69*(M$71-$C$87)&gt;$D87*(1-$I$3),$D87*$I$3-$D87*$I$4,$D87*(1-$I$3)/$D$69),"")</f>
        <v/>
      </c>
      <c r="N87" s="79" t="str">
        <f>IF(AND($C87&lt;N$71,COUNT($E87:M87)&lt;$D$69+1),IF($D87*(1-$I$3)/$D$69*(N$71-$C$87)&gt;$D87*(1-$I$3),$D87*$I$3-$D87*$I$4,$D87*(1-$I$3)/$D$69),"")</f>
        <v/>
      </c>
      <c r="O87" s="79">
        <f>IF(AND($C87&lt;O$71,COUNT($E87:N87)&lt;$D$69+1),IF($D87*(1-$I$3)/$D$69*(O$71-$C$87)&gt;$D87*(1-$I$3),$D87*$I$3-$D87*$I$4,$D87*(1-$I$3)/$D$69),"")</f>
        <v>0.94285714285714284</v>
      </c>
      <c r="P87" s="79">
        <f>IF(AND($C87&lt;P$71,COUNT($E87:O87)&lt;$D$69+1),IF($D87*(1-$I$3)/$D$69*(P$71-$C$87)&gt;$D87*(1-$I$3),$D87*$I$3-$D87*$I$4,$D87*(1-$I$3)/$D$69),"")</f>
        <v>0.94285714285714284</v>
      </c>
      <c r="Q87" s="79">
        <f>IF(AND($C87&lt;Q$71,COUNT($E87:P87)&lt;$D$69+1),IF($D87*(1-$I$3)/$D$69*(Q$71-$C$87)&gt;$D87*(1-$I$3),$D87*$I$3-$D87*$I$4,$D87*(1-$I$3)/$D$69),"")</f>
        <v>0.94285714285714284</v>
      </c>
      <c r="R87" s="79">
        <f>IF(AND($C87&lt;R$71,COUNT($E87:Q87)&lt;$D$69+1),IF($D87*(1-$I$3)/$D$69*(R$71-$C$87)&gt;$D87*(1-$I$3),$D87*$I$3-$D87*$I$4,$D87*(1-$I$3)/$D$69),"")</f>
        <v>0.94285714285714284</v>
      </c>
      <c r="S87" s="79">
        <f>IF(AND($C87&lt;S$71,COUNT($E87:R87)&lt;$D$69+1),IF($D87*(1-$I$3)/$D$69*(S$71-$C$87)&gt;$D87*(1-$I$3),$D87*$I$3-$D87*$I$4,$D87*(1-$I$3)/$D$69),"")</f>
        <v>0.94285714285714284</v>
      </c>
      <c r="T87" s="79">
        <f>IF(AND($C87&lt;T$71,COUNT($E87:S87)&lt;$D$69+1),IF($D87*(1-$I$3)/$D$69*(T$71-$C$87)&gt;$D87*(1-$I$3),$D87*$I$3-$D87*$I$4,$D87*(1-$I$3)/$D$69),"")</f>
        <v>0.94285714285714284</v>
      </c>
      <c r="U87" s="79">
        <f>IF(AND($C87&lt;U$71,COUNT($E87:T87)&lt;$D$69+1),IF($D87*(1-$I$3)/$D$69*(U$71-$C$87)&gt;$D87*(1-$I$3),$D87*$I$3-$D87*$I$4,$D87*(1-$I$3)/$D$69),"")</f>
        <v>0.94285714285714284</v>
      </c>
      <c r="V87" s="79">
        <f>IF(AND($C87&lt;V$71,COUNT($E87:U87)&lt;$D$69+1),IF($D87*(1-$I$3)/$D$69*(V$71-$C$87)&gt;$D87*(1-$I$3),$D87*$I$3-$D87*$I$4,$D87*(1-$I$3)/$D$69),"")</f>
        <v>0.94285714285714284</v>
      </c>
      <c r="W87" s="79">
        <f>IF(AND($C87&lt;W$71,COUNT($E87:V87)&lt;$D$69+1),IF($D87*(1-$I$3)/$D$69*(W$71-$C$87)&gt;$D87*(1-$I$3),$D87*$I$3-$D87*$I$4,$D87*(1-$I$3)/$D$69),"")</f>
        <v>0.94285714285714284</v>
      </c>
      <c r="X87" s="79">
        <f>IF(AND($C87&lt;X$71,COUNT($E87:W87)&lt;$D$69+1),IF($D87*(1-$I$3)/$D$69*(X$71-$C$87)&gt;$D87*(1-$I$3),$D87*$I$3-$D87*$I$4,$D87*(1-$I$3)/$D$69),"")</f>
        <v>0.94285714285714284</v>
      </c>
      <c r="Y87" s="42">
        <f t="shared" si="61"/>
        <v>1.0476190476190474</v>
      </c>
    </row>
    <row r="88" spans="2:25" x14ac:dyDescent="0.15">
      <c r="B88" s="92"/>
      <c r="C88" s="49">
        <v>40</v>
      </c>
      <c r="D88" s="41">
        <v>10</v>
      </c>
      <c r="E88" s="42" t="str">
        <f t="shared" si="60"/>
        <v/>
      </c>
      <c r="F88" s="79" t="str">
        <f>IF(AND($C88&lt;F$71,COUNT($E88:E88)&lt;$D$69+1),IF($D88*(1-$I$3)/$D$69*(F$71-$C$88)&gt;$D88*(1-$I$3),$D88*$I$3-$D88*$I$4,$D88*(1-$I$3)/$D$69),"")</f>
        <v/>
      </c>
      <c r="G88" s="79" t="str">
        <f>IF(AND($C88&lt;G$71,COUNT($E88:F88)&lt;$D$69+1),IF($D88*(1-$I$3)/$D$69*(G$71-$C$88)&gt;$D88*(1-$I$3),$D88*$I$3-$D88*$I$4,$D88*(1-$I$3)/$D$69),"")</f>
        <v/>
      </c>
      <c r="H88" s="79" t="str">
        <f>IF(AND($C88&lt;H$71,COUNT($E88:G88)&lt;$D$69+1),IF($D88*(1-$I$3)/$D$69*(H$71-$C$88)&gt;$D88*(1-$I$3),$D88*$I$3-$D88*$I$4,$D88*(1-$I$3)/$D$69),"")</f>
        <v/>
      </c>
      <c r="I88" s="79" t="str">
        <f>IF(AND($C88&lt;I$71,COUNT($E88:H88)&lt;$D$69+1),IF($D88*(1-$I$3)/$D$69*(I$71-$C$88)&gt;$D88*(1-$I$3),$D88*$I$3-$D88*$I$4,$D88*(1-$I$3)/$D$69),"")</f>
        <v/>
      </c>
      <c r="J88" s="79" t="str">
        <f>IF(AND($C88&lt;J$71,COUNT($E88:I88)&lt;$D$69+1),IF($D88*(1-$I$3)/$D$69*(J$71-$C$88)&gt;$D88*(1-$I$3),$D88*$I$3-$D88*$I$4,$D88*(1-$I$3)/$D$69),"")</f>
        <v/>
      </c>
      <c r="K88" s="79" t="str">
        <f>IF(AND($C88&lt;K$71,COUNT($E88:J88)&lt;$D$69+1),IF($D88*(1-$I$3)/$D$69*(K$71-$C$88)&gt;$D88*(1-$I$3),$D88*$I$3-$D88*$I$4,$D88*(1-$I$3)/$D$69),"")</f>
        <v/>
      </c>
      <c r="L88" s="79" t="str">
        <f>IF(AND($C88&lt;L$71,COUNT($E88:K88)&lt;$D$69+1),IF($D88*(1-$I$3)/$D$69*(L$71-$C$88)&gt;$D88*(1-$I$3),$D88*$I$3-$D88*$I$4,$D88*(1-$I$3)/$D$69),"")</f>
        <v/>
      </c>
      <c r="M88" s="79" t="str">
        <f>IF(AND($C88&lt;M$71,COUNT($E88:L88)&lt;$D$69+1),IF($D88*(1-$I$3)/$D$69*(M$71-$C$88)&gt;$D88*(1-$I$3),$D88*$I$3-$D88*$I$4,$D88*(1-$I$3)/$D$69),"")</f>
        <v/>
      </c>
      <c r="N88" s="79" t="str">
        <f>IF(AND($C88&lt;N$71,COUNT($E88:M88)&lt;$D$69+1),IF($D88*(1-$I$3)/$D$69*(N$71-$C$88)&gt;$D88*(1-$I$3),$D88*$I$3-$D88*$I$4,$D88*(1-$I$3)/$D$69),"")</f>
        <v/>
      </c>
      <c r="O88" s="79" t="str">
        <f>IF(AND($C88&lt;O$71,COUNT($E88:N88)&lt;$D$69+1),IF($D88*(1-$I$3)/$D$69*(O$71-$C$88)&gt;$D88*(1-$I$3),$D88*$I$3-$D88*$I$4,$D88*(1-$I$3)/$D$69),"")</f>
        <v/>
      </c>
      <c r="P88" s="79">
        <f>IF(AND($C88&lt;P$71,COUNT($E88:O88)&lt;$D$69+1),IF($D88*(1-$I$3)/$D$69*(P$71-$C$88)&gt;$D88*(1-$I$3),$D88*$I$3-$D88*$I$4,$D88*(1-$I$3)/$D$69),"")</f>
        <v>0.9</v>
      </c>
      <c r="Q88" s="79">
        <f>IF(AND($C88&lt;Q$71,COUNT($E88:P88)&lt;$D$69+1),IF($D88*(1-$I$3)/$D$69*(Q$71-$C$88)&gt;$D88*(1-$I$3),$D88*$I$3-$D88*$I$4,$D88*(1-$I$3)/$D$69),"")</f>
        <v>0.9</v>
      </c>
      <c r="R88" s="79">
        <f>IF(AND($C88&lt;R$71,COUNT($E88:Q88)&lt;$D$69+1),IF($D88*(1-$I$3)/$D$69*(R$71-$C$88)&gt;$D88*(1-$I$3),$D88*$I$3-$D88*$I$4,$D88*(1-$I$3)/$D$69),"")</f>
        <v>0.9</v>
      </c>
      <c r="S88" s="79">
        <f>IF(AND($C88&lt;S$71,COUNT($E88:R88)&lt;$D$69+1),IF($D88*(1-$I$3)/$D$69*(S$71-$C$88)&gt;$D88*(1-$I$3),$D88*$I$3-$D88*$I$4,$D88*(1-$I$3)/$D$69),"")</f>
        <v>0.9</v>
      </c>
      <c r="T88" s="79">
        <f>IF(AND($C88&lt;T$71,COUNT($E88:S88)&lt;$D$69+1),IF($D88*(1-$I$3)/$D$69*(T$71-$C$88)&gt;$D88*(1-$I$3),$D88*$I$3-$D88*$I$4,$D88*(1-$I$3)/$D$69),"")</f>
        <v>0.9</v>
      </c>
      <c r="U88" s="79">
        <f>IF(AND($C88&lt;U$71,COUNT($E88:T88)&lt;$D$69+1),IF($D88*(1-$I$3)/$D$69*(U$71-$C$88)&gt;$D88*(1-$I$3),$D88*$I$3-$D88*$I$4,$D88*(1-$I$3)/$D$69),"")</f>
        <v>0.9</v>
      </c>
      <c r="V88" s="79">
        <f>IF(AND($C88&lt;V$71,COUNT($E88:U88)&lt;$D$69+1),IF($D88*(1-$I$3)/$D$69*(V$71-$C$88)&gt;$D88*(1-$I$3),$D88*$I$3-$D88*$I$4,$D88*(1-$I$3)/$D$69),"")</f>
        <v>0.9</v>
      </c>
      <c r="W88" s="79">
        <f>IF(AND($C88&lt;W$71,COUNT($E88:V88)&lt;$D$69+1),IF($D88*(1-$I$3)/$D$69*(W$71-$C$88)&gt;$D88*(1-$I$3),$D88*$I$3-$D88*$I$4,$D88*(1-$I$3)/$D$69),"")</f>
        <v>0.9</v>
      </c>
      <c r="X88" s="79">
        <f>IF(AND($C88&lt;X$71,COUNT($E88:W88)&lt;$D$69+1),IF($D88*(1-$I$3)/$D$69*(X$71-$C$88)&gt;$D88*(1-$I$3),$D88*$I$3-$D88*$I$4,$D88*(1-$I$3)/$D$69),"")</f>
        <v>0.9</v>
      </c>
      <c r="Y88" s="42">
        <f t="shared" si="61"/>
        <v>1.8999999999999986</v>
      </c>
    </row>
    <row r="89" spans="2:25" x14ac:dyDescent="0.15">
      <c r="B89" s="92"/>
      <c r="C89" s="49">
        <v>41</v>
      </c>
      <c r="D89" s="41">
        <v>10</v>
      </c>
      <c r="E89" s="42" t="str">
        <f t="shared" si="60"/>
        <v/>
      </c>
      <c r="F89" s="79" t="str">
        <f>IF(AND($C89&lt;F$71,COUNT($E89:E89)&lt;$D$69+1),IF($D89*(1-$I$3)/$D$69*(F$71-$C$89)&gt;$D89*(1-$I$3),$D89*$I$3-$D89*$I$4,$D89*(1-$I$3)/$D$69),"")</f>
        <v/>
      </c>
      <c r="G89" s="79" t="str">
        <f>IF(AND($C89&lt;G$71,COUNT($E89:F89)&lt;$D$69+1),IF($D89*(1-$I$3)/$D$69*(G$71-$C$89)&gt;$D89*(1-$I$3),$D89*$I$3-$D89*$I$4,$D89*(1-$I$3)/$D$69),"")</f>
        <v/>
      </c>
      <c r="H89" s="79" t="str">
        <f>IF(AND($C89&lt;H$71,COUNT($E89:G89)&lt;$D$69+1),IF($D89*(1-$I$3)/$D$69*(H$71-$C$89)&gt;$D89*(1-$I$3),$D89*$I$3-$D89*$I$4,$D89*(1-$I$3)/$D$69),"")</f>
        <v/>
      </c>
      <c r="I89" s="79" t="str">
        <f>IF(AND($C89&lt;I$71,COUNT($E89:H89)&lt;$D$69+1),IF($D89*(1-$I$3)/$D$69*(I$71-$C$89)&gt;$D89*(1-$I$3),$D89*$I$3-$D89*$I$4,$D89*(1-$I$3)/$D$69),"")</f>
        <v/>
      </c>
      <c r="J89" s="79" t="str">
        <f>IF(AND($C89&lt;J$71,COUNT($E89:I89)&lt;$D$69+1),IF($D89*(1-$I$3)/$D$69*(J$71-$C$89)&gt;$D89*(1-$I$3),$D89*$I$3-$D89*$I$4,$D89*(1-$I$3)/$D$69),"")</f>
        <v/>
      </c>
      <c r="K89" s="79" t="str">
        <f>IF(AND($C89&lt;K$71,COUNT($E89:J89)&lt;$D$69+1),IF($D89*(1-$I$3)/$D$69*(K$71-$C$89)&gt;$D89*(1-$I$3),$D89*$I$3-$D89*$I$4,$D89*(1-$I$3)/$D$69),"")</f>
        <v/>
      </c>
      <c r="L89" s="79" t="str">
        <f>IF(AND($C89&lt;L$71,COUNT($E89:K89)&lt;$D$69+1),IF($D89*(1-$I$3)/$D$69*(L$71-$C$89)&gt;$D89*(1-$I$3),$D89*$I$3-$D89*$I$4,$D89*(1-$I$3)/$D$69),"")</f>
        <v/>
      </c>
      <c r="M89" s="79" t="str">
        <f>IF(AND($C89&lt;M$71,COUNT($E89:L89)&lt;$D$69+1),IF($D89*(1-$I$3)/$D$69*(M$71-$C$89)&gt;$D89*(1-$I$3),$D89*$I$3-$D89*$I$4,$D89*(1-$I$3)/$D$69),"")</f>
        <v/>
      </c>
      <c r="N89" s="79" t="str">
        <f>IF(AND($C89&lt;N$71,COUNT($E89:M89)&lt;$D$69+1),IF($D89*(1-$I$3)/$D$69*(N$71-$C$89)&gt;$D89*(1-$I$3),$D89*$I$3-$D89*$I$4,$D89*(1-$I$3)/$D$69),"")</f>
        <v/>
      </c>
      <c r="O89" s="79" t="str">
        <f>IF(AND($C89&lt;O$71,COUNT($E89:N89)&lt;$D$69+1),IF($D89*(1-$I$3)/$D$69*(O$71-$C$89)&gt;$D89*(1-$I$3),$D89*$I$3-$D89*$I$4,$D89*(1-$I$3)/$D$69),"")</f>
        <v/>
      </c>
      <c r="P89" s="79" t="str">
        <f>IF(AND($C89&lt;P$71,COUNT($E89:O89)&lt;$D$69+1),IF($D89*(1-$I$3)/$D$69*(P$71-$C$89)&gt;$D89*(1-$I$3),$D89*$I$3-$D89*$I$4,$D89*(1-$I$3)/$D$69),"")</f>
        <v/>
      </c>
      <c r="Q89" s="79">
        <f>IF(AND($C89&lt;Q$71,COUNT($E89:P89)&lt;$D$69+1),IF($D89*(1-$I$3)/$D$69*(Q$71-$C$89)&gt;$D89*(1-$I$3),$D89*$I$3-$D89*$I$4,$D89*(1-$I$3)/$D$69),"")</f>
        <v>0.9</v>
      </c>
      <c r="R89" s="79">
        <f>IF(AND($C89&lt;R$71,COUNT($E89:Q89)&lt;$D$69+1),IF($D89*(1-$I$3)/$D$69*(R$71-$C$89)&gt;$D89*(1-$I$3),$D89*$I$3-$D89*$I$4,$D89*(1-$I$3)/$D$69),"")</f>
        <v>0.9</v>
      </c>
      <c r="S89" s="79">
        <f>IF(AND($C89&lt;S$71,COUNT($E89:R89)&lt;$D$69+1),IF($D89*(1-$I$3)/$D$69*(S$71-$C$89)&gt;$D89*(1-$I$3),$D89*$I$3-$D89*$I$4,$D89*(1-$I$3)/$D$69),"")</f>
        <v>0.9</v>
      </c>
      <c r="T89" s="79">
        <f>IF(AND($C89&lt;T$71,COUNT($E89:S89)&lt;$D$69+1),IF($D89*(1-$I$3)/$D$69*(T$71-$C$89)&gt;$D89*(1-$I$3),$D89*$I$3-$D89*$I$4,$D89*(1-$I$3)/$D$69),"")</f>
        <v>0.9</v>
      </c>
      <c r="U89" s="79">
        <f>IF(AND($C89&lt;U$71,COUNT($E89:T89)&lt;$D$69+1),IF($D89*(1-$I$3)/$D$69*(U$71-$C$89)&gt;$D89*(1-$I$3),$D89*$I$3-$D89*$I$4,$D89*(1-$I$3)/$D$69),"")</f>
        <v>0.9</v>
      </c>
      <c r="V89" s="79">
        <f>IF(AND($C89&lt;V$71,COUNT($E89:U89)&lt;$D$69+1),IF($D89*(1-$I$3)/$D$69*(V$71-$C$89)&gt;$D89*(1-$I$3),$D89*$I$3-$D89*$I$4,$D89*(1-$I$3)/$D$69),"")</f>
        <v>0.9</v>
      </c>
      <c r="W89" s="79">
        <f>IF(AND($C89&lt;W$71,COUNT($E89:V89)&lt;$D$69+1),IF($D89*(1-$I$3)/$D$69*(W$71-$C$89)&gt;$D89*(1-$I$3),$D89*$I$3-$D89*$I$4,$D89*(1-$I$3)/$D$69),"")</f>
        <v>0.9</v>
      </c>
      <c r="X89" s="79">
        <f>IF(AND($C89&lt;X$71,COUNT($E89:W89)&lt;$D$69+1),IF($D89*(1-$I$3)/$D$69*(X$71-$C$89)&gt;$D89*(1-$I$3),$D89*$I$3-$D89*$I$4,$D89*(1-$I$3)/$D$69),"")</f>
        <v>0.9</v>
      </c>
      <c r="Y89" s="42">
        <f t="shared" si="61"/>
        <v>2.7999999999999989</v>
      </c>
    </row>
    <row r="90" spans="2:25" x14ac:dyDescent="0.15">
      <c r="B90" s="92"/>
      <c r="C90" s="49">
        <v>42</v>
      </c>
      <c r="D90" s="41">
        <v>10</v>
      </c>
      <c r="E90" s="42" t="str">
        <f t="shared" si="60"/>
        <v/>
      </c>
      <c r="F90" s="79" t="str">
        <f>IF(AND($C90&lt;F$71,COUNT($E90:E90)&lt;$D$69+1),IF($D90*(1-$I$3)/$D$69*(F$71-$C$90)&gt;$D90*(1-$I$3),$D90*$I$3-$D90*$I$4,$D90*(1-$I$3)/$D$69),"")</f>
        <v/>
      </c>
      <c r="G90" s="79" t="str">
        <f>IF(AND($C90&lt;G$71,COUNT($E90:F90)&lt;$D$69+1),IF($D90*(1-$I$3)/$D$69*(G$71-$C$90)&gt;$D90*(1-$I$3),$D90*$I$3-$D90*$I$4,$D90*(1-$I$3)/$D$69),"")</f>
        <v/>
      </c>
      <c r="H90" s="79" t="str">
        <f>IF(AND($C90&lt;H$71,COUNT($E90:G90)&lt;$D$69+1),IF($D90*(1-$I$3)/$D$69*(H$71-$C$90)&gt;$D90*(1-$I$3),$D90*$I$3-$D90*$I$4,$D90*(1-$I$3)/$D$69),"")</f>
        <v/>
      </c>
      <c r="I90" s="79" t="str">
        <f>IF(AND($C90&lt;I$71,COUNT($E90:H90)&lt;$D$69+1),IF($D90*(1-$I$3)/$D$69*(I$71-$C$90)&gt;$D90*(1-$I$3),$D90*$I$3-$D90*$I$4,$D90*(1-$I$3)/$D$69),"")</f>
        <v/>
      </c>
      <c r="J90" s="79" t="str">
        <f>IF(AND($C90&lt;J$71,COUNT($E90:I90)&lt;$D$69+1),IF($D90*(1-$I$3)/$D$69*(J$71-$C$90)&gt;$D90*(1-$I$3),$D90*$I$3-$D90*$I$4,$D90*(1-$I$3)/$D$69),"")</f>
        <v/>
      </c>
      <c r="K90" s="79" t="str">
        <f>IF(AND($C90&lt;K$71,COUNT($E90:J90)&lt;$D$69+1),IF($D90*(1-$I$3)/$D$69*(K$71-$C$90)&gt;$D90*(1-$I$3),$D90*$I$3-$D90*$I$4,$D90*(1-$I$3)/$D$69),"")</f>
        <v/>
      </c>
      <c r="L90" s="79" t="str">
        <f>IF(AND($C90&lt;L$71,COUNT($E90:K90)&lt;$D$69+1),IF($D90*(1-$I$3)/$D$69*(L$71-$C$90)&gt;$D90*(1-$I$3),$D90*$I$3-$D90*$I$4,$D90*(1-$I$3)/$D$69),"")</f>
        <v/>
      </c>
      <c r="M90" s="79" t="str">
        <f>IF(AND($C90&lt;M$71,COUNT($E90:L90)&lt;$D$69+1),IF($D90*(1-$I$3)/$D$69*(M$71-$C$90)&gt;$D90*(1-$I$3),$D90*$I$3-$D90*$I$4,$D90*(1-$I$3)/$D$69),"")</f>
        <v/>
      </c>
      <c r="N90" s="79" t="str">
        <f>IF(AND($C90&lt;N$71,COUNT($E90:M90)&lt;$D$69+1),IF($D90*(1-$I$3)/$D$69*(N$71-$C$90)&gt;$D90*(1-$I$3),$D90*$I$3-$D90*$I$4,$D90*(1-$I$3)/$D$69),"")</f>
        <v/>
      </c>
      <c r="O90" s="79" t="str">
        <f>IF(AND($C90&lt;O$71,COUNT($E90:N90)&lt;$D$69+1),IF($D90*(1-$I$3)/$D$69*(O$71-$C$90)&gt;$D90*(1-$I$3),$D90*$I$3-$D90*$I$4,$D90*(1-$I$3)/$D$69),"")</f>
        <v/>
      </c>
      <c r="P90" s="79" t="str">
        <f>IF(AND($C90&lt;P$71,COUNT($E90:O90)&lt;$D$69+1),IF($D90*(1-$I$3)/$D$69*(P$71-$C$90)&gt;$D90*(1-$I$3),$D90*$I$3-$D90*$I$4,$D90*(1-$I$3)/$D$69),"")</f>
        <v/>
      </c>
      <c r="Q90" s="79" t="str">
        <f>IF(AND($C90&lt;Q$71,COUNT($E90:P90)&lt;$D$69+1),IF($D90*(1-$I$3)/$D$69*(Q$71-$C$90)&gt;$D90*(1-$I$3),$D90*$I$3-$D90*$I$4,$D90*(1-$I$3)/$D$69),"")</f>
        <v/>
      </c>
      <c r="R90" s="79">
        <f>IF(AND($C90&lt;R$71,COUNT($E90:Q90)&lt;$D$69+1),IF($D90*(1-$I$3)/$D$69*(R$71-$C$90)&gt;$D90*(1-$I$3),$D90*$I$3-$D90*$I$4,$D90*(1-$I$3)/$D$69),"")</f>
        <v>0.9</v>
      </c>
      <c r="S90" s="79">
        <f>IF(AND($C90&lt;S$71,COUNT($E90:R90)&lt;$D$69+1),IF($D90*(1-$I$3)/$D$69*(S$71-$C$90)&gt;$D90*(1-$I$3),$D90*$I$3-$D90*$I$4,$D90*(1-$I$3)/$D$69),"")</f>
        <v>0.9</v>
      </c>
      <c r="T90" s="79">
        <f>IF(AND($C90&lt;T$71,COUNT($E90:S90)&lt;$D$69+1),IF($D90*(1-$I$3)/$D$69*(T$71-$C$90)&gt;$D90*(1-$I$3),$D90*$I$3-$D90*$I$4,$D90*(1-$I$3)/$D$69),"")</f>
        <v>0.9</v>
      </c>
      <c r="U90" s="79">
        <f>IF(AND($C90&lt;U$71,COUNT($E90:T90)&lt;$D$69+1),IF($D90*(1-$I$3)/$D$69*(U$71-$C$90)&gt;$D90*(1-$I$3),$D90*$I$3-$D90*$I$4,$D90*(1-$I$3)/$D$69),"")</f>
        <v>0.9</v>
      </c>
      <c r="V90" s="79">
        <f>IF(AND($C90&lt;V$71,COUNT($E90:U90)&lt;$D$69+1),IF($D90*(1-$I$3)/$D$69*(V$71-$C$90)&gt;$D90*(1-$I$3),$D90*$I$3-$D90*$I$4,$D90*(1-$I$3)/$D$69),"")</f>
        <v>0.9</v>
      </c>
      <c r="W90" s="79">
        <f>IF(AND($C90&lt;W$71,COUNT($E90:V90)&lt;$D$69+1),IF($D90*(1-$I$3)/$D$69*(W$71-$C$90)&gt;$D90*(1-$I$3),$D90*$I$3-$D90*$I$4,$D90*(1-$I$3)/$D$69),"")</f>
        <v>0.9</v>
      </c>
      <c r="X90" s="79">
        <f>IF(AND($C90&lt;X$71,COUNT($E90:W90)&lt;$D$69+1),IF($D90*(1-$I$3)/$D$69*(X$71-$C$90)&gt;$D90*(1-$I$3),$D90*$I$3-$D90*$I$4,$D90*(1-$I$3)/$D$69),"")</f>
        <v>0.9</v>
      </c>
      <c r="Y90" s="42">
        <f t="shared" si="61"/>
        <v>3.6999999999999993</v>
      </c>
    </row>
    <row r="91" spans="2:25" x14ac:dyDescent="0.15">
      <c r="B91" s="92"/>
      <c r="C91" s="49">
        <v>43</v>
      </c>
      <c r="D91" s="41">
        <v>10</v>
      </c>
      <c r="E91" s="42" t="str">
        <f t="shared" si="60"/>
        <v/>
      </c>
      <c r="F91" s="79" t="str">
        <f>IF(AND($C91&lt;F$71,COUNT($E91:E91)&lt;$D$69+1),IF($D91*(1-$I$3)/$D$69*(F$71-$C$91)&gt;$D91*(1-$I$3),$D91*$I$3-$D91*$I$4,$D91*(1-$I$3)/$D$69),"")</f>
        <v/>
      </c>
      <c r="G91" s="79" t="str">
        <f>IF(AND($C91&lt;G$71,COUNT($E91:F91)&lt;$D$69+1),IF($D91*(1-$I$3)/$D$69*(G$71-$C$91)&gt;$D91*(1-$I$3),$D91*$I$3-$D91*$I$4,$D91*(1-$I$3)/$D$69),"")</f>
        <v/>
      </c>
      <c r="H91" s="79" t="str">
        <f>IF(AND($C91&lt;H$71,COUNT($E91:G91)&lt;$D$69+1),IF($D91*(1-$I$3)/$D$69*(H$71-$C$91)&gt;$D91*(1-$I$3),$D91*$I$3-$D91*$I$4,$D91*(1-$I$3)/$D$69),"")</f>
        <v/>
      </c>
      <c r="I91" s="79" t="str">
        <f>IF(AND($C91&lt;I$71,COUNT($E91:H91)&lt;$D$69+1),IF($D91*(1-$I$3)/$D$69*(I$71-$C$91)&gt;$D91*(1-$I$3),$D91*$I$3-$D91*$I$4,$D91*(1-$I$3)/$D$69),"")</f>
        <v/>
      </c>
      <c r="J91" s="79" t="str">
        <f>IF(AND($C91&lt;J$71,COUNT($E91:I91)&lt;$D$69+1),IF($D91*(1-$I$3)/$D$69*(J$71-$C$91)&gt;$D91*(1-$I$3),$D91*$I$3-$D91*$I$4,$D91*(1-$I$3)/$D$69),"")</f>
        <v/>
      </c>
      <c r="K91" s="79" t="str">
        <f>IF(AND($C91&lt;K$71,COUNT($E91:J91)&lt;$D$69+1),IF($D91*(1-$I$3)/$D$69*(K$71-$C$91)&gt;$D91*(1-$I$3),$D91*$I$3-$D91*$I$4,$D91*(1-$I$3)/$D$69),"")</f>
        <v/>
      </c>
      <c r="L91" s="79" t="str">
        <f>IF(AND($C91&lt;L$71,COUNT($E91:K91)&lt;$D$69+1),IF($D91*(1-$I$3)/$D$69*(L$71-$C$91)&gt;$D91*(1-$I$3),$D91*$I$3-$D91*$I$4,$D91*(1-$I$3)/$D$69),"")</f>
        <v/>
      </c>
      <c r="M91" s="79" t="str">
        <f>IF(AND($C91&lt;M$71,COUNT($E91:L91)&lt;$D$69+1),IF($D91*(1-$I$3)/$D$69*(M$71-$C$91)&gt;$D91*(1-$I$3),$D91*$I$3-$D91*$I$4,$D91*(1-$I$3)/$D$69),"")</f>
        <v/>
      </c>
      <c r="N91" s="79" t="str">
        <f>IF(AND($C91&lt;N$71,COUNT($E91:M91)&lt;$D$69+1),IF($D91*(1-$I$3)/$D$69*(N$71-$C$91)&gt;$D91*(1-$I$3),$D91*$I$3-$D91*$I$4,$D91*(1-$I$3)/$D$69),"")</f>
        <v/>
      </c>
      <c r="O91" s="79" t="str">
        <f>IF(AND($C91&lt;O$71,COUNT($E91:N91)&lt;$D$69+1),IF($D91*(1-$I$3)/$D$69*(O$71-$C$91)&gt;$D91*(1-$I$3),$D91*$I$3-$D91*$I$4,$D91*(1-$I$3)/$D$69),"")</f>
        <v/>
      </c>
      <c r="P91" s="79" t="str">
        <f>IF(AND($C91&lt;P$71,COUNT($E91:O91)&lt;$D$69+1),IF($D91*(1-$I$3)/$D$69*(P$71-$C$91)&gt;$D91*(1-$I$3),$D91*$I$3-$D91*$I$4,$D91*(1-$I$3)/$D$69),"")</f>
        <v/>
      </c>
      <c r="Q91" s="79" t="str">
        <f>IF(AND($C91&lt;Q$71,COUNT($E91:P91)&lt;$D$69+1),IF($D91*(1-$I$3)/$D$69*(Q$71-$C$91)&gt;$D91*(1-$I$3),$D91*$I$3-$D91*$I$4,$D91*(1-$I$3)/$D$69),"")</f>
        <v/>
      </c>
      <c r="R91" s="79" t="str">
        <f>IF(AND($C91&lt;R$71,COUNT($E91:Q91)&lt;$D$69+1),IF($D91*(1-$I$3)/$D$69*(R$71-$C$91)&gt;$D91*(1-$I$3),$D91*$I$3-$D91*$I$4,$D91*(1-$I$3)/$D$69),"")</f>
        <v/>
      </c>
      <c r="S91" s="79">
        <f>IF(AND($C91&lt;S$71,COUNT($E91:R91)&lt;$D$69+1),IF($D91*(1-$I$3)/$D$69*(S$71-$C$91)&gt;$D91*(1-$I$3),$D91*$I$3-$D91*$I$4,$D91*(1-$I$3)/$D$69),"")</f>
        <v>0.9</v>
      </c>
      <c r="T91" s="79">
        <f>IF(AND($C91&lt;T$71,COUNT($E91:S91)&lt;$D$69+1),IF($D91*(1-$I$3)/$D$69*(T$71-$C$91)&gt;$D91*(1-$I$3),$D91*$I$3-$D91*$I$4,$D91*(1-$I$3)/$D$69),"")</f>
        <v>0.9</v>
      </c>
      <c r="U91" s="79">
        <f>IF(AND($C91&lt;U$71,COUNT($E91:T91)&lt;$D$69+1),IF($D91*(1-$I$3)/$D$69*(U$71-$C$91)&gt;$D91*(1-$I$3),$D91*$I$3-$D91*$I$4,$D91*(1-$I$3)/$D$69),"")</f>
        <v>0.9</v>
      </c>
      <c r="V91" s="79">
        <f>IF(AND($C91&lt;V$71,COUNT($E91:U91)&lt;$D$69+1),IF($D91*(1-$I$3)/$D$69*(V$71-$C$91)&gt;$D91*(1-$I$3),$D91*$I$3-$D91*$I$4,$D91*(1-$I$3)/$D$69),"")</f>
        <v>0.9</v>
      </c>
      <c r="W91" s="79">
        <f>IF(AND($C91&lt;W$71,COUNT($E91:V91)&lt;$D$69+1),IF($D91*(1-$I$3)/$D$69*(W$71-$C$91)&gt;$D91*(1-$I$3),$D91*$I$3-$D91*$I$4,$D91*(1-$I$3)/$D$69),"")</f>
        <v>0.9</v>
      </c>
      <c r="X91" s="79">
        <f>IF(AND($C91&lt;X$71,COUNT($E91:W91)&lt;$D$69+1),IF($D91*(1-$I$3)/$D$69*(X$71-$C$91)&gt;$D91*(1-$I$3),$D91*$I$3-$D91*$I$4,$D91*(1-$I$3)/$D$69),"")</f>
        <v>0.9</v>
      </c>
      <c r="Y91" s="42">
        <f t="shared" si="61"/>
        <v>4.5999999999999996</v>
      </c>
    </row>
    <row r="92" spans="2:25" x14ac:dyDescent="0.15">
      <c r="B92" s="92"/>
      <c r="C92" s="49">
        <v>44</v>
      </c>
      <c r="D92" s="41">
        <v>10.476190476190476</v>
      </c>
      <c r="E92" s="42" t="str">
        <f t="shared" si="60"/>
        <v/>
      </c>
      <c r="F92" s="79" t="str">
        <f>IF(AND($C92&lt;F$71,COUNT($E92:E92)&lt;$D$69+1),IF($D92*(1-$I$3)/$D$69*(F$71-$C$92)&gt;$D92*(1-$I$3),$D92*$I$3-$D92*$I$4,$D92*(1-$I$3)/$D$69),"")</f>
        <v/>
      </c>
      <c r="G92" s="79" t="str">
        <f>IF(AND($C92&lt;G$71,COUNT($E92:F92)&lt;$D$69+1),IF($D92*(1-$I$3)/$D$69*(G$71-$C$92)&gt;$D92*(1-$I$3),$D92*$I$3-$D92*$I$4,$D92*(1-$I$3)/$D$69),"")</f>
        <v/>
      </c>
      <c r="H92" s="79" t="str">
        <f>IF(AND($C92&lt;H$71,COUNT($E92:G92)&lt;$D$69+1),IF($D92*(1-$I$3)/$D$69*(H$71-$C$92)&gt;$D92*(1-$I$3),$D92*$I$3-$D92*$I$4,$D92*(1-$I$3)/$D$69),"")</f>
        <v/>
      </c>
      <c r="I92" s="79" t="str">
        <f>IF(AND($C92&lt;I$71,COUNT($E92:H92)&lt;$D$69+1),IF($D92*(1-$I$3)/$D$69*(I$71-$C$92)&gt;$D92*(1-$I$3),$D92*$I$3-$D92*$I$4,$D92*(1-$I$3)/$D$69),"")</f>
        <v/>
      </c>
      <c r="J92" s="79" t="str">
        <f>IF(AND($C92&lt;J$71,COUNT($E92:I92)&lt;$D$69+1),IF($D92*(1-$I$3)/$D$69*(J$71-$C$92)&gt;$D92*(1-$I$3),$D92*$I$3-$D92*$I$4,$D92*(1-$I$3)/$D$69),"")</f>
        <v/>
      </c>
      <c r="K92" s="79" t="str">
        <f>IF(AND($C92&lt;K$71,COUNT($E92:J92)&lt;$D$69+1),IF($D92*(1-$I$3)/$D$69*(K$71-$C$92)&gt;$D92*(1-$I$3),$D92*$I$3-$D92*$I$4,$D92*(1-$I$3)/$D$69),"")</f>
        <v/>
      </c>
      <c r="L92" s="79" t="str">
        <f>IF(AND($C92&lt;L$71,COUNT($E92:K92)&lt;$D$69+1),IF($D92*(1-$I$3)/$D$69*(L$71-$C$92)&gt;$D92*(1-$I$3),$D92*$I$3-$D92*$I$4,$D92*(1-$I$3)/$D$69),"")</f>
        <v/>
      </c>
      <c r="M92" s="79" t="str">
        <f>IF(AND($C92&lt;M$71,COUNT($E92:L92)&lt;$D$69+1),IF($D92*(1-$I$3)/$D$69*(M$71-$C$92)&gt;$D92*(1-$I$3),$D92*$I$3-$D92*$I$4,$D92*(1-$I$3)/$D$69),"")</f>
        <v/>
      </c>
      <c r="N92" s="79" t="str">
        <f>IF(AND($C92&lt;N$71,COUNT($E92:M92)&lt;$D$69+1),IF($D92*(1-$I$3)/$D$69*(N$71-$C$92)&gt;$D92*(1-$I$3),$D92*$I$3-$D92*$I$4,$D92*(1-$I$3)/$D$69),"")</f>
        <v/>
      </c>
      <c r="O92" s="79" t="str">
        <f>IF(AND($C92&lt;O$71,COUNT($E92:N92)&lt;$D$69+1),IF($D92*(1-$I$3)/$D$69*(O$71-$C$92)&gt;$D92*(1-$I$3),$D92*$I$3-$D92*$I$4,$D92*(1-$I$3)/$D$69),"")</f>
        <v/>
      </c>
      <c r="P92" s="79" t="str">
        <f>IF(AND($C92&lt;P$71,COUNT($E92:O92)&lt;$D$69+1),IF($D92*(1-$I$3)/$D$69*(P$71-$C$92)&gt;$D92*(1-$I$3),$D92*$I$3-$D92*$I$4,$D92*(1-$I$3)/$D$69),"")</f>
        <v/>
      </c>
      <c r="Q92" s="79" t="str">
        <f>IF(AND($C92&lt;Q$71,COUNT($E92:P92)&lt;$D$69+1),IF($D92*(1-$I$3)/$D$69*(Q$71-$C$92)&gt;$D92*(1-$I$3),$D92*$I$3-$D92*$I$4,$D92*(1-$I$3)/$D$69),"")</f>
        <v/>
      </c>
      <c r="R92" s="79" t="str">
        <f>IF(AND($C92&lt;R$71,COUNT($E92:Q92)&lt;$D$69+1),IF($D92*(1-$I$3)/$D$69*(R$71-$C$92)&gt;$D92*(1-$I$3),$D92*$I$3-$D92*$I$4,$D92*(1-$I$3)/$D$69),"")</f>
        <v/>
      </c>
      <c r="S92" s="79" t="str">
        <f>IF(AND($C92&lt;S$71,COUNT($E92:R92)&lt;$D$69+1),IF($D92*(1-$I$3)/$D$69*(S$71-$C$92)&gt;$D92*(1-$I$3),$D92*$I$3-$D92*$I$4,$D92*(1-$I$3)/$D$69),"")</f>
        <v/>
      </c>
      <c r="T92" s="79">
        <f>IF(AND($C92&lt;T$71,COUNT($E92:S92)&lt;$D$69+1),IF($D92*(1-$I$3)/$D$69*(T$71-$C$92)&gt;$D92*(1-$I$3),$D92*$I$3-$D92*$I$4,$D92*(1-$I$3)/$D$69),"")</f>
        <v>0.94285714285714284</v>
      </c>
      <c r="U92" s="79">
        <f>IF(AND($C92&lt;U$71,COUNT($E92:T92)&lt;$D$69+1),IF($D92*(1-$I$3)/$D$69*(U$71-$C$92)&gt;$D92*(1-$I$3),$D92*$I$3-$D92*$I$4,$D92*(1-$I$3)/$D$69),"")</f>
        <v>0.94285714285714284</v>
      </c>
      <c r="V92" s="79">
        <f>IF(AND($C92&lt;V$71,COUNT($E92:U92)&lt;$D$69+1),IF($D92*(1-$I$3)/$D$69*(V$71-$C$92)&gt;$D92*(1-$I$3),$D92*$I$3-$D92*$I$4,$D92*(1-$I$3)/$D$69),"")</f>
        <v>0.94285714285714284</v>
      </c>
      <c r="W92" s="79">
        <f>IF(AND($C92&lt;W$71,COUNT($E92:V92)&lt;$D$69+1),IF($D92*(1-$I$3)/$D$69*(W$71-$C$92)&gt;$D92*(1-$I$3),$D92*$I$3-$D92*$I$4,$D92*(1-$I$3)/$D$69),"")</f>
        <v>0.94285714285714284</v>
      </c>
      <c r="X92" s="79">
        <f>IF(AND($C92&lt;X$71,COUNT($E92:W92)&lt;$D$69+1),IF($D92*(1-$I$3)/$D$69*(X$71-$C$92)&gt;$D92*(1-$I$3),$D92*$I$3-$D92*$I$4,$D92*(1-$I$3)/$D$69),"")</f>
        <v>0.94285714285714284</v>
      </c>
      <c r="Y92" s="42">
        <f t="shared" si="61"/>
        <v>5.7619047619047619</v>
      </c>
    </row>
    <row r="93" spans="2:25" x14ac:dyDescent="0.15">
      <c r="B93" s="92"/>
      <c r="C93" s="49">
        <v>45</v>
      </c>
      <c r="D93" s="41">
        <v>10</v>
      </c>
      <c r="E93" s="42" t="str">
        <f t="shared" si="60"/>
        <v/>
      </c>
      <c r="F93" s="79" t="str">
        <f>IF(AND($C93&lt;F$71,COUNT($E93:E93)&lt;$D$69+1),IF($D93*(1-$I$3)/$D$69*(F$71-$C$93)&gt;$D93*(1-$I$3),$D93*$I$3-$D93*$I$4,$D93*(1-$I$3)/$D$69),"")</f>
        <v/>
      </c>
      <c r="G93" s="79" t="str">
        <f>IF(AND($C93&lt;G$71,COUNT($E93:F93)&lt;$D$69+1),IF($D93*(1-$I$3)/$D$69*(G$71-$C$93)&gt;$D93*(1-$I$3),$D93*$I$3-$D93*$I$4,$D93*(1-$I$3)/$D$69),"")</f>
        <v/>
      </c>
      <c r="H93" s="79" t="str">
        <f>IF(AND($C93&lt;H$71,COUNT($E93:G93)&lt;$D$69+1),IF($D93*(1-$I$3)/$D$69*(H$71-$C$93)&gt;$D93*(1-$I$3),$D93*$I$3-$D93*$I$4,$D93*(1-$I$3)/$D$69),"")</f>
        <v/>
      </c>
      <c r="I93" s="79" t="str">
        <f>IF(AND($C93&lt;I$71,COUNT($E93:H93)&lt;$D$69+1),IF($D93*(1-$I$3)/$D$69*(I$71-$C$93)&gt;$D93*(1-$I$3),$D93*$I$3-$D93*$I$4,$D93*(1-$I$3)/$D$69),"")</f>
        <v/>
      </c>
      <c r="J93" s="79" t="str">
        <f>IF(AND($C93&lt;J$71,COUNT($E93:I93)&lt;$D$69+1),IF($D93*(1-$I$3)/$D$69*(J$71-$C$93)&gt;$D93*(1-$I$3),$D93*$I$3-$D93*$I$4,$D93*(1-$I$3)/$D$69),"")</f>
        <v/>
      </c>
      <c r="K93" s="79" t="str">
        <f>IF(AND($C93&lt;K$71,COUNT($E93:J93)&lt;$D$69+1),IF($D93*(1-$I$3)/$D$69*(K$71-$C$93)&gt;$D93*(1-$I$3),$D93*$I$3-$D93*$I$4,$D93*(1-$I$3)/$D$69),"")</f>
        <v/>
      </c>
      <c r="L93" s="79" t="str">
        <f>IF(AND($C93&lt;L$71,COUNT($E93:K93)&lt;$D$69+1),IF($D93*(1-$I$3)/$D$69*(L$71-$C$93)&gt;$D93*(1-$I$3),$D93*$I$3-$D93*$I$4,$D93*(1-$I$3)/$D$69),"")</f>
        <v/>
      </c>
      <c r="M93" s="79" t="str">
        <f>IF(AND($C93&lt;M$71,COUNT($E93:L93)&lt;$D$69+1),IF($D93*(1-$I$3)/$D$69*(M$71-$C$93)&gt;$D93*(1-$I$3),$D93*$I$3-$D93*$I$4,$D93*(1-$I$3)/$D$69),"")</f>
        <v/>
      </c>
      <c r="N93" s="79" t="str">
        <f>IF(AND($C93&lt;N$71,COUNT($E93:M93)&lt;$D$69+1),IF($D93*(1-$I$3)/$D$69*(N$71-$C$93)&gt;$D93*(1-$I$3),$D93*$I$3-$D93*$I$4,$D93*(1-$I$3)/$D$69),"")</f>
        <v/>
      </c>
      <c r="O93" s="79" t="str">
        <f>IF(AND($C93&lt;O$71,COUNT($E93:N93)&lt;$D$69+1),IF($D93*(1-$I$3)/$D$69*(O$71-$C$93)&gt;$D93*(1-$I$3),$D93*$I$3-$D93*$I$4,$D93*(1-$I$3)/$D$69),"")</f>
        <v/>
      </c>
      <c r="P93" s="79" t="str">
        <f>IF(AND($C93&lt;P$71,COUNT($E93:O93)&lt;$D$69+1),IF($D93*(1-$I$3)/$D$69*(P$71-$C$93)&gt;$D93*(1-$I$3),$D93*$I$3-$D93*$I$4,$D93*(1-$I$3)/$D$69),"")</f>
        <v/>
      </c>
      <c r="Q93" s="79" t="str">
        <f>IF(AND($C93&lt;Q$71,COUNT($E93:P93)&lt;$D$69+1),IF($D93*(1-$I$3)/$D$69*(Q$71-$C$93)&gt;$D93*(1-$I$3),$D93*$I$3-$D93*$I$4,$D93*(1-$I$3)/$D$69),"")</f>
        <v/>
      </c>
      <c r="R93" s="79" t="str">
        <f>IF(AND($C93&lt;R$71,COUNT($E93:Q93)&lt;$D$69+1),IF($D93*(1-$I$3)/$D$69*(R$71-$C$93)&gt;$D93*(1-$I$3),$D93*$I$3-$D93*$I$4,$D93*(1-$I$3)/$D$69),"")</f>
        <v/>
      </c>
      <c r="S93" s="79" t="str">
        <f>IF(AND($C93&lt;S$71,COUNT($E93:R93)&lt;$D$69+1),IF($D93*(1-$I$3)/$D$69*(S$71-$C$93)&gt;$D93*(1-$I$3),$D93*$I$3-$D93*$I$4,$D93*(1-$I$3)/$D$69),"")</f>
        <v/>
      </c>
      <c r="T93" s="79" t="str">
        <f>IF(AND($C93&lt;T$71,COUNT($E93:S93)&lt;$D$69+1),IF($D93*(1-$I$3)/$D$69*(T$71-$C$93)&gt;$D93*(1-$I$3),$D93*$I$3-$D93*$I$4,$D93*(1-$I$3)/$D$69),"")</f>
        <v/>
      </c>
      <c r="U93" s="79">
        <f>IF(AND($C93&lt;U$71,COUNT($E93:T93)&lt;$D$69+1),IF($D93*(1-$I$3)/$D$69*(U$71-$C$93)&gt;$D93*(1-$I$3),$D93*$I$3-$D93*$I$4,$D93*(1-$I$3)/$D$69),"")</f>
        <v>0.9</v>
      </c>
      <c r="V93" s="79">
        <f>IF(AND($C93&lt;V$71,COUNT($E93:U93)&lt;$D$69+1),IF($D93*(1-$I$3)/$D$69*(V$71-$C$93)&gt;$D93*(1-$I$3),$D93*$I$3-$D93*$I$4,$D93*(1-$I$3)/$D$69),"")</f>
        <v>0.9</v>
      </c>
      <c r="W93" s="79">
        <f>IF(AND($C93&lt;W$71,COUNT($E93:V93)&lt;$D$69+1),IF($D93*(1-$I$3)/$D$69*(W$71-$C$93)&gt;$D93*(1-$I$3),$D93*$I$3-$D93*$I$4,$D93*(1-$I$3)/$D$69),"")</f>
        <v>0.9</v>
      </c>
      <c r="X93" s="79">
        <f>IF(AND($C93&lt;X$71,COUNT($E93:W93)&lt;$D$69+1),IF($D93*(1-$I$3)/$D$69*(X$71-$C$93)&gt;$D93*(1-$I$3),$D93*$I$3-$D93*$I$4,$D93*(1-$I$3)/$D$69),"")</f>
        <v>0.9</v>
      </c>
      <c r="Y93" s="42">
        <f t="shared" si="61"/>
        <v>6.4</v>
      </c>
    </row>
    <row r="94" spans="2:25" x14ac:dyDescent="0.15">
      <c r="B94" s="92"/>
      <c r="C94" s="49">
        <v>46</v>
      </c>
      <c r="D94" s="41">
        <v>10</v>
      </c>
      <c r="E94" s="42" t="str">
        <f t="shared" si="60"/>
        <v/>
      </c>
      <c r="F94" s="79" t="str">
        <f>IF(AND($C94&lt;F$71,COUNT($E94:E94)&lt;$D$69+1),IF($D94*(1-$I$3)/$D$69*(F$71-$C$94)&gt;$D94*(1-$I$3),$D94*$I$3-$D94*$I$4,$D94*(1-$I$3)/$D$69),"")</f>
        <v/>
      </c>
      <c r="G94" s="79" t="str">
        <f>IF(AND($C94&lt;G$71,COUNT($E94:F94)&lt;$D$69+1),IF($D94*(1-$I$3)/$D$69*(G$71-$C$94)&gt;$D94*(1-$I$3),$D94*$I$3-$D94*$I$4,$D94*(1-$I$3)/$D$69),"")</f>
        <v/>
      </c>
      <c r="H94" s="79" t="str">
        <f>IF(AND($C94&lt;H$71,COUNT($E94:G94)&lt;$D$69+1),IF($D94*(1-$I$3)/$D$69*(H$71-$C$94)&gt;$D94*(1-$I$3),$D94*$I$3-$D94*$I$4,$D94*(1-$I$3)/$D$69),"")</f>
        <v/>
      </c>
      <c r="I94" s="79" t="str">
        <f>IF(AND($C94&lt;I$71,COUNT($E94:H94)&lt;$D$69+1),IF($D94*(1-$I$3)/$D$69*(I$71-$C$94)&gt;$D94*(1-$I$3),$D94*$I$3-$D94*$I$4,$D94*(1-$I$3)/$D$69),"")</f>
        <v/>
      </c>
      <c r="J94" s="79" t="str">
        <f>IF(AND($C94&lt;J$71,COUNT($E94:I94)&lt;$D$69+1),IF($D94*(1-$I$3)/$D$69*(J$71-$C$94)&gt;$D94*(1-$I$3),$D94*$I$3-$D94*$I$4,$D94*(1-$I$3)/$D$69),"")</f>
        <v/>
      </c>
      <c r="K94" s="79" t="str">
        <f>IF(AND($C94&lt;K$71,COUNT($E94:J94)&lt;$D$69+1),IF($D94*(1-$I$3)/$D$69*(K$71-$C$94)&gt;$D94*(1-$I$3),$D94*$I$3-$D94*$I$4,$D94*(1-$I$3)/$D$69),"")</f>
        <v/>
      </c>
      <c r="L94" s="79" t="str">
        <f>IF(AND($C94&lt;L$71,COUNT($E94:K94)&lt;$D$69+1),IF($D94*(1-$I$3)/$D$69*(L$71-$C$94)&gt;$D94*(1-$I$3),$D94*$I$3-$D94*$I$4,$D94*(1-$I$3)/$D$69),"")</f>
        <v/>
      </c>
      <c r="M94" s="79" t="str">
        <f>IF(AND($C94&lt;M$71,COUNT($E94:L94)&lt;$D$69+1),IF($D94*(1-$I$3)/$D$69*(M$71-$C$94)&gt;$D94*(1-$I$3),$D94*$I$3-$D94*$I$4,$D94*(1-$I$3)/$D$69),"")</f>
        <v/>
      </c>
      <c r="N94" s="79" t="str">
        <f>IF(AND($C94&lt;N$71,COUNT($E94:M94)&lt;$D$69+1),IF($D94*(1-$I$3)/$D$69*(N$71-$C$94)&gt;$D94*(1-$I$3),$D94*$I$3-$D94*$I$4,$D94*(1-$I$3)/$D$69),"")</f>
        <v/>
      </c>
      <c r="O94" s="79" t="str">
        <f>IF(AND($C94&lt;O$71,COUNT($E94:N94)&lt;$D$69+1),IF($D94*(1-$I$3)/$D$69*(O$71-$C$94)&gt;$D94*(1-$I$3),$D94*$I$3-$D94*$I$4,$D94*(1-$I$3)/$D$69),"")</f>
        <v/>
      </c>
      <c r="P94" s="79" t="str">
        <f>IF(AND($C94&lt;P$71,COUNT($E94:O94)&lt;$D$69+1),IF($D94*(1-$I$3)/$D$69*(P$71-$C$94)&gt;$D94*(1-$I$3),$D94*$I$3-$D94*$I$4,$D94*(1-$I$3)/$D$69),"")</f>
        <v/>
      </c>
      <c r="Q94" s="79" t="str">
        <f>IF(AND($C94&lt;Q$71,COUNT($E94:P94)&lt;$D$69+1),IF($D94*(1-$I$3)/$D$69*(Q$71-$C$94)&gt;$D94*(1-$I$3),$D94*$I$3-$D94*$I$4,$D94*(1-$I$3)/$D$69),"")</f>
        <v/>
      </c>
      <c r="R94" s="79" t="str">
        <f>IF(AND($C94&lt;R$71,COUNT($E94:Q94)&lt;$D$69+1),IF($D94*(1-$I$3)/$D$69*(R$71-$C$94)&gt;$D94*(1-$I$3),$D94*$I$3-$D94*$I$4,$D94*(1-$I$3)/$D$69),"")</f>
        <v/>
      </c>
      <c r="S94" s="79" t="str">
        <f>IF(AND($C94&lt;S$71,COUNT($E94:R94)&lt;$D$69+1),IF($D94*(1-$I$3)/$D$69*(S$71-$C$94)&gt;$D94*(1-$I$3),$D94*$I$3-$D94*$I$4,$D94*(1-$I$3)/$D$69),"")</f>
        <v/>
      </c>
      <c r="T94" s="79" t="str">
        <f>IF(AND($C94&lt;T$71,COUNT($E94:S94)&lt;$D$69+1),IF($D94*(1-$I$3)/$D$69*(T$71-$C$94)&gt;$D94*(1-$I$3),$D94*$I$3-$D94*$I$4,$D94*(1-$I$3)/$D$69),"")</f>
        <v/>
      </c>
      <c r="U94" s="79" t="str">
        <f>IF(AND($C94&lt;U$71,COUNT($E94:T94)&lt;$D$69+1),IF($D94*(1-$I$3)/$D$69*(U$71-$C$94)&gt;$D94*(1-$I$3),$D94*$I$3-$D94*$I$4,$D94*(1-$I$3)/$D$69),"")</f>
        <v/>
      </c>
      <c r="V94" s="79">
        <f>IF(AND($C94&lt;V$71,COUNT($E94:U94)&lt;$D$69+1),IF($D94*(1-$I$3)/$D$69*(V$71-$C$94)&gt;$D94*(1-$I$3),$D94*$I$3-$D94*$I$4,$D94*(1-$I$3)/$D$69),"")</f>
        <v>0.9</v>
      </c>
      <c r="W94" s="79">
        <f>IF(AND($C94&lt;W$71,COUNT($E94:V94)&lt;$D$69+1),IF($D94*(1-$I$3)/$D$69*(W$71-$C$94)&gt;$D94*(1-$I$3),$D94*$I$3-$D94*$I$4,$D94*(1-$I$3)/$D$69),"")</f>
        <v>0.9</v>
      </c>
      <c r="X94" s="79">
        <f>IF(AND($C94&lt;X$71,COUNT($E94:W94)&lt;$D$69+1),IF($D94*(1-$I$3)/$D$69*(X$71-$C$94)&gt;$D94*(1-$I$3),$D94*$I$3-$D94*$I$4,$D94*(1-$I$3)/$D$69),"")</f>
        <v>0.9</v>
      </c>
      <c r="Y94" s="42">
        <f t="shared" si="61"/>
        <v>7.3</v>
      </c>
    </row>
    <row r="95" spans="2:25" x14ac:dyDescent="0.15">
      <c r="B95" s="92"/>
      <c r="C95" s="49">
        <v>47</v>
      </c>
      <c r="D95" s="41">
        <v>40</v>
      </c>
      <c r="E95" s="42" t="str">
        <f t="shared" si="60"/>
        <v/>
      </c>
      <c r="F95" s="79" t="str">
        <f>IF(AND($C95&lt;F$71,COUNT($E95:E95)&lt;$D$69+1),IF($D95*(1-$I$3)/$D$69*(F$71-$C$95)&gt;$D95*(1-$I$3),$D95*$I$3-$D95*$I$4,$D95*(1-$I$3)/$D$69),"")</f>
        <v/>
      </c>
      <c r="G95" s="79" t="str">
        <f>IF(AND($C95&lt;G$71,COUNT($E95:F95)&lt;$D$69+1),IF($D95*(1-$I$3)/$D$69*(G$71-$C$95)&gt;$D95*(1-$I$3),$D95*$I$3-$D95*$I$4,$D95*(1-$I$3)/$D$69),"")</f>
        <v/>
      </c>
      <c r="H95" s="79" t="str">
        <f>IF(AND($C95&lt;H$71,COUNT($E95:G95)&lt;$D$69+1),IF($D95*(1-$I$3)/$D$69*(H$71-$C$95)&gt;$D95*(1-$I$3),$D95*$I$3-$D95*$I$4,$D95*(1-$I$3)/$D$69),"")</f>
        <v/>
      </c>
      <c r="I95" s="79" t="str">
        <f>IF(AND($C95&lt;I$71,COUNT($E95:H95)&lt;$D$69+1),IF($D95*(1-$I$3)/$D$69*(I$71-$C$95)&gt;$D95*(1-$I$3),$D95*$I$3-$D95*$I$4,$D95*(1-$I$3)/$D$69),"")</f>
        <v/>
      </c>
      <c r="J95" s="79" t="str">
        <f>IF(AND($C95&lt;J$71,COUNT($E95:I95)&lt;$D$69+1),IF($D95*(1-$I$3)/$D$69*(J$71-$C$95)&gt;$D95*(1-$I$3),$D95*$I$3-$D95*$I$4,$D95*(1-$I$3)/$D$69),"")</f>
        <v/>
      </c>
      <c r="K95" s="79" t="str">
        <f>IF(AND($C95&lt;K$71,COUNT($E95:J95)&lt;$D$69+1),IF($D95*(1-$I$3)/$D$69*(K$71-$C$95)&gt;$D95*(1-$I$3),$D95*$I$3-$D95*$I$4,$D95*(1-$I$3)/$D$69),"")</f>
        <v/>
      </c>
      <c r="L95" s="79" t="str">
        <f>IF(AND($C95&lt;L$71,COUNT($E95:K95)&lt;$D$69+1),IF($D95*(1-$I$3)/$D$69*(L$71-$C$95)&gt;$D95*(1-$I$3),$D95*$I$3-$D95*$I$4,$D95*(1-$I$3)/$D$69),"")</f>
        <v/>
      </c>
      <c r="M95" s="79" t="str">
        <f>IF(AND($C95&lt;M$71,COUNT($E95:L95)&lt;$D$69+1),IF($D95*(1-$I$3)/$D$69*(M$71-$C$95)&gt;$D95*(1-$I$3),$D95*$I$3-$D95*$I$4,$D95*(1-$I$3)/$D$69),"")</f>
        <v/>
      </c>
      <c r="N95" s="79" t="str">
        <f>IF(AND($C95&lt;N$71,COUNT($E95:M95)&lt;$D$69+1),IF($D95*(1-$I$3)/$D$69*(N$71-$C$95)&gt;$D95*(1-$I$3),$D95*$I$3-$D95*$I$4,$D95*(1-$I$3)/$D$69),"")</f>
        <v/>
      </c>
      <c r="O95" s="79" t="str">
        <f>IF(AND($C95&lt;O$71,COUNT($E95:N95)&lt;$D$69+1),IF($D95*(1-$I$3)/$D$69*(O$71-$C$95)&gt;$D95*(1-$I$3),$D95*$I$3-$D95*$I$4,$D95*(1-$I$3)/$D$69),"")</f>
        <v/>
      </c>
      <c r="P95" s="79" t="str">
        <f>IF(AND($C95&lt;P$71,COUNT($E95:O95)&lt;$D$69+1),IF($D95*(1-$I$3)/$D$69*(P$71-$C$95)&gt;$D95*(1-$I$3),$D95*$I$3-$D95*$I$4,$D95*(1-$I$3)/$D$69),"")</f>
        <v/>
      </c>
      <c r="Q95" s="79" t="str">
        <f>IF(AND($C95&lt;Q$71,COUNT($E95:P95)&lt;$D$69+1),IF($D95*(1-$I$3)/$D$69*(Q$71-$C$95)&gt;$D95*(1-$I$3),$D95*$I$3-$D95*$I$4,$D95*(1-$I$3)/$D$69),"")</f>
        <v/>
      </c>
      <c r="R95" s="79" t="str">
        <f>IF(AND($C95&lt;R$71,COUNT($E95:Q95)&lt;$D$69+1),IF($D95*(1-$I$3)/$D$69*(R$71-$C$95)&gt;$D95*(1-$I$3),$D95*$I$3-$D95*$I$4,$D95*(1-$I$3)/$D$69),"")</f>
        <v/>
      </c>
      <c r="S95" s="79" t="str">
        <f>IF(AND($C95&lt;S$71,COUNT($E95:R95)&lt;$D$69+1),IF($D95*(1-$I$3)/$D$69*(S$71-$C$95)&gt;$D95*(1-$I$3),$D95*$I$3-$D95*$I$4,$D95*(1-$I$3)/$D$69),"")</f>
        <v/>
      </c>
      <c r="T95" s="79" t="str">
        <f>IF(AND($C95&lt;T$71,COUNT($E95:S95)&lt;$D$69+1),IF($D95*(1-$I$3)/$D$69*(T$71-$C$95)&gt;$D95*(1-$I$3),$D95*$I$3-$D95*$I$4,$D95*(1-$I$3)/$D$69),"")</f>
        <v/>
      </c>
      <c r="U95" s="79" t="str">
        <f>IF(AND($C95&lt;U$71,COUNT($E95:T95)&lt;$D$69+1),IF($D95*(1-$I$3)/$D$69*(U$71-$C$95)&gt;$D95*(1-$I$3),$D95*$I$3-$D95*$I$4,$D95*(1-$I$3)/$D$69),"")</f>
        <v/>
      </c>
      <c r="V95" s="79" t="str">
        <f>IF(AND($C95&lt;V$71,COUNT($E95:U95)&lt;$D$69+1),IF($D95*(1-$I$3)/$D$69*(V$71-$C$95)&gt;$D95*(1-$I$3),$D95*$I$3-$D95*$I$4,$D95*(1-$I$3)/$D$69),"")</f>
        <v/>
      </c>
      <c r="W95" s="79">
        <f>IF(AND($C95&lt;W$71,COUNT($E95:V95)&lt;$D$69+1),IF($D95*(1-$I$3)/$D$69*(W$71-$C$95)&gt;$D95*(1-$I$3),$D95*$I$3-$D95*$I$4,$D95*(1-$I$3)/$D$69),"")</f>
        <v>3.6</v>
      </c>
      <c r="X95" s="79">
        <f>IF(AND($C95&lt;X$71,COUNT($E95:W95)&lt;$D$69+1),IF($D95*(1-$I$3)/$D$69*(X$71-$C$95)&gt;$D95*(1-$I$3),$D95*$I$3-$D95*$I$4,$D95*(1-$I$3)/$D$69),"")</f>
        <v>3.6</v>
      </c>
      <c r="Y95" s="42">
        <f t="shared" si="61"/>
        <v>32.799999999999997</v>
      </c>
    </row>
    <row r="96" spans="2:25" x14ac:dyDescent="0.15">
      <c r="B96" s="92"/>
      <c r="C96" s="49">
        <v>48</v>
      </c>
      <c r="D96" s="41">
        <v>10</v>
      </c>
      <c r="E96" s="42" t="str">
        <f t="shared" si="60"/>
        <v/>
      </c>
      <c r="F96" s="79" t="str">
        <f>IF(AND($C96&lt;F$71,COUNT($E96:E96)&lt;$D$69+1),IF($D96*(1-$I$3)/$D$69*(F$71-$C$96)&gt;$D96*(1-$I$3),$D96*$I$3-$D96*$I$4,$D96*(1-$I$3)/$D$69),"")</f>
        <v/>
      </c>
      <c r="G96" s="79" t="str">
        <f>IF(AND($C96&lt;G$71,COUNT($E96:F96)&lt;$D$69+1),IF($D96*(1-$I$3)/$D$69*(G$71-$C$96)&gt;$D96*(1-$I$3),$D96*$I$3-$D96*$I$4,$D96*(1-$I$3)/$D$69),"")</f>
        <v/>
      </c>
      <c r="H96" s="79" t="str">
        <f>IF(AND($C96&lt;H$71,COUNT($E96:G96)&lt;$D$69+1),IF($D96*(1-$I$3)/$D$69*(H$71-$C$96)&gt;$D96*(1-$I$3),$D96*$I$3-$D96*$I$4,$D96*(1-$I$3)/$D$69),"")</f>
        <v/>
      </c>
      <c r="I96" s="79" t="str">
        <f>IF(AND($C96&lt;I$71,COUNT($E96:H96)&lt;$D$69+1),IF($D96*(1-$I$3)/$D$69*(I$71-$C$96)&gt;$D96*(1-$I$3),$D96*$I$3-$D96*$I$4,$D96*(1-$I$3)/$D$69),"")</f>
        <v/>
      </c>
      <c r="J96" s="79" t="str">
        <f>IF(AND($C96&lt;J$71,COUNT($E96:I96)&lt;$D$69+1),IF($D96*(1-$I$3)/$D$69*(J$71-$C$96)&gt;$D96*(1-$I$3),$D96*$I$3-$D96*$I$4,$D96*(1-$I$3)/$D$69),"")</f>
        <v/>
      </c>
      <c r="K96" s="79" t="str">
        <f>IF(AND($C96&lt;K$71,COUNT($E96:J96)&lt;$D$69+1),IF($D96*(1-$I$3)/$D$69*(K$71-$C$96)&gt;$D96*(1-$I$3),$D96*$I$3-$D96*$I$4,$D96*(1-$I$3)/$D$69),"")</f>
        <v/>
      </c>
      <c r="L96" s="79" t="str">
        <f>IF(AND($C96&lt;L$71,COUNT($E96:K96)&lt;$D$69+1),IF($D96*(1-$I$3)/$D$69*(L$71-$C$96)&gt;$D96*(1-$I$3),$D96*$I$3-$D96*$I$4,$D96*(1-$I$3)/$D$69),"")</f>
        <v/>
      </c>
      <c r="M96" s="79" t="str">
        <f>IF(AND($C96&lt;M$71,COUNT($E96:L96)&lt;$D$69+1),IF($D96*(1-$I$3)/$D$69*(M$71-$C$96)&gt;$D96*(1-$I$3),$D96*$I$3-$D96*$I$4,$D96*(1-$I$3)/$D$69),"")</f>
        <v/>
      </c>
      <c r="N96" s="79" t="str">
        <f>IF(AND($C96&lt;N$71,COUNT($E96:M96)&lt;$D$69+1),IF($D96*(1-$I$3)/$D$69*(N$71-$C$96)&gt;$D96*(1-$I$3),$D96*$I$3-$D96*$I$4,$D96*(1-$I$3)/$D$69),"")</f>
        <v/>
      </c>
      <c r="O96" s="79" t="str">
        <f>IF(AND($C96&lt;O$71,COUNT($E96:N96)&lt;$D$69+1),IF($D96*(1-$I$3)/$D$69*(O$71-$C$96)&gt;$D96*(1-$I$3),$D96*$I$3-$D96*$I$4,$D96*(1-$I$3)/$D$69),"")</f>
        <v/>
      </c>
      <c r="P96" s="79" t="str">
        <f>IF(AND($C96&lt;P$71,COUNT($E96:O96)&lt;$D$69+1),IF($D96*(1-$I$3)/$D$69*(P$71-$C$96)&gt;$D96*(1-$I$3),$D96*$I$3-$D96*$I$4,$D96*(1-$I$3)/$D$69),"")</f>
        <v/>
      </c>
      <c r="Q96" s="79" t="str">
        <f>IF(AND($C96&lt;Q$71,COUNT($E96:P96)&lt;$D$69+1),IF($D96*(1-$I$3)/$D$69*(Q$71-$C$96)&gt;$D96*(1-$I$3),$D96*$I$3-$D96*$I$4,$D96*(1-$I$3)/$D$69),"")</f>
        <v/>
      </c>
      <c r="R96" s="79" t="str">
        <f>IF(AND($C96&lt;R$71,COUNT($E96:Q96)&lt;$D$69+1),IF($D96*(1-$I$3)/$D$69*(R$71-$C$96)&gt;$D96*(1-$I$3),$D96*$I$3-$D96*$I$4,$D96*(1-$I$3)/$D$69),"")</f>
        <v/>
      </c>
      <c r="S96" s="79" t="str">
        <f>IF(AND($C96&lt;S$71,COUNT($E96:R96)&lt;$D$69+1),IF($D96*(1-$I$3)/$D$69*(S$71-$C$96)&gt;$D96*(1-$I$3),$D96*$I$3-$D96*$I$4,$D96*(1-$I$3)/$D$69),"")</f>
        <v/>
      </c>
      <c r="T96" s="79" t="str">
        <f>IF(AND($C96&lt;T$71,COUNT($E96:S96)&lt;$D$69+1),IF($D96*(1-$I$3)/$D$69*(T$71-$C$96)&gt;$D96*(1-$I$3),$D96*$I$3-$D96*$I$4,$D96*(1-$I$3)/$D$69),"")</f>
        <v/>
      </c>
      <c r="U96" s="79" t="str">
        <f>IF(AND($C96&lt;U$71,COUNT($E96:T96)&lt;$D$69+1),IF($D96*(1-$I$3)/$D$69*(U$71-$C$96)&gt;$D96*(1-$I$3),$D96*$I$3-$D96*$I$4,$D96*(1-$I$3)/$D$69),"")</f>
        <v/>
      </c>
      <c r="V96" s="79" t="str">
        <f>IF(AND($C96&lt;V$71,COUNT($E96:U96)&lt;$D$69+1),IF($D96*(1-$I$3)/$D$69*(V$71-$C$96)&gt;$D96*(1-$I$3),$D96*$I$3-$D96*$I$4,$D96*(1-$I$3)/$D$69),"")</f>
        <v/>
      </c>
      <c r="W96" s="79" t="str">
        <f>IF(AND($C96&lt;W$71,COUNT($E96:V96)&lt;$D$69+1),IF($D96*(1-$I$3)/$D$69*(W$71-$C$96)&gt;$D96*(1-$I$3),$D96*$I$3-$D96*$I$4,$D96*(1-$I$3)/$D$69),"")</f>
        <v/>
      </c>
      <c r="X96" s="79">
        <f>IF(AND($C96&lt;X$71,COUNT($E96:W96)&lt;$D$69+1),IF($D96*(1-$I$3)/$D$69*(X$71-$C$96)&gt;$D96*(1-$I$3),$D96*$I$3-$D96*$I$4,$D96*(1-$I$3)/$D$69),"")</f>
        <v>0.9</v>
      </c>
      <c r="Y96" s="42">
        <f t="shared" si="61"/>
        <v>9.1</v>
      </c>
    </row>
    <row r="97" spans="1:25" x14ac:dyDescent="0.15">
      <c r="B97" s="93"/>
      <c r="C97" s="52">
        <v>49</v>
      </c>
      <c r="D97" s="43">
        <v>10</v>
      </c>
      <c r="E97" s="44" t="str">
        <f t="shared" si="60"/>
        <v/>
      </c>
      <c r="F97" s="80" t="str">
        <f>IF(AND($C97&lt;F$71,COUNT($E97:E97)&lt;$D$69+1),IF($D97*(1-$I$3)/$D$69*(F$71-$C$97)&gt;$D97*(1-$I$3),$D97*$I$3-$D97*$I$4,$D97*(1-$I$3)/$D$69),"")</f>
        <v/>
      </c>
      <c r="G97" s="80" t="str">
        <f>IF(AND($C97&lt;G$71,COUNT($E97:F97)&lt;$D$69+1),IF($D97*(1-$I$3)/$D$69*(G$71-$C$97)&gt;$D97*(1-$I$3),$D97*$I$3-$D97*$I$4,$D97*(1-$I$3)/$D$69),"")</f>
        <v/>
      </c>
      <c r="H97" s="80" t="str">
        <f>IF(AND($C97&lt;H$71,COUNT($E97:G97)&lt;$D$69+1),IF($D97*(1-$I$3)/$D$69*(H$71-$C$97)&gt;$D97*(1-$I$3),$D97*$I$3-$D97*$I$4,$D97*(1-$I$3)/$D$69),"")</f>
        <v/>
      </c>
      <c r="I97" s="80" t="str">
        <f>IF(AND($C97&lt;I$71,COUNT($E97:H97)&lt;$D$69+1),IF($D97*(1-$I$3)/$D$69*(I$71-$C$97)&gt;$D97*(1-$I$3),$D97*$I$3-$D97*$I$4,$D97*(1-$I$3)/$D$69),"")</f>
        <v/>
      </c>
      <c r="J97" s="80" t="str">
        <f>IF(AND($C97&lt;J$71,COUNT($E97:I97)&lt;$D$69+1),IF($D97*(1-$I$3)/$D$69*(J$71-$C$97)&gt;$D97*(1-$I$3),$D97*$I$3-$D97*$I$4,$D97*(1-$I$3)/$D$69),"")</f>
        <v/>
      </c>
      <c r="K97" s="80" t="str">
        <f>IF(AND($C97&lt;K$71,COUNT($E97:J97)&lt;$D$69+1),IF($D97*(1-$I$3)/$D$69*(K$71-$C$97)&gt;$D97*(1-$I$3),$D97*$I$3-$D97*$I$4,$D97*(1-$I$3)/$D$69),"")</f>
        <v/>
      </c>
      <c r="L97" s="80" t="str">
        <f>IF(AND($C97&lt;L$71,COUNT($E97:K97)&lt;$D$69+1),IF($D97*(1-$I$3)/$D$69*(L$71-$C$97)&gt;$D97*(1-$I$3),$D97*$I$3-$D97*$I$4,$D97*(1-$I$3)/$D$69),"")</f>
        <v/>
      </c>
      <c r="M97" s="80" t="str">
        <f>IF(AND($C97&lt;M$71,COUNT($E97:L97)&lt;$D$69+1),IF($D97*(1-$I$3)/$D$69*(M$71-$C$97)&gt;$D97*(1-$I$3),$D97*$I$3-$D97*$I$4,$D97*(1-$I$3)/$D$69),"")</f>
        <v/>
      </c>
      <c r="N97" s="80" t="str">
        <f>IF(AND($C97&lt;N$71,COUNT($E97:M97)&lt;$D$69+1),IF($D97*(1-$I$3)/$D$69*(N$71-$C$97)&gt;$D97*(1-$I$3),$D97*$I$3-$D97*$I$4,$D97*(1-$I$3)/$D$69),"")</f>
        <v/>
      </c>
      <c r="O97" s="80" t="str">
        <f>IF(AND($C97&lt;O$71,COUNT($E97:N97)&lt;$D$69+1),IF($D97*(1-$I$3)/$D$69*(O$71-$C$97)&gt;$D97*(1-$I$3),$D97*$I$3-$D97*$I$4,$D97*(1-$I$3)/$D$69),"")</f>
        <v/>
      </c>
      <c r="P97" s="80" t="str">
        <f>IF(AND($C97&lt;P$71,COUNT($E97:O97)&lt;$D$69+1),IF($D97*(1-$I$3)/$D$69*(P$71-$C$97)&gt;$D97*(1-$I$3),$D97*$I$3-$D97*$I$4,$D97*(1-$I$3)/$D$69),"")</f>
        <v/>
      </c>
      <c r="Q97" s="80" t="str">
        <f>IF(AND($C97&lt;Q$71,COUNT($E97:P97)&lt;$D$69+1),IF($D97*(1-$I$3)/$D$69*(Q$71-$C$97)&gt;$D97*(1-$I$3),$D97*$I$3-$D97*$I$4,$D97*(1-$I$3)/$D$69),"")</f>
        <v/>
      </c>
      <c r="R97" s="80" t="str">
        <f>IF(AND($C97&lt;R$71,COUNT($E97:Q97)&lt;$D$69+1),IF($D97*(1-$I$3)/$D$69*(R$71-$C$97)&gt;$D97*(1-$I$3),$D97*$I$3-$D97*$I$4,$D97*(1-$I$3)/$D$69),"")</f>
        <v/>
      </c>
      <c r="S97" s="80" t="str">
        <f>IF(AND($C97&lt;S$71,COUNT($E97:R97)&lt;$D$69+1),IF($D97*(1-$I$3)/$D$69*(S$71-$C$97)&gt;$D97*(1-$I$3),$D97*$I$3-$D97*$I$4,$D97*(1-$I$3)/$D$69),"")</f>
        <v/>
      </c>
      <c r="T97" s="80" t="str">
        <f>IF(AND($C97&lt;T$71,COUNT($E97:S97)&lt;$D$69+1),IF($D97*(1-$I$3)/$D$69*(T$71-$C$97)&gt;$D97*(1-$I$3),$D97*$I$3-$D97*$I$4,$D97*(1-$I$3)/$D$69),"")</f>
        <v/>
      </c>
      <c r="U97" s="80" t="str">
        <f>IF(AND($C97&lt;U$71,COUNT($E97:T97)&lt;$D$69+1),IF($D97*(1-$I$3)/$D$69*(U$71-$C$97)&gt;$D97*(1-$I$3),$D97*$I$3-$D97*$I$4,$D97*(1-$I$3)/$D$69),"")</f>
        <v/>
      </c>
      <c r="V97" s="80" t="str">
        <f>IF(AND($C97&lt;V$71,COUNT($E97:U97)&lt;$D$69+1),IF($D97*(1-$I$3)/$D$69*(V$71-$C$97)&gt;$D97*(1-$I$3),$D97*$I$3-$D97*$I$4,$D97*(1-$I$3)/$D$69),"")</f>
        <v/>
      </c>
      <c r="W97" s="80" t="str">
        <f>IF(AND($C97&lt;W$71,COUNT($E97:V97)&lt;$D$69+1),IF($D97*(1-$I$3)/$D$69*(W$71-$C$97)&gt;$D97*(1-$I$3),$D97*$I$3-$D97*$I$4,$D97*(1-$I$3)/$D$69),"")</f>
        <v/>
      </c>
      <c r="X97" s="80" t="str">
        <f>IF(AND($C97&lt;X$71,COUNT($E97:W97)&lt;$D$69+1),IF($D97*(1-$I$3)/$D$69*(X$71-$C$97)&gt;$D97*(1-$I$3),$D97*$I$3-$D97*$I$4,$D97*(1-$I$3)/$D$69),"")</f>
        <v/>
      </c>
      <c r="Y97" s="44">
        <f t="shared" si="61"/>
        <v>10</v>
      </c>
    </row>
    <row r="99" spans="1:25" x14ac:dyDescent="0.15">
      <c r="Y99" s="123" t="s">
        <v>53</v>
      </c>
    </row>
    <row r="100" spans="1:25" ht="15" x14ac:dyDescent="0.15">
      <c r="A100" s="148" t="s">
        <v>140</v>
      </c>
      <c r="E100" s="10">
        <v>30</v>
      </c>
      <c r="F100" s="10">
        <f t="shared" ref="F100:X100" si="62">E100+1</f>
        <v>31</v>
      </c>
      <c r="G100" s="10">
        <f t="shared" si="62"/>
        <v>32</v>
      </c>
      <c r="H100" s="10">
        <f t="shared" si="62"/>
        <v>33</v>
      </c>
      <c r="I100" s="10">
        <f t="shared" si="62"/>
        <v>34</v>
      </c>
      <c r="J100" s="10">
        <f t="shared" si="62"/>
        <v>35</v>
      </c>
      <c r="K100" s="10">
        <f t="shared" si="62"/>
        <v>36</v>
      </c>
      <c r="L100" s="10">
        <f t="shared" si="62"/>
        <v>37</v>
      </c>
      <c r="M100" s="10">
        <f t="shared" si="62"/>
        <v>38</v>
      </c>
      <c r="N100" s="10">
        <f t="shared" si="62"/>
        <v>39</v>
      </c>
      <c r="O100" s="10">
        <f t="shared" si="62"/>
        <v>40</v>
      </c>
      <c r="P100" s="10">
        <f t="shared" si="62"/>
        <v>41</v>
      </c>
      <c r="Q100" s="10">
        <f t="shared" si="62"/>
        <v>42</v>
      </c>
      <c r="R100" s="10">
        <f t="shared" si="62"/>
        <v>43</v>
      </c>
      <c r="S100" s="10">
        <f t="shared" si="62"/>
        <v>44</v>
      </c>
      <c r="T100" s="10">
        <f t="shared" si="62"/>
        <v>45</v>
      </c>
      <c r="U100" s="10">
        <f t="shared" si="62"/>
        <v>46</v>
      </c>
      <c r="V100" s="10">
        <f t="shared" si="62"/>
        <v>47</v>
      </c>
      <c r="W100" s="10">
        <f t="shared" si="62"/>
        <v>48</v>
      </c>
      <c r="X100" s="10">
        <f t="shared" si="62"/>
        <v>49</v>
      </c>
      <c r="Y100" s="124"/>
    </row>
    <row r="101" spans="1:25" x14ac:dyDescent="0.15">
      <c r="E101" s="6">
        <v>1</v>
      </c>
      <c r="F101" s="6">
        <f t="shared" ref="F101:X101" si="63">E101+1</f>
        <v>2</v>
      </c>
      <c r="G101" s="6">
        <f t="shared" si="63"/>
        <v>3</v>
      </c>
      <c r="H101" s="6">
        <f t="shared" si="63"/>
        <v>4</v>
      </c>
      <c r="I101" s="6">
        <f t="shared" si="63"/>
        <v>5</v>
      </c>
      <c r="J101" s="6">
        <f t="shared" si="63"/>
        <v>6</v>
      </c>
      <c r="K101" s="6">
        <f t="shared" si="63"/>
        <v>7</v>
      </c>
      <c r="L101" s="6">
        <f t="shared" si="63"/>
        <v>8</v>
      </c>
      <c r="M101" s="6">
        <f t="shared" si="63"/>
        <v>9</v>
      </c>
      <c r="N101" s="6">
        <f t="shared" si="63"/>
        <v>10</v>
      </c>
      <c r="O101" s="6">
        <f t="shared" si="63"/>
        <v>11</v>
      </c>
      <c r="P101" s="6">
        <f t="shared" si="63"/>
        <v>12</v>
      </c>
      <c r="Q101" s="6">
        <f t="shared" si="63"/>
        <v>13</v>
      </c>
      <c r="R101" s="6">
        <f t="shared" si="63"/>
        <v>14</v>
      </c>
      <c r="S101" s="6">
        <f t="shared" si="63"/>
        <v>15</v>
      </c>
      <c r="T101" s="6">
        <f t="shared" si="63"/>
        <v>16</v>
      </c>
      <c r="U101" s="6">
        <f t="shared" si="63"/>
        <v>17</v>
      </c>
      <c r="V101" s="6">
        <f t="shared" si="63"/>
        <v>18</v>
      </c>
      <c r="W101" s="6">
        <f t="shared" si="63"/>
        <v>19</v>
      </c>
      <c r="X101" s="6">
        <f t="shared" si="63"/>
        <v>20</v>
      </c>
      <c r="Y101" s="125" t="s">
        <v>54</v>
      </c>
    </row>
    <row r="102" spans="1:25" x14ac:dyDescent="0.15">
      <c r="E102" s="7">
        <v>43555</v>
      </c>
      <c r="F102" s="7">
        <f t="shared" ref="F102:X102" si="64">DATE(YEAR(E102)+1,MONTH(E102),DAY(E102))</f>
        <v>43921</v>
      </c>
      <c r="G102" s="7">
        <f t="shared" si="64"/>
        <v>44286</v>
      </c>
      <c r="H102" s="7">
        <f t="shared" si="64"/>
        <v>44651</v>
      </c>
      <c r="I102" s="7">
        <f t="shared" si="64"/>
        <v>45016</v>
      </c>
      <c r="J102" s="7">
        <f t="shared" si="64"/>
        <v>45382</v>
      </c>
      <c r="K102" s="7">
        <f t="shared" si="64"/>
        <v>45747</v>
      </c>
      <c r="L102" s="7">
        <f t="shared" si="64"/>
        <v>46112</v>
      </c>
      <c r="M102" s="7">
        <f t="shared" si="64"/>
        <v>46477</v>
      </c>
      <c r="N102" s="7">
        <f t="shared" si="64"/>
        <v>46843</v>
      </c>
      <c r="O102" s="7">
        <f t="shared" si="64"/>
        <v>47208</v>
      </c>
      <c r="P102" s="7">
        <f t="shared" si="64"/>
        <v>47573</v>
      </c>
      <c r="Q102" s="7">
        <f t="shared" si="64"/>
        <v>47938</v>
      </c>
      <c r="R102" s="7">
        <f t="shared" si="64"/>
        <v>48304</v>
      </c>
      <c r="S102" s="7">
        <f t="shared" si="64"/>
        <v>48669</v>
      </c>
      <c r="T102" s="7">
        <f t="shared" si="64"/>
        <v>49034</v>
      </c>
      <c r="U102" s="7">
        <f t="shared" si="64"/>
        <v>49399</v>
      </c>
      <c r="V102" s="7">
        <f t="shared" si="64"/>
        <v>49765</v>
      </c>
      <c r="W102" s="7">
        <f t="shared" si="64"/>
        <v>50130</v>
      </c>
      <c r="X102" s="7">
        <f t="shared" si="64"/>
        <v>50495</v>
      </c>
      <c r="Y102" s="8"/>
    </row>
    <row r="103" spans="1:25" x14ac:dyDescent="0.15">
      <c r="B103" s="126"/>
      <c r="C103" s="50" t="s">
        <v>141</v>
      </c>
      <c r="D103" s="50"/>
      <c r="E103" s="42">
        <f t="shared" ref="E103:X103" si="65">E74</f>
        <v>100</v>
      </c>
      <c r="F103" s="42">
        <f t="shared" si="65"/>
        <v>100</v>
      </c>
      <c r="G103" s="42">
        <f t="shared" si="65"/>
        <v>100</v>
      </c>
      <c r="H103" s="42">
        <f t="shared" si="65"/>
        <v>100</v>
      </c>
      <c r="I103" s="42">
        <f t="shared" si="65"/>
        <v>104.76190476190476</v>
      </c>
      <c r="J103" s="42">
        <f t="shared" si="65"/>
        <v>100</v>
      </c>
      <c r="K103" s="42">
        <f t="shared" si="65"/>
        <v>100</v>
      </c>
      <c r="L103" s="42">
        <f t="shared" si="65"/>
        <v>100</v>
      </c>
      <c r="M103" s="42">
        <f t="shared" si="65"/>
        <v>400</v>
      </c>
      <c r="N103" s="42">
        <f t="shared" si="65"/>
        <v>104.76190476190476</v>
      </c>
      <c r="O103" s="42">
        <f t="shared" si="65"/>
        <v>100</v>
      </c>
      <c r="P103" s="42">
        <f t="shared" si="65"/>
        <v>100</v>
      </c>
      <c r="Q103" s="42">
        <f t="shared" si="65"/>
        <v>100</v>
      </c>
      <c r="R103" s="42">
        <f t="shared" si="65"/>
        <v>100</v>
      </c>
      <c r="S103" s="42">
        <f t="shared" si="65"/>
        <v>104.76190476190476</v>
      </c>
      <c r="T103" s="42">
        <f t="shared" si="65"/>
        <v>100</v>
      </c>
      <c r="U103" s="42">
        <f t="shared" si="65"/>
        <v>100</v>
      </c>
      <c r="V103" s="42">
        <f t="shared" si="65"/>
        <v>400</v>
      </c>
      <c r="W103" s="42">
        <f t="shared" si="65"/>
        <v>100</v>
      </c>
      <c r="X103" s="42">
        <f t="shared" si="65"/>
        <v>100</v>
      </c>
      <c r="Y103" s="42">
        <f>SUM(E103:X103)</f>
        <v>2614.2857142857147</v>
      </c>
    </row>
    <row r="104" spans="1:25" x14ac:dyDescent="0.15">
      <c r="B104" s="92"/>
      <c r="C104" s="130" t="s">
        <v>142</v>
      </c>
      <c r="D104" s="51"/>
      <c r="E104" s="42">
        <f t="array" ref="E104:X104">TRANSPOSE(Y78:Y97)</f>
        <v>0.49999999999999822</v>
      </c>
      <c r="F104" s="42">
        <v>0.49999999999999822</v>
      </c>
      <c r="G104" s="42">
        <v>0.49999999999999822</v>
      </c>
      <c r="H104" s="42">
        <v>0.49999999999999822</v>
      </c>
      <c r="I104" s="42">
        <v>0.52380952380952372</v>
      </c>
      <c r="J104" s="42">
        <v>0.49999999999999822</v>
      </c>
      <c r="K104" s="42">
        <v>0.49999999999999822</v>
      </c>
      <c r="L104" s="42">
        <v>0.49999999999999822</v>
      </c>
      <c r="M104" s="42">
        <v>1.9999999999999929</v>
      </c>
      <c r="N104" s="42">
        <v>1.0476190476190474</v>
      </c>
      <c r="O104" s="42">
        <v>1.8999999999999986</v>
      </c>
      <c r="P104" s="42">
        <v>2.7999999999999989</v>
      </c>
      <c r="Q104" s="42">
        <v>3.6999999999999993</v>
      </c>
      <c r="R104" s="42">
        <v>4.5999999999999996</v>
      </c>
      <c r="S104" s="42">
        <v>5.7619047619047619</v>
      </c>
      <c r="T104" s="42">
        <v>6.4</v>
      </c>
      <c r="U104" s="42">
        <v>7.3</v>
      </c>
      <c r="V104" s="42">
        <v>32.799999999999997</v>
      </c>
      <c r="W104" s="42">
        <v>9.1</v>
      </c>
      <c r="X104" s="42">
        <v>10</v>
      </c>
      <c r="Y104" s="42">
        <f>SUM(E104:X104)</f>
        <v>91.433333333333309</v>
      </c>
    </row>
    <row r="105" spans="1:25" x14ac:dyDescent="0.15">
      <c r="B105" s="92"/>
      <c r="C105" s="130" t="s">
        <v>143</v>
      </c>
      <c r="D105" s="4">
        <v>0.55000000000000004</v>
      </c>
      <c r="E105" s="42">
        <f t="shared" ref="E105:X105" si="66">E74*$D$105</f>
        <v>55.000000000000007</v>
      </c>
      <c r="F105" s="42">
        <f t="shared" si="66"/>
        <v>55.000000000000007</v>
      </c>
      <c r="G105" s="42">
        <f t="shared" si="66"/>
        <v>55.000000000000007</v>
      </c>
      <c r="H105" s="42">
        <f t="shared" si="66"/>
        <v>55.000000000000007</v>
      </c>
      <c r="I105" s="42">
        <f t="shared" si="66"/>
        <v>57.61904761904762</v>
      </c>
      <c r="J105" s="42">
        <f t="shared" si="66"/>
        <v>55.000000000000007</v>
      </c>
      <c r="K105" s="42">
        <f t="shared" si="66"/>
        <v>55.000000000000007</v>
      </c>
      <c r="L105" s="42">
        <f t="shared" si="66"/>
        <v>55.000000000000007</v>
      </c>
      <c r="M105" s="42">
        <f t="shared" si="66"/>
        <v>220.00000000000003</v>
      </c>
      <c r="N105" s="42">
        <f t="shared" si="66"/>
        <v>57.61904761904762</v>
      </c>
      <c r="O105" s="42">
        <f t="shared" si="66"/>
        <v>55.000000000000007</v>
      </c>
      <c r="P105" s="42">
        <f t="shared" si="66"/>
        <v>55.000000000000007</v>
      </c>
      <c r="Q105" s="42">
        <f t="shared" si="66"/>
        <v>55.000000000000007</v>
      </c>
      <c r="R105" s="42">
        <f t="shared" si="66"/>
        <v>55.000000000000007</v>
      </c>
      <c r="S105" s="42">
        <f t="shared" si="66"/>
        <v>57.61904761904762</v>
      </c>
      <c r="T105" s="42">
        <f t="shared" si="66"/>
        <v>55.000000000000007</v>
      </c>
      <c r="U105" s="42">
        <f t="shared" si="66"/>
        <v>55.000000000000007</v>
      </c>
      <c r="V105" s="42">
        <f t="shared" si="66"/>
        <v>220.00000000000003</v>
      </c>
      <c r="W105" s="42">
        <f t="shared" si="66"/>
        <v>55.000000000000007</v>
      </c>
      <c r="X105" s="42">
        <f t="shared" si="66"/>
        <v>55.000000000000007</v>
      </c>
      <c r="Y105" s="42">
        <f>SUM(E105:X105)</f>
        <v>1437.8571428571429</v>
      </c>
    </row>
    <row r="106" spans="1:25" x14ac:dyDescent="0.15">
      <c r="B106" s="92"/>
      <c r="C106" s="130" t="s">
        <v>144</v>
      </c>
      <c r="D106" s="51"/>
      <c r="E106" s="42">
        <f t="shared" ref="E106:X106" si="67">E103-E105-E75</f>
        <v>34.999999999999993</v>
      </c>
      <c r="F106" s="42">
        <f t="shared" si="67"/>
        <v>34.999999999999993</v>
      </c>
      <c r="G106" s="42">
        <f t="shared" si="67"/>
        <v>34.999999999999993</v>
      </c>
      <c r="H106" s="42">
        <f t="shared" si="67"/>
        <v>34.999999999999993</v>
      </c>
      <c r="I106" s="42">
        <f t="shared" si="67"/>
        <v>36.666666666666664</v>
      </c>
      <c r="J106" s="42">
        <f t="shared" si="67"/>
        <v>34.999999999999993</v>
      </c>
      <c r="K106" s="42">
        <f t="shared" si="67"/>
        <v>34.999999999999993</v>
      </c>
      <c r="L106" s="42">
        <f t="shared" si="67"/>
        <v>34.999999999999993</v>
      </c>
      <c r="M106" s="42">
        <f t="shared" si="67"/>
        <v>139.99999999999997</v>
      </c>
      <c r="N106" s="42">
        <f t="shared" si="67"/>
        <v>36.666666666666664</v>
      </c>
      <c r="O106" s="42">
        <f t="shared" si="67"/>
        <v>34.999999999999993</v>
      </c>
      <c r="P106" s="42">
        <f t="shared" si="67"/>
        <v>34.999999999999993</v>
      </c>
      <c r="Q106" s="42">
        <f t="shared" si="67"/>
        <v>34.999999999999993</v>
      </c>
      <c r="R106" s="42">
        <f t="shared" si="67"/>
        <v>34.999999999999993</v>
      </c>
      <c r="S106" s="42">
        <f t="shared" si="67"/>
        <v>36.666666666666664</v>
      </c>
      <c r="T106" s="42">
        <f t="shared" si="67"/>
        <v>34.999999999999993</v>
      </c>
      <c r="U106" s="42">
        <f t="shared" si="67"/>
        <v>34.999999999999993</v>
      </c>
      <c r="V106" s="42">
        <f t="shared" si="67"/>
        <v>139.99999999999997</v>
      </c>
      <c r="W106" s="42">
        <f t="shared" si="67"/>
        <v>34.999999999999993</v>
      </c>
      <c r="X106" s="42">
        <f t="shared" si="67"/>
        <v>34.999999999999993</v>
      </c>
      <c r="Y106" s="42">
        <f>SUM(E106:X106)</f>
        <v>914.99999999999989</v>
      </c>
    </row>
    <row r="107" spans="1:25" x14ac:dyDescent="0.15">
      <c r="B107" s="36"/>
      <c r="C107" s="47" t="s">
        <v>145</v>
      </c>
      <c r="D107" s="47"/>
      <c r="E107" s="45">
        <f t="shared" ref="E107:X107" si="68">E103-E104-E105-E106</f>
        <v>9.5</v>
      </c>
      <c r="F107" s="45">
        <f t="shared" si="68"/>
        <v>9.5</v>
      </c>
      <c r="G107" s="45">
        <f t="shared" si="68"/>
        <v>9.5</v>
      </c>
      <c r="H107" s="45">
        <f t="shared" si="68"/>
        <v>9.5</v>
      </c>
      <c r="I107" s="45">
        <f t="shared" si="68"/>
        <v>9.9523809523809561</v>
      </c>
      <c r="J107" s="45">
        <f t="shared" si="68"/>
        <v>9.5</v>
      </c>
      <c r="K107" s="45">
        <f t="shared" si="68"/>
        <v>9.5</v>
      </c>
      <c r="L107" s="45">
        <f t="shared" si="68"/>
        <v>9.5</v>
      </c>
      <c r="M107" s="45">
        <f t="shared" si="68"/>
        <v>38</v>
      </c>
      <c r="N107" s="45">
        <f t="shared" si="68"/>
        <v>9.4285714285714235</v>
      </c>
      <c r="O107" s="45">
        <f t="shared" si="68"/>
        <v>8.0999999999999943</v>
      </c>
      <c r="P107" s="45">
        <f t="shared" si="68"/>
        <v>7.2000000000000028</v>
      </c>
      <c r="Q107" s="45">
        <f t="shared" si="68"/>
        <v>6.2999999999999972</v>
      </c>
      <c r="R107" s="45">
        <f t="shared" si="68"/>
        <v>5.4000000000000057</v>
      </c>
      <c r="S107" s="45">
        <f t="shared" si="68"/>
        <v>4.7142857142857153</v>
      </c>
      <c r="T107" s="45">
        <f t="shared" si="68"/>
        <v>3.5999999999999943</v>
      </c>
      <c r="U107" s="45">
        <f t="shared" si="68"/>
        <v>2.7000000000000028</v>
      </c>
      <c r="V107" s="45">
        <f t="shared" si="68"/>
        <v>7.1999999999999886</v>
      </c>
      <c r="W107" s="45">
        <f t="shared" si="68"/>
        <v>0.90000000000000568</v>
      </c>
      <c r="X107" s="45">
        <f t="shared" si="68"/>
        <v>0</v>
      </c>
      <c r="Y107" s="45">
        <f>SUM(E107:X107)</f>
        <v>169.99523809523808</v>
      </c>
    </row>
    <row r="109" spans="1:25" x14ac:dyDescent="0.15">
      <c r="E109" s="10">
        <v>30</v>
      </c>
      <c r="F109" s="10">
        <f>E109+1</f>
        <v>31</v>
      </c>
      <c r="G109" s="10">
        <f t="shared" ref="G109" si="69">F109+1</f>
        <v>32</v>
      </c>
      <c r="H109" s="10">
        <f t="shared" ref="H109" si="70">G109+1</f>
        <v>33</v>
      </c>
      <c r="I109" s="10">
        <f t="shared" ref="I109" si="71">H109+1</f>
        <v>34</v>
      </c>
      <c r="J109" s="10">
        <f t="shared" ref="J109" si="72">I109+1</f>
        <v>35</v>
      </c>
      <c r="K109" s="10">
        <f t="shared" ref="K109" si="73">J109+1</f>
        <v>36</v>
      </c>
      <c r="L109" s="10">
        <f t="shared" ref="L109" si="74">K109+1</f>
        <v>37</v>
      </c>
      <c r="M109" s="10">
        <f t="shared" ref="M109" si="75">L109+1</f>
        <v>38</v>
      </c>
      <c r="N109" s="10">
        <f t="shared" ref="N109" si="76">M109+1</f>
        <v>39</v>
      </c>
      <c r="O109" s="10">
        <f t="shared" ref="O109" si="77">N109+1</f>
        <v>40</v>
      </c>
      <c r="P109" s="10">
        <f t="shared" ref="P109" si="78">O109+1</f>
        <v>41</v>
      </c>
      <c r="Q109" s="10">
        <f t="shared" ref="Q109" si="79">P109+1</f>
        <v>42</v>
      </c>
      <c r="R109" s="10">
        <f t="shared" ref="R109" si="80">Q109+1</f>
        <v>43</v>
      </c>
      <c r="S109" s="10">
        <f t="shared" ref="S109" si="81">R109+1</f>
        <v>44</v>
      </c>
      <c r="T109" s="10">
        <f t="shared" ref="T109" si="82">S109+1</f>
        <v>45</v>
      </c>
      <c r="U109" s="10">
        <f t="shared" ref="U109" si="83">T109+1</f>
        <v>46</v>
      </c>
      <c r="V109" s="10">
        <f t="shared" ref="V109" si="84">U109+1</f>
        <v>47</v>
      </c>
      <c r="W109" s="10">
        <f t="shared" ref="W109" si="85">V109+1</f>
        <v>48</v>
      </c>
      <c r="X109" s="10">
        <f t="shared" ref="X109" si="86">W109+1</f>
        <v>49</v>
      </c>
      <c r="Y109" s="5" t="s">
        <v>146</v>
      </c>
    </row>
    <row r="110" spans="1:25" x14ac:dyDescent="0.15">
      <c r="B110" s="91"/>
      <c r="C110" s="48">
        <f t="array" ref="C110:C129">TRANSPOSE(E100:X100)</f>
        <v>30</v>
      </c>
      <c r="D110" s="40">
        <f t="array" ref="D110:D129">TRANSPOSE(E107:X107)</f>
        <v>9.5</v>
      </c>
      <c r="E110" s="39" t="str">
        <f t="shared" ref="E110:E129" si="87">IF($C110&lt;E$100,$D110/MIN($D$69,COUNT($E$100:$X$100)),"")</f>
        <v/>
      </c>
      <c r="F110" s="81">
        <f t="shared" ref="F110:X110" si="88">F78</f>
        <v>0.9</v>
      </c>
      <c r="G110" s="81">
        <f t="shared" si="88"/>
        <v>0.9</v>
      </c>
      <c r="H110" s="81">
        <f t="shared" si="88"/>
        <v>0.9</v>
      </c>
      <c r="I110" s="81">
        <f t="shared" si="88"/>
        <v>0.9</v>
      </c>
      <c r="J110" s="81">
        <f t="shared" si="88"/>
        <v>0.9</v>
      </c>
      <c r="K110" s="81">
        <f t="shared" si="88"/>
        <v>0.9</v>
      </c>
      <c r="L110" s="81">
        <f t="shared" si="88"/>
        <v>0.9</v>
      </c>
      <c r="M110" s="81">
        <f t="shared" si="88"/>
        <v>0.9</v>
      </c>
      <c r="N110" s="81">
        <f t="shared" si="88"/>
        <v>0.9</v>
      </c>
      <c r="O110" s="81">
        <f t="shared" si="88"/>
        <v>0.9</v>
      </c>
      <c r="P110" s="81">
        <f t="shared" si="88"/>
        <v>0.5</v>
      </c>
      <c r="Q110" s="81" t="str">
        <f t="shared" si="88"/>
        <v/>
      </c>
      <c r="R110" s="81" t="str">
        <f t="shared" si="88"/>
        <v/>
      </c>
      <c r="S110" s="81" t="str">
        <f t="shared" si="88"/>
        <v/>
      </c>
      <c r="T110" s="81" t="str">
        <f t="shared" si="88"/>
        <v/>
      </c>
      <c r="U110" s="81" t="str">
        <f t="shared" si="88"/>
        <v/>
      </c>
      <c r="V110" s="81" t="str">
        <f t="shared" si="88"/>
        <v/>
      </c>
      <c r="W110" s="81" t="str">
        <f t="shared" si="88"/>
        <v/>
      </c>
      <c r="X110" s="81" t="str">
        <f t="shared" si="88"/>
        <v/>
      </c>
      <c r="Y110" s="39">
        <f t="shared" ref="Y110:Y130" si="89">SUM(E110:X110)</f>
        <v>9.5000000000000018</v>
      </c>
    </row>
    <row r="111" spans="1:25" x14ac:dyDescent="0.15">
      <c r="B111" s="92"/>
      <c r="C111" s="49">
        <v>31</v>
      </c>
      <c r="D111" s="41">
        <v>9.5</v>
      </c>
      <c r="E111" s="42" t="str">
        <f t="shared" si="87"/>
        <v/>
      </c>
      <c r="F111" s="79" t="str">
        <f t="shared" ref="F111:X111" si="90">F79</f>
        <v/>
      </c>
      <c r="G111" s="79">
        <f t="shared" si="90"/>
        <v>0.9</v>
      </c>
      <c r="H111" s="79">
        <f t="shared" si="90"/>
        <v>0.9</v>
      </c>
      <c r="I111" s="79">
        <f t="shared" si="90"/>
        <v>0.9</v>
      </c>
      <c r="J111" s="79">
        <f t="shared" si="90"/>
        <v>0.9</v>
      </c>
      <c r="K111" s="79">
        <f t="shared" si="90"/>
        <v>0.9</v>
      </c>
      <c r="L111" s="79">
        <f t="shared" si="90"/>
        <v>0.9</v>
      </c>
      <c r="M111" s="79">
        <f t="shared" si="90"/>
        <v>0.9</v>
      </c>
      <c r="N111" s="79">
        <f t="shared" si="90"/>
        <v>0.9</v>
      </c>
      <c r="O111" s="79">
        <f t="shared" si="90"/>
        <v>0.9</v>
      </c>
      <c r="P111" s="79">
        <f t="shared" si="90"/>
        <v>0.9</v>
      </c>
      <c r="Q111" s="79">
        <f t="shared" si="90"/>
        <v>0.5</v>
      </c>
      <c r="R111" s="79" t="str">
        <f t="shared" si="90"/>
        <v/>
      </c>
      <c r="S111" s="79" t="str">
        <f t="shared" si="90"/>
        <v/>
      </c>
      <c r="T111" s="79" t="str">
        <f t="shared" si="90"/>
        <v/>
      </c>
      <c r="U111" s="79" t="str">
        <f t="shared" si="90"/>
        <v/>
      </c>
      <c r="V111" s="79" t="str">
        <f t="shared" si="90"/>
        <v/>
      </c>
      <c r="W111" s="79" t="str">
        <f t="shared" si="90"/>
        <v/>
      </c>
      <c r="X111" s="79" t="str">
        <f t="shared" si="90"/>
        <v/>
      </c>
      <c r="Y111" s="42">
        <f t="shared" si="89"/>
        <v>9.5000000000000018</v>
      </c>
    </row>
    <row r="112" spans="1:25" x14ac:dyDescent="0.15">
      <c r="B112" s="92"/>
      <c r="C112" s="49">
        <v>32</v>
      </c>
      <c r="D112" s="41">
        <v>9.5</v>
      </c>
      <c r="E112" s="42" t="str">
        <f t="shared" si="87"/>
        <v/>
      </c>
      <c r="F112" s="79" t="str">
        <f t="shared" ref="F112:U112" si="91">F80</f>
        <v/>
      </c>
      <c r="G112" s="79" t="str">
        <f t="shared" si="91"/>
        <v/>
      </c>
      <c r="H112" s="79">
        <f t="shared" si="91"/>
        <v>0.9</v>
      </c>
      <c r="I112" s="79">
        <f t="shared" si="91"/>
        <v>0.9</v>
      </c>
      <c r="J112" s="79">
        <f t="shared" si="91"/>
        <v>0.9</v>
      </c>
      <c r="K112" s="79">
        <f t="shared" si="91"/>
        <v>0.9</v>
      </c>
      <c r="L112" s="79">
        <f t="shared" si="91"/>
        <v>0.9</v>
      </c>
      <c r="M112" s="79">
        <f t="shared" si="91"/>
        <v>0.9</v>
      </c>
      <c r="N112" s="79">
        <f t="shared" si="91"/>
        <v>0.9</v>
      </c>
      <c r="O112" s="79">
        <f t="shared" si="91"/>
        <v>0.9</v>
      </c>
      <c r="P112" s="79">
        <f t="shared" si="91"/>
        <v>0.9</v>
      </c>
      <c r="Q112" s="79">
        <f t="shared" si="91"/>
        <v>0.9</v>
      </c>
      <c r="R112" s="79">
        <f t="shared" si="91"/>
        <v>0.5</v>
      </c>
      <c r="S112" s="79" t="str">
        <f t="shared" si="91"/>
        <v/>
      </c>
      <c r="T112" s="79" t="str">
        <f t="shared" si="91"/>
        <v/>
      </c>
      <c r="U112" s="79" t="str">
        <f t="shared" si="91"/>
        <v/>
      </c>
      <c r="V112" s="79" t="str">
        <f t="shared" ref="V112:X124" si="92">V80</f>
        <v/>
      </c>
      <c r="W112" s="79" t="str">
        <f t="shared" si="92"/>
        <v/>
      </c>
      <c r="X112" s="79" t="str">
        <f t="shared" si="92"/>
        <v/>
      </c>
      <c r="Y112" s="42">
        <f t="shared" si="89"/>
        <v>9.5000000000000018</v>
      </c>
    </row>
    <row r="113" spans="2:25" x14ac:dyDescent="0.15">
      <c r="B113" s="92"/>
      <c r="C113" s="49">
        <v>33</v>
      </c>
      <c r="D113" s="41">
        <v>9.5</v>
      </c>
      <c r="E113" s="42" t="str">
        <f t="shared" si="87"/>
        <v/>
      </c>
      <c r="F113" s="79" t="str">
        <f t="shared" ref="F113" si="93">F81</f>
        <v/>
      </c>
      <c r="G113" s="79" t="str">
        <f t="shared" ref="G113:U113" si="94">G81</f>
        <v/>
      </c>
      <c r="H113" s="79" t="str">
        <f t="shared" si="94"/>
        <v/>
      </c>
      <c r="I113" s="79">
        <f t="shared" si="94"/>
        <v>0.9</v>
      </c>
      <c r="J113" s="79">
        <f t="shared" si="94"/>
        <v>0.9</v>
      </c>
      <c r="K113" s="79">
        <f t="shared" si="94"/>
        <v>0.9</v>
      </c>
      <c r="L113" s="79">
        <f t="shared" si="94"/>
        <v>0.9</v>
      </c>
      <c r="M113" s="79">
        <f t="shared" si="94"/>
        <v>0.9</v>
      </c>
      <c r="N113" s="79">
        <f t="shared" si="94"/>
        <v>0.9</v>
      </c>
      <c r="O113" s="79">
        <f t="shared" si="94"/>
        <v>0.9</v>
      </c>
      <c r="P113" s="79">
        <f t="shared" si="94"/>
        <v>0.9</v>
      </c>
      <c r="Q113" s="79">
        <f t="shared" si="94"/>
        <v>0.9</v>
      </c>
      <c r="R113" s="79">
        <f t="shared" si="94"/>
        <v>0.9</v>
      </c>
      <c r="S113" s="79">
        <f t="shared" si="94"/>
        <v>0.5</v>
      </c>
      <c r="T113" s="79" t="str">
        <f t="shared" si="94"/>
        <v/>
      </c>
      <c r="U113" s="79" t="str">
        <f t="shared" si="94"/>
        <v/>
      </c>
      <c r="V113" s="79" t="str">
        <f t="shared" si="92"/>
        <v/>
      </c>
      <c r="W113" s="79" t="str">
        <f t="shared" si="92"/>
        <v/>
      </c>
      <c r="X113" s="79" t="str">
        <f t="shared" si="92"/>
        <v/>
      </c>
      <c r="Y113" s="42">
        <f t="shared" si="89"/>
        <v>9.5000000000000018</v>
      </c>
    </row>
    <row r="114" spans="2:25" x14ac:dyDescent="0.15">
      <c r="B114" s="92"/>
      <c r="C114" s="49">
        <v>34</v>
      </c>
      <c r="D114" s="41">
        <v>9.9523809523809561</v>
      </c>
      <c r="E114" s="42" t="str">
        <f t="shared" si="87"/>
        <v/>
      </c>
      <c r="F114" s="79" t="str">
        <f t="shared" ref="F114" si="95">F82</f>
        <v/>
      </c>
      <c r="G114" s="79" t="str">
        <f t="shared" ref="G114:U114" si="96">G82</f>
        <v/>
      </c>
      <c r="H114" s="79" t="str">
        <f t="shared" si="96"/>
        <v/>
      </c>
      <c r="I114" s="79" t="str">
        <f t="shared" si="96"/>
        <v/>
      </c>
      <c r="J114" s="79">
        <f t="shared" si="96"/>
        <v>0.94285714285714284</v>
      </c>
      <c r="K114" s="79">
        <f t="shared" si="96"/>
        <v>0.94285714285714284</v>
      </c>
      <c r="L114" s="79">
        <f t="shared" si="96"/>
        <v>0.94285714285714284</v>
      </c>
      <c r="M114" s="79">
        <f t="shared" si="96"/>
        <v>0.94285714285714284</v>
      </c>
      <c r="N114" s="79">
        <f t="shared" si="96"/>
        <v>0.94285714285714284</v>
      </c>
      <c r="O114" s="79">
        <f t="shared" si="96"/>
        <v>0.94285714285714284</v>
      </c>
      <c r="P114" s="79">
        <f t="shared" si="96"/>
        <v>0.94285714285714284</v>
      </c>
      <c r="Q114" s="79">
        <f t="shared" si="96"/>
        <v>0.94285714285714284</v>
      </c>
      <c r="R114" s="79">
        <f t="shared" si="96"/>
        <v>0.94285714285714284</v>
      </c>
      <c r="S114" s="79">
        <f t="shared" si="96"/>
        <v>0.94285714285714284</v>
      </c>
      <c r="T114" s="79">
        <f t="shared" si="96"/>
        <v>0.52380952380952384</v>
      </c>
      <c r="U114" s="79" t="str">
        <f t="shared" si="96"/>
        <v/>
      </c>
      <c r="V114" s="79" t="str">
        <f t="shared" si="92"/>
        <v/>
      </c>
      <c r="W114" s="79" t="str">
        <f t="shared" si="92"/>
        <v/>
      </c>
      <c r="X114" s="79" t="str">
        <f t="shared" si="92"/>
        <v/>
      </c>
      <c r="Y114" s="42">
        <f t="shared" si="89"/>
        <v>9.9523809523809526</v>
      </c>
    </row>
    <row r="115" spans="2:25" x14ac:dyDescent="0.15">
      <c r="B115" s="92"/>
      <c r="C115" s="49">
        <v>35</v>
      </c>
      <c r="D115" s="41">
        <v>9.5</v>
      </c>
      <c r="E115" s="42" t="str">
        <f t="shared" si="87"/>
        <v/>
      </c>
      <c r="F115" s="79" t="str">
        <f t="shared" ref="F115" si="97">F83</f>
        <v/>
      </c>
      <c r="G115" s="79" t="str">
        <f t="shared" ref="G115:U115" si="98">G83</f>
        <v/>
      </c>
      <c r="H115" s="79" t="str">
        <f t="shared" si="98"/>
        <v/>
      </c>
      <c r="I115" s="79" t="str">
        <f t="shared" si="98"/>
        <v/>
      </c>
      <c r="J115" s="79" t="str">
        <f t="shared" si="98"/>
        <v/>
      </c>
      <c r="K115" s="79">
        <f t="shared" si="98"/>
        <v>0.9</v>
      </c>
      <c r="L115" s="79">
        <f t="shared" si="98"/>
        <v>0.9</v>
      </c>
      <c r="M115" s="79">
        <f t="shared" si="98"/>
        <v>0.9</v>
      </c>
      <c r="N115" s="79">
        <f t="shared" si="98"/>
        <v>0.9</v>
      </c>
      <c r="O115" s="79">
        <f t="shared" si="98"/>
        <v>0.9</v>
      </c>
      <c r="P115" s="79">
        <f t="shared" si="98"/>
        <v>0.9</v>
      </c>
      <c r="Q115" s="79">
        <f t="shared" si="98"/>
        <v>0.9</v>
      </c>
      <c r="R115" s="79">
        <f t="shared" si="98"/>
        <v>0.9</v>
      </c>
      <c r="S115" s="79">
        <f t="shared" si="98"/>
        <v>0.9</v>
      </c>
      <c r="T115" s="79">
        <f t="shared" si="98"/>
        <v>0.9</v>
      </c>
      <c r="U115" s="79">
        <f t="shared" si="98"/>
        <v>0.5</v>
      </c>
      <c r="V115" s="79" t="str">
        <f t="shared" si="92"/>
        <v/>
      </c>
      <c r="W115" s="79" t="str">
        <f t="shared" si="92"/>
        <v/>
      </c>
      <c r="X115" s="79" t="str">
        <f t="shared" si="92"/>
        <v/>
      </c>
      <c r="Y115" s="42">
        <f t="shared" si="89"/>
        <v>9.5000000000000018</v>
      </c>
    </row>
    <row r="116" spans="2:25" x14ac:dyDescent="0.15">
      <c r="B116" s="92"/>
      <c r="C116" s="49">
        <v>36</v>
      </c>
      <c r="D116" s="41">
        <v>9.5</v>
      </c>
      <c r="E116" s="42" t="str">
        <f t="shared" si="87"/>
        <v/>
      </c>
      <c r="F116" s="79" t="str">
        <f t="shared" ref="F116" si="99">F84</f>
        <v/>
      </c>
      <c r="G116" s="79" t="str">
        <f t="shared" ref="G116:U116" si="100">G84</f>
        <v/>
      </c>
      <c r="H116" s="79" t="str">
        <f t="shared" si="100"/>
        <v/>
      </c>
      <c r="I116" s="79" t="str">
        <f t="shared" si="100"/>
        <v/>
      </c>
      <c r="J116" s="79" t="str">
        <f t="shared" si="100"/>
        <v/>
      </c>
      <c r="K116" s="79" t="str">
        <f t="shared" si="100"/>
        <v/>
      </c>
      <c r="L116" s="79">
        <f t="shared" si="100"/>
        <v>0.9</v>
      </c>
      <c r="M116" s="79">
        <f t="shared" si="100"/>
        <v>0.9</v>
      </c>
      <c r="N116" s="79">
        <f t="shared" si="100"/>
        <v>0.9</v>
      </c>
      <c r="O116" s="79">
        <f t="shared" si="100"/>
        <v>0.9</v>
      </c>
      <c r="P116" s="79">
        <f t="shared" si="100"/>
        <v>0.9</v>
      </c>
      <c r="Q116" s="79">
        <f t="shared" si="100"/>
        <v>0.9</v>
      </c>
      <c r="R116" s="79">
        <f t="shared" si="100"/>
        <v>0.9</v>
      </c>
      <c r="S116" s="79">
        <f t="shared" si="100"/>
        <v>0.9</v>
      </c>
      <c r="T116" s="79">
        <f t="shared" si="100"/>
        <v>0.9</v>
      </c>
      <c r="U116" s="79">
        <f t="shared" si="100"/>
        <v>0.9</v>
      </c>
      <c r="V116" s="79">
        <f t="shared" si="92"/>
        <v>0.5</v>
      </c>
      <c r="W116" s="79" t="str">
        <f t="shared" si="92"/>
        <v/>
      </c>
      <c r="X116" s="79" t="str">
        <f t="shared" si="92"/>
        <v/>
      </c>
      <c r="Y116" s="42">
        <f t="shared" si="89"/>
        <v>9.5000000000000018</v>
      </c>
    </row>
    <row r="117" spans="2:25" x14ac:dyDescent="0.15">
      <c r="B117" s="92"/>
      <c r="C117" s="49">
        <v>37</v>
      </c>
      <c r="D117" s="41">
        <v>9.5</v>
      </c>
      <c r="E117" s="42" t="str">
        <f t="shared" si="87"/>
        <v/>
      </c>
      <c r="F117" s="79" t="str">
        <f t="shared" ref="F117" si="101">F85</f>
        <v/>
      </c>
      <c r="G117" s="79" t="str">
        <f t="shared" ref="G117:U117" si="102">G85</f>
        <v/>
      </c>
      <c r="H117" s="79" t="str">
        <f t="shared" si="102"/>
        <v/>
      </c>
      <c r="I117" s="79" t="str">
        <f t="shared" si="102"/>
        <v/>
      </c>
      <c r="J117" s="79" t="str">
        <f t="shared" si="102"/>
        <v/>
      </c>
      <c r="K117" s="79" t="str">
        <f t="shared" si="102"/>
        <v/>
      </c>
      <c r="L117" s="79" t="str">
        <f t="shared" si="102"/>
        <v/>
      </c>
      <c r="M117" s="79">
        <f t="shared" si="102"/>
        <v>0.9</v>
      </c>
      <c r="N117" s="79">
        <f t="shared" si="102"/>
        <v>0.9</v>
      </c>
      <c r="O117" s="79">
        <f t="shared" si="102"/>
        <v>0.9</v>
      </c>
      <c r="P117" s="79">
        <f t="shared" si="102"/>
        <v>0.9</v>
      </c>
      <c r="Q117" s="79">
        <f t="shared" si="102"/>
        <v>0.9</v>
      </c>
      <c r="R117" s="79">
        <f t="shared" si="102"/>
        <v>0.9</v>
      </c>
      <c r="S117" s="79">
        <f t="shared" si="102"/>
        <v>0.9</v>
      </c>
      <c r="T117" s="79">
        <f t="shared" si="102"/>
        <v>0.9</v>
      </c>
      <c r="U117" s="79">
        <f t="shared" si="102"/>
        <v>0.9</v>
      </c>
      <c r="V117" s="79">
        <f t="shared" si="92"/>
        <v>0.9</v>
      </c>
      <c r="W117" s="79">
        <f t="shared" si="92"/>
        <v>0.5</v>
      </c>
      <c r="X117" s="79" t="str">
        <f t="shared" si="92"/>
        <v/>
      </c>
      <c r="Y117" s="42">
        <f t="shared" si="89"/>
        <v>9.5000000000000018</v>
      </c>
    </row>
    <row r="118" spans="2:25" x14ac:dyDescent="0.15">
      <c r="B118" s="92"/>
      <c r="C118" s="49">
        <v>38</v>
      </c>
      <c r="D118" s="41">
        <v>38</v>
      </c>
      <c r="E118" s="42" t="str">
        <f t="shared" si="87"/>
        <v/>
      </c>
      <c r="F118" s="79" t="str">
        <f t="shared" ref="F118" si="103">F86</f>
        <v/>
      </c>
      <c r="G118" s="79" t="str">
        <f t="shared" ref="G118:U118" si="104">G86</f>
        <v/>
      </c>
      <c r="H118" s="79" t="str">
        <f t="shared" si="104"/>
        <v/>
      </c>
      <c r="I118" s="79" t="str">
        <f t="shared" si="104"/>
        <v/>
      </c>
      <c r="J118" s="79" t="str">
        <f t="shared" si="104"/>
        <v/>
      </c>
      <c r="K118" s="79" t="str">
        <f t="shared" si="104"/>
        <v/>
      </c>
      <c r="L118" s="79" t="str">
        <f t="shared" si="104"/>
        <v/>
      </c>
      <c r="M118" s="79" t="str">
        <f t="shared" si="104"/>
        <v/>
      </c>
      <c r="N118" s="79">
        <f t="shared" si="104"/>
        <v>3.6</v>
      </c>
      <c r="O118" s="79">
        <f t="shared" si="104"/>
        <v>3.6</v>
      </c>
      <c r="P118" s="79">
        <f t="shared" si="104"/>
        <v>3.6</v>
      </c>
      <c r="Q118" s="79">
        <f t="shared" si="104"/>
        <v>3.6</v>
      </c>
      <c r="R118" s="79">
        <f t="shared" si="104"/>
        <v>3.6</v>
      </c>
      <c r="S118" s="79">
        <f t="shared" si="104"/>
        <v>3.6</v>
      </c>
      <c r="T118" s="79">
        <f t="shared" si="104"/>
        <v>3.6</v>
      </c>
      <c r="U118" s="79">
        <f t="shared" si="104"/>
        <v>3.6</v>
      </c>
      <c r="V118" s="79">
        <f t="shared" si="92"/>
        <v>3.6</v>
      </c>
      <c r="W118" s="79">
        <f t="shared" si="92"/>
        <v>3.6</v>
      </c>
      <c r="X118" s="79">
        <f t="shared" si="92"/>
        <v>2</v>
      </c>
      <c r="Y118" s="42">
        <f t="shared" si="89"/>
        <v>38.000000000000007</v>
      </c>
    </row>
    <row r="119" spans="2:25" x14ac:dyDescent="0.15">
      <c r="B119" s="92"/>
      <c r="C119" s="49">
        <v>39</v>
      </c>
      <c r="D119" s="41">
        <v>9.4285714285714235</v>
      </c>
      <c r="E119" s="42" t="str">
        <f t="shared" si="87"/>
        <v/>
      </c>
      <c r="F119" s="79" t="str">
        <f t="shared" ref="F119" si="105">F87</f>
        <v/>
      </c>
      <c r="G119" s="79" t="str">
        <f t="shared" ref="G119:U119" si="106">G87</f>
        <v/>
      </c>
      <c r="H119" s="79" t="str">
        <f t="shared" si="106"/>
        <v/>
      </c>
      <c r="I119" s="79" t="str">
        <f t="shared" si="106"/>
        <v/>
      </c>
      <c r="J119" s="79" t="str">
        <f t="shared" si="106"/>
        <v/>
      </c>
      <c r="K119" s="79" t="str">
        <f t="shared" si="106"/>
        <v/>
      </c>
      <c r="L119" s="79" t="str">
        <f t="shared" si="106"/>
        <v/>
      </c>
      <c r="M119" s="79" t="str">
        <f t="shared" si="106"/>
        <v/>
      </c>
      <c r="N119" s="79" t="str">
        <f t="shared" si="106"/>
        <v/>
      </c>
      <c r="O119" s="79">
        <f t="shared" si="106"/>
        <v>0.94285714285714284</v>
      </c>
      <c r="P119" s="79">
        <f t="shared" si="106"/>
        <v>0.94285714285714284</v>
      </c>
      <c r="Q119" s="79">
        <f t="shared" si="106"/>
        <v>0.94285714285714284</v>
      </c>
      <c r="R119" s="79">
        <f t="shared" si="106"/>
        <v>0.94285714285714284</v>
      </c>
      <c r="S119" s="79">
        <f t="shared" si="106"/>
        <v>0.94285714285714284</v>
      </c>
      <c r="T119" s="79">
        <f t="shared" si="106"/>
        <v>0.94285714285714284</v>
      </c>
      <c r="U119" s="79">
        <f t="shared" si="106"/>
        <v>0.94285714285714284</v>
      </c>
      <c r="V119" s="79">
        <f t="shared" si="92"/>
        <v>0.94285714285714284</v>
      </c>
      <c r="W119" s="79">
        <f t="shared" si="92"/>
        <v>0.94285714285714284</v>
      </c>
      <c r="X119" s="79">
        <f t="shared" si="92"/>
        <v>0.94285714285714284</v>
      </c>
      <c r="Y119" s="42">
        <f t="shared" si="89"/>
        <v>9.4285714285714288</v>
      </c>
    </row>
    <row r="120" spans="2:25" x14ac:dyDescent="0.15">
      <c r="B120" s="92"/>
      <c r="C120" s="49">
        <v>40</v>
      </c>
      <c r="D120" s="41">
        <v>8.0999999999999943</v>
      </c>
      <c r="E120" s="42" t="str">
        <f t="shared" si="87"/>
        <v/>
      </c>
      <c r="F120" s="79" t="str">
        <f t="shared" ref="F120" si="107">F88</f>
        <v/>
      </c>
      <c r="G120" s="79" t="str">
        <f t="shared" ref="G120:U120" si="108">G88</f>
        <v/>
      </c>
      <c r="H120" s="79" t="str">
        <f t="shared" si="108"/>
        <v/>
      </c>
      <c r="I120" s="79" t="str">
        <f t="shared" si="108"/>
        <v/>
      </c>
      <c r="J120" s="79" t="str">
        <f t="shared" si="108"/>
        <v/>
      </c>
      <c r="K120" s="79" t="str">
        <f t="shared" si="108"/>
        <v/>
      </c>
      <c r="L120" s="79" t="str">
        <f t="shared" si="108"/>
        <v/>
      </c>
      <c r="M120" s="79" t="str">
        <f t="shared" si="108"/>
        <v/>
      </c>
      <c r="N120" s="79" t="str">
        <f t="shared" si="108"/>
        <v/>
      </c>
      <c r="O120" s="79" t="str">
        <f t="shared" si="108"/>
        <v/>
      </c>
      <c r="P120" s="79">
        <f t="shared" si="108"/>
        <v>0.9</v>
      </c>
      <c r="Q120" s="79">
        <f t="shared" si="108"/>
        <v>0.9</v>
      </c>
      <c r="R120" s="79">
        <f t="shared" si="108"/>
        <v>0.9</v>
      </c>
      <c r="S120" s="79">
        <f t="shared" si="108"/>
        <v>0.9</v>
      </c>
      <c r="T120" s="79">
        <f t="shared" si="108"/>
        <v>0.9</v>
      </c>
      <c r="U120" s="79">
        <f t="shared" si="108"/>
        <v>0.9</v>
      </c>
      <c r="V120" s="79">
        <f t="shared" si="92"/>
        <v>0.9</v>
      </c>
      <c r="W120" s="79">
        <f t="shared" si="92"/>
        <v>0.9</v>
      </c>
      <c r="X120" s="79">
        <f t="shared" si="92"/>
        <v>0.9</v>
      </c>
      <c r="Y120" s="42">
        <f t="shared" si="89"/>
        <v>8.1000000000000014</v>
      </c>
    </row>
    <row r="121" spans="2:25" x14ac:dyDescent="0.15">
      <c r="B121" s="92"/>
      <c r="C121" s="49">
        <v>41</v>
      </c>
      <c r="D121" s="41">
        <v>7.2000000000000028</v>
      </c>
      <c r="E121" s="42" t="str">
        <f t="shared" si="87"/>
        <v/>
      </c>
      <c r="F121" s="79" t="str">
        <f t="shared" ref="F121" si="109">F89</f>
        <v/>
      </c>
      <c r="G121" s="79" t="str">
        <f t="shared" ref="G121:U121" si="110">G89</f>
        <v/>
      </c>
      <c r="H121" s="79" t="str">
        <f t="shared" si="110"/>
        <v/>
      </c>
      <c r="I121" s="79" t="str">
        <f t="shared" si="110"/>
        <v/>
      </c>
      <c r="J121" s="79" t="str">
        <f t="shared" si="110"/>
        <v/>
      </c>
      <c r="K121" s="79" t="str">
        <f t="shared" si="110"/>
        <v/>
      </c>
      <c r="L121" s="79" t="str">
        <f t="shared" si="110"/>
        <v/>
      </c>
      <c r="M121" s="79" t="str">
        <f t="shared" si="110"/>
        <v/>
      </c>
      <c r="N121" s="79" t="str">
        <f t="shared" si="110"/>
        <v/>
      </c>
      <c r="O121" s="79" t="str">
        <f t="shared" si="110"/>
        <v/>
      </c>
      <c r="P121" s="79" t="str">
        <f t="shared" si="110"/>
        <v/>
      </c>
      <c r="Q121" s="79">
        <f t="shared" si="110"/>
        <v>0.9</v>
      </c>
      <c r="R121" s="79">
        <f t="shared" si="110"/>
        <v>0.9</v>
      </c>
      <c r="S121" s="79">
        <f t="shared" si="110"/>
        <v>0.9</v>
      </c>
      <c r="T121" s="79">
        <f t="shared" si="110"/>
        <v>0.9</v>
      </c>
      <c r="U121" s="79">
        <f t="shared" si="110"/>
        <v>0.9</v>
      </c>
      <c r="V121" s="79">
        <f t="shared" si="92"/>
        <v>0.9</v>
      </c>
      <c r="W121" s="79">
        <f t="shared" si="92"/>
        <v>0.9</v>
      </c>
      <c r="X121" s="79">
        <f t="shared" si="92"/>
        <v>0.9</v>
      </c>
      <c r="Y121" s="42">
        <f t="shared" si="89"/>
        <v>7.2000000000000011</v>
      </c>
    </row>
    <row r="122" spans="2:25" x14ac:dyDescent="0.15">
      <c r="B122" s="92"/>
      <c r="C122" s="49">
        <v>42</v>
      </c>
      <c r="D122" s="41">
        <v>6.2999999999999972</v>
      </c>
      <c r="E122" s="42" t="str">
        <f t="shared" si="87"/>
        <v/>
      </c>
      <c r="F122" s="79" t="str">
        <f t="shared" ref="F122" si="111">F90</f>
        <v/>
      </c>
      <c r="G122" s="79" t="str">
        <f t="shared" ref="G122:U122" si="112">G90</f>
        <v/>
      </c>
      <c r="H122" s="79" t="str">
        <f t="shared" si="112"/>
        <v/>
      </c>
      <c r="I122" s="79" t="str">
        <f t="shared" si="112"/>
        <v/>
      </c>
      <c r="J122" s="79" t="str">
        <f t="shared" si="112"/>
        <v/>
      </c>
      <c r="K122" s="79" t="str">
        <f t="shared" si="112"/>
        <v/>
      </c>
      <c r="L122" s="79" t="str">
        <f t="shared" si="112"/>
        <v/>
      </c>
      <c r="M122" s="79" t="str">
        <f t="shared" si="112"/>
        <v/>
      </c>
      <c r="N122" s="79" t="str">
        <f t="shared" si="112"/>
        <v/>
      </c>
      <c r="O122" s="79" t="str">
        <f t="shared" si="112"/>
        <v/>
      </c>
      <c r="P122" s="79" t="str">
        <f t="shared" si="112"/>
        <v/>
      </c>
      <c r="Q122" s="79" t="str">
        <f t="shared" si="112"/>
        <v/>
      </c>
      <c r="R122" s="79">
        <f t="shared" si="112"/>
        <v>0.9</v>
      </c>
      <c r="S122" s="79">
        <f t="shared" si="112"/>
        <v>0.9</v>
      </c>
      <c r="T122" s="79">
        <f t="shared" si="112"/>
        <v>0.9</v>
      </c>
      <c r="U122" s="79">
        <f t="shared" si="112"/>
        <v>0.9</v>
      </c>
      <c r="V122" s="79">
        <f t="shared" si="92"/>
        <v>0.9</v>
      </c>
      <c r="W122" s="79">
        <f t="shared" si="92"/>
        <v>0.9</v>
      </c>
      <c r="X122" s="79">
        <f t="shared" si="92"/>
        <v>0.9</v>
      </c>
      <c r="Y122" s="42">
        <f t="shared" si="89"/>
        <v>6.3000000000000007</v>
      </c>
    </row>
    <row r="123" spans="2:25" x14ac:dyDescent="0.15">
      <c r="B123" s="92"/>
      <c r="C123" s="49">
        <v>43</v>
      </c>
      <c r="D123" s="41">
        <v>5.4000000000000057</v>
      </c>
      <c r="E123" s="42" t="str">
        <f t="shared" si="87"/>
        <v/>
      </c>
      <c r="F123" s="79" t="str">
        <f t="shared" ref="F123" si="113">F91</f>
        <v/>
      </c>
      <c r="G123" s="79" t="str">
        <f t="shared" ref="G123:U123" si="114">G91</f>
        <v/>
      </c>
      <c r="H123" s="79" t="str">
        <f t="shared" si="114"/>
        <v/>
      </c>
      <c r="I123" s="79" t="str">
        <f t="shared" si="114"/>
        <v/>
      </c>
      <c r="J123" s="79" t="str">
        <f t="shared" si="114"/>
        <v/>
      </c>
      <c r="K123" s="79" t="str">
        <f t="shared" si="114"/>
        <v/>
      </c>
      <c r="L123" s="79" t="str">
        <f t="shared" si="114"/>
        <v/>
      </c>
      <c r="M123" s="79" t="str">
        <f t="shared" si="114"/>
        <v/>
      </c>
      <c r="N123" s="79" t="str">
        <f t="shared" si="114"/>
        <v/>
      </c>
      <c r="O123" s="79" t="str">
        <f t="shared" si="114"/>
        <v/>
      </c>
      <c r="P123" s="79" t="str">
        <f t="shared" si="114"/>
        <v/>
      </c>
      <c r="Q123" s="79" t="str">
        <f t="shared" si="114"/>
        <v/>
      </c>
      <c r="R123" s="79" t="str">
        <f t="shared" si="114"/>
        <v/>
      </c>
      <c r="S123" s="79">
        <f t="shared" si="114"/>
        <v>0.9</v>
      </c>
      <c r="T123" s="79">
        <f t="shared" si="114"/>
        <v>0.9</v>
      </c>
      <c r="U123" s="79">
        <f t="shared" si="114"/>
        <v>0.9</v>
      </c>
      <c r="V123" s="79">
        <f t="shared" si="92"/>
        <v>0.9</v>
      </c>
      <c r="W123" s="79">
        <f t="shared" si="92"/>
        <v>0.9</v>
      </c>
      <c r="X123" s="79">
        <f t="shared" si="92"/>
        <v>0.9</v>
      </c>
      <c r="Y123" s="42">
        <f t="shared" si="89"/>
        <v>5.4</v>
      </c>
    </row>
    <row r="124" spans="2:25" x14ac:dyDescent="0.15">
      <c r="B124" s="92"/>
      <c r="C124" s="49">
        <v>44</v>
      </c>
      <c r="D124" s="41">
        <v>4.7142857142857153</v>
      </c>
      <c r="E124" s="42" t="str">
        <f t="shared" si="87"/>
        <v/>
      </c>
      <c r="F124" s="79" t="str">
        <f t="shared" ref="F124" si="115">F92</f>
        <v/>
      </c>
      <c r="G124" s="79" t="str">
        <f t="shared" ref="G124:U124" si="116">G92</f>
        <v/>
      </c>
      <c r="H124" s="79" t="str">
        <f t="shared" si="116"/>
        <v/>
      </c>
      <c r="I124" s="79" t="str">
        <f t="shared" si="116"/>
        <v/>
      </c>
      <c r="J124" s="79" t="str">
        <f t="shared" si="116"/>
        <v/>
      </c>
      <c r="K124" s="79" t="str">
        <f t="shared" si="116"/>
        <v/>
      </c>
      <c r="L124" s="79" t="str">
        <f t="shared" si="116"/>
        <v/>
      </c>
      <c r="M124" s="79" t="str">
        <f t="shared" si="116"/>
        <v/>
      </c>
      <c r="N124" s="79" t="str">
        <f t="shared" si="116"/>
        <v/>
      </c>
      <c r="O124" s="79" t="str">
        <f t="shared" si="116"/>
        <v/>
      </c>
      <c r="P124" s="79" t="str">
        <f t="shared" si="116"/>
        <v/>
      </c>
      <c r="Q124" s="79" t="str">
        <f t="shared" si="116"/>
        <v/>
      </c>
      <c r="R124" s="79" t="str">
        <f t="shared" si="116"/>
        <v/>
      </c>
      <c r="S124" s="79" t="str">
        <f t="shared" si="116"/>
        <v/>
      </c>
      <c r="T124" s="79">
        <f t="shared" si="116"/>
        <v>0.94285714285714284</v>
      </c>
      <c r="U124" s="79">
        <f t="shared" si="116"/>
        <v>0.94285714285714284</v>
      </c>
      <c r="V124" s="79">
        <f t="shared" si="92"/>
        <v>0.94285714285714284</v>
      </c>
      <c r="W124" s="79">
        <f t="shared" si="92"/>
        <v>0.94285714285714284</v>
      </c>
      <c r="X124" s="79">
        <f t="shared" si="92"/>
        <v>0.94285714285714284</v>
      </c>
      <c r="Y124" s="42">
        <f t="shared" si="89"/>
        <v>4.7142857142857144</v>
      </c>
    </row>
    <row r="125" spans="2:25" x14ac:dyDescent="0.15">
      <c r="B125" s="92"/>
      <c r="C125" s="49">
        <v>45</v>
      </c>
      <c r="D125" s="41">
        <v>3.5999999999999943</v>
      </c>
      <c r="E125" s="42" t="str">
        <f t="shared" si="87"/>
        <v/>
      </c>
      <c r="F125" s="79" t="str">
        <f t="shared" ref="F125:X125" si="117">F93</f>
        <v/>
      </c>
      <c r="G125" s="79" t="str">
        <f t="shared" si="117"/>
        <v/>
      </c>
      <c r="H125" s="79" t="str">
        <f t="shared" si="117"/>
        <v/>
      </c>
      <c r="I125" s="79" t="str">
        <f t="shared" si="117"/>
        <v/>
      </c>
      <c r="J125" s="79" t="str">
        <f t="shared" si="117"/>
        <v/>
      </c>
      <c r="K125" s="79" t="str">
        <f t="shared" si="117"/>
        <v/>
      </c>
      <c r="L125" s="79" t="str">
        <f t="shared" si="117"/>
        <v/>
      </c>
      <c r="M125" s="79" t="str">
        <f t="shared" si="117"/>
        <v/>
      </c>
      <c r="N125" s="79" t="str">
        <f t="shared" si="117"/>
        <v/>
      </c>
      <c r="O125" s="79" t="str">
        <f t="shared" si="117"/>
        <v/>
      </c>
      <c r="P125" s="79" t="str">
        <f t="shared" si="117"/>
        <v/>
      </c>
      <c r="Q125" s="79" t="str">
        <f t="shared" si="117"/>
        <v/>
      </c>
      <c r="R125" s="79" t="str">
        <f t="shared" si="117"/>
        <v/>
      </c>
      <c r="S125" s="79" t="str">
        <f t="shared" si="117"/>
        <v/>
      </c>
      <c r="T125" s="79" t="str">
        <f t="shared" si="117"/>
        <v/>
      </c>
      <c r="U125" s="79">
        <f t="shared" si="117"/>
        <v>0.9</v>
      </c>
      <c r="V125" s="79">
        <f t="shared" si="117"/>
        <v>0.9</v>
      </c>
      <c r="W125" s="79">
        <f t="shared" si="117"/>
        <v>0.9</v>
      </c>
      <c r="X125" s="79">
        <f t="shared" si="117"/>
        <v>0.9</v>
      </c>
      <c r="Y125" s="42">
        <f t="shared" si="89"/>
        <v>3.6</v>
      </c>
    </row>
    <row r="126" spans="2:25" x14ac:dyDescent="0.15">
      <c r="B126" s="92"/>
      <c r="C126" s="49">
        <v>46</v>
      </c>
      <c r="D126" s="41">
        <v>2.7000000000000028</v>
      </c>
      <c r="E126" s="42" t="str">
        <f t="shared" si="87"/>
        <v/>
      </c>
      <c r="F126" s="79" t="str">
        <f t="shared" ref="F126:X126" si="118">F94</f>
        <v/>
      </c>
      <c r="G126" s="79" t="str">
        <f t="shared" si="118"/>
        <v/>
      </c>
      <c r="H126" s="79" t="str">
        <f t="shared" si="118"/>
        <v/>
      </c>
      <c r="I126" s="79" t="str">
        <f t="shared" si="118"/>
        <v/>
      </c>
      <c r="J126" s="79" t="str">
        <f t="shared" si="118"/>
        <v/>
      </c>
      <c r="K126" s="79" t="str">
        <f t="shared" si="118"/>
        <v/>
      </c>
      <c r="L126" s="79" t="str">
        <f t="shared" si="118"/>
        <v/>
      </c>
      <c r="M126" s="79" t="str">
        <f t="shared" si="118"/>
        <v/>
      </c>
      <c r="N126" s="79" t="str">
        <f t="shared" si="118"/>
        <v/>
      </c>
      <c r="O126" s="79" t="str">
        <f t="shared" si="118"/>
        <v/>
      </c>
      <c r="P126" s="79" t="str">
        <f t="shared" si="118"/>
        <v/>
      </c>
      <c r="Q126" s="79" t="str">
        <f t="shared" si="118"/>
        <v/>
      </c>
      <c r="R126" s="79" t="str">
        <f t="shared" si="118"/>
        <v/>
      </c>
      <c r="S126" s="79" t="str">
        <f t="shared" si="118"/>
        <v/>
      </c>
      <c r="T126" s="79" t="str">
        <f t="shared" si="118"/>
        <v/>
      </c>
      <c r="U126" s="79" t="str">
        <f t="shared" si="118"/>
        <v/>
      </c>
      <c r="V126" s="79">
        <f t="shared" si="118"/>
        <v>0.9</v>
      </c>
      <c r="W126" s="79">
        <f t="shared" si="118"/>
        <v>0.9</v>
      </c>
      <c r="X126" s="79">
        <f t="shared" si="118"/>
        <v>0.9</v>
      </c>
      <c r="Y126" s="42">
        <f t="shared" si="89"/>
        <v>2.7</v>
      </c>
    </row>
    <row r="127" spans="2:25" x14ac:dyDescent="0.15">
      <c r="B127" s="92"/>
      <c r="C127" s="49">
        <v>47</v>
      </c>
      <c r="D127" s="41">
        <v>7.1999999999999886</v>
      </c>
      <c r="E127" s="42" t="str">
        <f t="shared" si="87"/>
        <v/>
      </c>
      <c r="F127" s="79" t="str">
        <f t="shared" ref="F127:X127" si="119">F95</f>
        <v/>
      </c>
      <c r="G127" s="79" t="str">
        <f t="shared" si="119"/>
        <v/>
      </c>
      <c r="H127" s="79" t="str">
        <f t="shared" si="119"/>
        <v/>
      </c>
      <c r="I127" s="79" t="str">
        <f t="shared" si="119"/>
        <v/>
      </c>
      <c r="J127" s="79" t="str">
        <f t="shared" si="119"/>
        <v/>
      </c>
      <c r="K127" s="79" t="str">
        <f t="shared" si="119"/>
        <v/>
      </c>
      <c r="L127" s="79" t="str">
        <f t="shared" si="119"/>
        <v/>
      </c>
      <c r="M127" s="79" t="str">
        <f t="shared" si="119"/>
        <v/>
      </c>
      <c r="N127" s="79" t="str">
        <f t="shared" si="119"/>
        <v/>
      </c>
      <c r="O127" s="79" t="str">
        <f t="shared" si="119"/>
        <v/>
      </c>
      <c r="P127" s="79" t="str">
        <f t="shared" si="119"/>
        <v/>
      </c>
      <c r="Q127" s="79" t="str">
        <f t="shared" si="119"/>
        <v/>
      </c>
      <c r="R127" s="79" t="str">
        <f t="shared" si="119"/>
        <v/>
      </c>
      <c r="S127" s="79" t="str">
        <f t="shared" si="119"/>
        <v/>
      </c>
      <c r="T127" s="79" t="str">
        <f t="shared" si="119"/>
        <v/>
      </c>
      <c r="U127" s="79" t="str">
        <f t="shared" si="119"/>
        <v/>
      </c>
      <c r="V127" s="79" t="str">
        <f t="shared" si="119"/>
        <v/>
      </c>
      <c r="W127" s="79">
        <f t="shared" si="119"/>
        <v>3.6</v>
      </c>
      <c r="X127" s="79">
        <f t="shared" si="119"/>
        <v>3.6</v>
      </c>
      <c r="Y127" s="42">
        <f t="shared" si="89"/>
        <v>7.2</v>
      </c>
    </row>
    <row r="128" spans="2:25" x14ac:dyDescent="0.15">
      <c r="B128" s="92"/>
      <c r="C128" s="49">
        <v>48</v>
      </c>
      <c r="D128" s="41">
        <v>0.90000000000000568</v>
      </c>
      <c r="E128" s="42" t="str">
        <f t="shared" si="87"/>
        <v/>
      </c>
      <c r="F128" s="79" t="str">
        <f t="shared" ref="F128:X128" si="120">F96</f>
        <v/>
      </c>
      <c r="G128" s="79" t="str">
        <f t="shared" si="120"/>
        <v/>
      </c>
      <c r="H128" s="79" t="str">
        <f t="shared" si="120"/>
        <v/>
      </c>
      <c r="I128" s="79" t="str">
        <f t="shared" si="120"/>
        <v/>
      </c>
      <c r="J128" s="79" t="str">
        <f t="shared" si="120"/>
        <v/>
      </c>
      <c r="K128" s="79" t="str">
        <f t="shared" si="120"/>
        <v/>
      </c>
      <c r="L128" s="79" t="str">
        <f t="shared" si="120"/>
        <v/>
      </c>
      <c r="M128" s="79" t="str">
        <f t="shared" si="120"/>
        <v/>
      </c>
      <c r="N128" s="79" t="str">
        <f t="shared" si="120"/>
        <v/>
      </c>
      <c r="O128" s="79" t="str">
        <f t="shared" si="120"/>
        <v/>
      </c>
      <c r="P128" s="79" t="str">
        <f t="shared" si="120"/>
        <v/>
      </c>
      <c r="Q128" s="79" t="str">
        <f t="shared" si="120"/>
        <v/>
      </c>
      <c r="R128" s="79" t="str">
        <f t="shared" si="120"/>
        <v/>
      </c>
      <c r="S128" s="79" t="str">
        <f t="shared" si="120"/>
        <v/>
      </c>
      <c r="T128" s="79" t="str">
        <f t="shared" si="120"/>
        <v/>
      </c>
      <c r="U128" s="79" t="str">
        <f t="shared" si="120"/>
        <v/>
      </c>
      <c r="V128" s="79" t="str">
        <f t="shared" si="120"/>
        <v/>
      </c>
      <c r="W128" s="79" t="str">
        <f t="shared" si="120"/>
        <v/>
      </c>
      <c r="X128" s="79">
        <f t="shared" si="120"/>
        <v>0.9</v>
      </c>
      <c r="Y128" s="42">
        <f t="shared" si="89"/>
        <v>0.9</v>
      </c>
    </row>
    <row r="129" spans="1:26" x14ac:dyDescent="0.15">
      <c r="B129" s="92"/>
      <c r="C129" s="49">
        <v>49</v>
      </c>
      <c r="D129" s="43">
        <v>0</v>
      </c>
      <c r="E129" s="42" t="str">
        <f t="shared" si="87"/>
        <v/>
      </c>
      <c r="F129" s="79" t="str">
        <f>F97</f>
        <v/>
      </c>
      <c r="G129" s="79" t="str">
        <f t="shared" ref="G129:X129" si="121">G97</f>
        <v/>
      </c>
      <c r="H129" s="79" t="str">
        <f t="shared" si="121"/>
        <v/>
      </c>
      <c r="I129" s="79" t="str">
        <f t="shared" si="121"/>
        <v/>
      </c>
      <c r="J129" s="79" t="str">
        <f t="shared" si="121"/>
        <v/>
      </c>
      <c r="K129" s="79" t="str">
        <f t="shared" si="121"/>
        <v/>
      </c>
      <c r="L129" s="79" t="str">
        <f t="shared" si="121"/>
        <v/>
      </c>
      <c r="M129" s="79" t="str">
        <f t="shared" si="121"/>
        <v/>
      </c>
      <c r="N129" s="79" t="str">
        <f t="shared" si="121"/>
        <v/>
      </c>
      <c r="O129" s="79" t="str">
        <f t="shared" si="121"/>
        <v/>
      </c>
      <c r="P129" s="79" t="str">
        <f t="shared" si="121"/>
        <v/>
      </c>
      <c r="Q129" s="79" t="str">
        <f t="shared" si="121"/>
        <v/>
      </c>
      <c r="R129" s="79" t="str">
        <f t="shared" si="121"/>
        <v/>
      </c>
      <c r="S129" s="79" t="str">
        <f t="shared" si="121"/>
        <v/>
      </c>
      <c r="T129" s="79" t="str">
        <f t="shared" si="121"/>
        <v/>
      </c>
      <c r="U129" s="79" t="str">
        <f t="shared" si="121"/>
        <v/>
      </c>
      <c r="V129" s="79" t="str">
        <f t="shared" si="121"/>
        <v/>
      </c>
      <c r="W129" s="79" t="str">
        <f t="shared" si="121"/>
        <v/>
      </c>
      <c r="X129" s="79" t="str">
        <f t="shared" si="121"/>
        <v/>
      </c>
      <c r="Y129" s="42">
        <f t="shared" si="89"/>
        <v>0</v>
      </c>
    </row>
    <row r="130" spans="1:26" x14ac:dyDescent="0.15">
      <c r="B130" s="36"/>
      <c r="C130" s="47" t="s">
        <v>147</v>
      </c>
      <c r="D130" s="47"/>
      <c r="E130" s="45">
        <f t="shared" ref="E130:X130" si="122">SUM(E110:E129)</f>
        <v>0</v>
      </c>
      <c r="F130" s="45">
        <f t="shared" si="122"/>
        <v>0.9</v>
      </c>
      <c r="G130" s="45">
        <f t="shared" si="122"/>
        <v>1.8</v>
      </c>
      <c r="H130" s="45">
        <f t="shared" si="122"/>
        <v>2.7</v>
      </c>
      <c r="I130" s="45">
        <f t="shared" si="122"/>
        <v>3.6</v>
      </c>
      <c r="J130" s="45">
        <f t="shared" si="122"/>
        <v>4.5428571428571427</v>
      </c>
      <c r="K130" s="45">
        <f t="shared" si="122"/>
        <v>5.4428571428571431</v>
      </c>
      <c r="L130" s="45">
        <f t="shared" si="122"/>
        <v>6.3428571428571434</v>
      </c>
      <c r="M130" s="45">
        <f t="shared" si="122"/>
        <v>7.2428571428571438</v>
      </c>
      <c r="N130" s="45">
        <f t="shared" si="122"/>
        <v>10.842857142857143</v>
      </c>
      <c r="O130" s="45">
        <f t="shared" si="122"/>
        <v>11.785714285714286</v>
      </c>
      <c r="P130" s="45">
        <f t="shared" si="122"/>
        <v>12.285714285714286</v>
      </c>
      <c r="Q130" s="45">
        <f t="shared" si="122"/>
        <v>12.285714285714288</v>
      </c>
      <c r="R130" s="45">
        <f t="shared" si="122"/>
        <v>12.285714285714286</v>
      </c>
      <c r="S130" s="45">
        <f t="shared" si="122"/>
        <v>12.285714285714288</v>
      </c>
      <c r="T130" s="45">
        <f t="shared" si="122"/>
        <v>12.309523809523812</v>
      </c>
      <c r="U130" s="45">
        <f t="shared" si="122"/>
        <v>12.285714285714288</v>
      </c>
      <c r="V130" s="45">
        <f t="shared" si="122"/>
        <v>12.285714285714288</v>
      </c>
      <c r="W130" s="45">
        <f t="shared" si="122"/>
        <v>14.985714285714288</v>
      </c>
      <c r="X130" s="45">
        <f t="shared" si="122"/>
        <v>13.785714285714286</v>
      </c>
      <c r="Y130" s="45">
        <f t="shared" si="89"/>
        <v>169.99523809523811</v>
      </c>
    </row>
    <row r="131" spans="1:26" x14ac:dyDescent="0.15">
      <c r="B131" s="36"/>
      <c r="C131" s="47" t="s">
        <v>148</v>
      </c>
      <c r="D131" s="47"/>
      <c r="E131" s="45">
        <f>E107-E130</f>
        <v>9.5</v>
      </c>
      <c r="F131" s="45">
        <f>E131+F107-F130</f>
        <v>18.100000000000001</v>
      </c>
      <c r="G131" s="45">
        <f t="shared" ref="G131:W131" si="123">F131+G107-G130</f>
        <v>25.8</v>
      </c>
      <c r="H131" s="45">
        <f t="shared" si="123"/>
        <v>32.599999999999994</v>
      </c>
      <c r="I131" s="45">
        <f t="shared" si="123"/>
        <v>38.952380952380949</v>
      </c>
      <c r="J131" s="45">
        <f t="shared" si="123"/>
        <v>43.909523809523805</v>
      </c>
      <c r="K131" s="45">
        <f t="shared" si="123"/>
        <v>47.966666666666661</v>
      </c>
      <c r="L131" s="45">
        <f t="shared" si="123"/>
        <v>51.12380952380952</v>
      </c>
      <c r="M131" s="45">
        <f t="shared" si="123"/>
        <v>81.880952380952365</v>
      </c>
      <c r="N131" s="45">
        <f t="shared" si="123"/>
        <v>80.466666666666654</v>
      </c>
      <c r="O131" s="45">
        <f t="shared" si="123"/>
        <v>76.780952380952357</v>
      </c>
      <c r="P131" s="45">
        <f t="shared" si="123"/>
        <v>71.695238095238068</v>
      </c>
      <c r="Q131" s="45">
        <f t="shared" si="123"/>
        <v>65.709523809523773</v>
      </c>
      <c r="R131" s="45">
        <f t="shared" si="123"/>
        <v>58.823809523809494</v>
      </c>
      <c r="S131" s="45">
        <f t="shared" si="123"/>
        <v>51.252380952380918</v>
      </c>
      <c r="T131" s="45">
        <f t="shared" si="123"/>
        <v>42.542857142857102</v>
      </c>
      <c r="U131" s="45">
        <f t="shared" si="123"/>
        <v>32.957142857142813</v>
      </c>
      <c r="V131" s="45">
        <f t="shared" si="123"/>
        <v>27.871428571428513</v>
      </c>
      <c r="W131" s="45">
        <f t="shared" si="123"/>
        <v>13.785714285714231</v>
      </c>
      <c r="X131" s="45">
        <f>W131+X107-X130</f>
        <v>-5.5067062021407764E-14</v>
      </c>
      <c r="Y131" s="45"/>
    </row>
    <row r="132" spans="1:26" ht="15" thickBo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4" spans="1:26" ht="15.75" x14ac:dyDescent="0.15">
      <c r="A134" s="3"/>
      <c r="B134" s="36"/>
      <c r="C134" s="47" t="s">
        <v>134</v>
      </c>
      <c r="D134" s="20">
        <f>'主要工事一覧（例）'!C83</f>
        <v>15</v>
      </c>
    </row>
    <row r="135" spans="1:26" ht="15.75" x14ac:dyDescent="0.15">
      <c r="A135" s="3"/>
      <c r="B135" s="19"/>
      <c r="C135" s="19"/>
      <c r="D135" s="17"/>
      <c r="Y135" s="123" t="s">
        <v>53</v>
      </c>
    </row>
    <row r="136" spans="1:26" ht="15" x14ac:dyDescent="0.15">
      <c r="A136" s="148" t="s">
        <v>136</v>
      </c>
      <c r="E136" s="10">
        <v>30</v>
      </c>
      <c r="F136" s="10">
        <f t="shared" ref="F136:X136" si="124">E136+1</f>
        <v>31</v>
      </c>
      <c r="G136" s="10">
        <f t="shared" si="124"/>
        <v>32</v>
      </c>
      <c r="H136" s="10">
        <f t="shared" si="124"/>
        <v>33</v>
      </c>
      <c r="I136" s="10">
        <f t="shared" si="124"/>
        <v>34</v>
      </c>
      <c r="J136" s="10">
        <f t="shared" si="124"/>
        <v>35</v>
      </c>
      <c r="K136" s="10">
        <f t="shared" si="124"/>
        <v>36</v>
      </c>
      <c r="L136" s="10">
        <f t="shared" si="124"/>
        <v>37</v>
      </c>
      <c r="M136" s="10">
        <f t="shared" si="124"/>
        <v>38</v>
      </c>
      <c r="N136" s="10">
        <f t="shared" si="124"/>
        <v>39</v>
      </c>
      <c r="O136" s="10">
        <f t="shared" si="124"/>
        <v>40</v>
      </c>
      <c r="P136" s="10">
        <f t="shared" si="124"/>
        <v>41</v>
      </c>
      <c r="Q136" s="10">
        <f t="shared" si="124"/>
        <v>42</v>
      </c>
      <c r="R136" s="10">
        <f t="shared" si="124"/>
        <v>43</v>
      </c>
      <c r="S136" s="10">
        <f t="shared" si="124"/>
        <v>44</v>
      </c>
      <c r="T136" s="10">
        <f t="shared" si="124"/>
        <v>45</v>
      </c>
      <c r="U136" s="10">
        <f t="shared" si="124"/>
        <v>46</v>
      </c>
      <c r="V136" s="10">
        <f t="shared" si="124"/>
        <v>47</v>
      </c>
      <c r="W136" s="10">
        <f t="shared" si="124"/>
        <v>48</v>
      </c>
      <c r="X136" s="10">
        <f t="shared" si="124"/>
        <v>49</v>
      </c>
      <c r="Y136" s="124"/>
    </row>
    <row r="137" spans="1:26" x14ac:dyDescent="0.15">
      <c r="E137" s="6">
        <v>1</v>
      </c>
      <c r="F137" s="6">
        <f t="shared" ref="F137:X137" si="125">E137+1</f>
        <v>2</v>
      </c>
      <c r="G137" s="6">
        <f t="shared" si="125"/>
        <v>3</v>
      </c>
      <c r="H137" s="6">
        <f t="shared" si="125"/>
        <v>4</v>
      </c>
      <c r="I137" s="6">
        <f t="shared" si="125"/>
        <v>5</v>
      </c>
      <c r="J137" s="6">
        <f t="shared" si="125"/>
        <v>6</v>
      </c>
      <c r="K137" s="6">
        <f t="shared" si="125"/>
        <v>7</v>
      </c>
      <c r="L137" s="6">
        <f t="shared" si="125"/>
        <v>8</v>
      </c>
      <c r="M137" s="6">
        <f t="shared" si="125"/>
        <v>9</v>
      </c>
      <c r="N137" s="6">
        <f t="shared" si="125"/>
        <v>10</v>
      </c>
      <c r="O137" s="6">
        <f t="shared" si="125"/>
        <v>11</v>
      </c>
      <c r="P137" s="6">
        <f t="shared" si="125"/>
        <v>12</v>
      </c>
      <c r="Q137" s="6">
        <f t="shared" si="125"/>
        <v>13</v>
      </c>
      <c r="R137" s="6">
        <f t="shared" si="125"/>
        <v>14</v>
      </c>
      <c r="S137" s="6">
        <f t="shared" si="125"/>
        <v>15</v>
      </c>
      <c r="T137" s="6">
        <f t="shared" si="125"/>
        <v>16</v>
      </c>
      <c r="U137" s="6">
        <f t="shared" si="125"/>
        <v>17</v>
      </c>
      <c r="V137" s="6">
        <f t="shared" si="125"/>
        <v>18</v>
      </c>
      <c r="W137" s="6">
        <f t="shared" si="125"/>
        <v>19</v>
      </c>
      <c r="X137" s="6">
        <f t="shared" si="125"/>
        <v>20</v>
      </c>
      <c r="Y137" s="125" t="s">
        <v>54</v>
      </c>
    </row>
    <row r="138" spans="1:26" x14ac:dyDescent="0.15">
      <c r="E138" s="7">
        <v>43555</v>
      </c>
      <c r="F138" s="7">
        <f t="shared" ref="F138:X138" si="126">DATE(YEAR(E138)+1,MONTH(E138),DAY(E138))</f>
        <v>43921</v>
      </c>
      <c r="G138" s="7">
        <f t="shared" si="126"/>
        <v>44286</v>
      </c>
      <c r="H138" s="7">
        <f t="shared" si="126"/>
        <v>44651</v>
      </c>
      <c r="I138" s="7">
        <f t="shared" si="126"/>
        <v>45016</v>
      </c>
      <c r="J138" s="7">
        <f t="shared" si="126"/>
        <v>45382</v>
      </c>
      <c r="K138" s="7">
        <f t="shared" si="126"/>
        <v>45747</v>
      </c>
      <c r="L138" s="7">
        <f t="shared" si="126"/>
        <v>46112</v>
      </c>
      <c r="M138" s="7">
        <f t="shared" si="126"/>
        <v>46477</v>
      </c>
      <c r="N138" s="7">
        <f t="shared" si="126"/>
        <v>46843</v>
      </c>
      <c r="O138" s="7">
        <f t="shared" si="126"/>
        <v>47208</v>
      </c>
      <c r="P138" s="7">
        <f t="shared" si="126"/>
        <v>47573</v>
      </c>
      <c r="Q138" s="7">
        <f t="shared" si="126"/>
        <v>47938</v>
      </c>
      <c r="R138" s="7">
        <f t="shared" si="126"/>
        <v>48304</v>
      </c>
      <c r="S138" s="7">
        <f t="shared" si="126"/>
        <v>48669</v>
      </c>
      <c r="T138" s="7">
        <f t="shared" si="126"/>
        <v>49034</v>
      </c>
      <c r="U138" s="7">
        <f t="shared" si="126"/>
        <v>49399</v>
      </c>
      <c r="V138" s="7">
        <f t="shared" si="126"/>
        <v>49765</v>
      </c>
      <c r="W138" s="7">
        <f t="shared" si="126"/>
        <v>50130</v>
      </c>
      <c r="X138" s="7">
        <f t="shared" si="126"/>
        <v>50495</v>
      </c>
      <c r="Y138" s="8"/>
    </row>
    <row r="139" spans="1:26" x14ac:dyDescent="0.15">
      <c r="B139" s="36"/>
      <c r="C139" s="47" t="s">
        <v>137</v>
      </c>
      <c r="D139" s="47"/>
      <c r="E139" s="46">
        <f>'主要工事一覧（例）'!D83</f>
        <v>200</v>
      </c>
      <c r="F139" s="46">
        <f>'主要工事一覧（例）'!E83</f>
        <v>200</v>
      </c>
      <c r="G139" s="46">
        <f>'主要工事一覧（例）'!F83</f>
        <v>200</v>
      </c>
      <c r="H139" s="46">
        <f>'主要工事一覧（例）'!G83</f>
        <v>200</v>
      </c>
      <c r="I139" s="46">
        <f>'主要工事一覧（例）'!H83</f>
        <v>209.52380952380952</v>
      </c>
      <c r="J139" s="46">
        <f>'主要工事一覧（例）'!I83</f>
        <v>200</v>
      </c>
      <c r="K139" s="46">
        <f>'主要工事一覧（例）'!J83</f>
        <v>200</v>
      </c>
      <c r="L139" s="46">
        <f>'主要工事一覧（例）'!K83</f>
        <v>200</v>
      </c>
      <c r="M139" s="46">
        <f>'主要工事一覧（例）'!L83</f>
        <v>800</v>
      </c>
      <c r="N139" s="46">
        <f>'主要工事一覧（例）'!M83</f>
        <v>209.52380952380952</v>
      </c>
      <c r="O139" s="46">
        <f>'主要工事一覧（例）'!N83</f>
        <v>200</v>
      </c>
      <c r="P139" s="46">
        <f>'主要工事一覧（例）'!O83</f>
        <v>200</v>
      </c>
      <c r="Q139" s="46">
        <f>'主要工事一覧（例）'!P83</f>
        <v>200</v>
      </c>
      <c r="R139" s="46">
        <f>'主要工事一覧（例）'!Q83</f>
        <v>200</v>
      </c>
      <c r="S139" s="46">
        <f>'主要工事一覧（例）'!R83</f>
        <v>209.52380952380952</v>
      </c>
      <c r="T139" s="46">
        <f>'主要工事一覧（例）'!S83</f>
        <v>200</v>
      </c>
      <c r="U139" s="46">
        <f>'主要工事一覧（例）'!T83</f>
        <v>200</v>
      </c>
      <c r="V139" s="46">
        <f>'主要工事一覧（例）'!U83</f>
        <v>800</v>
      </c>
      <c r="W139" s="46">
        <f>'主要工事一覧（例）'!V83</f>
        <v>200</v>
      </c>
      <c r="X139" s="46">
        <f>'主要工事一覧（例）'!W83</f>
        <v>200</v>
      </c>
      <c r="Y139" s="46">
        <f>SUM(E139:X139)</f>
        <v>5228.5714285714294</v>
      </c>
    </row>
    <row r="140" spans="1:26" x14ac:dyDescent="0.15">
      <c r="B140" s="36"/>
      <c r="C140" s="47" t="s">
        <v>138</v>
      </c>
      <c r="D140" s="4">
        <v>0.1</v>
      </c>
      <c r="E140" s="45">
        <f t="shared" ref="E140:X140" si="127">E139*$D$140</f>
        <v>20</v>
      </c>
      <c r="F140" s="45">
        <f t="shared" si="127"/>
        <v>20</v>
      </c>
      <c r="G140" s="45">
        <f t="shared" si="127"/>
        <v>20</v>
      </c>
      <c r="H140" s="45">
        <f t="shared" si="127"/>
        <v>20</v>
      </c>
      <c r="I140" s="45">
        <f t="shared" si="127"/>
        <v>20.952380952380953</v>
      </c>
      <c r="J140" s="45">
        <f t="shared" si="127"/>
        <v>20</v>
      </c>
      <c r="K140" s="45">
        <f t="shared" si="127"/>
        <v>20</v>
      </c>
      <c r="L140" s="45">
        <f t="shared" si="127"/>
        <v>20</v>
      </c>
      <c r="M140" s="45">
        <f t="shared" si="127"/>
        <v>80</v>
      </c>
      <c r="N140" s="45">
        <f t="shared" si="127"/>
        <v>20.952380952380953</v>
      </c>
      <c r="O140" s="45">
        <f t="shared" si="127"/>
        <v>20</v>
      </c>
      <c r="P140" s="45">
        <f t="shared" si="127"/>
        <v>20</v>
      </c>
      <c r="Q140" s="45">
        <f t="shared" si="127"/>
        <v>20</v>
      </c>
      <c r="R140" s="45">
        <f t="shared" si="127"/>
        <v>20</v>
      </c>
      <c r="S140" s="45">
        <f t="shared" si="127"/>
        <v>20.952380952380953</v>
      </c>
      <c r="T140" s="45">
        <f t="shared" si="127"/>
        <v>20</v>
      </c>
      <c r="U140" s="45">
        <f t="shared" si="127"/>
        <v>20</v>
      </c>
      <c r="V140" s="45">
        <f t="shared" si="127"/>
        <v>80</v>
      </c>
      <c r="W140" s="45">
        <f t="shared" si="127"/>
        <v>20</v>
      </c>
      <c r="X140" s="45">
        <f t="shared" si="127"/>
        <v>20</v>
      </c>
      <c r="Y140" s="45">
        <f>SUM(E140:X140)</f>
        <v>522.85714285714289</v>
      </c>
    </row>
    <row r="142" spans="1:26" x14ac:dyDescent="0.15">
      <c r="E142" s="10">
        <v>30</v>
      </c>
      <c r="F142" s="10">
        <f t="shared" ref="F142:X142" si="128">E142+1</f>
        <v>31</v>
      </c>
      <c r="G142" s="10">
        <f t="shared" si="128"/>
        <v>32</v>
      </c>
      <c r="H142" s="10">
        <f t="shared" si="128"/>
        <v>33</v>
      </c>
      <c r="I142" s="10">
        <f t="shared" si="128"/>
        <v>34</v>
      </c>
      <c r="J142" s="10">
        <f t="shared" si="128"/>
        <v>35</v>
      </c>
      <c r="K142" s="10">
        <f t="shared" si="128"/>
        <v>36</v>
      </c>
      <c r="L142" s="10">
        <f t="shared" si="128"/>
        <v>37</v>
      </c>
      <c r="M142" s="10">
        <f t="shared" si="128"/>
        <v>38</v>
      </c>
      <c r="N142" s="10">
        <f t="shared" si="128"/>
        <v>39</v>
      </c>
      <c r="O142" s="10">
        <f t="shared" si="128"/>
        <v>40</v>
      </c>
      <c r="P142" s="10">
        <f t="shared" si="128"/>
        <v>41</v>
      </c>
      <c r="Q142" s="10">
        <f t="shared" si="128"/>
        <v>42</v>
      </c>
      <c r="R142" s="10">
        <f t="shared" si="128"/>
        <v>43</v>
      </c>
      <c r="S142" s="10">
        <f t="shared" si="128"/>
        <v>44</v>
      </c>
      <c r="T142" s="10">
        <f t="shared" si="128"/>
        <v>45</v>
      </c>
      <c r="U142" s="10">
        <f t="shared" si="128"/>
        <v>46</v>
      </c>
      <c r="V142" s="10">
        <f t="shared" si="128"/>
        <v>47</v>
      </c>
      <c r="W142" s="10">
        <f t="shared" si="128"/>
        <v>48</v>
      </c>
      <c r="X142" s="10">
        <f t="shared" si="128"/>
        <v>49</v>
      </c>
      <c r="Y142" s="5" t="s">
        <v>139</v>
      </c>
    </row>
    <row r="143" spans="1:26" x14ac:dyDescent="0.15">
      <c r="B143" s="91"/>
      <c r="C143" s="48">
        <f t="array" ref="C143:C162">TRANSPOSE(E136:X136)</f>
        <v>30</v>
      </c>
      <c r="D143" s="40">
        <f t="array" ref="D143:D162">TRANSPOSE(E140:X140)</f>
        <v>20</v>
      </c>
      <c r="E143" s="39" t="str">
        <f t="shared" ref="E143:E162" si="129">IF($C143&lt;E$136,$D143/$D$134,"")</f>
        <v/>
      </c>
      <c r="F143" s="81">
        <f>IF(AND($C143&lt;F$136,COUNT($E143:E143)&lt;$D$134+1),IF($D143*(1-$I$3)/$D$134*(F$136-$C$143)&gt;$D143*(1-$I$3),$D143*$I$3-$D143*$I$4,$D143*(1-$I$3)/$D$134),"")</f>
        <v>1.2</v>
      </c>
      <c r="G143" s="81">
        <f>IF(AND($C143&lt;G$136,COUNT($E143:F143)&lt;$D$134+1),IF($D143*(1-$I$3)/$D$134*(G$136-$C$143)&gt;$D143*(1-$I$3),$D143*$I$3-$D143*$I$4,$D143*(1-$I$3)/$D$134),"")</f>
        <v>1.2</v>
      </c>
      <c r="H143" s="81">
        <f>IF(AND($C143&lt;H$136,COUNT($E143:G143)&lt;$D$134+1),IF($D143*(1-$I$3)/$D$134*(H$136-$C$143)&gt;$D143*(1-$I$3),$D143*$I$3-$D143*$I$4,$D143*(1-$I$3)/$D$134),"")</f>
        <v>1.2</v>
      </c>
      <c r="I143" s="81">
        <f>IF(AND($C143&lt;I$136,COUNT($E143:H143)&lt;$D$134+1),IF($D143*(1-$I$3)/$D$134*(I$136-$C$143)&gt;$D143*(1-$I$3),$D143*$I$3-$D143*$I$4,$D143*(1-$I$3)/$D$134),"")</f>
        <v>1.2</v>
      </c>
      <c r="J143" s="81">
        <f>IF(AND($C143&lt;J$136,COUNT($E143:I143)&lt;$D$134+1),IF($D143*(1-$I$3)/$D$134*(J$136-$C$143)&gt;$D143*(1-$I$3),$D143*$I$3-$D143*$I$4,$D143*(1-$I$3)/$D$134),"")</f>
        <v>1.2</v>
      </c>
      <c r="K143" s="81">
        <f>IF(AND($C143&lt;K$136,COUNT($E143:J143)&lt;$D$134+1),IF($D143*(1-$I$3)/$D$134*(K$136-$C$143)&gt;$D143*(1-$I$3),$D143*$I$3-$D143*$I$4,$D143*(1-$I$3)/$D$134),"")</f>
        <v>1.2</v>
      </c>
      <c r="L143" s="81">
        <f>IF(AND($C143&lt;L$136,COUNT($E143:K143)&lt;$D$134+1),IF($D143*(1-$I$3)/$D$134*(L$136-$C$143)&gt;$D143*(1-$I$3),$D143*$I$3-$D143*$I$4,$D143*(1-$I$3)/$D$134),"")</f>
        <v>1.2</v>
      </c>
      <c r="M143" s="81">
        <f>IF(AND($C143&lt;M$136,COUNT($E143:L143)&lt;$D$134+1),IF($D143*(1-$I$3)/$D$134*(M$136-$C$143)&gt;$D143*(1-$I$3),$D143*$I$3-$D143*$I$4,$D143*(1-$I$3)/$D$134),"")</f>
        <v>1.2</v>
      </c>
      <c r="N143" s="81">
        <f>IF(AND($C143&lt;N$136,COUNT($E143:M143)&lt;$D$134+1),IF($D143*(1-$I$3)/$D$134*(N$136-$C$143)&gt;$D143*(1-$I$3),$D143*$I$3-$D143*$I$4,$D143*(1-$I$3)/$D$134),"")</f>
        <v>1.2</v>
      </c>
      <c r="O143" s="81">
        <f>IF(AND($C143&lt;O$136,COUNT($E143:N143)&lt;$D$134+1),IF($D143*(1-$I$3)/$D$134*(O$136-$C$143)&gt;$D143*(1-$I$3),$D143*$I$3-$D143*$I$4,$D143*(1-$I$3)/$D$134),"")</f>
        <v>1.2</v>
      </c>
      <c r="P143" s="81">
        <f>IF(AND($C143&lt;P$136,COUNT($E143:O143)&lt;$D$134+1),IF($D143*(1-$I$3)/$D$134*(P$136-$C$143)&gt;$D143*(1-$I$3),$D143*$I$3-$D143*$I$4,$D143*(1-$I$3)/$D$134),"")</f>
        <v>1.2</v>
      </c>
      <c r="Q143" s="81">
        <f>IF(AND($C143&lt;Q$136,COUNT($E143:P143)&lt;$D$134+1),IF($D143*(1-$I$3)/$D$134*(Q$136-$C$143)&gt;$D143*(1-$I$3),$D143*$I$3-$D143*$I$4,$D143*(1-$I$3)/$D$134),"")</f>
        <v>1.2</v>
      </c>
      <c r="R143" s="81">
        <f>IF(AND($C143&lt;R$136,COUNT($E143:Q143)&lt;$D$134+1),IF($D143*(1-$I$3)/$D$134*(R$136-$C$143)&gt;$D143*(1-$I$3),$D143*$I$3-$D143*$I$4,$D143*(1-$I$3)/$D$134),"")</f>
        <v>1.2</v>
      </c>
      <c r="S143" s="81">
        <f>IF(AND($C143&lt;S$136,COUNT($E143:R143)&lt;$D$134+1),IF($D143*(1-$I$3)/$D$134*(S$136-$C$143)&gt;$D143*(1-$I$3),$D143*$I$3-$D143*$I$4,$D143*(1-$I$3)/$D$134),"")</f>
        <v>1.2</v>
      </c>
      <c r="T143" s="81">
        <f>IF(AND($C143&lt;T$136,COUNT($E143:S143)&lt;$D$134+1),IF($D143*(1-$I$3)/$D$134*(T$136-$C$143)&gt;$D143*(1-$I$3),$D143*$I$3-$D143*$I$4,$D143*(1-$I$3)/$D$134),"")</f>
        <v>1.2</v>
      </c>
      <c r="U143" s="81">
        <f>IF(AND($C143&lt;U$136,COUNT($E143:T143)&lt;$D$134+1),IF($D143*(1-$I$3)/$D$134*(U$136-$C$143)&gt;$D143*(1-$I$3),$D143*$I$3-$D143*$I$4,$D143*(1-$I$3)/$D$134),"")</f>
        <v>1</v>
      </c>
      <c r="V143" s="81" t="str">
        <f>IF(AND($C143&lt;V$136,COUNT($E143:U143)&lt;$D$134+1),IF($D143*(1-$I$3)/$D$134*(V$136-$C$143)&gt;$D143*(1-$I$3),$D143*$I$3-$D143*$I$4,$D143*(1-$I$3)/$D$134),"")</f>
        <v/>
      </c>
      <c r="W143" s="81" t="str">
        <f>IF(AND($C143&lt;W$136,COUNT($E143:V143)&lt;$D$134+1),IF($D143*(1-$I$3)/$D$134*(W$136-$C$143)&gt;$D143*(1-$I$3),$D143*$I$3-$D143*$I$4,$D143*(1-$I$3)/$D$134),"")</f>
        <v/>
      </c>
      <c r="X143" s="81" t="str">
        <f>IF(AND($C143&lt;X$136,COUNT($E143:W143)&lt;$D$134+1),IF($D143*(1-$I$3)/$D$134*(X$136-$C$143)&gt;$D143*(1-$I$3),$D143*$I$3-$D143*$I$4,$D143*(1-$I$3)/$D$134),"")</f>
        <v/>
      </c>
      <c r="Y143" s="39">
        <f t="shared" ref="Y143:Y162" si="130">D143-SUM(E143:X143)</f>
        <v>1.0000000000000036</v>
      </c>
    </row>
    <row r="144" spans="1:26" x14ac:dyDescent="0.15">
      <c r="B144" s="92"/>
      <c r="C144" s="49">
        <v>31</v>
      </c>
      <c r="D144" s="41">
        <v>20</v>
      </c>
      <c r="E144" s="42" t="str">
        <f t="shared" si="129"/>
        <v/>
      </c>
      <c r="F144" s="79" t="str">
        <f>IF(AND($C144&lt;F$136,COUNT($E144:E144)&lt;$D$134+1),IF($D144*(1-$I$3)/$D$134*(F$136-$C$144)&gt;$D144*(1-$I$3),$D144*$I$3-$D144*$I$4,$D144*(1-$I$3)/$D$134),"")</f>
        <v/>
      </c>
      <c r="G144" s="79">
        <f>IF(AND($C144&lt;G$136,COUNT($E144:F144)&lt;$D$134+1),IF($D144*(1-$I$3)/$D$134*(G$136-$C$144)&gt;$D144*(1-$I$3),$D144*$I$3-$D144*$I$4,$D144*(1-$I$3)/$D$134),"")</f>
        <v>1.2</v>
      </c>
      <c r="H144" s="79">
        <f>IF(AND($C144&lt;H$136,COUNT($E144:G144)&lt;$D$134+1),IF($D144*(1-$I$3)/$D$134*(H$136-$C$144)&gt;$D144*(1-$I$3),$D144*$I$3-$D144*$I$4,$D144*(1-$I$3)/$D$134),"")</f>
        <v>1.2</v>
      </c>
      <c r="I144" s="79">
        <f>IF(AND($C144&lt;I$136,COUNT($E144:H144)&lt;$D$134+1),IF($D144*(1-$I$3)/$D$134*(I$136-$C$144)&gt;$D144*(1-$I$3),$D144*$I$3-$D144*$I$4,$D144*(1-$I$3)/$D$134),"")</f>
        <v>1.2</v>
      </c>
      <c r="J144" s="79">
        <f>IF(AND($C144&lt;J$136,COUNT($E144:I144)&lt;$D$134+1),IF($D144*(1-$I$3)/$D$134*(J$136-$C$144)&gt;$D144*(1-$I$3),$D144*$I$3-$D144*$I$4,$D144*(1-$I$3)/$D$134),"")</f>
        <v>1.2</v>
      </c>
      <c r="K144" s="79">
        <f>IF(AND($C144&lt;K$136,COUNT($E144:J144)&lt;$D$134+1),IF($D144*(1-$I$3)/$D$134*(K$136-$C$144)&gt;$D144*(1-$I$3),$D144*$I$3-$D144*$I$4,$D144*(1-$I$3)/$D$134),"")</f>
        <v>1.2</v>
      </c>
      <c r="L144" s="79">
        <f>IF(AND($C144&lt;L$136,COUNT($E144:K144)&lt;$D$134+1),IF($D144*(1-$I$3)/$D$134*(L$136-$C$144)&gt;$D144*(1-$I$3),$D144*$I$3-$D144*$I$4,$D144*(1-$I$3)/$D$134),"")</f>
        <v>1.2</v>
      </c>
      <c r="M144" s="79">
        <f>IF(AND($C144&lt;M$136,COUNT($E144:L144)&lt;$D$134+1),IF($D144*(1-$I$3)/$D$134*(M$136-$C$144)&gt;$D144*(1-$I$3),$D144*$I$3-$D144*$I$4,$D144*(1-$I$3)/$D$134),"")</f>
        <v>1.2</v>
      </c>
      <c r="N144" s="79">
        <f>IF(AND($C144&lt;N$136,COUNT($E144:M144)&lt;$D$134+1),IF($D144*(1-$I$3)/$D$134*(N$136-$C$144)&gt;$D144*(1-$I$3),$D144*$I$3-$D144*$I$4,$D144*(1-$I$3)/$D$134),"")</f>
        <v>1.2</v>
      </c>
      <c r="O144" s="79">
        <f>IF(AND($C144&lt;O$136,COUNT($E144:N144)&lt;$D$134+1),IF($D144*(1-$I$3)/$D$134*(O$136-$C$144)&gt;$D144*(1-$I$3),$D144*$I$3-$D144*$I$4,$D144*(1-$I$3)/$D$134),"")</f>
        <v>1.2</v>
      </c>
      <c r="P144" s="79">
        <f>IF(AND($C144&lt;P$136,COUNT($E144:O144)&lt;$D$134+1),IF($D144*(1-$I$3)/$D$134*(P$136-$C$144)&gt;$D144*(1-$I$3),$D144*$I$3-$D144*$I$4,$D144*(1-$I$3)/$D$134),"")</f>
        <v>1.2</v>
      </c>
      <c r="Q144" s="79">
        <f>IF(AND($C144&lt;Q$136,COUNT($E144:P144)&lt;$D$134+1),IF($D144*(1-$I$3)/$D$134*(Q$136-$C$144)&gt;$D144*(1-$I$3),$D144*$I$3-$D144*$I$4,$D144*(1-$I$3)/$D$134),"")</f>
        <v>1.2</v>
      </c>
      <c r="R144" s="79">
        <f>IF(AND($C144&lt;R$136,COUNT($E144:Q144)&lt;$D$134+1),IF($D144*(1-$I$3)/$D$134*(R$136-$C$144)&gt;$D144*(1-$I$3),$D144*$I$3-$D144*$I$4,$D144*(1-$I$3)/$D$134),"")</f>
        <v>1.2</v>
      </c>
      <c r="S144" s="79">
        <f>IF(AND($C144&lt;S$136,COUNT($E144:R144)&lt;$D$134+1),IF($D144*(1-$I$3)/$D$134*(S$136-$C$144)&gt;$D144*(1-$I$3),$D144*$I$3-$D144*$I$4,$D144*(1-$I$3)/$D$134),"")</f>
        <v>1.2</v>
      </c>
      <c r="T144" s="79">
        <f>IF(AND($C144&lt;T$136,COUNT($E144:S144)&lt;$D$134+1),IF($D144*(1-$I$3)/$D$134*(T$136-$C$144)&gt;$D144*(1-$I$3),$D144*$I$3-$D144*$I$4,$D144*(1-$I$3)/$D$134),"")</f>
        <v>1.2</v>
      </c>
      <c r="U144" s="79">
        <f>IF(AND($C144&lt;U$136,COUNT($E144:T144)&lt;$D$134+1),IF($D144*(1-$I$3)/$D$134*(U$136-$C$144)&gt;$D144*(1-$I$3),$D144*$I$3-$D144*$I$4,$D144*(1-$I$3)/$D$134),"")</f>
        <v>1.2</v>
      </c>
      <c r="V144" s="79">
        <f>IF(AND($C144&lt;V$136,COUNT($E144:U144)&lt;$D$134+1),IF($D144*(1-$I$3)/$D$134*(V$136-$C$144)&gt;$D144*(1-$I$3),$D144*$I$3-$D144*$I$4,$D144*(1-$I$3)/$D$134),"")</f>
        <v>1</v>
      </c>
      <c r="W144" s="79" t="str">
        <f>IF(AND($C144&lt;W$136,COUNT($E144:V144)&lt;$D$134+1),IF($D144*(1-$I$3)/$D$134*(W$136-$C$144)&gt;$D144*(1-$I$3),$D144*$I$3-$D144*$I$4,$D144*(1-$I$3)/$D$134),"")</f>
        <v/>
      </c>
      <c r="X144" s="79" t="str">
        <f>IF(AND($C144&lt;X$136,COUNT($E144:W144)&lt;$D$134+1),IF($D144*(1-$I$3)/$D$134*(X$136-$C$144)&gt;$D144*(1-$I$3),$D144*$I$3-$D144*$I$4,$D144*(1-$I$3)/$D$134),"")</f>
        <v/>
      </c>
      <c r="Y144" s="42">
        <f t="shared" si="130"/>
        <v>1.0000000000000036</v>
      </c>
    </row>
    <row r="145" spans="2:25" x14ac:dyDescent="0.15">
      <c r="B145" s="92"/>
      <c r="C145" s="49">
        <v>32</v>
      </c>
      <c r="D145" s="41">
        <v>20</v>
      </c>
      <c r="E145" s="42" t="str">
        <f t="shared" si="129"/>
        <v/>
      </c>
      <c r="F145" s="79" t="str">
        <f>IF(AND($C145&lt;F$136,COUNT($E145:E145)&lt;$D$134+1),IF($D145*(1-$I$3)/$D$134*(F$136-$C$145)&gt;$D145*(1-$I$3),$D145*$I$3-$D145*$I$4,$D145*(1-$I$3)/$D$134),"")</f>
        <v/>
      </c>
      <c r="G145" s="79" t="str">
        <f>IF(AND($C145&lt;G$136,COUNT($E145:F145)&lt;$D$134+1),IF($D145*(1-$I$3)/$D$134*(G$136-$C$145)&gt;$D145*(1-$I$3),$D145*$I$3-$D145*$I$4,$D145*(1-$I$3)/$D$134),"")</f>
        <v/>
      </c>
      <c r="H145" s="79">
        <f>IF(AND($C145&lt;H$136,COUNT($E145:G145)&lt;$D$134+1),IF($D145*(1-$I$3)/$D$134*(H$136-$C$145)&gt;$D145*(1-$I$3),$D145*$I$3-$D145*$I$4,$D145*(1-$I$3)/$D$134),"")</f>
        <v>1.2</v>
      </c>
      <c r="I145" s="79">
        <f>IF(AND($C145&lt;I$136,COUNT($E145:H145)&lt;$D$134+1),IF($D145*(1-$I$3)/$D$134*(I$136-$C$145)&gt;$D145*(1-$I$3),$D145*$I$3-$D145*$I$4,$D145*(1-$I$3)/$D$134),"")</f>
        <v>1.2</v>
      </c>
      <c r="J145" s="79">
        <f>IF(AND($C145&lt;J$136,COUNT($E145:I145)&lt;$D$134+1),IF($D145*(1-$I$3)/$D$134*(J$136-$C$145)&gt;$D145*(1-$I$3),$D145*$I$3-$D145*$I$4,$D145*(1-$I$3)/$D$134),"")</f>
        <v>1.2</v>
      </c>
      <c r="K145" s="79">
        <f>IF(AND($C145&lt;K$136,COUNT($E145:J145)&lt;$D$134+1),IF($D145*(1-$I$3)/$D$134*(K$136-$C$145)&gt;$D145*(1-$I$3),$D145*$I$3-$D145*$I$4,$D145*(1-$I$3)/$D$134),"")</f>
        <v>1.2</v>
      </c>
      <c r="L145" s="79">
        <f>IF(AND($C145&lt;L$136,COUNT($E145:K145)&lt;$D$134+1),IF($D145*(1-$I$3)/$D$134*(L$136-$C$145)&gt;$D145*(1-$I$3),$D145*$I$3-$D145*$I$4,$D145*(1-$I$3)/$D$134),"")</f>
        <v>1.2</v>
      </c>
      <c r="M145" s="79">
        <f>IF(AND($C145&lt;M$136,COUNT($E145:L145)&lt;$D$134+1),IF($D145*(1-$I$3)/$D$134*(M$136-$C$145)&gt;$D145*(1-$I$3),$D145*$I$3-$D145*$I$4,$D145*(1-$I$3)/$D$134),"")</f>
        <v>1.2</v>
      </c>
      <c r="N145" s="79">
        <f>IF(AND($C145&lt;N$136,COUNT($E145:M145)&lt;$D$134+1),IF($D145*(1-$I$3)/$D$134*(N$136-$C$145)&gt;$D145*(1-$I$3),$D145*$I$3-$D145*$I$4,$D145*(1-$I$3)/$D$134),"")</f>
        <v>1.2</v>
      </c>
      <c r="O145" s="79">
        <f>IF(AND($C145&lt;O$136,COUNT($E145:N145)&lt;$D$134+1),IF($D145*(1-$I$3)/$D$134*(O$136-$C$145)&gt;$D145*(1-$I$3),$D145*$I$3-$D145*$I$4,$D145*(1-$I$3)/$D$134),"")</f>
        <v>1.2</v>
      </c>
      <c r="P145" s="79">
        <f>IF(AND($C145&lt;P$136,COUNT($E145:O145)&lt;$D$134+1),IF($D145*(1-$I$3)/$D$134*(P$136-$C$145)&gt;$D145*(1-$I$3),$D145*$I$3-$D145*$I$4,$D145*(1-$I$3)/$D$134),"")</f>
        <v>1.2</v>
      </c>
      <c r="Q145" s="79">
        <f>IF(AND($C145&lt;Q$136,COUNT($E145:P145)&lt;$D$134+1),IF($D145*(1-$I$3)/$D$134*(Q$136-$C$145)&gt;$D145*(1-$I$3),$D145*$I$3-$D145*$I$4,$D145*(1-$I$3)/$D$134),"")</f>
        <v>1.2</v>
      </c>
      <c r="R145" s="79">
        <f>IF(AND($C145&lt;R$136,COUNT($E145:Q145)&lt;$D$134+1),IF($D145*(1-$I$3)/$D$134*(R$136-$C$145)&gt;$D145*(1-$I$3),$D145*$I$3-$D145*$I$4,$D145*(1-$I$3)/$D$134),"")</f>
        <v>1.2</v>
      </c>
      <c r="S145" s="79">
        <f>IF(AND($C145&lt;S$136,COUNT($E145:R145)&lt;$D$134+1),IF($D145*(1-$I$3)/$D$134*(S$136-$C$145)&gt;$D145*(1-$I$3),$D145*$I$3-$D145*$I$4,$D145*(1-$I$3)/$D$134),"")</f>
        <v>1.2</v>
      </c>
      <c r="T145" s="79">
        <f>IF(AND($C145&lt;T$136,COUNT($E145:S145)&lt;$D$134+1),IF($D145*(1-$I$3)/$D$134*(T$136-$C$145)&gt;$D145*(1-$I$3),$D145*$I$3-$D145*$I$4,$D145*(1-$I$3)/$D$134),"")</f>
        <v>1.2</v>
      </c>
      <c r="U145" s="79">
        <f>IF(AND($C145&lt;U$136,COUNT($E145:T145)&lt;$D$134+1),IF($D145*(1-$I$3)/$D$134*(U$136-$C$145)&gt;$D145*(1-$I$3),$D145*$I$3-$D145*$I$4,$D145*(1-$I$3)/$D$134),"")</f>
        <v>1.2</v>
      </c>
      <c r="V145" s="79">
        <f>IF(AND($C145&lt;V$136,COUNT($E145:U145)&lt;$D$134+1),IF($D145*(1-$I$3)/$D$134*(V$136-$C$145)&gt;$D145*(1-$I$3),$D145*$I$3-$D145*$I$4,$D145*(1-$I$3)/$D$134),"")</f>
        <v>1.2</v>
      </c>
      <c r="W145" s="79">
        <f>IF(AND($C145&lt;W$136,COUNT($E145:V145)&lt;$D$134+1),IF($D145*(1-$I$3)/$D$134*(W$136-$C$145)&gt;$D145*(1-$I$3),$D145*$I$3-$D145*$I$4,$D145*(1-$I$3)/$D$134),"")</f>
        <v>1</v>
      </c>
      <c r="X145" s="79" t="str">
        <f>IF(AND($C145&lt;X$136,COUNT($E145:W145)&lt;$D$134+1),IF($D145*(1-$I$3)/$D$134*(X$136-$C$145)&gt;$D145*(1-$I$3),$D145*$I$3-$D145*$I$4,$D145*(1-$I$3)/$D$134),"")</f>
        <v/>
      </c>
      <c r="Y145" s="42">
        <f t="shared" si="130"/>
        <v>1.0000000000000036</v>
      </c>
    </row>
    <row r="146" spans="2:25" x14ac:dyDescent="0.15">
      <c r="B146" s="92"/>
      <c r="C146" s="49">
        <v>33</v>
      </c>
      <c r="D146" s="41">
        <v>20</v>
      </c>
      <c r="E146" s="42" t="str">
        <f t="shared" si="129"/>
        <v/>
      </c>
      <c r="F146" s="79" t="str">
        <f>IF(AND($C146&lt;F$136,COUNT($E146:E146)&lt;$D$134+1),IF($D146*(1-$I$3)/$D$134*(F$136-$C$146)&gt;$D146*(1-$I$3),$D146*$I$3-$D146*$I$4,$D146*(1-$I$3)/$D$134),"")</f>
        <v/>
      </c>
      <c r="G146" s="79" t="str">
        <f>IF(AND($C146&lt;G$136,COUNT($E146:F146)&lt;$D$134+1),IF($D146*(1-$I$3)/$D$134*(G$136-$C$146)&gt;$D146*(1-$I$3),$D146*$I$3-$D146*$I$4,$D146*(1-$I$3)/$D$134),"")</f>
        <v/>
      </c>
      <c r="H146" s="79" t="str">
        <f>IF(AND($C146&lt;H$136,COUNT($E146:G146)&lt;$D$134+1),IF($D146*(1-$I$3)/$D$134*(H$136-$C$146)&gt;$D146*(1-$I$3),$D146*$I$3-$D146*$I$4,$D146*(1-$I$3)/$D$134),"")</f>
        <v/>
      </c>
      <c r="I146" s="79">
        <f>IF(AND($C146&lt;I$136,COUNT($E146:H146)&lt;$D$134+1),IF($D146*(1-$I$3)/$D$134*(I$136-$C$146)&gt;$D146*(1-$I$3),$D146*$I$3-$D146*$I$4,$D146*(1-$I$3)/$D$134),"")</f>
        <v>1.2</v>
      </c>
      <c r="J146" s="79">
        <f>IF(AND($C146&lt;J$136,COUNT($E146:I146)&lt;$D$134+1),IF($D146*(1-$I$3)/$D$134*(J$136-$C$146)&gt;$D146*(1-$I$3),$D146*$I$3-$D146*$I$4,$D146*(1-$I$3)/$D$134),"")</f>
        <v>1.2</v>
      </c>
      <c r="K146" s="79">
        <f>IF(AND($C146&lt;K$136,COUNT($E146:J146)&lt;$D$134+1),IF($D146*(1-$I$3)/$D$134*(K$136-$C$146)&gt;$D146*(1-$I$3),$D146*$I$3-$D146*$I$4,$D146*(1-$I$3)/$D$134),"")</f>
        <v>1.2</v>
      </c>
      <c r="L146" s="79">
        <f>IF(AND($C146&lt;L$136,COUNT($E146:K146)&lt;$D$134+1),IF($D146*(1-$I$3)/$D$134*(L$136-$C$146)&gt;$D146*(1-$I$3),$D146*$I$3-$D146*$I$4,$D146*(1-$I$3)/$D$134),"")</f>
        <v>1.2</v>
      </c>
      <c r="M146" s="79">
        <f>IF(AND($C146&lt;M$136,COUNT($E146:L146)&lt;$D$134+1),IF($D146*(1-$I$3)/$D$134*(M$136-$C$146)&gt;$D146*(1-$I$3),$D146*$I$3-$D146*$I$4,$D146*(1-$I$3)/$D$134),"")</f>
        <v>1.2</v>
      </c>
      <c r="N146" s="79">
        <f>IF(AND($C146&lt;N$136,COUNT($E146:M146)&lt;$D$134+1),IF($D146*(1-$I$3)/$D$134*(N$136-$C$146)&gt;$D146*(1-$I$3),$D146*$I$3-$D146*$I$4,$D146*(1-$I$3)/$D$134),"")</f>
        <v>1.2</v>
      </c>
      <c r="O146" s="79">
        <f>IF(AND($C146&lt;O$136,COUNT($E146:N146)&lt;$D$134+1),IF($D146*(1-$I$3)/$D$134*(O$136-$C$146)&gt;$D146*(1-$I$3),$D146*$I$3-$D146*$I$4,$D146*(1-$I$3)/$D$134),"")</f>
        <v>1.2</v>
      </c>
      <c r="P146" s="79">
        <f>IF(AND($C146&lt;P$136,COUNT($E146:O146)&lt;$D$134+1),IF($D146*(1-$I$3)/$D$134*(P$136-$C$146)&gt;$D146*(1-$I$3),$D146*$I$3-$D146*$I$4,$D146*(1-$I$3)/$D$134),"")</f>
        <v>1.2</v>
      </c>
      <c r="Q146" s="79">
        <f>IF(AND($C146&lt;Q$136,COUNT($E146:P146)&lt;$D$134+1),IF($D146*(1-$I$3)/$D$134*(Q$136-$C$146)&gt;$D146*(1-$I$3),$D146*$I$3-$D146*$I$4,$D146*(1-$I$3)/$D$134),"")</f>
        <v>1.2</v>
      </c>
      <c r="R146" s="79">
        <f>IF(AND($C146&lt;R$136,COUNT($E146:Q146)&lt;$D$134+1),IF($D146*(1-$I$3)/$D$134*(R$136-$C$146)&gt;$D146*(1-$I$3),$D146*$I$3-$D146*$I$4,$D146*(1-$I$3)/$D$134),"")</f>
        <v>1.2</v>
      </c>
      <c r="S146" s="79">
        <f>IF(AND($C146&lt;S$136,COUNT($E146:R146)&lt;$D$134+1),IF($D146*(1-$I$3)/$D$134*(S$136-$C$146)&gt;$D146*(1-$I$3),$D146*$I$3-$D146*$I$4,$D146*(1-$I$3)/$D$134),"")</f>
        <v>1.2</v>
      </c>
      <c r="T146" s="79">
        <f>IF(AND($C146&lt;T$136,COUNT($E146:S146)&lt;$D$134+1),IF($D146*(1-$I$3)/$D$134*(T$136-$C$146)&gt;$D146*(1-$I$3),$D146*$I$3-$D146*$I$4,$D146*(1-$I$3)/$D$134),"")</f>
        <v>1.2</v>
      </c>
      <c r="U146" s="79">
        <f>IF(AND($C146&lt;U$136,COUNT($E146:T146)&lt;$D$134+1),IF($D146*(1-$I$3)/$D$134*(U$136-$C$146)&gt;$D146*(1-$I$3),$D146*$I$3-$D146*$I$4,$D146*(1-$I$3)/$D$134),"")</f>
        <v>1.2</v>
      </c>
      <c r="V146" s="79">
        <f>IF(AND($C146&lt;V$136,COUNT($E146:U146)&lt;$D$134+1),IF($D146*(1-$I$3)/$D$134*(V$136-$C$146)&gt;$D146*(1-$I$3),$D146*$I$3-$D146*$I$4,$D146*(1-$I$3)/$D$134),"")</f>
        <v>1.2</v>
      </c>
      <c r="W146" s="79">
        <f>IF(AND($C146&lt;W$136,COUNT($E146:V146)&lt;$D$134+1),IF($D146*(1-$I$3)/$D$134*(W$136-$C$146)&gt;$D146*(1-$I$3),$D146*$I$3-$D146*$I$4,$D146*(1-$I$3)/$D$134),"")</f>
        <v>1.2</v>
      </c>
      <c r="X146" s="79">
        <f>IF(AND($C146&lt;X$136,COUNT($E146:W146)&lt;$D$134+1),IF($D146*(1-$I$3)/$D$134*(X$136-$C$146)&gt;$D146*(1-$I$3),$D146*$I$3-$D146*$I$4,$D146*(1-$I$3)/$D$134),"")</f>
        <v>1</v>
      </c>
      <c r="Y146" s="42">
        <f t="shared" si="130"/>
        <v>1.0000000000000036</v>
      </c>
    </row>
    <row r="147" spans="2:25" x14ac:dyDescent="0.15">
      <c r="B147" s="92"/>
      <c r="C147" s="49">
        <v>34</v>
      </c>
      <c r="D147" s="41">
        <v>20.952380952380953</v>
      </c>
      <c r="E147" s="42" t="str">
        <f t="shared" si="129"/>
        <v/>
      </c>
      <c r="F147" s="79" t="str">
        <f>IF(AND($C147&lt;F$136,COUNT($E147:E147)&lt;$D$134+1),IF($D147*(1-$I$3)/$D$134*(F$136-$C$147)&gt;$D147*(1-$I$3),$D147*$I$3-$D147*$I$4,$D147*(1-$I$3)/$D$134),"")</f>
        <v/>
      </c>
      <c r="G147" s="79" t="str">
        <f>IF(AND($C147&lt;G$136,COUNT($E147:F147)&lt;$D$134+1),IF($D147*(1-$I$3)/$D$134*(G$136-$C$147)&gt;$D147*(1-$I$3),$D147*$I$3-$D147*$I$4,$D147*(1-$I$3)/$D$134),"")</f>
        <v/>
      </c>
      <c r="H147" s="79" t="str">
        <f>IF(AND($C147&lt;H$136,COUNT($E147:G147)&lt;$D$134+1),IF($D147*(1-$I$3)/$D$134*(H$136-$C$147)&gt;$D147*(1-$I$3),$D147*$I$3-$D147*$I$4,$D147*(1-$I$3)/$D$134),"")</f>
        <v/>
      </c>
      <c r="I147" s="79" t="str">
        <f>IF(AND($C147&lt;I$136,COUNT($E147:H147)&lt;$D$134+1),IF($D147*(1-$I$3)/$D$134*(I$136-$C$147)&gt;$D147*(1-$I$3),$D147*$I$3-$D147*$I$4,$D147*(1-$I$3)/$D$134),"")</f>
        <v/>
      </c>
      <c r="J147" s="79">
        <f>IF(AND($C147&lt;J$136,COUNT($E147:I147)&lt;$D$134+1),IF($D147*(1-$I$3)/$D$134*(J$136-$C$147)&gt;$D147*(1-$I$3),$D147*$I$3-$D147*$I$4,$D147*(1-$I$3)/$D$134),"")</f>
        <v>1.2571428571428571</v>
      </c>
      <c r="K147" s="79">
        <f>IF(AND($C147&lt;K$136,COUNT($E147:J147)&lt;$D$134+1),IF($D147*(1-$I$3)/$D$134*(K$136-$C$147)&gt;$D147*(1-$I$3),$D147*$I$3-$D147*$I$4,$D147*(1-$I$3)/$D$134),"")</f>
        <v>1.2571428571428571</v>
      </c>
      <c r="L147" s="79">
        <f>IF(AND($C147&lt;L$136,COUNT($E147:K147)&lt;$D$134+1),IF($D147*(1-$I$3)/$D$134*(L$136-$C$147)&gt;$D147*(1-$I$3),$D147*$I$3-$D147*$I$4,$D147*(1-$I$3)/$D$134),"")</f>
        <v>1.2571428571428571</v>
      </c>
      <c r="M147" s="79">
        <f>IF(AND($C147&lt;M$136,COUNT($E147:L147)&lt;$D$134+1),IF($D147*(1-$I$3)/$D$134*(M$136-$C$147)&gt;$D147*(1-$I$3),$D147*$I$3-$D147*$I$4,$D147*(1-$I$3)/$D$134),"")</f>
        <v>1.2571428571428571</v>
      </c>
      <c r="N147" s="79">
        <f>IF(AND($C147&lt;N$136,COUNT($E147:M147)&lt;$D$134+1),IF($D147*(1-$I$3)/$D$134*(N$136-$C$147)&gt;$D147*(1-$I$3),$D147*$I$3-$D147*$I$4,$D147*(1-$I$3)/$D$134),"")</f>
        <v>1.2571428571428571</v>
      </c>
      <c r="O147" s="79">
        <f>IF(AND($C147&lt;O$136,COUNT($E147:N147)&lt;$D$134+1),IF($D147*(1-$I$3)/$D$134*(O$136-$C$147)&gt;$D147*(1-$I$3),$D147*$I$3-$D147*$I$4,$D147*(1-$I$3)/$D$134),"")</f>
        <v>1.2571428571428571</v>
      </c>
      <c r="P147" s="79">
        <f>IF(AND($C147&lt;P$136,COUNT($E147:O147)&lt;$D$134+1),IF($D147*(1-$I$3)/$D$134*(P$136-$C$147)&gt;$D147*(1-$I$3),$D147*$I$3-$D147*$I$4,$D147*(1-$I$3)/$D$134),"")</f>
        <v>1.2571428571428571</v>
      </c>
      <c r="Q147" s="79">
        <f>IF(AND($C147&lt;Q$136,COUNT($E147:P147)&lt;$D$134+1),IF($D147*(1-$I$3)/$D$134*(Q$136-$C$147)&gt;$D147*(1-$I$3),$D147*$I$3-$D147*$I$4,$D147*(1-$I$3)/$D$134),"")</f>
        <v>1.2571428571428571</v>
      </c>
      <c r="R147" s="79">
        <f>IF(AND($C147&lt;R$136,COUNT($E147:Q147)&lt;$D$134+1),IF($D147*(1-$I$3)/$D$134*(R$136-$C$147)&gt;$D147*(1-$I$3),$D147*$I$3-$D147*$I$4,$D147*(1-$I$3)/$D$134),"")</f>
        <v>1.2571428571428571</v>
      </c>
      <c r="S147" s="79">
        <f>IF(AND($C147&lt;S$136,COUNT($E147:R147)&lt;$D$134+1),IF($D147*(1-$I$3)/$D$134*(S$136-$C$147)&gt;$D147*(1-$I$3),$D147*$I$3-$D147*$I$4,$D147*(1-$I$3)/$D$134),"")</f>
        <v>1.2571428571428571</v>
      </c>
      <c r="T147" s="79">
        <f>IF(AND($C147&lt;T$136,COUNT($E147:S147)&lt;$D$134+1),IF($D147*(1-$I$3)/$D$134*(T$136-$C$147)&gt;$D147*(1-$I$3),$D147*$I$3-$D147*$I$4,$D147*(1-$I$3)/$D$134),"")</f>
        <v>1.2571428571428571</v>
      </c>
      <c r="U147" s="79">
        <f>IF(AND($C147&lt;U$136,COUNT($E147:T147)&lt;$D$134+1),IF($D147*(1-$I$3)/$D$134*(U$136-$C$147)&gt;$D147*(1-$I$3),$D147*$I$3-$D147*$I$4,$D147*(1-$I$3)/$D$134),"")</f>
        <v>1.2571428571428571</v>
      </c>
      <c r="V147" s="79">
        <f>IF(AND($C147&lt;V$136,COUNT($E147:U147)&lt;$D$134+1),IF($D147*(1-$I$3)/$D$134*(V$136-$C$147)&gt;$D147*(1-$I$3),$D147*$I$3-$D147*$I$4,$D147*(1-$I$3)/$D$134),"")</f>
        <v>1.2571428571428571</v>
      </c>
      <c r="W147" s="79">
        <f>IF(AND($C147&lt;W$136,COUNT($E147:V147)&lt;$D$134+1),IF($D147*(1-$I$3)/$D$134*(W$136-$C$147)&gt;$D147*(1-$I$3),$D147*$I$3-$D147*$I$4,$D147*(1-$I$3)/$D$134),"")</f>
        <v>1.2571428571428571</v>
      </c>
      <c r="X147" s="79">
        <f>IF(AND($C147&lt;X$136,COUNT($E147:W147)&lt;$D$134+1),IF($D147*(1-$I$3)/$D$134*(X$136-$C$147)&gt;$D147*(1-$I$3),$D147*$I$3-$D147*$I$4,$D147*(1-$I$3)/$D$134),"")</f>
        <v>1.2571428571428571</v>
      </c>
      <c r="Y147" s="42">
        <f t="shared" si="130"/>
        <v>2.095238095238102</v>
      </c>
    </row>
    <row r="148" spans="2:25" x14ac:dyDescent="0.15">
      <c r="B148" s="92"/>
      <c r="C148" s="49">
        <v>35</v>
      </c>
      <c r="D148" s="41">
        <v>20</v>
      </c>
      <c r="E148" s="42" t="str">
        <f t="shared" si="129"/>
        <v/>
      </c>
      <c r="F148" s="79" t="str">
        <f>IF(AND($C148&lt;F$136,COUNT($E148:E148)&lt;$D$134+1),IF($D148*(1-$I$3)/$D$134*(F$136-$C$148)&gt;$D148*(1-$I$3),$D148*$I$3-$D148*$I$4,$D148*(1-$I$3)/$D$134),"")</f>
        <v/>
      </c>
      <c r="G148" s="79" t="str">
        <f>IF(AND($C148&lt;G$136,COUNT($E148:F148)&lt;$D$134+1),IF($D148*(1-$I$3)/$D$134*(G$136-$C$148)&gt;$D148*(1-$I$3),$D148*$I$3-$D148*$I$4,$D148*(1-$I$3)/$D$134),"")</f>
        <v/>
      </c>
      <c r="H148" s="79" t="str">
        <f>IF(AND($C148&lt;H$136,COUNT($E148:G148)&lt;$D$134+1),IF($D148*(1-$I$3)/$D$134*(H$136-$C$148)&gt;$D148*(1-$I$3),$D148*$I$3-$D148*$I$4,$D148*(1-$I$3)/$D$134),"")</f>
        <v/>
      </c>
      <c r="I148" s="79" t="str">
        <f>IF(AND($C148&lt;I$136,COUNT($E148:H148)&lt;$D$134+1),IF($D148*(1-$I$3)/$D$134*(I$136-$C$148)&gt;$D148*(1-$I$3),$D148*$I$3-$D148*$I$4,$D148*(1-$I$3)/$D$134),"")</f>
        <v/>
      </c>
      <c r="J148" s="79" t="str">
        <f>IF(AND($C148&lt;J$136,COUNT($E148:I148)&lt;$D$134+1),IF($D148*(1-$I$3)/$D$134*(J$136-$C$148)&gt;$D148*(1-$I$3),$D148*$I$3-$D148*$I$4,$D148*(1-$I$3)/$D$134),"")</f>
        <v/>
      </c>
      <c r="K148" s="79">
        <f>IF(AND($C148&lt;K$136,COUNT($E148:J148)&lt;$D$134+1),IF($D148*(1-$I$3)/$D$134*(K$136-$C$148)&gt;$D148*(1-$I$3),$D148*$I$3-$D148*$I$4,$D148*(1-$I$3)/$D$134),"")</f>
        <v>1.2</v>
      </c>
      <c r="L148" s="79">
        <f>IF(AND($C148&lt;L$136,COUNT($E148:K148)&lt;$D$134+1),IF($D148*(1-$I$3)/$D$134*(L$136-$C$148)&gt;$D148*(1-$I$3),$D148*$I$3-$D148*$I$4,$D148*(1-$I$3)/$D$134),"")</f>
        <v>1.2</v>
      </c>
      <c r="M148" s="79">
        <f>IF(AND($C148&lt;M$136,COUNT($E148:L148)&lt;$D$134+1),IF($D148*(1-$I$3)/$D$134*(M$136-$C$148)&gt;$D148*(1-$I$3),$D148*$I$3-$D148*$I$4,$D148*(1-$I$3)/$D$134),"")</f>
        <v>1.2</v>
      </c>
      <c r="N148" s="79">
        <f>IF(AND($C148&lt;N$136,COUNT($E148:M148)&lt;$D$134+1),IF($D148*(1-$I$3)/$D$134*(N$136-$C$148)&gt;$D148*(1-$I$3),$D148*$I$3-$D148*$I$4,$D148*(1-$I$3)/$D$134),"")</f>
        <v>1.2</v>
      </c>
      <c r="O148" s="79">
        <f>IF(AND($C148&lt;O$136,COUNT($E148:N148)&lt;$D$134+1),IF($D148*(1-$I$3)/$D$134*(O$136-$C$148)&gt;$D148*(1-$I$3),$D148*$I$3-$D148*$I$4,$D148*(1-$I$3)/$D$134),"")</f>
        <v>1.2</v>
      </c>
      <c r="P148" s="79">
        <f>IF(AND($C148&lt;P$136,COUNT($E148:O148)&lt;$D$134+1),IF($D148*(1-$I$3)/$D$134*(P$136-$C$148)&gt;$D148*(1-$I$3),$D148*$I$3-$D148*$I$4,$D148*(1-$I$3)/$D$134),"")</f>
        <v>1.2</v>
      </c>
      <c r="Q148" s="79">
        <f>IF(AND($C148&lt;Q$136,COUNT($E148:P148)&lt;$D$134+1),IF($D148*(1-$I$3)/$D$134*(Q$136-$C$148)&gt;$D148*(1-$I$3),$D148*$I$3-$D148*$I$4,$D148*(1-$I$3)/$D$134),"")</f>
        <v>1.2</v>
      </c>
      <c r="R148" s="79">
        <f>IF(AND($C148&lt;R$136,COUNT($E148:Q148)&lt;$D$134+1),IF($D148*(1-$I$3)/$D$134*(R$136-$C$148)&gt;$D148*(1-$I$3),$D148*$I$3-$D148*$I$4,$D148*(1-$I$3)/$D$134),"")</f>
        <v>1.2</v>
      </c>
      <c r="S148" s="79">
        <f>IF(AND($C148&lt;S$136,COUNT($E148:R148)&lt;$D$134+1),IF($D148*(1-$I$3)/$D$134*(S$136-$C$148)&gt;$D148*(1-$I$3),$D148*$I$3-$D148*$I$4,$D148*(1-$I$3)/$D$134),"")</f>
        <v>1.2</v>
      </c>
      <c r="T148" s="79">
        <f>IF(AND($C148&lt;T$136,COUNT($E148:S148)&lt;$D$134+1),IF($D148*(1-$I$3)/$D$134*(T$136-$C$148)&gt;$D148*(1-$I$3),$D148*$I$3-$D148*$I$4,$D148*(1-$I$3)/$D$134),"")</f>
        <v>1.2</v>
      </c>
      <c r="U148" s="79">
        <f>IF(AND($C148&lt;U$136,COUNT($E148:T148)&lt;$D$134+1),IF($D148*(1-$I$3)/$D$134*(U$136-$C$148)&gt;$D148*(1-$I$3),$D148*$I$3-$D148*$I$4,$D148*(1-$I$3)/$D$134),"")</f>
        <v>1.2</v>
      </c>
      <c r="V148" s="79">
        <f>IF(AND($C148&lt;V$136,COUNT($E148:U148)&lt;$D$134+1),IF($D148*(1-$I$3)/$D$134*(V$136-$C$148)&gt;$D148*(1-$I$3),$D148*$I$3-$D148*$I$4,$D148*(1-$I$3)/$D$134),"")</f>
        <v>1.2</v>
      </c>
      <c r="W148" s="79">
        <f>IF(AND($C148&lt;W$136,COUNT($E148:V148)&lt;$D$134+1),IF($D148*(1-$I$3)/$D$134*(W$136-$C$148)&gt;$D148*(1-$I$3),$D148*$I$3-$D148*$I$4,$D148*(1-$I$3)/$D$134),"")</f>
        <v>1.2</v>
      </c>
      <c r="X148" s="79">
        <f>IF(AND($C148&lt;X$136,COUNT($E148:W148)&lt;$D$134+1),IF($D148*(1-$I$3)/$D$134*(X$136-$C$148)&gt;$D148*(1-$I$3),$D148*$I$3-$D148*$I$4,$D148*(1-$I$3)/$D$134),"")</f>
        <v>1.2</v>
      </c>
      <c r="Y148" s="42">
        <f t="shared" si="130"/>
        <v>3.2000000000000028</v>
      </c>
    </row>
    <row r="149" spans="2:25" x14ac:dyDescent="0.15">
      <c r="B149" s="92"/>
      <c r="C149" s="49">
        <v>36</v>
      </c>
      <c r="D149" s="41">
        <v>20</v>
      </c>
      <c r="E149" s="42" t="str">
        <f t="shared" si="129"/>
        <v/>
      </c>
      <c r="F149" s="79" t="str">
        <f>IF(AND($C149&lt;F$136,COUNT($E149:E149)&lt;$D$134+1),IF($D149*(1-$I$3)/$D$134*(F$136-$C$149)&gt;$D149*(1-$I$3),$D149*$I$3-$D149*$I$4,$D149*(1-$I$3)/$D$134),"")</f>
        <v/>
      </c>
      <c r="G149" s="79" t="str">
        <f>IF(AND($C149&lt;G$136,COUNT($E149:F149)&lt;$D$134+1),IF($D149*(1-$I$3)/$D$134*(G$136-$C$149)&gt;$D149*(1-$I$3),$D149*$I$3-$D149*$I$4,$D149*(1-$I$3)/$D$134),"")</f>
        <v/>
      </c>
      <c r="H149" s="79" t="str">
        <f>IF(AND($C149&lt;H$136,COUNT($E149:G149)&lt;$D$134+1),IF($D149*(1-$I$3)/$D$134*(H$136-$C$149)&gt;$D149*(1-$I$3),$D149*$I$3-$D149*$I$4,$D149*(1-$I$3)/$D$134),"")</f>
        <v/>
      </c>
      <c r="I149" s="79" t="str">
        <f>IF(AND($C149&lt;I$136,COUNT($E149:H149)&lt;$D$134+1),IF($D149*(1-$I$3)/$D$134*(I$136-$C$149)&gt;$D149*(1-$I$3),$D149*$I$3-$D149*$I$4,$D149*(1-$I$3)/$D$134),"")</f>
        <v/>
      </c>
      <c r="J149" s="79" t="str">
        <f>IF(AND($C149&lt;J$136,COUNT($E149:I149)&lt;$D$134+1),IF($D149*(1-$I$3)/$D$134*(J$136-$C$149)&gt;$D149*(1-$I$3),$D149*$I$3-$D149*$I$4,$D149*(1-$I$3)/$D$134),"")</f>
        <v/>
      </c>
      <c r="K149" s="79" t="str">
        <f>IF(AND($C149&lt;K$136,COUNT($E149:J149)&lt;$D$134+1),IF($D149*(1-$I$3)/$D$134*(K$136-$C$149)&gt;$D149*(1-$I$3),$D149*$I$3-$D149*$I$4,$D149*(1-$I$3)/$D$134),"")</f>
        <v/>
      </c>
      <c r="L149" s="79">
        <f>IF(AND($C149&lt;L$136,COUNT($E149:K149)&lt;$D$134+1),IF($D149*(1-$I$3)/$D$134*(L$136-$C$149)&gt;$D149*(1-$I$3),$D149*$I$3-$D149*$I$4,$D149*(1-$I$3)/$D$134),"")</f>
        <v>1.2</v>
      </c>
      <c r="M149" s="79">
        <f>IF(AND($C149&lt;M$136,COUNT($E149:L149)&lt;$D$134+1),IF($D149*(1-$I$3)/$D$134*(M$136-$C$149)&gt;$D149*(1-$I$3),$D149*$I$3-$D149*$I$4,$D149*(1-$I$3)/$D$134),"")</f>
        <v>1.2</v>
      </c>
      <c r="N149" s="79">
        <f>IF(AND($C149&lt;N$136,COUNT($E149:M149)&lt;$D$134+1),IF($D149*(1-$I$3)/$D$134*(N$136-$C$149)&gt;$D149*(1-$I$3),$D149*$I$3-$D149*$I$4,$D149*(1-$I$3)/$D$134),"")</f>
        <v>1.2</v>
      </c>
      <c r="O149" s="79">
        <f>IF(AND($C149&lt;O$136,COUNT($E149:N149)&lt;$D$134+1),IF($D149*(1-$I$3)/$D$134*(O$136-$C$149)&gt;$D149*(1-$I$3),$D149*$I$3-$D149*$I$4,$D149*(1-$I$3)/$D$134),"")</f>
        <v>1.2</v>
      </c>
      <c r="P149" s="79">
        <f>IF(AND($C149&lt;P$136,COUNT($E149:O149)&lt;$D$134+1),IF($D149*(1-$I$3)/$D$134*(P$136-$C$149)&gt;$D149*(1-$I$3),$D149*$I$3-$D149*$I$4,$D149*(1-$I$3)/$D$134),"")</f>
        <v>1.2</v>
      </c>
      <c r="Q149" s="79">
        <f>IF(AND($C149&lt;Q$136,COUNT($E149:P149)&lt;$D$134+1),IF($D149*(1-$I$3)/$D$134*(Q$136-$C$149)&gt;$D149*(1-$I$3),$D149*$I$3-$D149*$I$4,$D149*(1-$I$3)/$D$134),"")</f>
        <v>1.2</v>
      </c>
      <c r="R149" s="79">
        <f>IF(AND($C149&lt;R$136,COUNT($E149:Q149)&lt;$D$134+1),IF($D149*(1-$I$3)/$D$134*(R$136-$C$149)&gt;$D149*(1-$I$3),$D149*$I$3-$D149*$I$4,$D149*(1-$I$3)/$D$134),"")</f>
        <v>1.2</v>
      </c>
      <c r="S149" s="79">
        <f>IF(AND($C149&lt;S$136,COUNT($E149:R149)&lt;$D$134+1),IF($D149*(1-$I$3)/$D$134*(S$136-$C$149)&gt;$D149*(1-$I$3),$D149*$I$3-$D149*$I$4,$D149*(1-$I$3)/$D$134),"")</f>
        <v>1.2</v>
      </c>
      <c r="T149" s="79">
        <f>IF(AND($C149&lt;T$136,COUNT($E149:S149)&lt;$D$134+1),IF($D149*(1-$I$3)/$D$134*(T$136-$C$149)&gt;$D149*(1-$I$3),$D149*$I$3-$D149*$I$4,$D149*(1-$I$3)/$D$134),"")</f>
        <v>1.2</v>
      </c>
      <c r="U149" s="79">
        <f>IF(AND($C149&lt;U$136,COUNT($E149:T149)&lt;$D$134+1),IF($D149*(1-$I$3)/$D$134*(U$136-$C$149)&gt;$D149*(1-$I$3),$D149*$I$3-$D149*$I$4,$D149*(1-$I$3)/$D$134),"")</f>
        <v>1.2</v>
      </c>
      <c r="V149" s="79">
        <f>IF(AND($C149&lt;V$136,COUNT($E149:U149)&lt;$D$134+1),IF($D149*(1-$I$3)/$D$134*(V$136-$C$149)&gt;$D149*(1-$I$3),$D149*$I$3-$D149*$I$4,$D149*(1-$I$3)/$D$134),"")</f>
        <v>1.2</v>
      </c>
      <c r="W149" s="79">
        <f>IF(AND($C149&lt;W$136,COUNT($E149:V149)&lt;$D$134+1),IF($D149*(1-$I$3)/$D$134*(W$136-$C$149)&gt;$D149*(1-$I$3),$D149*$I$3-$D149*$I$4,$D149*(1-$I$3)/$D$134),"")</f>
        <v>1.2</v>
      </c>
      <c r="X149" s="79">
        <f>IF(AND($C149&lt;X$136,COUNT($E149:W149)&lt;$D$134+1),IF($D149*(1-$I$3)/$D$134*(X$136-$C$149)&gt;$D149*(1-$I$3),$D149*$I$3-$D149*$I$4,$D149*(1-$I$3)/$D$134),"")</f>
        <v>1.2</v>
      </c>
      <c r="Y149" s="42">
        <f t="shared" si="130"/>
        <v>4.4000000000000039</v>
      </c>
    </row>
    <row r="150" spans="2:25" x14ac:dyDescent="0.15">
      <c r="B150" s="92"/>
      <c r="C150" s="49">
        <v>37</v>
      </c>
      <c r="D150" s="41">
        <v>20</v>
      </c>
      <c r="E150" s="42" t="str">
        <f t="shared" si="129"/>
        <v/>
      </c>
      <c r="F150" s="79" t="str">
        <f>IF(AND($C150&lt;F$136,COUNT($E150:E150)&lt;$D$134+1),IF($D150*(1-$I$3)/$D$134*(F$136-$C$150)&gt;$D150*(1-$I$3),$D150*$I$3-$D150*$I$4,$D150*(1-$I$3)/$D$134),"")</f>
        <v/>
      </c>
      <c r="G150" s="79" t="str">
        <f>IF(AND($C150&lt;G$136,COUNT($E150:F150)&lt;$D$134+1),IF($D150*(1-$I$3)/$D$134*(G$136-$C$150)&gt;$D150*(1-$I$3),$D150*$I$3-$D150*$I$4,$D150*(1-$I$3)/$D$134),"")</f>
        <v/>
      </c>
      <c r="H150" s="79" t="str">
        <f>IF(AND($C150&lt;H$136,COUNT($E150:G150)&lt;$D$134+1),IF($D150*(1-$I$3)/$D$134*(H$136-$C$150)&gt;$D150*(1-$I$3),$D150*$I$3-$D150*$I$4,$D150*(1-$I$3)/$D$134),"")</f>
        <v/>
      </c>
      <c r="I150" s="79" t="str">
        <f>IF(AND($C150&lt;I$136,COUNT($E150:H150)&lt;$D$134+1),IF($D150*(1-$I$3)/$D$134*(I$136-$C$150)&gt;$D150*(1-$I$3),$D150*$I$3-$D150*$I$4,$D150*(1-$I$3)/$D$134),"")</f>
        <v/>
      </c>
      <c r="J150" s="79" t="str">
        <f>IF(AND($C150&lt;J$136,COUNT($E150:I150)&lt;$D$134+1),IF($D150*(1-$I$3)/$D$134*(J$136-$C$150)&gt;$D150*(1-$I$3),$D150*$I$3-$D150*$I$4,$D150*(1-$I$3)/$D$134),"")</f>
        <v/>
      </c>
      <c r="K150" s="79" t="str">
        <f>IF(AND($C150&lt;K$136,COUNT($E150:J150)&lt;$D$134+1),IF($D150*(1-$I$3)/$D$134*(K$136-$C$150)&gt;$D150*(1-$I$3),$D150*$I$3-$D150*$I$4,$D150*(1-$I$3)/$D$134),"")</f>
        <v/>
      </c>
      <c r="L150" s="79" t="str">
        <f>IF(AND($C150&lt;L$136,COUNT($E150:K150)&lt;$D$134+1),IF($D150*(1-$I$3)/$D$134*(L$136-$C$150)&gt;$D150*(1-$I$3),$D150*$I$3-$D150*$I$4,$D150*(1-$I$3)/$D$134),"")</f>
        <v/>
      </c>
      <c r="M150" s="79">
        <f>IF(AND($C150&lt;M$136,COUNT($E150:L150)&lt;$D$134+1),IF($D150*(1-$I$3)/$D$134*(M$136-$C$150)&gt;$D150*(1-$I$3),$D150*$I$3-$D150*$I$4,$D150*(1-$I$3)/$D$134),"")</f>
        <v>1.2</v>
      </c>
      <c r="N150" s="79">
        <f>IF(AND($C150&lt;N$136,COUNT($E150:M150)&lt;$D$134+1),IF($D150*(1-$I$3)/$D$134*(N$136-$C$150)&gt;$D150*(1-$I$3),$D150*$I$3-$D150*$I$4,$D150*(1-$I$3)/$D$134),"")</f>
        <v>1.2</v>
      </c>
      <c r="O150" s="79">
        <f>IF(AND($C150&lt;O$136,COUNT($E150:N150)&lt;$D$134+1),IF($D150*(1-$I$3)/$D$134*(O$136-$C$150)&gt;$D150*(1-$I$3),$D150*$I$3-$D150*$I$4,$D150*(1-$I$3)/$D$134),"")</f>
        <v>1.2</v>
      </c>
      <c r="P150" s="79">
        <f>IF(AND($C150&lt;P$136,COUNT($E150:O150)&lt;$D$134+1),IF($D150*(1-$I$3)/$D$134*(P$136-$C$150)&gt;$D150*(1-$I$3),$D150*$I$3-$D150*$I$4,$D150*(1-$I$3)/$D$134),"")</f>
        <v>1.2</v>
      </c>
      <c r="Q150" s="79">
        <f>IF(AND($C150&lt;Q$136,COUNT($E150:P150)&lt;$D$134+1),IF($D150*(1-$I$3)/$D$134*(Q$136-$C$150)&gt;$D150*(1-$I$3),$D150*$I$3-$D150*$I$4,$D150*(1-$I$3)/$D$134),"")</f>
        <v>1.2</v>
      </c>
      <c r="R150" s="79">
        <f>IF(AND($C150&lt;R$136,COUNT($E150:Q150)&lt;$D$134+1),IF($D150*(1-$I$3)/$D$134*(R$136-$C$150)&gt;$D150*(1-$I$3),$D150*$I$3-$D150*$I$4,$D150*(1-$I$3)/$D$134),"")</f>
        <v>1.2</v>
      </c>
      <c r="S150" s="79">
        <f>IF(AND($C150&lt;S$136,COUNT($E150:R150)&lt;$D$134+1),IF($D150*(1-$I$3)/$D$134*(S$136-$C$150)&gt;$D150*(1-$I$3),$D150*$I$3-$D150*$I$4,$D150*(1-$I$3)/$D$134),"")</f>
        <v>1.2</v>
      </c>
      <c r="T150" s="79">
        <f>IF(AND($C150&lt;T$136,COUNT($E150:S150)&lt;$D$134+1),IF($D150*(1-$I$3)/$D$134*(T$136-$C$150)&gt;$D150*(1-$I$3),$D150*$I$3-$D150*$I$4,$D150*(1-$I$3)/$D$134),"")</f>
        <v>1.2</v>
      </c>
      <c r="U150" s="79">
        <f>IF(AND($C150&lt;U$136,COUNT($E150:T150)&lt;$D$134+1),IF($D150*(1-$I$3)/$D$134*(U$136-$C$150)&gt;$D150*(1-$I$3),$D150*$I$3-$D150*$I$4,$D150*(1-$I$3)/$D$134),"")</f>
        <v>1.2</v>
      </c>
      <c r="V150" s="79">
        <f>IF(AND($C150&lt;V$136,COUNT($E150:U150)&lt;$D$134+1),IF($D150*(1-$I$3)/$D$134*(V$136-$C$150)&gt;$D150*(1-$I$3),$D150*$I$3-$D150*$I$4,$D150*(1-$I$3)/$D$134),"")</f>
        <v>1.2</v>
      </c>
      <c r="W150" s="79">
        <f>IF(AND($C150&lt;W$136,COUNT($E150:V150)&lt;$D$134+1),IF($D150*(1-$I$3)/$D$134*(W$136-$C$150)&gt;$D150*(1-$I$3),$D150*$I$3-$D150*$I$4,$D150*(1-$I$3)/$D$134),"")</f>
        <v>1.2</v>
      </c>
      <c r="X150" s="79">
        <f>IF(AND($C150&lt;X$136,COUNT($E150:W150)&lt;$D$134+1),IF($D150*(1-$I$3)/$D$134*(X$136-$C$150)&gt;$D150*(1-$I$3),$D150*$I$3-$D150*$I$4,$D150*(1-$I$3)/$D$134),"")</f>
        <v>1.2</v>
      </c>
      <c r="Y150" s="42">
        <f t="shared" si="130"/>
        <v>5.6000000000000032</v>
      </c>
    </row>
    <row r="151" spans="2:25" x14ac:dyDescent="0.15">
      <c r="B151" s="92"/>
      <c r="C151" s="49">
        <v>38</v>
      </c>
      <c r="D151" s="41">
        <v>80</v>
      </c>
      <c r="E151" s="42" t="str">
        <f t="shared" si="129"/>
        <v/>
      </c>
      <c r="F151" s="79" t="str">
        <f>IF(AND($C151&lt;F$136,COUNT($E151:E151)&lt;$D$134+1),IF($D151*(1-$I$3)/$D$134*(F$136-$C$151)&gt;$D151*(1-$I$3),$D151*$I$3-$D151*$I$4,$D151*(1-$I$3)/$D$134),"")</f>
        <v/>
      </c>
      <c r="G151" s="79" t="str">
        <f>IF(AND($C151&lt;G$136,COUNT($E151:F151)&lt;$D$134+1),IF($D151*(1-$I$3)/$D$134*(G$136-$C$151)&gt;$D151*(1-$I$3),$D151*$I$3-$D151*$I$4,$D151*(1-$I$3)/$D$134),"")</f>
        <v/>
      </c>
      <c r="H151" s="79" t="str">
        <f>IF(AND($C151&lt;H$136,COUNT($E151:G151)&lt;$D$134+1),IF($D151*(1-$I$3)/$D$134*(H$136-$C$151)&gt;$D151*(1-$I$3),$D151*$I$3-$D151*$I$4,$D151*(1-$I$3)/$D$134),"")</f>
        <v/>
      </c>
      <c r="I151" s="79" t="str">
        <f>IF(AND($C151&lt;I$136,COUNT($E151:H151)&lt;$D$134+1),IF($D151*(1-$I$3)/$D$134*(I$136-$C$151)&gt;$D151*(1-$I$3),$D151*$I$3-$D151*$I$4,$D151*(1-$I$3)/$D$134),"")</f>
        <v/>
      </c>
      <c r="J151" s="79" t="str">
        <f>IF(AND($C151&lt;J$136,COUNT($E151:I151)&lt;$D$134+1),IF($D151*(1-$I$3)/$D$134*(J$136-$C$151)&gt;$D151*(1-$I$3),$D151*$I$3-$D151*$I$4,$D151*(1-$I$3)/$D$134),"")</f>
        <v/>
      </c>
      <c r="K151" s="79" t="str">
        <f>IF(AND($C151&lt;K$136,COUNT($E151:J151)&lt;$D$134+1),IF($D151*(1-$I$3)/$D$134*(K$136-$C$151)&gt;$D151*(1-$I$3),$D151*$I$3-$D151*$I$4,$D151*(1-$I$3)/$D$134),"")</f>
        <v/>
      </c>
      <c r="L151" s="79" t="str">
        <f>IF(AND($C151&lt;L$136,COUNT($E151:K151)&lt;$D$134+1),IF($D151*(1-$I$3)/$D$134*(L$136-$C$151)&gt;$D151*(1-$I$3),$D151*$I$3-$D151*$I$4,$D151*(1-$I$3)/$D$134),"")</f>
        <v/>
      </c>
      <c r="M151" s="79" t="str">
        <f>IF(AND($C151&lt;M$136,COUNT($E151:L151)&lt;$D$134+1),IF($D151*(1-$I$3)/$D$134*(M$136-$C$151)&gt;$D151*(1-$I$3),$D151*$I$3-$D151*$I$4,$D151*(1-$I$3)/$D$134),"")</f>
        <v/>
      </c>
      <c r="N151" s="79">
        <f>IF(AND($C151&lt;N$136,COUNT($E151:M151)&lt;$D$134+1),IF($D151*(1-$I$3)/$D$134*(N$136-$C$151)&gt;$D151*(1-$I$3),$D151*$I$3-$D151*$I$4,$D151*(1-$I$3)/$D$134),"")</f>
        <v>4.8</v>
      </c>
      <c r="O151" s="79">
        <f>IF(AND($C151&lt;O$136,COUNT($E151:N151)&lt;$D$134+1),IF($D151*(1-$I$3)/$D$134*(O$136-$C$151)&gt;$D151*(1-$I$3),$D151*$I$3-$D151*$I$4,$D151*(1-$I$3)/$D$134),"")</f>
        <v>4.8</v>
      </c>
      <c r="P151" s="79">
        <f>IF(AND($C151&lt;P$136,COUNT($E151:O151)&lt;$D$134+1),IF($D151*(1-$I$3)/$D$134*(P$136-$C$151)&gt;$D151*(1-$I$3),$D151*$I$3-$D151*$I$4,$D151*(1-$I$3)/$D$134),"")</f>
        <v>4.8</v>
      </c>
      <c r="Q151" s="79">
        <f>IF(AND($C151&lt;Q$136,COUNT($E151:P151)&lt;$D$134+1),IF($D151*(1-$I$3)/$D$134*(Q$136-$C$151)&gt;$D151*(1-$I$3),$D151*$I$3-$D151*$I$4,$D151*(1-$I$3)/$D$134),"")</f>
        <v>4.8</v>
      </c>
      <c r="R151" s="79">
        <f>IF(AND($C151&lt;R$136,COUNT($E151:Q151)&lt;$D$134+1),IF($D151*(1-$I$3)/$D$134*(R$136-$C$151)&gt;$D151*(1-$I$3),$D151*$I$3-$D151*$I$4,$D151*(1-$I$3)/$D$134),"")</f>
        <v>4.8</v>
      </c>
      <c r="S151" s="79">
        <f>IF(AND($C151&lt;S$136,COUNT($E151:R151)&lt;$D$134+1),IF($D151*(1-$I$3)/$D$134*(S$136-$C$151)&gt;$D151*(1-$I$3),$D151*$I$3-$D151*$I$4,$D151*(1-$I$3)/$D$134),"")</f>
        <v>4.8</v>
      </c>
      <c r="T151" s="79">
        <f>IF(AND($C151&lt;T$136,COUNT($E151:S151)&lt;$D$134+1),IF($D151*(1-$I$3)/$D$134*(T$136-$C$151)&gt;$D151*(1-$I$3),$D151*$I$3-$D151*$I$4,$D151*(1-$I$3)/$D$134),"")</f>
        <v>4.8</v>
      </c>
      <c r="U151" s="79">
        <f>IF(AND($C151&lt;U$136,COUNT($E151:T151)&lt;$D$134+1),IF($D151*(1-$I$3)/$D$134*(U$136-$C$151)&gt;$D151*(1-$I$3),$D151*$I$3-$D151*$I$4,$D151*(1-$I$3)/$D$134),"")</f>
        <v>4.8</v>
      </c>
      <c r="V151" s="79">
        <f>IF(AND($C151&lt;V$136,COUNT($E151:U151)&lt;$D$134+1),IF($D151*(1-$I$3)/$D$134*(V$136-$C$151)&gt;$D151*(1-$I$3),$D151*$I$3-$D151*$I$4,$D151*(1-$I$3)/$D$134),"")</f>
        <v>4.8</v>
      </c>
      <c r="W151" s="79">
        <f>IF(AND($C151&lt;W$136,COUNT($E151:V151)&lt;$D$134+1),IF($D151*(1-$I$3)/$D$134*(W$136-$C$151)&gt;$D151*(1-$I$3),$D151*$I$3-$D151*$I$4,$D151*(1-$I$3)/$D$134),"")</f>
        <v>4.8</v>
      </c>
      <c r="X151" s="79">
        <f>IF(AND($C151&lt;X$136,COUNT($E151:W151)&lt;$D$134+1),IF($D151*(1-$I$3)/$D$134*(X$136-$C$151)&gt;$D151*(1-$I$3),$D151*$I$3-$D151*$I$4,$D151*(1-$I$3)/$D$134),"")</f>
        <v>4.8</v>
      </c>
      <c r="Y151" s="42">
        <f t="shared" si="130"/>
        <v>27.20000000000001</v>
      </c>
    </row>
    <row r="152" spans="2:25" x14ac:dyDescent="0.15">
      <c r="B152" s="92"/>
      <c r="C152" s="49">
        <v>39</v>
      </c>
      <c r="D152" s="41">
        <v>20.952380952380953</v>
      </c>
      <c r="E152" s="42" t="str">
        <f t="shared" si="129"/>
        <v/>
      </c>
      <c r="F152" s="79" t="str">
        <f>IF(AND($C152&lt;F$136,COUNT($E152:E152)&lt;$D$134+1),IF($D152*(1-$I$3)/$D$134*(F$136-$C$152)&gt;$D152*(1-$I$3),$D152*$I$3-$D152*$I$4,$D152*(1-$I$3)/$D$134),"")</f>
        <v/>
      </c>
      <c r="G152" s="79" t="str">
        <f>IF(AND($C152&lt;G$136,COUNT($E152:F152)&lt;$D$134+1),IF($D152*(1-$I$3)/$D$134*(G$136-$C$152)&gt;$D152*(1-$I$3),$D152*$I$3-$D152*$I$4,$D152*(1-$I$3)/$D$134),"")</f>
        <v/>
      </c>
      <c r="H152" s="79" t="str">
        <f>IF(AND($C152&lt;H$136,COUNT($E152:G152)&lt;$D$134+1),IF($D152*(1-$I$3)/$D$134*(H$136-$C$152)&gt;$D152*(1-$I$3),$D152*$I$3-$D152*$I$4,$D152*(1-$I$3)/$D$134),"")</f>
        <v/>
      </c>
      <c r="I152" s="79" t="str">
        <f>IF(AND($C152&lt;I$136,COUNT($E152:H152)&lt;$D$134+1),IF($D152*(1-$I$3)/$D$134*(I$136-$C$152)&gt;$D152*(1-$I$3),$D152*$I$3-$D152*$I$4,$D152*(1-$I$3)/$D$134),"")</f>
        <v/>
      </c>
      <c r="J152" s="79" t="str">
        <f>IF(AND($C152&lt;J$136,COUNT($E152:I152)&lt;$D$134+1),IF($D152*(1-$I$3)/$D$134*(J$136-$C$152)&gt;$D152*(1-$I$3),$D152*$I$3-$D152*$I$4,$D152*(1-$I$3)/$D$134),"")</f>
        <v/>
      </c>
      <c r="K152" s="79" t="str">
        <f>IF(AND($C152&lt;K$136,COUNT($E152:J152)&lt;$D$134+1),IF($D152*(1-$I$3)/$D$134*(K$136-$C$152)&gt;$D152*(1-$I$3),$D152*$I$3-$D152*$I$4,$D152*(1-$I$3)/$D$134),"")</f>
        <v/>
      </c>
      <c r="L152" s="79" t="str">
        <f>IF(AND($C152&lt;L$136,COUNT($E152:K152)&lt;$D$134+1),IF($D152*(1-$I$3)/$D$134*(L$136-$C$152)&gt;$D152*(1-$I$3),$D152*$I$3-$D152*$I$4,$D152*(1-$I$3)/$D$134),"")</f>
        <v/>
      </c>
      <c r="M152" s="79" t="str">
        <f>IF(AND($C152&lt;M$136,COUNT($E152:L152)&lt;$D$134+1),IF($D152*(1-$I$3)/$D$134*(M$136-$C$152)&gt;$D152*(1-$I$3),$D152*$I$3-$D152*$I$4,$D152*(1-$I$3)/$D$134),"")</f>
        <v/>
      </c>
      <c r="N152" s="79" t="str">
        <f>IF(AND($C152&lt;N$136,COUNT($E152:M152)&lt;$D$134+1),IF($D152*(1-$I$3)/$D$134*(N$136-$C$152)&gt;$D152*(1-$I$3),$D152*$I$3-$D152*$I$4,$D152*(1-$I$3)/$D$134),"")</f>
        <v/>
      </c>
      <c r="O152" s="79">
        <f>IF(AND($C152&lt;O$136,COUNT($E152:N152)&lt;$D$134+1),IF($D152*(1-$I$3)/$D$134*(O$136-$C$152)&gt;$D152*(1-$I$3),$D152*$I$3-$D152*$I$4,$D152*(1-$I$3)/$D$134),"")</f>
        <v>1.2571428571428571</v>
      </c>
      <c r="P152" s="79">
        <f>IF(AND($C152&lt;P$136,COUNT($E152:O152)&lt;$D$134+1),IF($D152*(1-$I$3)/$D$134*(P$136-$C$152)&gt;$D152*(1-$I$3),$D152*$I$3-$D152*$I$4,$D152*(1-$I$3)/$D$134),"")</f>
        <v>1.2571428571428571</v>
      </c>
      <c r="Q152" s="79">
        <f>IF(AND($C152&lt;Q$136,COUNT($E152:P152)&lt;$D$134+1),IF($D152*(1-$I$3)/$D$134*(Q$136-$C$152)&gt;$D152*(1-$I$3),$D152*$I$3-$D152*$I$4,$D152*(1-$I$3)/$D$134),"")</f>
        <v>1.2571428571428571</v>
      </c>
      <c r="R152" s="79">
        <f>IF(AND($C152&lt;R$136,COUNT($E152:Q152)&lt;$D$134+1),IF($D152*(1-$I$3)/$D$134*(R$136-$C$152)&gt;$D152*(1-$I$3),$D152*$I$3-$D152*$I$4,$D152*(1-$I$3)/$D$134),"")</f>
        <v>1.2571428571428571</v>
      </c>
      <c r="S152" s="79">
        <f>IF(AND($C152&lt;S$136,COUNT($E152:R152)&lt;$D$134+1),IF($D152*(1-$I$3)/$D$134*(S$136-$C$152)&gt;$D152*(1-$I$3),$D152*$I$3-$D152*$I$4,$D152*(1-$I$3)/$D$134),"")</f>
        <v>1.2571428571428571</v>
      </c>
      <c r="T152" s="79">
        <f>IF(AND($C152&lt;T$136,COUNT($E152:S152)&lt;$D$134+1),IF($D152*(1-$I$3)/$D$134*(T$136-$C$152)&gt;$D152*(1-$I$3),$D152*$I$3-$D152*$I$4,$D152*(1-$I$3)/$D$134),"")</f>
        <v>1.2571428571428571</v>
      </c>
      <c r="U152" s="79">
        <f>IF(AND($C152&lt;U$136,COUNT($E152:T152)&lt;$D$134+1),IF($D152*(1-$I$3)/$D$134*(U$136-$C$152)&gt;$D152*(1-$I$3),$D152*$I$3-$D152*$I$4,$D152*(1-$I$3)/$D$134),"")</f>
        <v>1.2571428571428571</v>
      </c>
      <c r="V152" s="79">
        <f>IF(AND($C152&lt;V$136,COUNT($E152:U152)&lt;$D$134+1),IF($D152*(1-$I$3)/$D$134*(V$136-$C$152)&gt;$D152*(1-$I$3),$D152*$I$3-$D152*$I$4,$D152*(1-$I$3)/$D$134),"")</f>
        <v>1.2571428571428571</v>
      </c>
      <c r="W152" s="79">
        <f>IF(AND($C152&lt;W$136,COUNT($E152:V152)&lt;$D$134+1),IF($D152*(1-$I$3)/$D$134*(W$136-$C$152)&gt;$D152*(1-$I$3),$D152*$I$3-$D152*$I$4,$D152*(1-$I$3)/$D$134),"")</f>
        <v>1.2571428571428571</v>
      </c>
      <c r="X152" s="79">
        <f>IF(AND($C152&lt;X$136,COUNT($E152:W152)&lt;$D$134+1),IF($D152*(1-$I$3)/$D$134*(X$136-$C$152)&gt;$D152*(1-$I$3),$D152*$I$3-$D152*$I$4,$D152*(1-$I$3)/$D$134),"")</f>
        <v>1.2571428571428571</v>
      </c>
      <c r="Y152" s="42">
        <f t="shared" si="130"/>
        <v>8.3809523809523832</v>
      </c>
    </row>
    <row r="153" spans="2:25" x14ac:dyDescent="0.15">
      <c r="B153" s="92"/>
      <c r="C153" s="49">
        <v>40</v>
      </c>
      <c r="D153" s="41">
        <v>20</v>
      </c>
      <c r="E153" s="42" t="str">
        <f t="shared" si="129"/>
        <v/>
      </c>
      <c r="F153" s="79" t="str">
        <f>IF(AND($C153&lt;F$136,COUNT($E153:E153)&lt;$D$134+1),IF($D153*(1-$I$3)/$D$134*(F$136-$C$153)&gt;$D153*(1-$I$3),$D153*$I$3-$D153*$I$4,$D153*(1-$I$3)/$D$134),"")</f>
        <v/>
      </c>
      <c r="G153" s="79" t="str">
        <f>IF(AND($C153&lt;G$136,COUNT($E153:F153)&lt;$D$134+1),IF($D153*(1-$I$3)/$D$134*(G$136-$C$153)&gt;$D153*(1-$I$3),$D153*$I$3-$D153*$I$4,$D153*(1-$I$3)/$D$134),"")</f>
        <v/>
      </c>
      <c r="H153" s="79" t="str">
        <f>IF(AND($C153&lt;H$136,COUNT($E153:G153)&lt;$D$134+1),IF($D153*(1-$I$3)/$D$134*(H$136-$C$153)&gt;$D153*(1-$I$3),$D153*$I$3-$D153*$I$4,$D153*(1-$I$3)/$D$134),"")</f>
        <v/>
      </c>
      <c r="I153" s="79" t="str">
        <f>IF(AND($C153&lt;I$136,COUNT($E153:H153)&lt;$D$134+1),IF($D153*(1-$I$3)/$D$134*(I$136-$C$153)&gt;$D153*(1-$I$3),$D153*$I$3-$D153*$I$4,$D153*(1-$I$3)/$D$134),"")</f>
        <v/>
      </c>
      <c r="J153" s="79" t="str">
        <f>IF(AND($C153&lt;J$136,COUNT($E153:I153)&lt;$D$134+1),IF($D153*(1-$I$3)/$D$134*(J$136-$C$153)&gt;$D153*(1-$I$3),$D153*$I$3-$D153*$I$4,$D153*(1-$I$3)/$D$134),"")</f>
        <v/>
      </c>
      <c r="K153" s="79" t="str">
        <f>IF(AND($C153&lt;K$136,COUNT($E153:J153)&lt;$D$134+1),IF($D153*(1-$I$3)/$D$134*(K$136-$C$153)&gt;$D153*(1-$I$3),$D153*$I$3-$D153*$I$4,$D153*(1-$I$3)/$D$134),"")</f>
        <v/>
      </c>
      <c r="L153" s="79" t="str">
        <f>IF(AND($C153&lt;L$136,COUNT($E153:K153)&lt;$D$134+1),IF($D153*(1-$I$3)/$D$134*(L$136-$C$153)&gt;$D153*(1-$I$3),$D153*$I$3-$D153*$I$4,$D153*(1-$I$3)/$D$134),"")</f>
        <v/>
      </c>
      <c r="M153" s="79" t="str">
        <f>IF(AND($C153&lt;M$136,COUNT($E153:L153)&lt;$D$134+1),IF($D153*(1-$I$3)/$D$134*(M$136-$C$153)&gt;$D153*(1-$I$3),$D153*$I$3-$D153*$I$4,$D153*(1-$I$3)/$D$134),"")</f>
        <v/>
      </c>
      <c r="N153" s="79" t="str">
        <f>IF(AND($C153&lt;N$136,COUNT($E153:M153)&lt;$D$134+1),IF($D153*(1-$I$3)/$D$134*(N$136-$C$153)&gt;$D153*(1-$I$3),$D153*$I$3-$D153*$I$4,$D153*(1-$I$3)/$D$134),"")</f>
        <v/>
      </c>
      <c r="O153" s="79" t="str">
        <f>IF(AND($C153&lt;O$136,COUNT($E153:N153)&lt;$D$134+1),IF($D153*(1-$I$3)/$D$134*(O$136-$C$153)&gt;$D153*(1-$I$3),$D153*$I$3-$D153*$I$4,$D153*(1-$I$3)/$D$134),"")</f>
        <v/>
      </c>
      <c r="P153" s="79">
        <f>IF(AND($C153&lt;P$136,COUNT($E153:O153)&lt;$D$134+1),IF($D153*(1-$I$3)/$D$134*(P$136-$C$153)&gt;$D153*(1-$I$3),$D153*$I$3-$D153*$I$4,$D153*(1-$I$3)/$D$134),"")</f>
        <v>1.2</v>
      </c>
      <c r="Q153" s="79">
        <f>IF(AND($C153&lt;Q$136,COUNT($E153:P153)&lt;$D$134+1),IF($D153*(1-$I$3)/$D$134*(Q$136-$C$153)&gt;$D153*(1-$I$3),$D153*$I$3-$D153*$I$4,$D153*(1-$I$3)/$D$134),"")</f>
        <v>1.2</v>
      </c>
      <c r="R153" s="79">
        <f>IF(AND($C153&lt;R$136,COUNT($E153:Q153)&lt;$D$134+1),IF($D153*(1-$I$3)/$D$134*(R$136-$C$153)&gt;$D153*(1-$I$3),$D153*$I$3-$D153*$I$4,$D153*(1-$I$3)/$D$134),"")</f>
        <v>1.2</v>
      </c>
      <c r="S153" s="79">
        <f>IF(AND($C153&lt;S$136,COUNT($E153:R153)&lt;$D$134+1),IF($D153*(1-$I$3)/$D$134*(S$136-$C$153)&gt;$D153*(1-$I$3),$D153*$I$3-$D153*$I$4,$D153*(1-$I$3)/$D$134),"")</f>
        <v>1.2</v>
      </c>
      <c r="T153" s="79">
        <f>IF(AND($C153&lt;T$136,COUNT($E153:S153)&lt;$D$134+1),IF($D153*(1-$I$3)/$D$134*(T$136-$C$153)&gt;$D153*(1-$I$3),$D153*$I$3-$D153*$I$4,$D153*(1-$I$3)/$D$134),"")</f>
        <v>1.2</v>
      </c>
      <c r="U153" s="79">
        <f>IF(AND($C153&lt;U$136,COUNT($E153:T153)&lt;$D$134+1),IF($D153*(1-$I$3)/$D$134*(U$136-$C$153)&gt;$D153*(1-$I$3),$D153*$I$3-$D153*$I$4,$D153*(1-$I$3)/$D$134),"")</f>
        <v>1.2</v>
      </c>
      <c r="V153" s="79">
        <f>IF(AND($C153&lt;V$136,COUNT($E153:U153)&lt;$D$134+1),IF($D153*(1-$I$3)/$D$134*(V$136-$C$153)&gt;$D153*(1-$I$3),$D153*$I$3-$D153*$I$4,$D153*(1-$I$3)/$D$134),"")</f>
        <v>1.2</v>
      </c>
      <c r="W153" s="79">
        <f>IF(AND($C153&lt;W$136,COUNT($E153:V153)&lt;$D$134+1),IF($D153*(1-$I$3)/$D$134*(W$136-$C$153)&gt;$D153*(1-$I$3),$D153*$I$3-$D153*$I$4,$D153*(1-$I$3)/$D$134),"")</f>
        <v>1.2</v>
      </c>
      <c r="X153" s="79">
        <f>IF(AND($C153&lt;X$136,COUNT($E153:W153)&lt;$D$134+1),IF($D153*(1-$I$3)/$D$134*(X$136-$C$153)&gt;$D153*(1-$I$3),$D153*$I$3-$D153*$I$4,$D153*(1-$I$3)/$D$134),"")</f>
        <v>1.2</v>
      </c>
      <c r="Y153" s="42">
        <f t="shared" si="130"/>
        <v>9.2000000000000011</v>
      </c>
    </row>
    <row r="154" spans="2:25" x14ac:dyDescent="0.15">
      <c r="B154" s="92"/>
      <c r="C154" s="49">
        <v>41</v>
      </c>
      <c r="D154" s="41">
        <v>20</v>
      </c>
      <c r="E154" s="42" t="str">
        <f t="shared" si="129"/>
        <v/>
      </c>
      <c r="F154" s="79" t="str">
        <f>IF(AND($C154&lt;F$136,COUNT($E154:E154)&lt;$D$134+1),IF($D154*(1-$I$3)/$D$134*(F$136-$C$154)&gt;$D154*(1-$I$3),$D154*$I$3-$D154*$I$4,$D154*(1-$I$3)/$D$134),"")</f>
        <v/>
      </c>
      <c r="G154" s="79" t="str">
        <f>IF(AND($C154&lt;G$136,COUNT($E154:F154)&lt;$D$134+1),IF($D154*(1-$I$3)/$D$134*(G$136-$C$154)&gt;$D154*(1-$I$3),$D154*$I$3-$D154*$I$4,$D154*(1-$I$3)/$D$134),"")</f>
        <v/>
      </c>
      <c r="H154" s="79" t="str">
        <f>IF(AND($C154&lt;H$136,COUNT($E154:G154)&lt;$D$134+1),IF($D154*(1-$I$3)/$D$134*(H$136-$C$154)&gt;$D154*(1-$I$3),$D154*$I$3-$D154*$I$4,$D154*(1-$I$3)/$D$134),"")</f>
        <v/>
      </c>
      <c r="I154" s="79" t="str">
        <f>IF(AND($C154&lt;I$136,COUNT($E154:H154)&lt;$D$134+1),IF($D154*(1-$I$3)/$D$134*(I$136-$C$154)&gt;$D154*(1-$I$3),$D154*$I$3-$D154*$I$4,$D154*(1-$I$3)/$D$134),"")</f>
        <v/>
      </c>
      <c r="J154" s="79" t="str">
        <f>IF(AND($C154&lt;J$136,COUNT($E154:I154)&lt;$D$134+1),IF($D154*(1-$I$3)/$D$134*(J$136-$C$154)&gt;$D154*(1-$I$3),$D154*$I$3-$D154*$I$4,$D154*(1-$I$3)/$D$134),"")</f>
        <v/>
      </c>
      <c r="K154" s="79" t="str">
        <f>IF(AND($C154&lt;K$136,COUNT($E154:J154)&lt;$D$134+1),IF($D154*(1-$I$3)/$D$134*(K$136-$C$154)&gt;$D154*(1-$I$3),$D154*$I$3-$D154*$I$4,$D154*(1-$I$3)/$D$134),"")</f>
        <v/>
      </c>
      <c r="L154" s="79" t="str">
        <f>IF(AND($C154&lt;L$136,COUNT($E154:K154)&lt;$D$134+1),IF($D154*(1-$I$3)/$D$134*(L$136-$C$154)&gt;$D154*(1-$I$3),$D154*$I$3-$D154*$I$4,$D154*(1-$I$3)/$D$134),"")</f>
        <v/>
      </c>
      <c r="M154" s="79" t="str">
        <f>IF(AND($C154&lt;M$136,COUNT($E154:L154)&lt;$D$134+1),IF($D154*(1-$I$3)/$D$134*(M$136-$C$154)&gt;$D154*(1-$I$3),$D154*$I$3-$D154*$I$4,$D154*(1-$I$3)/$D$134),"")</f>
        <v/>
      </c>
      <c r="N154" s="79" t="str">
        <f>IF(AND($C154&lt;N$136,COUNT($E154:M154)&lt;$D$134+1),IF($D154*(1-$I$3)/$D$134*(N$136-$C$154)&gt;$D154*(1-$I$3),$D154*$I$3-$D154*$I$4,$D154*(1-$I$3)/$D$134),"")</f>
        <v/>
      </c>
      <c r="O154" s="79" t="str">
        <f>IF(AND($C154&lt;O$136,COUNT($E154:N154)&lt;$D$134+1),IF($D154*(1-$I$3)/$D$134*(O$136-$C$154)&gt;$D154*(1-$I$3),$D154*$I$3-$D154*$I$4,$D154*(1-$I$3)/$D$134),"")</f>
        <v/>
      </c>
      <c r="P154" s="79" t="str">
        <f>IF(AND($C154&lt;P$136,COUNT($E154:O154)&lt;$D$134+1),IF($D154*(1-$I$3)/$D$134*(P$136-$C$154)&gt;$D154*(1-$I$3),$D154*$I$3-$D154*$I$4,$D154*(1-$I$3)/$D$134),"")</f>
        <v/>
      </c>
      <c r="Q154" s="79">
        <f>IF(AND($C154&lt;Q$136,COUNT($E154:P154)&lt;$D$134+1),IF($D154*(1-$I$3)/$D$134*(Q$136-$C$154)&gt;$D154*(1-$I$3),$D154*$I$3-$D154*$I$4,$D154*(1-$I$3)/$D$134),"")</f>
        <v>1.2</v>
      </c>
      <c r="R154" s="79">
        <f>IF(AND($C154&lt;R$136,COUNT($E154:Q154)&lt;$D$134+1),IF($D154*(1-$I$3)/$D$134*(R$136-$C$154)&gt;$D154*(1-$I$3),$D154*$I$3-$D154*$I$4,$D154*(1-$I$3)/$D$134),"")</f>
        <v>1.2</v>
      </c>
      <c r="S154" s="79">
        <f>IF(AND($C154&lt;S$136,COUNT($E154:R154)&lt;$D$134+1),IF($D154*(1-$I$3)/$D$134*(S$136-$C$154)&gt;$D154*(1-$I$3),$D154*$I$3-$D154*$I$4,$D154*(1-$I$3)/$D$134),"")</f>
        <v>1.2</v>
      </c>
      <c r="T154" s="79">
        <f>IF(AND($C154&lt;T$136,COUNT($E154:S154)&lt;$D$134+1),IF($D154*(1-$I$3)/$D$134*(T$136-$C$154)&gt;$D154*(1-$I$3),$D154*$I$3-$D154*$I$4,$D154*(1-$I$3)/$D$134),"")</f>
        <v>1.2</v>
      </c>
      <c r="U154" s="79">
        <f>IF(AND($C154&lt;U$136,COUNT($E154:T154)&lt;$D$134+1),IF($D154*(1-$I$3)/$D$134*(U$136-$C$154)&gt;$D154*(1-$I$3),$D154*$I$3-$D154*$I$4,$D154*(1-$I$3)/$D$134),"")</f>
        <v>1.2</v>
      </c>
      <c r="V154" s="79">
        <f>IF(AND($C154&lt;V$136,COUNT($E154:U154)&lt;$D$134+1),IF($D154*(1-$I$3)/$D$134*(V$136-$C$154)&gt;$D154*(1-$I$3),$D154*$I$3-$D154*$I$4,$D154*(1-$I$3)/$D$134),"")</f>
        <v>1.2</v>
      </c>
      <c r="W154" s="79">
        <f>IF(AND($C154&lt;W$136,COUNT($E154:V154)&lt;$D$134+1),IF($D154*(1-$I$3)/$D$134*(W$136-$C$154)&gt;$D154*(1-$I$3),$D154*$I$3-$D154*$I$4,$D154*(1-$I$3)/$D$134),"")</f>
        <v>1.2</v>
      </c>
      <c r="X154" s="79">
        <f>IF(AND($C154&lt;X$136,COUNT($E154:W154)&lt;$D$134+1),IF($D154*(1-$I$3)/$D$134*(X$136-$C$154)&gt;$D154*(1-$I$3),$D154*$I$3-$D154*$I$4,$D154*(1-$I$3)/$D$134),"")</f>
        <v>1.2</v>
      </c>
      <c r="Y154" s="42">
        <f t="shared" si="130"/>
        <v>10.4</v>
      </c>
    </row>
    <row r="155" spans="2:25" x14ac:dyDescent="0.15">
      <c r="B155" s="92"/>
      <c r="C155" s="49">
        <v>42</v>
      </c>
      <c r="D155" s="41">
        <v>20</v>
      </c>
      <c r="E155" s="42" t="str">
        <f t="shared" si="129"/>
        <v/>
      </c>
      <c r="F155" s="79" t="str">
        <f>IF(AND($C155&lt;F$136,COUNT($E155:E155)&lt;$D$134+1),IF($D155*(1-$I$3)/$D$134*(F$136-$C$155)&gt;$D155*(1-$I$3),$D155*$I$3-$D155*$I$4,$D155*(1-$I$3)/$D$134),"")</f>
        <v/>
      </c>
      <c r="G155" s="79" t="str">
        <f>IF(AND($C155&lt;G$136,COUNT($E155:F155)&lt;$D$134+1),IF($D155*(1-$I$3)/$D$134*(G$136-$C$155)&gt;$D155*(1-$I$3),$D155*$I$3-$D155*$I$4,$D155*(1-$I$3)/$D$134),"")</f>
        <v/>
      </c>
      <c r="H155" s="79" t="str">
        <f>IF(AND($C155&lt;H$136,COUNT($E155:G155)&lt;$D$134+1),IF($D155*(1-$I$3)/$D$134*(H$136-$C$155)&gt;$D155*(1-$I$3),$D155*$I$3-$D155*$I$4,$D155*(1-$I$3)/$D$134),"")</f>
        <v/>
      </c>
      <c r="I155" s="79" t="str">
        <f>IF(AND($C155&lt;I$136,COUNT($E155:H155)&lt;$D$134+1),IF($D155*(1-$I$3)/$D$134*(I$136-$C$155)&gt;$D155*(1-$I$3),$D155*$I$3-$D155*$I$4,$D155*(1-$I$3)/$D$134),"")</f>
        <v/>
      </c>
      <c r="J155" s="79" t="str">
        <f>IF(AND($C155&lt;J$136,COUNT($E155:I155)&lt;$D$134+1),IF($D155*(1-$I$3)/$D$134*(J$136-$C$155)&gt;$D155*(1-$I$3),$D155*$I$3-$D155*$I$4,$D155*(1-$I$3)/$D$134),"")</f>
        <v/>
      </c>
      <c r="K155" s="79" t="str">
        <f>IF(AND($C155&lt;K$136,COUNT($E155:J155)&lt;$D$134+1),IF($D155*(1-$I$3)/$D$134*(K$136-$C$155)&gt;$D155*(1-$I$3),$D155*$I$3-$D155*$I$4,$D155*(1-$I$3)/$D$134),"")</f>
        <v/>
      </c>
      <c r="L155" s="79" t="str">
        <f>IF(AND($C155&lt;L$136,COUNT($E155:K155)&lt;$D$134+1),IF($D155*(1-$I$3)/$D$134*(L$136-$C$155)&gt;$D155*(1-$I$3),$D155*$I$3-$D155*$I$4,$D155*(1-$I$3)/$D$134),"")</f>
        <v/>
      </c>
      <c r="M155" s="79" t="str">
        <f>IF(AND($C155&lt;M$136,COUNT($E155:L155)&lt;$D$134+1),IF($D155*(1-$I$3)/$D$134*(M$136-$C$155)&gt;$D155*(1-$I$3),$D155*$I$3-$D155*$I$4,$D155*(1-$I$3)/$D$134),"")</f>
        <v/>
      </c>
      <c r="N155" s="79" t="str">
        <f>IF(AND($C155&lt;N$136,COUNT($E155:M155)&lt;$D$134+1),IF($D155*(1-$I$3)/$D$134*(N$136-$C$155)&gt;$D155*(1-$I$3),$D155*$I$3-$D155*$I$4,$D155*(1-$I$3)/$D$134),"")</f>
        <v/>
      </c>
      <c r="O155" s="79" t="str">
        <f>IF(AND($C155&lt;O$136,COUNT($E155:N155)&lt;$D$134+1),IF($D155*(1-$I$3)/$D$134*(O$136-$C$155)&gt;$D155*(1-$I$3),$D155*$I$3-$D155*$I$4,$D155*(1-$I$3)/$D$134),"")</f>
        <v/>
      </c>
      <c r="P155" s="79" t="str">
        <f>IF(AND($C155&lt;P$136,COUNT($E155:O155)&lt;$D$134+1),IF($D155*(1-$I$3)/$D$134*(P$136-$C$155)&gt;$D155*(1-$I$3),$D155*$I$3-$D155*$I$4,$D155*(1-$I$3)/$D$134),"")</f>
        <v/>
      </c>
      <c r="Q155" s="79" t="str">
        <f>IF(AND($C155&lt;Q$136,COUNT($E155:P155)&lt;$D$134+1),IF($D155*(1-$I$3)/$D$134*(Q$136-$C$155)&gt;$D155*(1-$I$3),$D155*$I$3-$D155*$I$4,$D155*(1-$I$3)/$D$134),"")</f>
        <v/>
      </c>
      <c r="R155" s="79">
        <f>IF(AND($C155&lt;R$136,COUNT($E155:Q155)&lt;$D$134+1),IF($D155*(1-$I$3)/$D$134*(R$136-$C$155)&gt;$D155*(1-$I$3),$D155*$I$3-$D155*$I$4,$D155*(1-$I$3)/$D$134),"")</f>
        <v>1.2</v>
      </c>
      <c r="S155" s="79">
        <f>IF(AND($C155&lt;S$136,COUNT($E155:R155)&lt;$D$134+1),IF($D155*(1-$I$3)/$D$134*(S$136-$C$155)&gt;$D155*(1-$I$3),$D155*$I$3-$D155*$I$4,$D155*(1-$I$3)/$D$134),"")</f>
        <v>1.2</v>
      </c>
      <c r="T155" s="79">
        <f>IF(AND($C155&lt;T$136,COUNT($E155:S155)&lt;$D$134+1),IF($D155*(1-$I$3)/$D$134*(T$136-$C$155)&gt;$D155*(1-$I$3),$D155*$I$3-$D155*$I$4,$D155*(1-$I$3)/$D$134),"")</f>
        <v>1.2</v>
      </c>
      <c r="U155" s="79">
        <f>IF(AND($C155&lt;U$136,COUNT($E155:T155)&lt;$D$134+1),IF($D155*(1-$I$3)/$D$134*(U$136-$C$155)&gt;$D155*(1-$I$3),$D155*$I$3-$D155*$I$4,$D155*(1-$I$3)/$D$134),"")</f>
        <v>1.2</v>
      </c>
      <c r="V155" s="79">
        <f>IF(AND($C155&lt;V$136,COUNT($E155:U155)&lt;$D$134+1),IF($D155*(1-$I$3)/$D$134*(V$136-$C$155)&gt;$D155*(1-$I$3),$D155*$I$3-$D155*$I$4,$D155*(1-$I$3)/$D$134),"")</f>
        <v>1.2</v>
      </c>
      <c r="W155" s="79">
        <f>IF(AND($C155&lt;W$136,COUNT($E155:V155)&lt;$D$134+1),IF($D155*(1-$I$3)/$D$134*(W$136-$C$155)&gt;$D155*(1-$I$3),$D155*$I$3-$D155*$I$4,$D155*(1-$I$3)/$D$134),"")</f>
        <v>1.2</v>
      </c>
      <c r="X155" s="79">
        <f>IF(AND($C155&lt;X$136,COUNT($E155:W155)&lt;$D$134+1),IF($D155*(1-$I$3)/$D$134*(X$136-$C$155)&gt;$D155*(1-$I$3),$D155*$I$3-$D155*$I$4,$D155*(1-$I$3)/$D$134),"")</f>
        <v>1.2</v>
      </c>
      <c r="Y155" s="42">
        <f t="shared" si="130"/>
        <v>11.6</v>
      </c>
    </row>
    <row r="156" spans="2:25" x14ac:dyDescent="0.15">
      <c r="B156" s="92"/>
      <c r="C156" s="49">
        <v>43</v>
      </c>
      <c r="D156" s="41">
        <v>20</v>
      </c>
      <c r="E156" s="42" t="str">
        <f t="shared" si="129"/>
        <v/>
      </c>
      <c r="F156" s="79" t="str">
        <f>IF(AND($C156&lt;F$136,COUNT($E156:E156)&lt;$D$134+1),IF($D156*(1-$I$3)/$D$134*(F$136-$C$156)&gt;$D156*(1-$I$3),$D156*$I$3-$D156*$I$4,$D156*(1-$I$3)/$D$134),"")</f>
        <v/>
      </c>
      <c r="G156" s="79" t="str">
        <f>IF(AND($C156&lt;G$136,COUNT($E156:F156)&lt;$D$134+1),IF($D156*(1-$I$3)/$D$134*(G$136-$C$156)&gt;$D156*(1-$I$3),$D156*$I$3-$D156*$I$4,$D156*(1-$I$3)/$D$134),"")</f>
        <v/>
      </c>
      <c r="H156" s="79" t="str">
        <f>IF(AND($C156&lt;H$136,COUNT($E156:G156)&lt;$D$134+1),IF($D156*(1-$I$3)/$D$134*(H$136-$C$156)&gt;$D156*(1-$I$3),$D156*$I$3-$D156*$I$4,$D156*(1-$I$3)/$D$134),"")</f>
        <v/>
      </c>
      <c r="I156" s="79" t="str">
        <f>IF(AND($C156&lt;I$136,COUNT($E156:H156)&lt;$D$134+1),IF($D156*(1-$I$3)/$D$134*(I$136-$C$156)&gt;$D156*(1-$I$3),$D156*$I$3-$D156*$I$4,$D156*(1-$I$3)/$D$134),"")</f>
        <v/>
      </c>
      <c r="J156" s="79" t="str">
        <f>IF(AND($C156&lt;J$136,COUNT($E156:I156)&lt;$D$134+1),IF($D156*(1-$I$3)/$D$134*(J$136-$C$156)&gt;$D156*(1-$I$3),$D156*$I$3-$D156*$I$4,$D156*(1-$I$3)/$D$134),"")</f>
        <v/>
      </c>
      <c r="K156" s="79" t="str">
        <f>IF(AND($C156&lt;K$136,COUNT($E156:J156)&lt;$D$134+1),IF($D156*(1-$I$3)/$D$134*(K$136-$C$156)&gt;$D156*(1-$I$3),$D156*$I$3-$D156*$I$4,$D156*(1-$I$3)/$D$134),"")</f>
        <v/>
      </c>
      <c r="L156" s="79" t="str">
        <f>IF(AND($C156&lt;L$136,COUNT($E156:K156)&lt;$D$134+1),IF($D156*(1-$I$3)/$D$134*(L$136-$C$156)&gt;$D156*(1-$I$3),$D156*$I$3-$D156*$I$4,$D156*(1-$I$3)/$D$134),"")</f>
        <v/>
      </c>
      <c r="M156" s="79" t="str">
        <f>IF(AND($C156&lt;M$136,COUNT($E156:L156)&lt;$D$134+1),IF($D156*(1-$I$3)/$D$134*(M$136-$C$156)&gt;$D156*(1-$I$3),$D156*$I$3-$D156*$I$4,$D156*(1-$I$3)/$D$134),"")</f>
        <v/>
      </c>
      <c r="N156" s="79" t="str">
        <f>IF(AND($C156&lt;N$136,COUNT($E156:M156)&lt;$D$134+1),IF($D156*(1-$I$3)/$D$134*(N$136-$C$156)&gt;$D156*(1-$I$3),$D156*$I$3-$D156*$I$4,$D156*(1-$I$3)/$D$134),"")</f>
        <v/>
      </c>
      <c r="O156" s="79" t="str">
        <f>IF(AND($C156&lt;O$136,COUNT($E156:N156)&lt;$D$134+1),IF($D156*(1-$I$3)/$D$134*(O$136-$C$156)&gt;$D156*(1-$I$3),$D156*$I$3-$D156*$I$4,$D156*(1-$I$3)/$D$134),"")</f>
        <v/>
      </c>
      <c r="P156" s="79" t="str">
        <f>IF(AND($C156&lt;P$136,COUNT($E156:O156)&lt;$D$134+1),IF($D156*(1-$I$3)/$D$134*(P$136-$C$156)&gt;$D156*(1-$I$3),$D156*$I$3-$D156*$I$4,$D156*(1-$I$3)/$D$134),"")</f>
        <v/>
      </c>
      <c r="Q156" s="79" t="str">
        <f>IF(AND($C156&lt;Q$136,COUNT($E156:P156)&lt;$D$134+1),IF($D156*(1-$I$3)/$D$134*(Q$136-$C$156)&gt;$D156*(1-$I$3),$D156*$I$3-$D156*$I$4,$D156*(1-$I$3)/$D$134),"")</f>
        <v/>
      </c>
      <c r="R156" s="79" t="str">
        <f>IF(AND($C156&lt;R$136,COUNT($E156:Q156)&lt;$D$134+1),IF($D156*(1-$I$3)/$D$134*(R$136-$C$156)&gt;$D156*(1-$I$3),$D156*$I$3-$D156*$I$4,$D156*(1-$I$3)/$D$134),"")</f>
        <v/>
      </c>
      <c r="S156" s="79">
        <f>IF(AND($C156&lt;S$136,COUNT($E156:R156)&lt;$D$134+1),IF($D156*(1-$I$3)/$D$134*(S$136-$C$156)&gt;$D156*(1-$I$3),$D156*$I$3-$D156*$I$4,$D156*(1-$I$3)/$D$134),"")</f>
        <v>1.2</v>
      </c>
      <c r="T156" s="79">
        <f>IF(AND($C156&lt;T$136,COUNT($E156:S156)&lt;$D$134+1),IF($D156*(1-$I$3)/$D$134*(T$136-$C$156)&gt;$D156*(1-$I$3),$D156*$I$3-$D156*$I$4,$D156*(1-$I$3)/$D$134),"")</f>
        <v>1.2</v>
      </c>
      <c r="U156" s="79">
        <f>IF(AND($C156&lt;U$136,COUNT($E156:T156)&lt;$D$134+1),IF($D156*(1-$I$3)/$D$134*(U$136-$C$156)&gt;$D156*(1-$I$3),$D156*$I$3-$D156*$I$4,$D156*(1-$I$3)/$D$134),"")</f>
        <v>1.2</v>
      </c>
      <c r="V156" s="79">
        <f>IF(AND($C156&lt;V$136,COUNT($E156:U156)&lt;$D$134+1),IF($D156*(1-$I$3)/$D$134*(V$136-$C$156)&gt;$D156*(1-$I$3),$D156*$I$3-$D156*$I$4,$D156*(1-$I$3)/$D$134),"")</f>
        <v>1.2</v>
      </c>
      <c r="W156" s="79">
        <f>IF(AND($C156&lt;W$136,COUNT($E156:V156)&lt;$D$134+1),IF($D156*(1-$I$3)/$D$134*(W$136-$C$156)&gt;$D156*(1-$I$3),$D156*$I$3-$D156*$I$4,$D156*(1-$I$3)/$D$134),"")</f>
        <v>1.2</v>
      </c>
      <c r="X156" s="79">
        <f>IF(AND($C156&lt;X$136,COUNT($E156:W156)&lt;$D$134+1),IF($D156*(1-$I$3)/$D$134*(X$136-$C$156)&gt;$D156*(1-$I$3),$D156*$I$3-$D156*$I$4,$D156*(1-$I$3)/$D$134),"")</f>
        <v>1.2</v>
      </c>
      <c r="Y156" s="42">
        <f t="shared" si="130"/>
        <v>12.8</v>
      </c>
    </row>
    <row r="157" spans="2:25" x14ac:dyDescent="0.15">
      <c r="B157" s="92"/>
      <c r="C157" s="49">
        <v>44</v>
      </c>
      <c r="D157" s="41">
        <v>20.952380952380953</v>
      </c>
      <c r="E157" s="42" t="str">
        <f t="shared" si="129"/>
        <v/>
      </c>
      <c r="F157" s="79" t="str">
        <f>IF(AND($C157&lt;F$136,COUNT($E157:E157)&lt;$D$134+1),IF($D157*(1-$I$3)/$D$134*(F$136-$C$157)&gt;$D157*(1-$I$3),$D157*$I$3-$D157*$I$4,$D157*(1-$I$3)/$D$134),"")</f>
        <v/>
      </c>
      <c r="G157" s="79" t="str">
        <f>IF(AND($C157&lt;G$136,COUNT($E157:F157)&lt;$D$134+1),IF($D157*(1-$I$3)/$D$134*(G$136-$C$157)&gt;$D157*(1-$I$3),$D157*$I$3-$D157*$I$4,$D157*(1-$I$3)/$D$134),"")</f>
        <v/>
      </c>
      <c r="H157" s="79" t="str">
        <f>IF(AND($C157&lt;H$136,COUNT($E157:G157)&lt;$D$134+1),IF($D157*(1-$I$3)/$D$134*(H$136-$C$157)&gt;$D157*(1-$I$3),$D157*$I$3-$D157*$I$4,$D157*(1-$I$3)/$D$134),"")</f>
        <v/>
      </c>
      <c r="I157" s="79" t="str">
        <f>IF(AND($C157&lt;I$136,COUNT($E157:H157)&lt;$D$134+1),IF($D157*(1-$I$3)/$D$134*(I$136-$C$157)&gt;$D157*(1-$I$3),$D157*$I$3-$D157*$I$4,$D157*(1-$I$3)/$D$134),"")</f>
        <v/>
      </c>
      <c r="J157" s="79" t="str">
        <f>IF(AND($C157&lt;J$136,COUNT($E157:I157)&lt;$D$134+1),IF($D157*(1-$I$3)/$D$134*(J$136-$C$157)&gt;$D157*(1-$I$3),$D157*$I$3-$D157*$I$4,$D157*(1-$I$3)/$D$134),"")</f>
        <v/>
      </c>
      <c r="K157" s="79" t="str">
        <f>IF(AND($C157&lt;K$136,COUNT($E157:J157)&lt;$D$134+1),IF($D157*(1-$I$3)/$D$134*(K$136-$C$157)&gt;$D157*(1-$I$3),$D157*$I$3-$D157*$I$4,$D157*(1-$I$3)/$D$134),"")</f>
        <v/>
      </c>
      <c r="L157" s="79" t="str">
        <f>IF(AND($C157&lt;L$136,COUNT($E157:K157)&lt;$D$134+1),IF($D157*(1-$I$3)/$D$134*(L$136-$C$157)&gt;$D157*(1-$I$3),$D157*$I$3-$D157*$I$4,$D157*(1-$I$3)/$D$134),"")</f>
        <v/>
      </c>
      <c r="M157" s="79" t="str">
        <f>IF(AND($C157&lt;M$136,COUNT($E157:L157)&lt;$D$134+1),IF($D157*(1-$I$3)/$D$134*(M$136-$C$157)&gt;$D157*(1-$I$3),$D157*$I$3-$D157*$I$4,$D157*(1-$I$3)/$D$134),"")</f>
        <v/>
      </c>
      <c r="N157" s="79" t="str">
        <f>IF(AND($C157&lt;N$136,COUNT($E157:M157)&lt;$D$134+1),IF($D157*(1-$I$3)/$D$134*(N$136-$C$157)&gt;$D157*(1-$I$3),$D157*$I$3-$D157*$I$4,$D157*(1-$I$3)/$D$134),"")</f>
        <v/>
      </c>
      <c r="O157" s="79" t="str">
        <f>IF(AND($C157&lt;O$136,COUNT($E157:N157)&lt;$D$134+1),IF($D157*(1-$I$3)/$D$134*(O$136-$C$157)&gt;$D157*(1-$I$3),$D157*$I$3-$D157*$I$4,$D157*(1-$I$3)/$D$134),"")</f>
        <v/>
      </c>
      <c r="P157" s="79" t="str">
        <f>IF(AND($C157&lt;P$136,COUNT($E157:O157)&lt;$D$134+1),IF($D157*(1-$I$3)/$D$134*(P$136-$C$157)&gt;$D157*(1-$I$3),$D157*$I$3-$D157*$I$4,$D157*(1-$I$3)/$D$134),"")</f>
        <v/>
      </c>
      <c r="Q157" s="79" t="str">
        <f>IF(AND($C157&lt;Q$136,COUNT($E157:P157)&lt;$D$134+1),IF($D157*(1-$I$3)/$D$134*(Q$136-$C$157)&gt;$D157*(1-$I$3),$D157*$I$3-$D157*$I$4,$D157*(1-$I$3)/$D$134),"")</f>
        <v/>
      </c>
      <c r="R157" s="79" t="str">
        <f>IF(AND($C157&lt;R$136,COUNT($E157:Q157)&lt;$D$134+1),IF($D157*(1-$I$3)/$D$134*(R$136-$C$157)&gt;$D157*(1-$I$3),$D157*$I$3-$D157*$I$4,$D157*(1-$I$3)/$D$134),"")</f>
        <v/>
      </c>
      <c r="S157" s="79" t="str">
        <f>IF(AND($C157&lt;S$136,COUNT($E157:R157)&lt;$D$134+1),IF($D157*(1-$I$3)/$D$134*(S$136-$C$157)&gt;$D157*(1-$I$3),$D157*$I$3-$D157*$I$4,$D157*(1-$I$3)/$D$134),"")</f>
        <v/>
      </c>
      <c r="T157" s="79">
        <f>IF(AND($C157&lt;T$136,COUNT($E157:S157)&lt;$D$134+1),IF($D157*(1-$I$3)/$D$134*(T$136-$C$157)&gt;$D157*(1-$I$3),$D157*$I$3-$D157*$I$4,$D157*(1-$I$3)/$D$134),"")</f>
        <v>1.2571428571428571</v>
      </c>
      <c r="U157" s="79">
        <f>IF(AND($C157&lt;U$136,COUNT($E157:T157)&lt;$D$134+1),IF($D157*(1-$I$3)/$D$134*(U$136-$C$157)&gt;$D157*(1-$I$3),$D157*$I$3-$D157*$I$4,$D157*(1-$I$3)/$D$134),"")</f>
        <v>1.2571428571428571</v>
      </c>
      <c r="V157" s="79">
        <f>IF(AND($C157&lt;V$136,COUNT($E157:U157)&lt;$D$134+1),IF($D157*(1-$I$3)/$D$134*(V$136-$C$157)&gt;$D157*(1-$I$3),$D157*$I$3-$D157*$I$4,$D157*(1-$I$3)/$D$134),"")</f>
        <v>1.2571428571428571</v>
      </c>
      <c r="W157" s="79">
        <f>IF(AND($C157&lt;W$136,COUNT($E157:V157)&lt;$D$134+1),IF($D157*(1-$I$3)/$D$134*(W$136-$C$157)&gt;$D157*(1-$I$3),$D157*$I$3-$D157*$I$4,$D157*(1-$I$3)/$D$134),"")</f>
        <v>1.2571428571428571</v>
      </c>
      <c r="X157" s="79">
        <f>IF(AND($C157&lt;X$136,COUNT($E157:W157)&lt;$D$134+1),IF($D157*(1-$I$3)/$D$134*(X$136-$C$157)&gt;$D157*(1-$I$3),$D157*$I$3-$D157*$I$4,$D157*(1-$I$3)/$D$134),"")</f>
        <v>1.2571428571428571</v>
      </c>
      <c r="Y157" s="42">
        <f t="shared" si="130"/>
        <v>14.666666666666668</v>
      </c>
    </row>
    <row r="158" spans="2:25" x14ac:dyDescent="0.15">
      <c r="B158" s="92"/>
      <c r="C158" s="49">
        <v>45</v>
      </c>
      <c r="D158" s="41">
        <v>20</v>
      </c>
      <c r="E158" s="42" t="str">
        <f t="shared" si="129"/>
        <v/>
      </c>
      <c r="F158" s="79" t="str">
        <f>IF(AND($C158&lt;F$136,COUNT($E158:E158)&lt;$D$134+1),IF($D158*(1-$I$3)/$D$134*(F$136-$C$158)&gt;$D158*(1-$I$3),$D158*$I$3-$D158*$I$4,$D158*(1-$I$3)/$D$134),"")</f>
        <v/>
      </c>
      <c r="G158" s="79" t="str">
        <f>IF(AND($C158&lt;G$136,COUNT($E158:F158)&lt;$D$134+1),IF($D158*(1-$I$3)/$D$134*(G$136-$C$158)&gt;$D158*(1-$I$3),$D158*$I$3-$D158*$I$4,$D158*(1-$I$3)/$D$134),"")</f>
        <v/>
      </c>
      <c r="H158" s="79" t="str">
        <f>IF(AND($C158&lt;H$136,COUNT($E158:G158)&lt;$D$134+1),IF($D158*(1-$I$3)/$D$134*(H$136-$C$158)&gt;$D158*(1-$I$3),$D158*$I$3-$D158*$I$4,$D158*(1-$I$3)/$D$134),"")</f>
        <v/>
      </c>
      <c r="I158" s="79" t="str">
        <f>IF(AND($C158&lt;I$136,COUNT($E158:H158)&lt;$D$134+1),IF($D158*(1-$I$3)/$D$134*(I$136-$C$158)&gt;$D158*(1-$I$3),$D158*$I$3-$D158*$I$4,$D158*(1-$I$3)/$D$134),"")</f>
        <v/>
      </c>
      <c r="J158" s="79" t="str">
        <f>IF(AND($C158&lt;J$136,COUNT($E158:I158)&lt;$D$134+1),IF($D158*(1-$I$3)/$D$134*(J$136-$C$158)&gt;$D158*(1-$I$3),$D158*$I$3-$D158*$I$4,$D158*(1-$I$3)/$D$134),"")</f>
        <v/>
      </c>
      <c r="K158" s="79" t="str">
        <f>IF(AND($C158&lt;K$136,COUNT($E158:J158)&lt;$D$134+1),IF($D158*(1-$I$3)/$D$134*(K$136-$C$158)&gt;$D158*(1-$I$3),$D158*$I$3-$D158*$I$4,$D158*(1-$I$3)/$D$134),"")</f>
        <v/>
      </c>
      <c r="L158" s="79" t="str">
        <f>IF(AND($C158&lt;L$136,COUNT($E158:K158)&lt;$D$134+1),IF($D158*(1-$I$3)/$D$134*(L$136-$C$158)&gt;$D158*(1-$I$3),$D158*$I$3-$D158*$I$4,$D158*(1-$I$3)/$D$134),"")</f>
        <v/>
      </c>
      <c r="M158" s="79" t="str">
        <f>IF(AND($C158&lt;M$136,COUNT($E158:L158)&lt;$D$134+1),IF($D158*(1-$I$3)/$D$134*(M$136-$C$158)&gt;$D158*(1-$I$3),$D158*$I$3-$D158*$I$4,$D158*(1-$I$3)/$D$134),"")</f>
        <v/>
      </c>
      <c r="N158" s="79" t="str">
        <f>IF(AND($C158&lt;N$136,COUNT($E158:M158)&lt;$D$134+1),IF($D158*(1-$I$3)/$D$134*(N$136-$C$158)&gt;$D158*(1-$I$3),$D158*$I$3-$D158*$I$4,$D158*(1-$I$3)/$D$134),"")</f>
        <v/>
      </c>
      <c r="O158" s="79" t="str">
        <f>IF(AND($C158&lt;O$136,COUNT($E158:N158)&lt;$D$134+1),IF($D158*(1-$I$3)/$D$134*(O$136-$C$158)&gt;$D158*(1-$I$3),$D158*$I$3-$D158*$I$4,$D158*(1-$I$3)/$D$134),"")</f>
        <v/>
      </c>
      <c r="P158" s="79" t="str">
        <f>IF(AND($C158&lt;P$136,COUNT($E158:O158)&lt;$D$134+1),IF($D158*(1-$I$3)/$D$134*(P$136-$C$158)&gt;$D158*(1-$I$3),$D158*$I$3-$D158*$I$4,$D158*(1-$I$3)/$D$134),"")</f>
        <v/>
      </c>
      <c r="Q158" s="79" t="str">
        <f>IF(AND($C158&lt;Q$136,COUNT($E158:P158)&lt;$D$134+1),IF($D158*(1-$I$3)/$D$134*(Q$136-$C$158)&gt;$D158*(1-$I$3),$D158*$I$3-$D158*$I$4,$D158*(1-$I$3)/$D$134),"")</f>
        <v/>
      </c>
      <c r="R158" s="79" t="str">
        <f>IF(AND($C158&lt;R$136,COUNT($E158:Q158)&lt;$D$134+1),IF($D158*(1-$I$3)/$D$134*(R$136-$C$158)&gt;$D158*(1-$I$3),$D158*$I$3-$D158*$I$4,$D158*(1-$I$3)/$D$134),"")</f>
        <v/>
      </c>
      <c r="S158" s="79" t="str">
        <f>IF(AND($C158&lt;S$136,COUNT($E158:R158)&lt;$D$134+1),IF($D158*(1-$I$3)/$D$134*(S$136-$C$158)&gt;$D158*(1-$I$3),$D158*$I$3-$D158*$I$4,$D158*(1-$I$3)/$D$134),"")</f>
        <v/>
      </c>
      <c r="T158" s="79" t="str">
        <f>IF(AND($C158&lt;T$136,COUNT($E158:S158)&lt;$D$134+1),IF($D158*(1-$I$3)/$D$134*(T$136-$C$158)&gt;$D158*(1-$I$3),$D158*$I$3-$D158*$I$4,$D158*(1-$I$3)/$D$134),"")</f>
        <v/>
      </c>
      <c r="U158" s="79">
        <f>IF(AND($C158&lt;U$136,COUNT($E158:T158)&lt;$D$134+1),IF($D158*(1-$I$3)/$D$134*(U$136-$C$158)&gt;$D158*(1-$I$3),$D158*$I$3-$D158*$I$4,$D158*(1-$I$3)/$D$134),"")</f>
        <v>1.2</v>
      </c>
      <c r="V158" s="79">
        <f>IF(AND($C158&lt;V$136,COUNT($E158:U158)&lt;$D$134+1),IF($D158*(1-$I$3)/$D$134*(V$136-$C$158)&gt;$D158*(1-$I$3),$D158*$I$3-$D158*$I$4,$D158*(1-$I$3)/$D$134),"")</f>
        <v>1.2</v>
      </c>
      <c r="W158" s="79">
        <f>IF(AND($C158&lt;W$136,COUNT($E158:V158)&lt;$D$134+1),IF($D158*(1-$I$3)/$D$134*(W$136-$C$158)&gt;$D158*(1-$I$3),$D158*$I$3-$D158*$I$4,$D158*(1-$I$3)/$D$134),"")</f>
        <v>1.2</v>
      </c>
      <c r="X158" s="79">
        <f>IF(AND($C158&lt;X$136,COUNT($E158:W158)&lt;$D$134+1),IF($D158*(1-$I$3)/$D$134*(X$136-$C$158)&gt;$D158*(1-$I$3),$D158*$I$3-$D158*$I$4,$D158*(1-$I$3)/$D$134),"")</f>
        <v>1.2</v>
      </c>
      <c r="Y158" s="42">
        <f t="shared" si="130"/>
        <v>15.2</v>
      </c>
    </row>
    <row r="159" spans="2:25" x14ac:dyDescent="0.15">
      <c r="B159" s="92"/>
      <c r="C159" s="49">
        <v>46</v>
      </c>
      <c r="D159" s="41">
        <v>20</v>
      </c>
      <c r="E159" s="42" t="str">
        <f t="shared" si="129"/>
        <v/>
      </c>
      <c r="F159" s="79" t="str">
        <f>IF(AND($C159&lt;F$136,COUNT($E159:E159)&lt;$D$134+1),IF($D159*(1-$I$3)/$D$134*(F$136-$C$159)&gt;$D159*(1-$I$3),$D159*$I$3-$D159*$I$4,$D159*(1-$I$3)/$D$134),"")</f>
        <v/>
      </c>
      <c r="G159" s="79" t="str">
        <f>IF(AND($C159&lt;G$136,COUNT($E159:F159)&lt;$D$134+1),IF($D159*(1-$I$3)/$D$134*(G$136-$C$159)&gt;$D159*(1-$I$3),$D159*$I$3-$D159*$I$4,$D159*(1-$I$3)/$D$134),"")</f>
        <v/>
      </c>
      <c r="H159" s="79" t="str">
        <f>IF(AND($C159&lt;H$136,COUNT($E159:G159)&lt;$D$134+1),IF($D159*(1-$I$3)/$D$134*(H$136-$C$159)&gt;$D159*(1-$I$3),$D159*$I$3-$D159*$I$4,$D159*(1-$I$3)/$D$134),"")</f>
        <v/>
      </c>
      <c r="I159" s="79" t="str">
        <f>IF(AND($C159&lt;I$136,COUNT($E159:H159)&lt;$D$134+1),IF($D159*(1-$I$3)/$D$134*(I$136-$C$159)&gt;$D159*(1-$I$3),$D159*$I$3-$D159*$I$4,$D159*(1-$I$3)/$D$134),"")</f>
        <v/>
      </c>
      <c r="J159" s="79" t="str">
        <f>IF(AND($C159&lt;J$136,COUNT($E159:I159)&lt;$D$134+1),IF($D159*(1-$I$3)/$D$134*(J$136-$C$159)&gt;$D159*(1-$I$3),$D159*$I$3-$D159*$I$4,$D159*(1-$I$3)/$D$134),"")</f>
        <v/>
      </c>
      <c r="K159" s="79" t="str">
        <f>IF(AND($C159&lt;K$136,COUNT($E159:J159)&lt;$D$134+1),IF($D159*(1-$I$3)/$D$134*(K$136-$C$159)&gt;$D159*(1-$I$3),$D159*$I$3-$D159*$I$4,$D159*(1-$I$3)/$D$134),"")</f>
        <v/>
      </c>
      <c r="L159" s="79" t="str">
        <f>IF(AND($C159&lt;L$136,COUNT($E159:K159)&lt;$D$134+1),IF($D159*(1-$I$3)/$D$134*(L$136-$C$159)&gt;$D159*(1-$I$3),$D159*$I$3-$D159*$I$4,$D159*(1-$I$3)/$D$134),"")</f>
        <v/>
      </c>
      <c r="M159" s="79" t="str">
        <f>IF(AND($C159&lt;M$136,COUNT($E159:L159)&lt;$D$134+1),IF($D159*(1-$I$3)/$D$134*(M$136-$C$159)&gt;$D159*(1-$I$3),$D159*$I$3-$D159*$I$4,$D159*(1-$I$3)/$D$134),"")</f>
        <v/>
      </c>
      <c r="N159" s="79" t="str">
        <f>IF(AND($C159&lt;N$136,COUNT($E159:M159)&lt;$D$134+1),IF($D159*(1-$I$3)/$D$134*(N$136-$C$159)&gt;$D159*(1-$I$3),$D159*$I$3-$D159*$I$4,$D159*(1-$I$3)/$D$134),"")</f>
        <v/>
      </c>
      <c r="O159" s="79" t="str">
        <f>IF(AND($C159&lt;O$136,COUNT($E159:N159)&lt;$D$134+1),IF($D159*(1-$I$3)/$D$134*(O$136-$C$159)&gt;$D159*(1-$I$3),$D159*$I$3-$D159*$I$4,$D159*(1-$I$3)/$D$134),"")</f>
        <v/>
      </c>
      <c r="P159" s="79" t="str">
        <f>IF(AND($C159&lt;P$136,COUNT($E159:O159)&lt;$D$134+1),IF($D159*(1-$I$3)/$D$134*(P$136-$C$159)&gt;$D159*(1-$I$3),$D159*$I$3-$D159*$I$4,$D159*(1-$I$3)/$D$134),"")</f>
        <v/>
      </c>
      <c r="Q159" s="79" t="str">
        <f>IF(AND($C159&lt;Q$136,COUNT($E159:P159)&lt;$D$134+1),IF($D159*(1-$I$3)/$D$134*(Q$136-$C$159)&gt;$D159*(1-$I$3),$D159*$I$3-$D159*$I$4,$D159*(1-$I$3)/$D$134),"")</f>
        <v/>
      </c>
      <c r="R159" s="79" t="str">
        <f>IF(AND($C159&lt;R$136,COUNT($E159:Q159)&lt;$D$134+1),IF($D159*(1-$I$3)/$D$134*(R$136-$C$159)&gt;$D159*(1-$I$3),$D159*$I$3-$D159*$I$4,$D159*(1-$I$3)/$D$134),"")</f>
        <v/>
      </c>
      <c r="S159" s="79" t="str">
        <f>IF(AND($C159&lt;S$136,COUNT($E159:R159)&lt;$D$134+1),IF($D159*(1-$I$3)/$D$134*(S$136-$C$159)&gt;$D159*(1-$I$3),$D159*$I$3-$D159*$I$4,$D159*(1-$I$3)/$D$134),"")</f>
        <v/>
      </c>
      <c r="T159" s="79" t="str">
        <f>IF(AND($C159&lt;T$136,COUNT($E159:S159)&lt;$D$134+1),IF($D159*(1-$I$3)/$D$134*(T$136-$C$159)&gt;$D159*(1-$I$3),$D159*$I$3-$D159*$I$4,$D159*(1-$I$3)/$D$134),"")</f>
        <v/>
      </c>
      <c r="U159" s="79" t="str">
        <f>IF(AND($C159&lt;U$136,COUNT($E159:T159)&lt;$D$134+1),IF($D159*(1-$I$3)/$D$134*(U$136-$C$159)&gt;$D159*(1-$I$3),$D159*$I$3-$D159*$I$4,$D159*(1-$I$3)/$D$134),"")</f>
        <v/>
      </c>
      <c r="V159" s="79">
        <f>IF(AND($C159&lt;V$136,COUNT($E159:U159)&lt;$D$134+1),IF($D159*(1-$I$3)/$D$134*(V$136-$C$159)&gt;$D159*(1-$I$3),$D159*$I$3-$D159*$I$4,$D159*(1-$I$3)/$D$134),"")</f>
        <v>1.2</v>
      </c>
      <c r="W159" s="79">
        <f>IF(AND($C159&lt;W$136,COUNT($E159:V159)&lt;$D$134+1),IF($D159*(1-$I$3)/$D$134*(W$136-$C$159)&gt;$D159*(1-$I$3),$D159*$I$3-$D159*$I$4,$D159*(1-$I$3)/$D$134),"")</f>
        <v>1.2</v>
      </c>
      <c r="X159" s="79">
        <f>IF(AND($C159&lt;X$136,COUNT($E159:W159)&lt;$D$134+1),IF($D159*(1-$I$3)/$D$134*(X$136-$C$159)&gt;$D159*(1-$I$3),$D159*$I$3-$D159*$I$4,$D159*(1-$I$3)/$D$134),"")</f>
        <v>1.2</v>
      </c>
      <c r="Y159" s="42">
        <f t="shared" si="130"/>
        <v>16.399999999999999</v>
      </c>
    </row>
    <row r="160" spans="2:25" x14ac:dyDescent="0.15">
      <c r="B160" s="92"/>
      <c r="C160" s="49">
        <v>47</v>
      </c>
      <c r="D160" s="41">
        <v>80</v>
      </c>
      <c r="E160" s="42" t="str">
        <f t="shared" si="129"/>
        <v/>
      </c>
      <c r="F160" s="79" t="str">
        <f>IF(AND($C160&lt;F$136,COUNT($E160:E160)&lt;$D$134+1),IF($D160*(1-$I$3)/$D$134*(F$136-$C$160)&gt;$D160*(1-$I$3),$D160*$I$3-$D160*$I$4,$D160*(1-$I$3)/$D$134),"")</f>
        <v/>
      </c>
      <c r="G160" s="79" t="str">
        <f>IF(AND($C160&lt;G$136,COUNT($E160:F160)&lt;$D$134+1),IF($D160*(1-$I$3)/$D$134*(G$136-$C$160)&gt;$D160*(1-$I$3),$D160*$I$3-$D160*$I$4,$D160*(1-$I$3)/$D$134),"")</f>
        <v/>
      </c>
      <c r="H160" s="79" t="str">
        <f>IF(AND($C160&lt;H$136,COUNT($E160:G160)&lt;$D$134+1),IF($D160*(1-$I$3)/$D$134*(H$136-$C$160)&gt;$D160*(1-$I$3),$D160*$I$3-$D160*$I$4,$D160*(1-$I$3)/$D$134),"")</f>
        <v/>
      </c>
      <c r="I160" s="79" t="str">
        <f>IF(AND($C160&lt;I$136,COUNT($E160:H160)&lt;$D$134+1),IF($D160*(1-$I$3)/$D$134*(I$136-$C$160)&gt;$D160*(1-$I$3),$D160*$I$3-$D160*$I$4,$D160*(1-$I$3)/$D$134),"")</f>
        <v/>
      </c>
      <c r="J160" s="79" t="str">
        <f>IF(AND($C160&lt;J$136,COUNT($E160:I160)&lt;$D$134+1),IF($D160*(1-$I$3)/$D$134*(J$136-$C$160)&gt;$D160*(1-$I$3),$D160*$I$3-$D160*$I$4,$D160*(1-$I$3)/$D$134),"")</f>
        <v/>
      </c>
      <c r="K160" s="79" t="str">
        <f>IF(AND($C160&lt;K$136,COUNT($E160:J160)&lt;$D$134+1),IF($D160*(1-$I$3)/$D$134*(K$136-$C$160)&gt;$D160*(1-$I$3),$D160*$I$3-$D160*$I$4,$D160*(1-$I$3)/$D$134),"")</f>
        <v/>
      </c>
      <c r="L160" s="79" t="str">
        <f>IF(AND($C160&lt;L$136,COUNT($E160:K160)&lt;$D$134+1),IF($D160*(1-$I$3)/$D$134*(L$136-$C$160)&gt;$D160*(1-$I$3),$D160*$I$3-$D160*$I$4,$D160*(1-$I$3)/$D$134),"")</f>
        <v/>
      </c>
      <c r="M160" s="79" t="str">
        <f>IF(AND($C160&lt;M$136,COUNT($E160:L160)&lt;$D$134+1),IF($D160*(1-$I$3)/$D$134*(M$136-$C$160)&gt;$D160*(1-$I$3),$D160*$I$3-$D160*$I$4,$D160*(1-$I$3)/$D$134),"")</f>
        <v/>
      </c>
      <c r="N160" s="79" t="str">
        <f>IF(AND($C160&lt;N$136,COUNT($E160:M160)&lt;$D$134+1),IF($D160*(1-$I$3)/$D$134*(N$136-$C$160)&gt;$D160*(1-$I$3),$D160*$I$3-$D160*$I$4,$D160*(1-$I$3)/$D$134),"")</f>
        <v/>
      </c>
      <c r="O160" s="79" t="str">
        <f>IF(AND($C160&lt;O$136,COUNT($E160:N160)&lt;$D$134+1),IF($D160*(1-$I$3)/$D$134*(O$136-$C$160)&gt;$D160*(1-$I$3),$D160*$I$3-$D160*$I$4,$D160*(1-$I$3)/$D$134),"")</f>
        <v/>
      </c>
      <c r="P160" s="79" t="str">
        <f>IF(AND($C160&lt;P$136,COUNT($E160:O160)&lt;$D$134+1),IF($D160*(1-$I$3)/$D$134*(P$136-$C$160)&gt;$D160*(1-$I$3),$D160*$I$3-$D160*$I$4,$D160*(1-$I$3)/$D$134),"")</f>
        <v/>
      </c>
      <c r="Q160" s="79" t="str">
        <f>IF(AND($C160&lt;Q$136,COUNT($E160:P160)&lt;$D$134+1),IF($D160*(1-$I$3)/$D$134*(Q$136-$C$160)&gt;$D160*(1-$I$3),$D160*$I$3-$D160*$I$4,$D160*(1-$I$3)/$D$134),"")</f>
        <v/>
      </c>
      <c r="R160" s="79" t="str">
        <f>IF(AND($C160&lt;R$136,COUNT($E160:Q160)&lt;$D$134+1),IF($D160*(1-$I$3)/$D$134*(R$136-$C$160)&gt;$D160*(1-$I$3),$D160*$I$3-$D160*$I$4,$D160*(1-$I$3)/$D$134),"")</f>
        <v/>
      </c>
      <c r="S160" s="79" t="str">
        <f>IF(AND($C160&lt;S$136,COUNT($E160:R160)&lt;$D$134+1),IF($D160*(1-$I$3)/$D$134*(S$136-$C$160)&gt;$D160*(1-$I$3),$D160*$I$3-$D160*$I$4,$D160*(1-$I$3)/$D$134),"")</f>
        <v/>
      </c>
      <c r="T160" s="79" t="str">
        <f>IF(AND($C160&lt;T$136,COUNT($E160:S160)&lt;$D$134+1),IF($D160*(1-$I$3)/$D$134*(T$136-$C$160)&gt;$D160*(1-$I$3),$D160*$I$3-$D160*$I$4,$D160*(1-$I$3)/$D$134),"")</f>
        <v/>
      </c>
      <c r="U160" s="79" t="str">
        <f>IF(AND($C160&lt;U$136,COUNT($E160:T160)&lt;$D$134+1),IF($D160*(1-$I$3)/$D$134*(U$136-$C$160)&gt;$D160*(1-$I$3),$D160*$I$3-$D160*$I$4,$D160*(1-$I$3)/$D$134),"")</f>
        <v/>
      </c>
      <c r="V160" s="79" t="str">
        <f>IF(AND($C160&lt;V$136,COUNT($E160:U160)&lt;$D$134+1),IF($D160*(1-$I$3)/$D$134*(V$136-$C$160)&gt;$D160*(1-$I$3),$D160*$I$3-$D160*$I$4,$D160*(1-$I$3)/$D$134),"")</f>
        <v/>
      </c>
      <c r="W160" s="79">
        <f>IF(AND($C160&lt;W$136,COUNT($E160:V160)&lt;$D$134+1),IF($D160*(1-$I$3)/$D$134*(W$136-$C$160)&gt;$D160*(1-$I$3),$D160*$I$3-$D160*$I$4,$D160*(1-$I$3)/$D$134),"")</f>
        <v>4.8</v>
      </c>
      <c r="X160" s="79">
        <f>IF(AND($C160&lt;X$136,COUNT($E160:W160)&lt;$D$134+1),IF($D160*(1-$I$3)/$D$134*(X$136-$C$160)&gt;$D160*(1-$I$3),$D160*$I$3-$D160*$I$4,$D160*(1-$I$3)/$D$134),"")</f>
        <v>4.8</v>
      </c>
      <c r="Y160" s="42">
        <f t="shared" si="130"/>
        <v>70.400000000000006</v>
      </c>
    </row>
    <row r="161" spans="1:25" x14ac:dyDescent="0.15">
      <c r="B161" s="92"/>
      <c r="C161" s="49">
        <v>48</v>
      </c>
      <c r="D161" s="41">
        <v>20</v>
      </c>
      <c r="E161" s="42" t="str">
        <f t="shared" si="129"/>
        <v/>
      </c>
      <c r="F161" s="79" t="str">
        <f>IF(AND($C161&lt;F$136,COUNT($E161:E161)&lt;$D$134+1),IF($D161*(1-$I$3)/$D$134*(F$136-$C$161)&gt;$D161*(1-$I$3),$D161*$I$3-$D161*$I$4,$D161*(1-$I$3)/$D$134),"")</f>
        <v/>
      </c>
      <c r="G161" s="79" t="str">
        <f>IF(AND($C161&lt;G$136,COUNT($E161:F161)&lt;$D$134+1),IF($D161*(1-$I$3)/$D$134*(G$136-$C$161)&gt;$D161*(1-$I$3),$D161*$I$3-$D161*$I$4,$D161*(1-$I$3)/$D$134),"")</f>
        <v/>
      </c>
      <c r="H161" s="79" t="str">
        <f>IF(AND($C161&lt;H$136,COUNT($E161:G161)&lt;$D$134+1),IF($D161*(1-$I$3)/$D$134*(H$136-$C$161)&gt;$D161*(1-$I$3),$D161*$I$3-$D161*$I$4,$D161*(1-$I$3)/$D$134),"")</f>
        <v/>
      </c>
      <c r="I161" s="79" t="str">
        <f>IF(AND($C161&lt;I$136,COUNT($E161:H161)&lt;$D$134+1),IF($D161*(1-$I$3)/$D$134*(I$136-$C$161)&gt;$D161*(1-$I$3),$D161*$I$3-$D161*$I$4,$D161*(1-$I$3)/$D$134),"")</f>
        <v/>
      </c>
      <c r="J161" s="79" t="str">
        <f>IF(AND($C161&lt;J$136,COUNT($E161:I161)&lt;$D$134+1),IF($D161*(1-$I$3)/$D$134*(J$136-$C$161)&gt;$D161*(1-$I$3),$D161*$I$3-$D161*$I$4,$D161*(1-$I$3)/$D$134),"")</f>
        <v/>
      </c>
      <c r="K161" s="79" t="str">
        <f>IF(AND($C161&lt;K$136,COUNT($E161:J161)&lt;$D$134+1),IF($D161*(1-$I$3)/$D$134*(K$136-$C$161)&gt;$D161*(1-$I$3),$D161*$I$3-$D161*$I$4,$D161*(1-$I$3)/$D$134),"")</f>
        <v/>
      </c>
      <c r="L161" s="79" t="str">
        <f>IF(AND($C161&lt;L$136,COUNT($E161:K161)&lt;$D$134+1),IF($D161*(1-$I$3)/$D$134*(L$136-$C$161)&gt;$D161*(1-$I$3),$D161*$I$3-$D161*$I$4,$D161*(1-$I$3)/$D$134),"")</f>
        <v/>
      </c>
      <c r="M161" s="79" t="str">
        <f>IF(AND($C161&lt;M$136,COUNT($E161:L161)&lt;$D$134+1),IF($D161*(1-$I$3)/$D$134*(M$136-$C$161)&gt;$D161*(1-$I$3),$D161*$I$3-$D161*$I$4,$D161*(1-$I$3)/$D$134),"")</f>
        <v/>
      </c>
      <c r="N161" s="79" t="str">
        <f>IF(AND($C161&lt;N$136,COUNT($E161:M161)&lt;$D$134+1),IF($D161*(1-$I$3)/$D$134*(N$136-$C$161)&gt;$D161*(1-$I$3),$D161*$I$3-$D161*$I$4,$D161*(1-$I$3)/$D$134),"")</f>
        <v/>
      </c>
      <c r="O161" s="79" t="str">
        <f>IF(AND($C161&lt;O$136,COUNT($E161:N161)&lt;$D$134+1),IF($D161*(1-$I$3)/$D$134*(O$136-$C$161)&gt;$D161*(1-$I$3),$D161*$I$3-$D161*$I$4,$D161*(1-$I$3)/$D$134),"")</f>
        <v/>
      </c>
      <c r="P161" s="79" t="str">
        <f>IF(AND($C161&lt;P$136,COUNT($E161:O161)&lt;$D$134+1),IF($D161*(1-$I$3)/$D$134*(P$136-$C$161)&gt;$D161*(1-$I$3),$D161*$I$3-$D161*$I$4,$D161*(1-$I$3)/$D$134),"")</f>
        <v/>
      </c>
      <c r="Q161" s="79" t="str">
        <f>IF(AND($C161&lt;Q$136,COUNT($E161:P161)&lt;$D$134+1),IF($D161*(1-$I$3)/$D$134*(Q$136-$C$161)&gt;$D161*(1-$I$3),$D161*$I$3-$D161*$I$4,$D161*(1-$I$3)/$D$134),"")</f>
        <v/>
      </c>
      <c r="R161" s="79" t="str">
        <f>IF(AND($C161&lt;R$136,COUNT($E161:Q161)&lt;$D$134+1),IF($D161*(1-$I$3)/$D$134*(R$136-$C$161)&gt;$D161*(1-$I$3),$D161*$I$3-$D161*$I$4,$D161*(1-$I$3)/$D$134),"")</f>
        <v/>
      </c>
      <c r="S161" s="79" t="str">
        <f>IF(AND($C161&lt;S$136,COUNT($E161:R161)&lt;$D$134+1),IF($D161*(1-$I$3)/$D$134*(S$136-$C$161)&gt;$D161*(1-$I$3),$D161*$I$3-$D161*$I$4,$D161*(1-$I$3)/$D$134),"")</f>
        <v/>
      </c>
      <c r="T161" s="79" t="str">
        <f>IF(AND($C161&lt;T$136,COUNT($E161:S161)&lt;$D$134+1),IF($D161*(1-$I$3)/$D$134*(T$136-$C$161)&gt;$D161*(1-$I$3),$D161*$I$3-$D161*$I$4,$D161*(1-$I$3)/$D$134),"")</f>
        <v/>
      </c>
      <c r="U161" s="79" t="str">
        <f>IF(AND($C161&lt;U$136,COUNT($E161:T161)&lt;$D$134+1),IF($D161*(1-$I$3)/$D$134*(U$136-$C$161)&gt;$D161*(1-$I$3),$D161*$I$3-$D161*$I$4,$D161*(1-$I$3)/$D$134),"")</f>
        <v/>
      </c>
      <c r="V161" s="79" t="str">
        <f>IF(AND($C161&lt;V$136,COUNT($E161:U161)&lt;$D$134+1),IF($D161*(1-$I$3)/$D$134*(V$136-$C$161)&gt;$D161*(1-$I$3),$D161*$I$3-$D161*$I$4,$D161*(1-$I$3)/$D$134),"")</f>
        <v/>
      </c>
      <c r="W161" s="79" t="str">
        <f>IF(AND($C161&lt;W$136,COUNT($E161:V161)&lt;$D$134+1),IF($D161*(1-$I$3)/$D$134*(W$136-$C$161)&gt;$D161*(1-$I$3),$D161*$I$3-$D161*$I$4,$D161*(1-$I$3)/$D$134),"")</f>
        <v/>
      </c>
      <c r="X161" s="79">
        <f>IF(AND($C161&lt;X$136,COUNT($E161:W161)&lt;$D$134+1),IF($D161*(1-$I$3)/$D$134*(X$136-$C$161)&gt;$D161*(1-$I$3),$D161*$I$3-$D161*$I$4,$D161*(1-$I$3)/$D$134),"")</f>
        <v>1.2</v>
      </c>
      <c r="Y161" s="42">
        <f t="shared" si="130"/>
        <v>18.8</v>
      </c>
    </row>
    <row r="162" spans="1:25" x14ac:dyDescent="0.15">
      <c r="B162" s="93"/>
      <c r="C162" s="52">
        <v>49</v>
      </c>
      <c r="D162" s="43">
        <v>20</v>
      </c>
      <c r="E162" s="44" t="str">
        <f t="shared" si="129"/>
        <v/>
      </c>
      <c r="F162" s="80" t="str">
        <f>IF(AND($C162&lt;F$136,COUNT($E162:E162)&lt;$D$134+1),IF($D162*(1-$I$3)/$D$134*(F$136-$C$162)&gt;$D162*(1-$I$3),$D162*$I$3-$D162*$I$4,$D162*(1-$I$3)/$D$134),"")</f>
        <v/>
      </c>
      <c r="G162" s="80" t="str">
        <f>IF(AND($C162&lt;G$136,COUNT($E162:F162)&lt;$D$134+1),IF($D162*(1-$I$3)/$D$134*(G$136-$C$162)&gt;$D162*(1-$I$3),$D162*$I$3-$D162*$I$4,$D162*(1-$I$3)/$D$134),"")</f>
        <v/>
      </c>
      <c r="H162" s="80" t="str">
        <f>IF(AND($C162&lt;H$136,COUNT($E162:G162)&lt;$D$134+1),IF($D162*(1-$I$3)/$D$134*(H$136-$C$162)&gt;$D162*(1-$I$3),$D162*$I$3-$D162*$I$4,$D162*(1-$I$3)/$D$134),"")</f>
        <v/>
      </c>
      <c r="I162" s="80" t="str">
        <f>IF(AND($C162&lt;I$136,COUNT($E162:H162)&lt;$D$134+1),IF($D162*(1-$I$3)/$D$134*(I$136-$C$162)&gt;$D162*(1-$I$3),$D162*$I$3-$D162*$I$4,$D162*(1-$I$3)/$D$134),"")</f>
        <v/>
      </c>
      <c r="J162" s="80" t="str">
        <f>IF(AND($C162&lt;J$136,COUNT($E162:I162)&lt;$D$134+1),IF($D162*(1-$I$3)/$D$134*(J$136-$C$162)&gt;$D162*(1-$I$3),$D162*$I$3-$D162*$I$4,$D162*(1-$I$3)/$D$134),"")</f>
        <v/>
      </c>
      <c r="K162" s="80" t="str">
        <f>IF(AND($C162&lt;K$136,COUNT($E162:J162)&lt;$D$134+1),IF($D162*(1-$I$3)/$D$134*(K$136-$C$162)&gt;$D162*(1-$I$3),$D162*$I$3-$D162*$I$4,$D162*(1-$I$3)/$D$134),"")</f>
        <v/>
      </c>
      <c r="L162" s="80" t="str">
        <f>IF(AND($C162&lt;L$136,COUNT($E162:K162)&lt;$D$134+1),IF($D162*(1-$I$3)/$D$134*(L$136-$C$162)&gt;$D162*(1-$I$3),$D162*$I$3-$D162*$I$4,$D162*(1-$I$3)/$D$134),"")</f>
        <v/>
      </c>
      <c r="M162" s="80" t="str">
        <f>IF(AND($C162&lt;M$136,COUNT($E162:L162)&lt;$D$134+1),IF($D162*(1-$I$3)/$D$134*(M$136-$C$162)&gt;$D162*(1-$I$3),$D162*$I$3-$D162*$I$4,$D162*(1-$I$3)/$D$134),"")</f>
        <v/>
      </c>
      <c r="N162" s="80" t="str">
        <f>IF(AND($C162&lt;N$136,COUNT($E162:M162)&lt;$D$134+1),IF($D162*(1-$I$3)/$D$134*(N$136-$C$162)&gt;$D162*(1-$I$3),$D162*$I$3-$D162*$I$4,$D162*(1-$I$3)/$D$134),"")</f>
        <v/>
      </c>
      <c r="O162" s="80" t="str">
        <f>IF(AND($C162&lt;O$136,COUNT($E162:N162)&lt;$D$134+1),IF($D162*(1-$I$3)/$D$134*(O$136-$C$162)&gt;$D162*(1-$I$3),$D162*$I$3-$D162*$I$4,$D162*(1-$I$3)/$D$134),"")</f>
        <v/>
      </c>
      <c r="P162" s="80" t="str">
        <f>IF(AND($C162&lt;P$136,COUNT($E162:O162)&lt;$D$134+1),IF($D162*(1-$I$3)/$D$134*(P$136-$C$162)&gt;$D162*(1-$I$3),$D162*$I$3-$D162*$I$4,$D162*(1-$I$3)/$D$134),"")</f>
        <v/>
      </c>
      <c r="Q162" s="80" t="str">
        <f>IF(AND($C162&lt;Q$136,COUNT($E162:P162)&lt;$D$134+1),IF($D162*(1-$I$3)/$D$134*(Q$136-$C$162)&gt;$D162*(1-$I$3),$D162*$I$3-$D162*$I$4,$D162*(1-$I$3)/$D$134),"")</f>
        <v/>
      </c>
      <c r="R162" s="80" t="str">
        <f>IF(AND($C162&lt;R$136,COUNT($E162:Q162)&lt;$D$134+1),IF($D162*(1-$I$3)/$D$134*(R$136-$C$162)&gt;$D162*(1-$I$3),$D162*$I$3-$D162*$I$4,$D162*(1-$I$3)/$D$134),"")</f>
        <v/>
      </c>
      <c r="S162" s="80" t="str">
        <f>IF(AND($C162&lt;S$136,COUNT($E162:R162)&lt;$D$134+1),IF($D162*(1-$I$3)/$D$134*(S$136-$C$162)&gt;$D162*(1-$I$3),$D162*$I$3-$D162*$I$4,$D162*(1-$I$3)/$D$134),"")</f>
        <v/>
      </c>
      <c r="T162" s="80" t="str">
        <f>IF(AND($C162&lt;T$136,COUNT($E162:S162)&lt;$D$134+1),IF($D162*(1-$I$3)/$D$134*(T$136-$C$162)&gt;$D162*(1-$I$3),$D162*$I$3-$D162*$I$4,$D162*(1-$I$3)/$D$134),"")</f>
        <v/>
      </c>
      <c r="U162" s="80" t="str">
        <f>IF(AND($C162&lt;U$136,COUNT($E162:T162)&lt;$D$134+1),IF($D162*(1-$I$3)/$D$134*(U$136-$C$162)&gt;$D162*(1-$I$3),$D162*$I$3-$D162*$I$4,$D162*(1-$I$3)/$D$134),"")</f>
        <v/>
      </c>
      <c r="V162" s="80" t="str">
        <f>IF(AND($C162&lt;V$136,COUNT($E162:U162)&lt;$D$134+1),IF($D162*(1-$I$3)/$D$134*(V$136-$C$162)&gt;$D162*(1-$I$3),$D162*$I$3-$D162*$I$4,$D162*(1-$I$3)/$D$134),"")</f>
        <v/>
      </c>
      <c r="W162" s="80" t="str">
        <f>IF(AND($C162&lt;W$136,COUNT($E162:V162)&lt;$D$134+1),IF($D162*(1-$I$3)/$D$134*(W$136-$C$162)&gt;$D162*(1-$I$3),$D162*$I$3-$D162*$I$4,$D162*(1-$I$3)/$D$134),"")</f>
        <v/>
      </c>
      <c r="X162" s="80" t="str">
        <f>IF(AND($C162&lt;X$136,COUNT($E162:W162)&lt;$D$134+1),IF($D162*(1-$I$3)/$D$134*(X$136-$C$162)&gt;$D162*(1-$I$3),$D162*$I$3-$D162*$I$4,$D162*(1-$I$3)/$D$134),"")</f>
        <v/>
      </c>
      <c r="Y162" s="44">
        <f t="shared" si="130"/>
        <v>20</v>
      </c>
    </row>
    <row r="164" spans="1:25" x14ac:dyDescent="0.15">
      <c r="Y164" s="123" t="s">
        <v>53</v>
      </c>
    </row>
    <row r="165" spans="1:25" ht="15" x14ac:dyDescent="0.15">
      <c r="A165" s="148" t="s">
        <v>140</v>
      </c>
      <c r="E165" s="10">
        <v>30</v>
      </c>
      <c r="F165" s="10">
        <f t="shared" ref="F165:X165" si="131">E165+1</f>
        <v>31</v>
      </c>
      <c r="G165" s="10">
        <f t="shared" si="131"/>
        <v>32</v>
      </c>
      <c r="H165" s="10">
        <f t="shared" si="131"/>
        <v>33</v>
      </c>
      <c r="I165" s="10">
        <f t="shared" si="131"/>
        <v>34</v>
      </c>
      <c r="J165" s="10">
        <f t="shared" si="131"/>
        <v>35</v>
      </c>
      <c r="K165" s="10">
        <f t="shared" si="131"/>
        <v>36</v>
      </c>
      <c r="L165" s="10">
        <f t="shared" si="131"/>
        <v>37</v>
      </c>
      <c r="M165" s="10">
        <f t="shared" si="131"/>
        <v>38</v>
      </c>
      <c r="N165" s="10">
        <f t="shared" si="131"/>
        <v>39</v>
      </c>
      <c r="O165" s="10">
        <f t="shared" si="131"/>
        <v>40</v>
      </c>
      <c r="P165" s="10">
        <f t="shared" si="131"/>
        <v>41</v>
      </c>
      <c r="Q165" s="10">
        <f t="shared" si="131"/>
        <v>42</v>
      </c>
      <c r="R165" s="10">
        <f t="shared" si="131"/>
        <v>43</v>
      </c>
      <c r="S165" s="10">
        <f t="shared" si="131"/>
        <v>44</v>
      </c>
      <c r="T165" s="10">
        <f t="shared" si="131"/>
        <v>45</v>
      </c>
      <c r="U165" s="10">
        <f t="shared" si="131"/>
        <v>46</v>
      </c>
      <c r="V165" s="10">
        <f t="shared" si="131"/>
        <v>47</v>
      </c>
      <c r="W165" s="10">
        <f t="shared" si="131"/>
        <v>48</v>
      </c>
      <c r="X165" s="10">
        <f t="shared" si="131"/>
        <v>49</v>
      </c>
      <c r="Y165" s="124"/>
    </row>
    <row r="166" spans="1:25" x14ac:dyDescent="0.15">
      <c r="E166" s="6">
        <v>1</v>
      </c>
      <c r="F166" s="6">
        <f t="shared" ref="F166:X166" si="132">E166+1</f>
        <v>2</v>
      </c>
      <c r="G166" s="6">
        <f t="shared" si="132"/>
        <v>3</v>
      </c>
      <c r="H166" s="6">
        <f t="shared" si="132"/>
        <v>4</v>
      </c>
      <c r="I166" s="6">
        <f t="shared" si="132"/>
        <v>5</v>
      </c>
      <c r="J166" s="6">
        <f t="shared" si="132"/>
        <v>6</v>
      </c>
      <c r="K166" s="6">
        <f t="shared" si="132"/>
        <v>7</v>
      </c>
      <c r="L166" s="6">
        <f t="shared" si="132"/>
        <v>8</v>
      </c>
      <c r="M166" s="6">
        <f t="shared" si="132"/>
        <v>9</v>
      </c>
      <c r="N166" s="6">
        <f t="shared" si="132"/>
        <v>10</v>
      </c>
      <c r="O166" s="6">
        <f t="shared" si="132"/>
        <v>11</v>
      </c>
      <c r="P166" s="6">
        <f t="shared" si="132"/>
        <v>12</v>
      </c>
      <c r="Q166" s="6">
        <f t="shared" si="132"/>
        <v>13</v>
      </c>
      <c r="R166" s="6">
        <f t="shared" si="132"/>
        <v>14</v>
      </c>
      <c r="S166" s="6">
        <f t="shared" si="132"/>
        <v>15</v>
      </c>
      <c r="T166" s="6">
        <f t="shared" si="132"/>
        <v>16</v>
      </c>
      <c r="U166" s="6">
        <f t="shared" si="132"/>
        <v>17</v>
      </c>
      <c r="V166" s="6">
        <f t="shared" si="132"/>
        <v>18</v>
      </c>
      <c r="W166" s="6">
        <f t="shared" si="132"/>
        <v>19</v>
      </c>
      <c r="X166" s="6">
        <f t="shared" si="132"/>
        <v>20</v>
      </c>
      <c r="Y166" s="125" t="s">
        <v>54</v>
      </c>
    </row>
    <row r="167" spans="1:25" x14ac:dyDescent="0.15">
      <c r="E167" s="7">
        <v>43555</v>
      </c>
      <c r="F167" s="7">
        <f t="shared" ref="F167:X167" si="133">DATE(YEAR(E167)+1,MONTH(E167),DAY(E167))</f>
        <v>43921</v>
      </c>
      <c r="G167" s="7">
        <f t="shared" si="133"/>
        <v>44286</v>
      </c>
      <c r="H167" s="7">
        <f t="shared" si="133"/>
        <v>44651</v>
      </c>
      <c r="I167" s="7">
        <f t="shared" si="133"/>
        <v>45016</v>
      </c>
      <c r="J167" s="7">
        <f t="shared" si="133"/>
        <v>45382</v>
      </c>
      <c r="K167" s="7">
        <f t="shared" si="133"/>
        <v>45747</v>
      </c>
      <c r="L167" s="7">
        <f t="shared" si="133"/>
        <v>46112</v>
      </c>
      <c r="M167" s="7">
        <f t="shared" si="133"/>
        <v>46477</v>
      </c>
      <c r="N167" s="7">
        <f t="shared" si="133"/>
        <v>46843</v>
      </c>
      <c r="O167" s="7">
        <f t="shared" si="133"/>
        <v>47208</v>
      </c>
      <c r="P167" s="7">
        <f t="shared" si="133"/>
        <v>47573</v>
      </c>
      <c r="Q167" s="7">
        <f t="shared" si="133"/>
        <v>47938</v>
      </c>
      <c r="R167" s="7">
        <f t="shared" si="133"/>
        <v>48304</v>
      </c>
      <c r="S167" s="7">
        <f t="shared" si="133"/>
        <v>48669</v>
      </c>
      <c r="T167" s="7">
        <f t="shared" si="133"/>
        <v>49034</v>
      </c>
      <c r="U167" s="7">
        <f t="shared" si="133"/>
        <v>49399</v>
      </c>
      <c r="V167" s="7">
        <f t="shared" si="133"/>
        <v>49765</v>
      </c>
      <c r="W167" s="7">
        <f t="shared" si="133"/>
        <v>50130</v>
      </c>
      <c r="X167" s="7">
        <f t="shared" si="133"/>
        <v>50495</v>
      </c>
      <c r="Y167" s="8"/>
    </row>
    <row r="168" spans="1:25" x14ac:dyDescent="0.15">
      <c r="B168" s="126"/>
      <c r="C168" s="50" t="s">
        <v>141</v>
      </c>
      <c r="D168" s="50"/>
      <c r="E168" s="42">
        <f t="shared" ref="E168:X168" si="134">E139</f>
        <v>200</v>
      </c>
      <c r="F168" s="42">
        <f t="shared" si="134"/>
        <v>200</v>
      </c>
      <c r="G168" s="42">
        <f t="shared" si="134"/>
        <v>200</v>
      </c>
      <c r="H168" s="42">
        <f t="shared" si="134"/>
        <v>200</v>
      </c>
      <c r="I168" s="42">
        <f t="shared" si="134"/>
        <v>209.52380952380952</v>
      </c>
      <c r="J168" s="42">
        <f t="shared" si="134"/>
        <v>200</v>
      </c>
      <c r="K168" s="42">
        <f t="shared" si="134"/>
        <v>200</v>
      </c>
      <c r="L168" s="42">
        <f t="shared" si="134"/>
        <v>200</v>
      </c>
      <c r="M168" s="42">
        <f t="shared" si="134"/>
        <v>800</v>
      </c>
      <c r="N168" s="42">
        <f t="shared" si="134"/>
        <v>209.52380952380952</v>
      </c>
      <c r="O168" s="42">
        <f t="shared" si="134"/>
        <v>200</v>
      </c>
      <c r="P168" s="42">
        <f t="shared" si="134"/>
        <v>200</v>
      </c>
      <c r="Q168" s="42">
        <f t="shared" si="134"/>
        <v>200</v>
      </c>
      <c r="R168" s="42">
        <f t="shared" si="134"/>
        <v>200</v>
      </c>
      <c r="S168" s="42">
        <f t="shared" si="134"/>
        <v>209.52380952380952</v>
      </c>
      <c r="T168" s="42">
        <f t="shared" si="134"/>
        <v>200</v>
      </c>
      <c r="U168" s="42">
        <f t="shared" si="134"/>
        <v>200</v>
      </c>
      <c r="V168" s="42">
        <f t="shared" si="134"/>
        <v>800</v>
      </c>
      <c r="W168" s="42">
        <f t="shared" si="134"/>
        <v>200</v>
      </c>
      <c r="X168" s="42">
        <f t="shared" si="134"/>
        <v>200</v>
      </c>
      <c r="Y168" s="42">
        <f>SUM(E168:X168)</f>
        <v>5228.5714285714294</v>
      </c>
    </row>
    <row r="169" spans="1:25" x14ac:dyDescent="0.15">
      <c r="B169" s="92"/>
      <c r="C169" s="130" t="s">
        <v>142</v>
      </c>
      <c r="D169" s="51"/>
      <c r="E169" s="42">
        <f t="array" ref="E169:X169">TRANSPOSE(Y143:Y162)</f>
        <v>1.0000000000000036</v>
      </c>
      <c r="F169" s="42">
        <v>1.0000000000000036</v>
      </c>
      <c r="G169" s="42">
        <v>1.0000000000000036</v>
      </c>
      <c r="H169" s="42">
        <v>1.0000000000000036</v>
      </c>
      <c r="I169" s="42">
        <v>2.095238095238102</v>
      </c>
      <c r="J169" s="42">
        <v>3.2000000000000028</v>
      </c>
      <c r="K169" s="42">
        <v>4.4000000000000039</v>
      </c>
      <c r="L169" s="42">
        <v>5.6000000000000032</v>
      </c>
      <c r="M169" s="42">
        <v>27.20000000000001</v>
      </c>
      <c r="N169" s="42">
        <v>8.3809523809523832</v>
      </c>
      <c r="O169" s="42">
        <v>9.2000000000000011</v>
      </c>
      <c r="P169" s="42">
        <v>10.4</v>
      </c>
      <c r="Q169" s="42">
        <v>11.6</v>
      </c>
      <c r="R169" s="42">
        <v>12.8</v>
      </c>
      <c r="S169" s="42">
        <v>14.666666666666668</v>
      </c>
      <c r="T169" s="42">
        <v>15.2</v>
      </c>
      <c r="U169" s="42">
        <v>16.399999999999999</v>
      </c>
      <c r="V169" s="42">
        <v>70.400000000000006</v>
      </c>
      <c r="W169" s="42">
        <v>18.8</v>
      </c>
      <c r="X169" s="42">
        <v>20</v>
      </c>
      <c r="Y169" s="42">
        <f>SUM(E169:X169)</f>
        <v>254.34285714285721</v>
      </c>
    </row>
    <row r="170" spans="1:25" x14ac:dyDescent="0.15">
      <c r="B170" s="92"/>
      <c r="C170" s="130" t="s">
        <v>143</v>
      </c>
      <c r="D170" s="4">
        <v>0.55000000000000004</v>
      </c>
      <c r="E170" s="42">
        <f>E139*$D$170</f>
        <v>110.00000000000001</v>
      </c>
      <c r="F170" s="42">
        <f t="shared" ref="F170:X170" si="135">F139*$D$170</f>
        <v>110.00000000000001</v>
      </c>
      <c r="G170" s="42">
        <f t="shared" si="135"/>
        <v>110.00000000000001</v>
      </c>
      <c r="H170" s="42">
        <f t="shared" si="135"/>
        <v>110.00000000000001</v>
      </c>
      <c r="I170" s="42">
        <f t="shared" si="135"/>
        <v>115.23809523809524</v>
      </c>
      <c r="J170" s="42">
        <f t="shared" si="135"/>
        <v>110.00000000000001</v>
      </c>
      <c r="K170" s="42">
        <f t="shared" si="135"/>
        <v>110.00000000000001</v>
      </c>
      <c r="L170" s="42">
        <f t="shared" si="135"/>
        <v>110.00000000000001</v>
      </c>
      <c r="M170" s="42">
        <f t="shared" si="135"/>
        <v>440.00000000000006</v>
      </c>
      <c r="N170" s="42">
        <f t="shared" si="135"/>
        <v>115.23809523809524</v>
      </c>
      <c r="O170" s="42">
        <f t="shared" si="135"/>
        <v>110.00000000000001</v>
      </c>
      <c r="P170" s="42">
        <f t="shared" si="135"/>
        <v>110.00000000000001</v>
      </c>
      <c r="Q170" s="42">
        <f t="shared" si="135"/>
        <v>110.00000000000001</v>
      </c>
      <c r="R170" s="42">
        <f t="shared" si="135"/>
        <v>110.00000000000001</v>
      </c>
      <c r="S170" s="42">
        <f t="shared" si="135"/>
        <v>115.23809523809524</v>
      </c>
      <c r="T170" s="42">
        <f t="shared" si="135"/>
        <v>110.00000000000001</v>
      </c>
      <c r="U170" s="42">
        <f t="shared" si="135"/>
        <v>110.00000000000001</v>
      </c>
      <c r="V170" s="42">
        <f t="shared" si="135"/>
        <v>440.00000000000006</v>
      </c>
      <c r="W170" s="42">
        <f t="shared" si="135"/>
        <v>110.00000000000001</v>
      </c>
      <c r="X170" s="42">
        <f t="shared" si="135"/>
        <v>110.00000000000001</v>
      </c>
      <c r="Y170" s="42">
        <f>SUM(E170:X170)</f>
        <v>2875.7142857142858</v>
      </c>
    </row>
    <row r="171" spans="1:25" x14ac:dyDescent="0.15">
      <c r="B171" s="92"/>
      <c r="C171" s="130" t="s">
        <v>144</v>
      </c>
      <c r="D171" s="51"/>
      <c r="E171" s="42">
        <f>E168-E170-E140</f>
        <v>69.999999999999986</v>
      </c>
      <c r="F171" s="42">
        <f t="shared" ref="F171:X171" si="136">F168-F170-F140</f>
        <v>69.999999999999986</v>
      </c>
      <c r="G171" s="42">
        <f t="shared" si="136"/>
        <v>69.999999999999986</v>
      </c>
      <c r="H171" s="42">
        <f t="shared" si="136"/>
        <v>69.999999999999986</v>
      </c>
      <c r="I171" s="42">
        <f t="shared" si="136"/>
        <v>73.333333333333329</v>
      </c>
      <c r="J171" s="42">
        <f t="shared" si="136"/>
        <v>69.999999999999986</v>
      </c>
      <c r="K171" s="42">
        <f t="shared" si="136"/>
        <v>69.999999999999986</v>
      </c>
      <c r="L171" s="42">
        <f t="shared" si="136"/>
        <v>69.999999999999986</v>
      </c>
      <c r="M171" s="42">
        <f t="shared" si="136"/>
        <v>279.99999999999994</v>
      </c>
      <c r="N171" s="42">
        <f t="shared" si="136"/>
        <v>73.333333333333329</v>
      </c>
      <c r="O171" s="42">
        <f t="shared" si="136"/>
        <v>69.999999999999986</v>
      </c>
      <c r="P171" s="42">
        <f t="shared" si="136"/>
        <v>69.999999999999986</v>
      </c>
      <c r="Q171" s="42">
        <f t="shared" si="136"/>
        <v>69.999999999999986</v>
      </c>
      <c r="R171" s="42">
        <f t="shared" si="136"/>
        <v>69.999999999999986</v>
      </c>
      <c r="S171" s="42">
        <f t="shared" si="136"/>
        <v>73.333333333333329</v>
      </c>
      <c r="T171" s="42">
        <f t="shared" si="136"/>
        <v>69.999999999999986</v>
      </c>
      <c r="U171" s="42">
        <f t="shared" si="136"/>
        <v>69.999999999999986</v>
      </c>
      <c r="V171" s="42">
        <f t="shared" si="136"/>
        <v>279.99999999999994</v>
      </c>
      <c r="W171" s="42">
        <f t="shared" si="136"/>
        <v>69.999999999999986</v>
      </c>
      <c r="X171" s="42">
        <f t="shared" si="136"/>
        <v>69.999999999999986</v>
      </c>
      <c r="Y171" s="42">
        <f>SUM(E171:X171)</f>
        <v>1829.9999999999998</v>
      </c>
    </row>
    <row r="172" spans="1:25" x14ac:dyDescent="0.15">
      <c r="B172" s="36"/>
      <c r="C172" s="47" t="s">
        <v>145</v>
      </c>
      <c r="D172" s="47"/>
      <c r="E172" s="45">
        <f>E168-E169-E170-E171</f>
        <v>19</v>
      </c>
      <c r="F172" s="45">
        <f t="shared" ref="F172:X172" si="137">F168-F169-F170-F171</f>
        <v>19</v>
      </c>
      <c r="G172" s="45">
        <f t="shared" si="137"/>
        <v>19</v>
      </c>
      <c r="H172" s="45">
        <f t="shared" si="137"/>
        <v>19</v>
      </c>
      <c r="I172" s="45">
        <f t="shared" si="137"/>
        <v>18.857142857142847</v>
      </c>
      <c r="J172" s="45">
        <f t="shared" si="137"/>
        <v>16.800000000000011</v>
      </c>
      <c r="K172" s="45">
        <f t="shared" si="137"/>
        <v>15.599999999999994</v>
      </c>
      <c r="L172" s="45">
        <f t="shared" si="137"/>
        <v>14.400000000000006</v>
      </c>
      <c r="M172" s="45">
        <f t="shared" si="137"/>
        <v>52.799999999999955</v>
      </c>
      <c r="N172" s="45">
        <f t="shared" si="137"/>
        <v>12.571428571428569</v>
      </c>
      <c r="O172" s="45">
        <f t="shared" si="137"/>
        <v>10.800000000000011</v>
      </c>
      <c r="P172" s="45">
        <f t="shared" si="137"/>
        <v>9.5999999999999943</v>
      </c>
      <c r="Q172" s="45">
        <f t="shared" si="137"/>
        <v>8.4000000000000057</v>
      </c>
      <c r="R172" s="45">
        <f t="shared" si="137"/>
        <v>7.1999999999999886</v>
      </c>
      <c r="S172" s="45">
        <f t="shared" si="137"/>
        <v>6.2857142857142918</v>
      </c>
      <c r="T172" s="45">
        <f t="shared" si="137"/>
        <v>4.8000000000000114</v>
      </c>
      <c r="U172" s="45">
        <f t="shared" si="137"/>
        <v>3.5999999999999943</v>
      </c>
      <c r="V172" s="45">
        <f t="shared" si="137"/>
        <v>9.6000000000000227</v>
      </c>
      <c r="W172" s="45">
        <f t="shared" si="137"/>
        <v>1.1999999999999886</v>
      </c>
      <c r="X172" s="45">
        <f t="shared" si="137"/>
        <v>0</v>
      </c>
      <c r="Y172" s="45">
        <f>SUM(E172:X172)</f>
        <v>268.51428571428568</v>
      </c>
    </row>
    <row r="174" spans="1:25" x14ac:dyDescent="0.15">
      <c r="E174" s="10">
        <v>30</v>
      </c>
      <c r="F174" s="10">
        <f>E174+1</f>
        <v>31</v>
      </c>
      <c r="G174" s="10">
        <f t="shared" ref="G174" si="138">F174+1</f>
        <v>32</v>
      </c>
      <c r="H174" s="10">
        <f t="shared" ref="H174" si="139">G174+1</f>
        <v>33</v>
      </c>
      <c r="I174" s="10">
        <f t="shared" ref="I174" si="140">H174+1</f>
        <v>34</v>
      </c>
      <c r="J174" s="10">
        <f t="shared" ref="J174" si="141">I174+1</f>
        <v>35</v>
      </c>
      <c r="K174" s="10">
        <f t="shared" ref="K174" si="142">J174+1</f>
        <v>36</v>
      </c>
      <c r="L174" s="10">
        <f t="shared" ref="L174" si="143">K174+1</f>
        <v>37</v>
      </c>
      <c r="M174" s="10">
        <f t="shared" ref="M174" si="144">L174+1</f>
        <v>38</v>
      </c>
      <c r="N174" s="10">
        <f t="shared" ref="N174" si="145">M174+1</f>
        <v>39</v>
      </c>
      <c r="O174" s="10">
        <f t="shared" ref="O174" si="146">N174+1</f>
        <v>40</v>
      </c>
      <c r="P174" s="10">
        <f t="shared" ref="P174" si="147">O174+1</f>
        <v>41</v>
      </c>
      <c r="Q174" s="10">
        <f t="shared" ref="Q174" si="148">P174+1</f>
        <v>42</v>
      </c>
      <c r="R174" s="10">
        <f t="shared" ref="R174" si="149">Q174+1</f>
        <v>43</v>
      </c>
      <c r="S174" s="10">
        <f t="shared" ref="S174" si="150">R174+1</f>
        <v>44</v>
      </c>
      <c r="T174" s="10">
        <f t="shared" ref="T174" si="151">S174+1</f>
        <v>45</v>
      </c>
      <c r="U174" s="10">
        <f t="shared" ref="U174" si="152">T174+1</f>
        <v>46</v>
      </c>
      <c r="V174" s="10">
        <f t="shared" ref="V174" si="153">U174+1</f>
        <v>47</v>
      </c>
      <c r="W174" s="10">
        <f t="shared" ref="W174" si="154">V174+1</f>
        <v>48</v>
      </c>
      <c r="X174" s="10">
        <f t="shared" ref="X174" si="155">W174+1</f>
        <v>49</v>
      </c>
      <c r="Y174" s="5" t="s">
        <v>146</v>
      </c>
    </row>
    <row r="175" spans="1:25" x14ac:dyDescent="0.15">
      <c r="B175" s="91"/>
      <c r="C175" s="48">
        <f t="array" ref="C175:C194">TRANSPOSE(E165:X165)</f>
        <v>30</v>
      </c>
      <c r="D175" s="40">
        <f t="array" ref="D175:D194">TRANSPOSE(E172:X172)</f>
        <v>19</v>
      </c>
      <c r="E175" s="39" t="str">
        <f t="shared" ref="E175:E194" si="156">IF($C175&lt;E$165,$D175/MIN($D$134,COUNT($E$165:$X$165)),"")</f>
        <v/>
      </c>
      <c r="F175" s="81">
        <f t="shared" ref="F175:X175" si="157">F143</f>
        <v>1.2</v>
      </c>
      <c r="G175" s="81">
        <f t="shared" si="157"/>
        <v>1.2</v>
      </c>
      <c r="H175" s="81">
        <f t="shared" si="157"/>
        <v>1.2</v>
      </c>
      <c r="I175" s="81">
        <f t="shared" si="157"/>
        <v>1.2</v>
      </c>
      <c r="J175" s="81">
        <f t="shared" si="157"/>
        <v>1.2</v>
      </c>
      <c r="K175" s="81">
        <f t="shared" si="157"/>
        <v>1.2</v>
      </c>
      <c r="L175" s="81">
        <f t="shared" si="157"/>
        <v>1.2</v>
      </c>
      <c r="M175" s="81">
        <f t="shared" si="157"/>
        <v>1.2</v>
      </c>
      <c r="N175" s="81">
        <f t="shared" si="157"/>
        <v>1.2</v>
      </c>
      <c r="O175" s="81">
        <f t="shared" si="157"/>
        <v>1.2</v>
      </c>
      <c r="P175" s="81">
        <f t="shared" si="157"/>
        <v>1.2</v>
      </c>
      <c r="Q175" s="81">
        <f t="shared" si="157"/>
        <v>1.2</v>
      </c>
      <c r="R175" s="81">
        <f t="shared" si="157"/>
        <v>1.2</v>
      </c>
      <c r="S175" s="81">
        <f t="shared" si="157"/>
        <v>1.2</v>
      </c>
      <c r="T175" s="81">
        <f t="shared" si="157"/>
        <v>1.2</v>
      </c>
      <c r="U175" s="81">
        <f t="shared" si="157"/>
        <v>1</v>
      </c>
      <c r="V175" s="81" t="str">
        <f t="shared" si="157"/>
        <v/>
      </c>
      <c r="W175" s="81" t="str">
        <f t="shared" si="157"/>
        <v/>
      </c>
      <c r="X175" s="81" t="str">
        <f t="shared" si="157"/>
        <v/>
      </c>
      <c r="Y175" s="39">
        <f t="shared" ref="Y175:Y195" si="158">SUM(E175:X175)</f>
        <v>18.999999999999996</v>
      </c>
    </row>
    <row r="176" spans="1:25" x14ac:dyDescent="0.15">
      <c r="B176" s="92"/>
      <c r="C176" s="49">
        <v>31</v>
      </c>
      <c r="D176" s="41">
        <v>19</v>
      </c>
      <c r="E176" s="42" t="str">
        <f t="shared" si="156"/>
        <v/>
      </c>
      <c r="F176" s="79" t="str">
        <f t="shared" ref="F176:X176" si="159">F144</f>
        <v/>
      </c>
      <c r="G176" s="79">
        <f t="shared" si="159"/>
        <v>1.2</v>
      </c>
      <c r="H176" s="79">
        <f t="shared" si="159"/>
        <v>1.2</v>
      </c>
      <c r="I176" s="79">
        <f t="shared" si="159"/>
        <v>1.2</v>
      </c>
      <c r="J176" s="79">
        <f t="shared" si="159"/>
        <v>1.2</v>
      </c>
      <c r="K176" s="79">
        <f t="shared" si="159"/>
        <v>1.2</v>
      </c>
      <c r="L176" s="79">
        <f t="shared" si="159"/>
        <v>1.2</v>
      </c>
      <c r="M176" s="79">
        <f t="shared" si="159"/>
        <v>1.2</v>
      </c>
      <c r="N176" s="79">
        <f t="shared" si="159"/>
        <v>1.2</v>
      </c>
      <c r="O176" s="79">
        <f t="shared" si="159"/>
        <v>1.2</v>
      </c>
      <c r="P176" s="79">
        <f t="shared" si="159"/>
        <v>1.2</v>
      </c>
      <c r="Q176" s="79">
        <f t="shared" si="159"/>
        <v>1.2</v>
      </c>
      <c r="R176" s="79">
        <f t="shared" si="159"/>
        <v>1.2</v>
      </c>
      <c r="S176" s="79">
        <f t="shared" si="159"/>
        <v>1.2</v>
      </c>
      <c r="T176" s="79">
        <f t="shared" si="159"/>
        <v>1.2</v>
      </c>
      <c r="U176" s="79">
        <f t="shared" si="159"/>
        <v>1.2</v>
      </c>
      <c r="V176" s="79">
        <f t="shared" si="159"/>
        <v>1</v>
      </c>
      <c r="W176" s="79" t="str">
        <f t="shared" si="159"/>
        <v/>
      </c>
      <c r="X176" s="79" t="str">
        <f t="shared" si="159"/>
        <v/>
      </c>
      <c r="Y176" s="42">
        <f t="shared" si="158"/>
        <v>18.999999999999996</v>
      </c>
    </row>
    <row r="177" spans="2:25" x14ac:dyDescent="0.15">
      <c r="B177" s="92"/>
      <c r="C177" s="49">
        <v>32</v>
      </c>
      <c r="D177" s="41">
        <v>19</v>
      </c>
      <c r="E177" s="42" t="str">
        <f t="shared" si="156"/>
        <v/>
      </c>
      <c r="F177" s="79" t="str">
        <f t="shared" ref="F177:U177" si="160">F145</f>
        <v/>
      </c>
      <c r="G177" s="79" t="str">
        <f t="shared" si="160"/>
        <v/>
      </c>
      <c r="H177" s="79">
        <f t="shared" si="160"/>
        <v>1.2</v>
      </c>
      <c r="I177" s="79">
        <f t="shared" si="160"/>
        <v>1.2</v>
      </c>
      <c r="J177" s="79">
        <f t="shared" si="160"/>
        <v>1.2</v>
      </c>
      <c r="K177" s="79">
        <f t="shared" si="160"/>
        <v>1.2</v>
      </c>
      <c r="L177" s="79">
        <f t="shared" si="160"/>
        <v>1.2</v>
      </c>
      <c r="M177" s="79">
        <f t="shared" si="160"/>
        <v>1.2</v>
      </c>
      <c r="N177" s="79">
        <f t="shared" si="160"/>
        <v>1.2</v>
      </c>
      <c r="O177" s="79">
        <f t="shared" si="160"/>
        <v>1.2</v>
      </c>
      <c r="P177" s="79">
        <f t="shared" si="160"/>
        <v>1.2</v>
      </c>
      <c r="Q177" s="79">
        <f t="shared" si="160"/>
        <v>1.2</v>
      </c>
      <c r="R177" s="79">
        <f t="shared" si="160"/>
        <v>1.2</v>
      </c>
      <c r="S177" s="79">
        <f t="shared" si="160"/>
        <v>1.2</v>
      </c>
      <c r="T177" s="79">
        <f t="shared" si="160"/>
        <v>1.2</v>
      </c>
      <c r="U177" s="79">
        <f t="shared" si="160"/>
        <v>1.2</v>
      </c>
      <c r="V177" s="79">
        <f t="shared" ref="V177:X189" si="161">V145</f>
        <v>1.2</v>
      </c>
      <c r="W177" s="79">
        <f t="shared" si="161"/>
        <v>1</v>
      </c>
      <c r="X177" s="79" t="str">
        <f t="shared" si="161"/>
        <v/>
      </c>
      <c r="Y177" s="42">
        <f t="shared" si="158"/>
        <v>18.999999999999996</v>
      </c>
    </row>
    <row r="178" spans="2:25" x14ac:dyDescent="0.15">
      <c r="B178" s="92"/>
      <c r="C178" s="49">
        <v>33</v>
      </c>
      <c r="D178" s="41">
        <v>19</v>
      </c>
      <c r="E178" s="42" t="str">
        <f t="shared" si="156"/>
        <v/>
      </c>
      <c r="F178" s="79" t="str">
        <f t="shared" ref="F178" si="162">F146</f>
        <v/>
      </c>
      <c r="G178" s="79" t="str">
        <f t="shared" ref="G178:U178" si="163">G146</f>
        <v/>
      </c>
      <c r="H178" s="79" t="str">
        <f t="shared" si="163"/>
        <v/>
      </c>
      <c r="I178" s="79">
        <f t="shared" si="163"/>
        <v>1.2</v>
      </c>
      <c r="J178" s="79">
        <f t="shared" si="163"/>
        <v>1.2</v>
      </c>
      <c r="K178" s="79">
        <f t="shared" si="163"/>
        <v>1.2</v>
      </c>
      <c r="L178" s="79">
        <f t="shared" si="163"/>
        <v>1.2</v>
      </c>
      <c r="M178" s="79">
        <f t="shared" si="163"/>
        <v>1.2</v>
      </c>
      <c r="N178" s="79">
        <f t="shared" si="163"/>
        <v>1.2</v>
      </c>
      <c r="O178" s="79">
        <f t="shared" si="163"/>
        <v>1.2</v>
      </c>
      <c r="P178" s="79">
        <f t="shared" si="163"/>
        <v>1.2</v>
      </c>
      <c r="Q178" s="79">
        <f t="shared" si="163"/>
        <v>1.2</v>
      </c>
      <c r="R178" s="79">
        <f t="shared" si="163"/>
        <v>1.2</v>
      </c>
      <c r="S178" s="79">
        <f t="shared" si="163"/>
        <v>1.2</v>
      </c>
      <c r="T178" s="79">
        <f t="shared" si="163"/>
        <v>1.2</v>
      </c>
      <c r="U178" s="79">
        <f t="shared" si="163"/>
        <v>1.2</v>
      </c>
      <c r="V178" s="79">
        <f t="shared" si="161"/>
        <v>1.2</v>
      </c>
      <c r="W178" s="79">
        <f t="shared" si="161"/>
        <v>1.2</v>
      </c>
      <c r="X178" s="79">
        <f t="shared" si="161"/>
        <v>1</v>
      </c>
      <c r="Y178" s="42">
        <f t="shared" si="158"/>
        <v>18.999999999999996</v>
      </c>
    </row>
    <row r="179" spans="2:25" x14ac:dyDescent="0.15">
      <c r="B179" s="92"/>
      <c r="C179" s="49">
        <v>34</v>
      </c>
      <c r="D179" s="41">
        <v>18.857142857142847</v>
      </c>
      <c r="E179" s="42" t="str">
        <f t="shared" si="156"/>
        <v/>
      </c>
      <c r="F179" s="79" t="str">
        <f t="shared" ref="F179" si="164">F147</f>
        <v/>
      </c>
      <c r="G179" s="79" t="str">
        <f t="shared" ref="G179:U179" si="165">G147</f>
        <v/>
      </c>
      <c r="H179" s="79" t="str">
        <f t="shared" si="165"/>
        <v/>
      </c>
      <c r="I179" s="79" t="str">
        <f t="shared" si="165"/>
        <v/>
      </c>
      <c r="J179" s="79">
        <f t="shared" si="165"/>
        <v>1.2571428571428571</v>
      </c>
      <c r="K179" s="79">
        <f t="shared" si="165"/>
        <v>1.2571428571428571</v>
      </c>
      <c r="L179" s="79">
        <f t="shared" si="165"/>
        <v>1.2571428571428571</v>
      </c>
      <c r="M179" s="79">
        <f t="shared" si="165"/>
        <v>1.2571428571428571</v>
      </c>
      <c r="N179" s="79">
        <f t="shared" si="165"/>
        <v>1.2571428571428571</v>
      </c>
      <c r="O179" s="79">
        <f t="shared" si="165"/>
        <v>1.2571428571428571</v>
      </c>
      <c r="P179" s="79">
        <f t="shared" si="165"/>
        <v>1.2571428571428571</v>
      </c>
      <c r="Q179" s="79">
        <f t="shared" si="165"/>
        <v>1.2571428571428571</v>
      </c>
      <c r="R179" s="79">
        <f t="shared" si="165"/>
        <v>1.2571428571428571</v>
      </c>
      <c r="S179" s="79">
        <f t="shared" si="165"/>
        <v>1.2571428571428571</v>
      </c>
      <c r="T179" s="79">
        <f t="shared" si="165"/>
        <v>1.2571428571428571</v>
      </c>
      <c r="U179" s="79">
        <f t="shared" si="165"/>
        <v>1.2571428571428571</v>
      </c>
      <c r="V179" s="79">
        <f t="shared" si="161"/>
        <v>1.2571428571428571</v>
      </c>
      <c r="W179" s="79">
        <f t="shared" si="161"/>
        <v>1.2571428571428571</v>
      </c>
      <c r="X179" s="79">
        <f t="shared" si="161"/>
        <v>1.2571428571428571</v>
      </c>
      <c r="Y179" s="42">
        <f t="shared" si="158"/>
        <v>18.857142857142851</v>
      </c>
    </row>
    <row r="180" spans="2:25" x14ac:dyDescent="0.15">
      <c r="B180" s="92"/>
      <c r="C180" s="49">
        <v>35</v>
      </c>
      <c r="D180" s="41">
        <v>16.800000000000011</v>
      </c>
      <c r="E180" s="42" t="str">
        <f t="shared" si="156"/>
        <v/>
      </c>
      <c r="F180" s="79" t="str">
        <f t="shared" ref="F180" si="166">F148</f>
        <v/>
      </c>
      <c r="G180" s="79" t="str">
        <f t="shared" ref="G180:U180" si="167">G148</f>
        <v/>
      </c>
      <c r="H180" s="79" t="str">
        <f t="shared" si="167"/>
        <v/>
      </c>
      <c r="I180" s="79" t="str">
        <f t="shared" si="167"/>
        <v/>
      </c>
      <c r="J180" s="79" t="str">
        <f t="shared" si="167"/>
        <v/>
      </c>
      <c r="K180" s="79">
        <f t="shared" si="167"/>
        <v>1.2</v>
      </c>
      <c r="L180" s="79">
        <f t="shared" si="167"/>
        <v>1.2</v>
      </c>
      <c r="M180" s="79">
        <f t="shared" si="167"/>
        <v>1.2</v>
      </c>
      <c r="N180" s="79">
        <f t="shared" si="167"/>
        <v>1.2</v>
      </c>
      <c r="O180" s="79">
        <f t="shared" si="167"/>
        <v>1.2</v>
      </c>
      <c r="P180" s="79">
        <f t="shared" si="167"/>
        <v>1.2</v>
      </c>
      <c r="Q180" s="79">
        <f t="shared" si="167"/>
        <v>1.2</v>
      </c>
      <c r="R180" s="79">
        <f t="shared" si="167"/>
        <v>1.2</v>
      </c>
      <c r="S180" s="79">
        <f t="shared" si="167"/>
        <v>1.2</v>
      </c>
      <c r="T180" s="79">
        <f t="shared" si="167"/>
        <v>1.2</v>
      </c>
      <c r="U180" s="79">
        <f t="shared" si="167"/>
        <v>1.2</v>
      </c>
      <c r="V180" s="79">
        <f t="shared" si="161"/>
        <v>1.2</v>
      </c>
      <c r="W180" s="79">
        <f t="shared" si="161"/>
        <v>1.2</v>
      </c>
      <c r="X180" s="79">
        <f t="shared" si="161"/>
        <v>1.2</v>
      </c>
      <c r="Y180" s="42">
        <f t="shared" si="158"/>
        <v>16.799999999999997</v>
      </c>
    </row>
    <row r="181" spans="2:25" x14ac:dyDescent="0.15">
      <c r="B181" s="92"/>
      <c r="C181" s="49">
        <v>36</v>
      </c>
      <c r="D181" s="41">
        <v>15.599999999999994</v>
      </c>
      <c r="E181" s="42" t="str">
        <f t="shared" si="156"/>
        <v/>
      </c>
      <c r="F181" s="79" t="str">
        <f t="shared" ref="F181" si="168">F149</f>
        <v/>
      </c>
      <c r="G181" s="79" t="str">
        <f t="shared" ref="G181:U181" si="169">G149</f>
        <v/>
      </c>
      <c r="H181" s="79" t="str">
        <f t="shared" si="169"/>
        <v/>
      </c>
      <c r="I181" s="79" t="str">
        <f t="shared" si="169"/>
        <v/>
      </c>
      <c r="J181" s="79" t="str">
        <f t="shared" si="169"/>
        <v/>
      </c>
      <c r="K181" s="79" t="str">
        <f t="shared" si="169"/>
        <v/>
      </c>
      <c r="L181" s="79">
        <f t="shared" si="169"/>
        <v>1.2</v>
      </c>
      <c r="M181" s="79">
        <f t="shared" si="169"/>
        <v>1.2</v>
      </c>
      <c r="N181" s="79">
        <f t="shared" si="169"/>
        <v>1.2</v>
      </c>
      <c r="O181" s="79">
        <f t="shared" si="169"/>
        <v>1.2</v>
      </c>
      <c r="P181" s="79">
        <f t="shared" si="169"/>
        <v>1.2</v>
      </c>
      <c r="Q181" s="79">
        <f t="shared" si="169"/>
        <v>1.2</v>
      </c>
      <c r="R181" s="79">
        <f t="shared" si="169"/>
        <v>1.2</v>
      </c>
      <c r="S181" s="79">
        <f t="shared" si="169"/>
        <v>1.2</v>
      </c>
      <c r="T181" s="79">
        <f t="shared" si="169"/>
        <v>1.2</v>
      </c>
      <c r="U181" s="79">
        <f t="shared" si="169"/>
        <v>1.2</v>
      </c>
      <c r="V181" s="79">
        <f t="shared" si="161"/>
        <v>1.2</v>
      </c>
      <c r="W181" s="79">
        <f t="shared" si="161"/>
        <v>1.2</v>
      </c>
      <c r="X181" s="79">
        <f t="shared" si="161"/>
        <v>1.2</v>
      </c>
      <c r="Y181" s="42">
        <f t="shared" si="158"/>
        <v>15.599999999999996</v>
      </c>
    </row>
    <row r="182" spans="2:25" x14ac:dyDescent="0.15">
      <c r="B182" s="92"/>
      <c r="C182" s="49">
        <v>37</v>
      </c>
      <c r="D182" s="41">
        <v>14.400000000000006</v>
      </c>
      <c r="E182" s="42" t="str">
        <f t="shared" si="156"/>
        <v/>
      </c>
      <c r="F182" s="79" t="str">
        <f t="shared" ref="F182" si="170">F150</f>
        <v/>
      </c>
      <c r="G182" s="79" t="str">
        <f t="shared" ref="G182:U182" si="171">G150</f>
        <v/>
      </c>
      <c r="H182" s="79" t="str">
        <f t="shared" si="171"/>
        <v/>
      </c>
      <c r="I182" s="79" t="str">
        <f t="shared" si="171"/>
        <v/>
      </c>
      <c r="J182" s="79" t="str">
        <f t="shared" si="171"/>
        <v/>
      </c>
      <c r="K182" s="79" t="str">
        <f t="shared" si="171"/>
        <v/>
      </c>
      <c r="L182" s="79" t="str">
        <f t="shared" si="171"/>
        <v/>
      </c>
      <c r="M182" s="79">
        <f t="shared" si="171"/>
        <v>1.2</v>
      </c>
      <c r="N182" s="79">
        <f t="shared" si="171"/>
        <v>1.2</v>
      </c>
      <c r="O182" s="79">
        <f t="shared" si="171"/>
        <v>1.2</v>
      </c>
      <c r="P182" s="79">
        <f t="shared" si="171"/>
        <v>1.2</v>
      </c>
      <c r="Q182" s="79">
        <f t="shared" si="171"/>
        <v>1.2</v>
      </c>
      <c r="R182" s="79">
        <f t="shared" si="171"/>
        <v>1.2</v>
      </c>
      <c r="S182" s="79">
        <f t="shared" si="171"/>
        <v>1.2</v>
      </c>
      <c r="T182" s="79">
        <f t="shared" si="171"/>
        <v>1.2</v>
      </c>
      <c r="U182" s="79">
        <f t="shared" si="171"/>
        <v>1.2</v>
      </c>
      <c r="V182" s="79">
        <f t="shared" si="161"/>
        <v>1.2</v>
      </c>
      <c r="W182" s="79">
        <f t="shared" si="161"/>
        <v>1.2</v>
      </c>
      <c r="X182" s="79">
        <f t="shared" si="161"/>
        <v>1.2</v>
      </c>
      <c r="Y182" s="42">
        <f t="shared" si="158"/>
        <v>14.399999999999997</v>
      </c>
    </row>
    <row r="183" spans="2:25" x14ac:dyDescent="0.15">
      <c r="B183" s="92"/>
      <c r="C183" s="49">
        <v>38</v>
      </c>
      <c r="D183" s="41">
        <v>52.799999999999955</v>
      </c>
      <c r="E183" s="42" t="str">
        <f t="shared" si="156"/>
        <v/>
      </c>
      <c r="F183" s="79" t="str">
        <f t="shared" ref="F183" si="172">F151</f>
        <v/>
      </c>
      <c r="G183" s="79" t="str">
        <f t="shared" ref="G183:U183" si="173">G151</f>
        <v/>
      </c>
      <c r="H183" s="79" t="str">
        <f t="shared" si="173"/>
        <v/>
      </c>
      <c r="I183" s="79" t="str">
        <f t="shared" si="173"/>
        <v/>
      </c>
      <c r="J183" s="79" t="str">
        <f t="shared" si="173"/>
        <v/>
      </c>
      <c r="K183" s="79" t="str">
        <f t="shared" si="173"/>
        <v/>
      </c>
      <c r="L183" s="79" t="str">
        <f t="shared" si="173"/>
        <v/>
      </c>
      <c r="M183" s="79" t="str">
        <f t="shared" si="173"/>
        <v/>
      </c>
      <c r="N183" s="79">
        <f t="shared" si="173"/>
        <v>4.8</v>
      </c>
      <c r="O183" s="79">
        <f t="shared" si="173"/>
        <v>4.8</v>
      </c>
      <c r="P183" s="79">
        <f t="shared" si="173"/>
        <v>4.8</v>
      </c>
      <c r="Q183" s="79">
        <f t="shared" si="173"/>
        <v>4.8</v>
      </c>
      <c r="R183" s="79">
        <f t="shared" si="173"/>
        <v>4.8</v>
      </c>
      <c r="S183" s="79">
        <f t="shared" si="173"/>
        <v>4.8</v>
      </c>
      <c r="T183" s="79">
        <f t="shared" si="173"/>
        <v>4.8</v>
      </c>
      <c r="U183" s="79">
        <f t="shared" si="173"/>
        <v>4.8</v>
      </c>
      <c r="V183" s="79">
        <f t="shared" si="161"/>
        <v>4.8</v>
      </c>
      <c r="W183" s="79">
        <f t="shared" si="161"/>
        <v>4.8</v>
      </c>
      <c r="X183" s="79">
        <f t="shared" si="161"/>
        <v>4.8</v>
      </c>
      <c r="Y183" s="42">
        <f t="shared" si="158"/>
        <v>52.79999999999999</v>
      </c>
    </row>
    <row r="184" spans="2:25" x14ac:dyDescent="0.15">
      <c r="B184" s="92"/>
      <c r="C184" s="49">
        <v>39</v>
      </c>
      <c r="D184" s="41">
        <v>12.571428571428569</v>
      </c>
      <c r="E184" s="42" t="str">
        <f t="shared" si="156"/>
        <v/>
      </c>
      <c r="F184" s="79" t="str">
        <f t="shared" ref="F184" si="174">F152</f>
        <v/>
      </c>
      <c r="G184" s="79" t="str">
        <f t="shared" ref="G184:U184" si="175">G152</f>
        <v/>
      </c>
      <c r="H184" s="79" t="str">
        <f t="shared" si="175"/>
        <v/>
      </c>
      <c r="I184" s="79" t="str">
        <f t="shared" si="175"/>
        <v/>
      </c>
      <c r="J184" s="79" t="str">
        <f t="shared" si="175"/>
        <v/>
      </c>
      <c r="K184" s="79" t="str">
        <f t="shared" si="175"/>
        <v/>
      </c>
      <c r="L184" s="79" t="str">
        <f t="shared" si="175"/>
        <v/>
      </c>
      <c r="M184" s="79" t="str">
        <f t="shared" si="175"/>
        <v/>
      </c>
      <c r="N184" s="79" t="str">
        <f t="shared" si="175"/>
        <v/>
      </c>
      <c r="O184" s="79">
        <f t="shared" si="175"/>
        <v>1.2571428571428571</v>
      </c>
      <c r="P184" s="79">
        <f t="shared" si="175"/>
        <v>1.2571428571428571</v>
      </c>
      <c r="Q184" s="79">
        <f t="shared" si="175"/>
        <v>1.2571428571428571</v>
      </c>
      <c r="R184" s="79">
        <f t="shared" si="175"/>
        <v>1.2571428571428571</v>
      </c>
      <c r="S184" s="79">
        <f t="shared" si="175"/>
        <v>1.2571428571428571</v>
      </c>
      <c r="T184" s="79">
        <f t="shared" si="175"/>
        <v>1.2571428571428571</v>
      </c>
      <c r="U184" s="79">
        <f t="shared" si="175"/>
        <v>1.2571428571428571</v>
      </c>
      <c r="V184" s="79">
        <f t="shared" si="161"/>
        <v>1.2571428571428571</v>
      </c>
      <c r="W184" s="79">
        <f t="shared" si="161"/>
        <v>1.2571428571428571</v>
      </c>
      <c r="X184" s="79">
        <f t="shared" si="161"/>
        <v>1.2571428571428571</v>
      </c>
      <c r="Y184" s="42">
        <f t="shared" si="158"/>
        <v>12.571428571428569</v>
      </c>
    </row>
    <row r="185" spans="2:25" x14ac:dyDescent="0.15">
      <c r="B185" s="92"/>
      <c r="C185" s="49">
        <v>40</v>
      </c>
      <c r="D185" s="41">
        <v>10.800000000000011</v>
      </c>
      <c r="E185" s="42" t="str">
        <f t="shared" si="156"/>
        <v/>
      </c>
      <c r="F185" s="79" t="str">
        <f t="shared" ref="F185" si="176">F153</f>
        <v/>
      </c>
      <c r="G185" s="79" t="str">
        <f t="shared" ref="G185:U185" si="177">G153</f>
        <v/>
      </c>
      <c r="H185" s="79" t="str">
        <f t="shared" si="177"/>
        <v/>
      </c>
      <c r="I185" s="79" t="str">
        <f t="shared" si="177"/>
        <v/>
      </c>
      <c r="J185" s="79" t="str">
        <f t="shared" si="177"/>
        <v/>
      </c>
      <c r="K185" s="79" t="str">
        <f t="shared" si="177"/>
        <v/>
      </c>
      <c r="L185" s="79" t="str">
        <f t="shared" si="177"/>
        <v/>
      </c>
      <c r="M185" s="79" t="str">
        <f t="shared" si="177"/>
        <v/>
      </c>
      <c r="N185" s="79" t="str">
        <f t="shared" si="177"/>
        <v/>
      </c>
      <c r="O185" s="79" t="str">
        <f t="shared" si="177"/>
        <v/>
      </c>
      <c r="P185" s="79">
        <f t="shared" si="177"/>
        <v>1.2</v>
      </c>
      <c r="Q185" s="79">
        <f t="shared" si="177"/>
        <v>1.2</v>
      </c>
      <c r="R185" s="79">
        <f t="shared" si="177"/>
        <v>1.2</v>
      </c>
      <c r="S185" s="79">
        <f t="shared" si="177"/>
        <v>1.2</v>
      </c>
      <c r="T185" s="79">
        <f t="shared" si="177"/>
        <v>1.2</v>
      </c>
      <c r="U185" s="79">
        <f t="shared" si="177"/>
        <v>1.2</v>
      </c>
      <c r="V185" s="79">
        <f t="shared" si="161"/>
        <v>1.2</v>
      </c>
      <c r="W185" s="79">
        <f t="shared" si="161"/>
        <v>1.2</v>
      </c>
      <c r="X185" s="79">
        <f t="shared" si="161"/>
        <v>1.2</v>
      </c>
      <c r="Y185" s="42">
        <f t="shared" si="158"/>
        <v>10.799999999999999</v>
      </c>
    </row>
    <row r="186" spans="2:25" x14ac:dyDescent="0.15">
      <c r="B186" s="92"/>
      <c r="C186" s="49">
        <v>41</v>
      </c>
      <c r="D186" s="41">
        <v>9.5999999999999943</v>
      </c>
      <c r="E186" s="42" t="str">
        <f t="shared" si="156"/>
        <v/>
      </c>
      <c r="F186" s="79" t="str">
        <f t="shared" ref="F186" si="178">F154</f>
        <v/>
      </c>
      <c r="G186" s="79" t="str">
        <f t="shared" ref="G186:U186" si="179">G154</f>
        <v/>
      </c>
      <c r="H186" s="79" t="str">
        <f t="shared" si="179"/>
        <v/>
      </c>
      <c r="I186" s="79" t="str">
        <f t="shared" si="179"/>
        <v/>
      </c>
      <c r="J186" s="79" t="str">
        <f t="shared" si="179"/>
        <v/>
      </c>
      <c r="K186" s="79" t="str">
        <f t="shared" si="179"/>
        <v/>
      </c>
      <c r="L186" s="79" t="str">
        <f t="shared" si="179"/>
        <v/>
      </c>
      <c r="M186" s="79" t="str">
        <f t="shared" si="179"/>
        <v/>
      </c>
      <c r="N186" s="79" t="str">
        <f t="shared" si="179"/>
        <v/>
      </c>
      <c r="O186" s="79" t="str">
        <f t="shared" si="179"/>
        <v/>
      </c>
      <c r="P186" s="79" t="str">
        <f t="shared" si="179"/>
        <v/>
      </c>
      <c r="Q186" s="79">
        <f t="shared" si="179"/>
        <v>1.2</v>
      </c>
      <c r="R186" s="79">
        <f t="shared" si="179"/>
        <v>1.2</v>
      </c>
      <c r="S186" s="79">
        <f t="shared" si="179"/>
        <v>1.2</v>
      </c>
      <c r="T186" s="79">
        <f t="shared" si="179"/>
        <v>1.2</v>
      </c>
      <c r="U186" s="79">
        <f t="shared" si="179"/>
        <v>1.2</v>
      </c>
      <c r="V186" s="79">
        <f t="shared" si="161"/>
        <v>1.2</v>
      </c>
      <c r="W186" s="79">
        <f t="shared" si="161"/>
        <v>1.2</v>
      </c>
      <c r="X186" s="79">
        <f t="shared" si="161"/>
        <v>1.2</v>
      </c>
      <c r="Y186" s="42">
        <f t="shared" si="158"/>
        <v>9.6</v>
      </c>
    </row>
    <row r="187" spans="2:25" x14ac:dyDescent="0.15">
      <c r="B187" s="92"/>
      <c r="C187" s="49">
        <v>42</v>
      </c>
      <c r="D187" s="41">
        <v>8.4000000000000057</v>
      </c>
      <c r="E187" s="42" t="str">
        <f t="shared" si="156"/>
        <v/>
      </c>
      <c r="F187" s="79" t="str">
        <f t="shared" ref="F187" si="180">F155</f>
        <v/>
      </c>
      <c r="G187" s="79" t="str">
        <f t="shared" ref="G187:U187" si="181">G155</f>
        <v/>
      </c>
      <c r="H187" s="79" t="str">
        <f t="shared" si="181"/>
        <v/>
      </c>
      <c r="I187" s="79" t="str">
        <f t="shared" si="181"/>
        <v/>
      </c>
      <c r="J187" s="79" t="str">
        <f t="shared" si="181"/>
        <v/>
      </c>
      <c r="K187" s="79" t="str">
        <f t="shared" si="181"/>
        <v/>
      </c>
      <c r="L187" s="79" t="str">
        <f t="shared" si="181"/>
        <v/>
      </c>
      <c r="M187" s="79" t="str">
        <f t="shared" si="181"/>
        <v/>
      </c>
      <c r="N187" s="79" t="str">
        <f t="shared" si="181"/>
        <v/>
      </c>
      <c r="O187" s="79" t="str">
        <f t="shared" si="181"/>
        <v/>
      </c>
      <c r="P187" s="79" t="str">
        <f t="shared" si="181"/>
        <v/>
      </c>
      <c r="Q187" s="79" t="str">
        <f t="shared" si="181"/>
        <v/>
      </c>
      <c r="R187" s="79">
        <f t="shared" si="181"/>
        <v>1.2</v>
      </c>
      <c r="S187" s="79">
        <f t="shared" si="181"/>
        <v>1.2</v>
      </c>
      <c r="T187" s="79">
        <f t="shared" si="181"/>
        <v>1.2</v>
      </c>
      <c r="U187" s="79">
        <f t="shared" si="181"/>
        <v>1.2</v>
      </c>
      <c r="V187" s="79">
        <f t="shared" si="161"/>
        <v>1.2</v>
      </c>
      <c r="W187" s="79">
        <f t="shared" si="161"/>
        <v>1.2</v>
      </c>
      <c r="X187" s="79">
        <f t="shared" si="161"/>
        <v>1.2</v>
      </c>
      <c r="Y187" s="42">
        <f t="shared" si="158"/>
        <v>8.4</v>
      </c>
    </row>
    <row r="188" spans="2:25" x14ac:dyDescent="0.15">
      <c r="B188" s="92"/>
      <c r="C188" s="49">
        <v>43</v>
      </c>
      <c r="D188" s="41">
        <v>7.1999999999999886</v>
      </c>
      <c r="E188" s="42" t="str">
        <f t="shared" si="156"/>
        <v/>
      </c>
      <c r="F188" s="79" t="str">
        <f t="shared" ref="F188" si="182">F156</f>
        <v/>
      </c>
      <c r="G188" s="79" t="str">
        <f t="shared" ref="G188:U188" si="183">G156</f>
        <v/>
      </c>
      <c r="H188" s="79" t="str">
        <f t="shared" si="183"/>
        <v/>
      </c>
      <c r="I188" s="79" t="str">
        <f t="shared" si="183"/>
        <v/>
      </c>
      <c r="J188" s="79" t="str">
        <f t="shared" si="183"/>
        <v/>
      </c>
      <c r="K188" s="79" t="str">
        <f t="shared" si="183"/>
        <v/>
      </c>
      <c r="L188" s="79" t="str">
        <f t="shared" si="183"/>
        <v/>
      </c>
      <c r="M188" s="79" t="str">
        <f t="shared" si="183"/>
        <v/>
      </c>
      <c r="N188" s="79" t="str">
        <f t="shared" si="183"/>
        <v/>
      </c>
      <c r="O188" s="79" t="str">
        <f t="shared" si="183"/>
        <v/>
      </c>
      <c r="P188" s="79" t="str">
        <f t="shared" si="183"/>
        <v/>
      </c>
      <c r="Q188" s="79" t="str">
        <f t="shared" si="183"/>
        <v/>
      </c>
      <c r="R188" s="79" t="str">
        <f t="shared" si="183"/>
        <v/>
      </c>
      <c r="S188" s="79">
        <f t="shared" si="183"/>
        <v>1.2</v>
      </c>
      <c r="T188" s="79">
        <f t="shared" si="183"/>
        <v>1.2</v>
      </c>
      <c r="U188" s="79">
        <f t="shared" si="183"/>
        <v>1.2</v>
      </c>
      <c r="V188" s="79">
        <f t="shared" si="161"/>
        <v>1.2</v>
      </c>
      <c r="W188" s="79">
        <f t="shared" si="161"/>
        <v>1.2</v>
      </c>
      <c r="X188" s="79">
        <f t="shared" si="161"/>
        <v>1.2</v>
      </c>
      <c r="Y188" s="42">
        <f t="shared" si="158"/>
        <v>7.2</v>
      </c>
    </row>
    <row r="189" spans="2:25" x14ac:dyDescent="0.15">
      <c r="B189" s="92"/>
      <c r="C189" s="49">
        <v>44</v>
      </c>
      <c r="D189" s="41">
        <v>6.2857142857142918</v>
      </c>
      <c r="E189" s="42" t="str">
        <f t="shared" si="156"/>
        <v/>
      </c>
      <c r="F189" s="79" t="str">
        <f t="shared" ref="F189" si="184">F157</f>
        <v/>
      </c>
      <c r="G189" s="79" t="str">
        <f t="shared" ref="G189:U189" si="185">G157</f>
        <v/>
      </c>
      <c r="H189" s="79" t="str">
        <f t="shared" si="185"/>
        <v/>
      </c>
      <c r="I189" s="79" t="str">
        <f t="shared" si="185"/>
        <v/>
      </c>
      <c r="J189" s="79" t="str">
        <f t="shared" si="185"/>
        <v/>
      </c>
      <c r="K189" s="79" t="str">
        <f t="shared" si="185"/>
        <v/>
      </c>
      <c r="L189" s="79" t="str">
        <f t="shared" si="185"/>
        <v/>
      </c>
      <c r="M189" s="79" t="str">
        <f t="shared" si="185"/>
        <v/>
      </c>
      <c r="N189" s="79" t="str">
        <f t="shared" si="185"/>
        <v/>
      </c>
      <c r="O189" s="79" t="str">
        <f t="shared" si="185"/>
        <v/>
      </c>
      <c r="P189" s="79" t="str">
        <f t="shared" si="185"/>
        <v/>
      </c>
      <c r="Q189" s="79" t="str">
        <f t="shared" si="185"/>
        <v/>
      </c>
      <c r="R189" s="79" t="str">
        <f t="shared" si="185"/>
        <v/>
      </c>
      <c r="S189" s="79" t="str">
        <f t="shared" si="185"/>
        <v/>
      </c>
      <c r="T189" s="79">
        <f t="shared" si="185"/>
        <v>1.2571428571428571</v>
      </c>
      <c r="U189" s="79">
        <f t="shared" si="185"/>
        <v>1.2571428571428571</v>
      </c>
      <c r="V189" s="79">
        <f t="shared" si="161"/>
        <v>1.2571428571428571</v>
      </c>
      <c r="W189" s="79">
        <f t="shared" si="161"/>
        <v>1.2571428571428571</v>
      </c>
      <c r="X189" s="79">
        <f t="shared" si="161"/>
        <v>1.2571428571428571</v>
      </c>
      <c r="Y189" s="42">
        <f t="shared" si="158"/>
        <v>6.2857142857142856</v>
      </c>
    </row>
    <row r="190" spans="2:25" x14ac:dyDescent="0.15">
      <c r="B190" s="92"/>
      <c r="C190" s="49">
        <v>45</v>
      </c>
      <c r="D190" s="41">
        <v>4.8000000000000114</v>
      </c>
      <c r="E190" s="42" t="str">
        <f t="shared" si="156"/>
        <v/>
      </c>
      <c r="F190" s="79" t="str">
        <f t="shared" ref="F190:X190" si="186">F158</f>
        <v/>
      </c>
      <c r="G190" s="79" t="str">
        <f t="shared" si="186"/>
        <v/>
      </c>
      <c r="H190" s="79" t="str">
        <f t="shared" si="186"/>
        <v/>
      </c>
      <c r="I190" s="79" t="str">
        <f t="shared" si="186"/>
        <v/>
      </c>
      <c r="J190" s="79" t="str">
        <f t="shared" si="186"/>
        <v/>
      </c>
      <c r="K190" s="79" t="str">
        <f t="shared" si="186"/>
        <v/>
      </c>
      <c r="L190" s="79" t="str">
        <f t="shared" si="186"/>
        <v/>
      </c>
      <c r="M190" s="79" t="str">
        <f t="shared" si="186"/>
        <v/>
      </c>
      <c r="N190" s="79" t="str">
        <f t="shared" si="186"/>
        <v/>
      </c>
      <c r="O190" s="79" t="str">
        <f t="shared" si="186"/>
        <v/>
      </c>
      <c r="P190" s="79" t="str">
        <f t="shared" si="186"/>
        <v/>
      </c>
      <c r="Q190" s="79" t="str">
        <f t="shared" si="186"/>
        <v/>
      </c>
      <c r="R190" s="79" t="str">
        <f t="shared" si="186"/>
        <v/>
      </c>
      <c r="S190" s="79" t="str">
        <f t="shared" si="186"/>
        <v/>
      </c>
      <c r="T190" s="79" t="str">
        <f t="shared" si="186"/>
        <v/>
      </c>
      <c r="U190" s="79">
        <f t="shared" si="186"/>
        <v>1.2</v>
      </c>
      <c r="V190" s="79">
        <f t="shared" si="186"/>
        <v>1.2</v>
      </c>
      <c r="W190" s="79">
        <f t="shared" si="186"/>
        <v>1.2</v>
      </c>
      <c r="X190" s="79">
        <f t="shared" si="186"/>
        <v>1.2</v>
      </c>
      <c r="Y190" s="42">
        <f t="shared" si="158"/>
        <v>4.8</v>
      </c>
    </row>
    <row r="191" spans="2:25" x14ac:dyDescent="0.15">
      <c r="B191" s="92"/>
      <c r="C191" s="49">
        <v>46</v>
      </c>
      <c r="D191" s="41">
        <v>3.5999999999999943</v>
      </c>
      <c r="E191" s="42" t="str">
        <f t="shared" si="156"/>
        <v/>
      </c>
      <c r="F191" s="79" t="str">
        <f t="shared" ref="F191:X191" si="187">F159</f>
        <v/>
      </c>
      <c r="G191" s="79" t="str">
        <f t="shared" si="187"/>
        <v/>
      </c>
      <c r="H191" s="79" t="str">
        <f t="shared" si="187"/>
        <v/>
      </c>
      <c r="I191" s="79" t="str">
        <f t="shared" si="187"/>
        <v/>
      </c>
      <c r="J191" s="79" t="str">
        <f t="shared" si="187"/>
        <v/>
      </c>
      <c r="K191" s="79" t="str">
        <f t="shared" si="187"/>
        <v/>
      </c>
      <c r="L191" s="79" t="str">
        <f t="shared" si="187"/>
        <v/>
      </c>
      <c r="M191" s="79" t="str">
        <f t="shared" si="187"/>
        <v/>
      </c>
      <c r="N191" s="79" t="str">
        <f t="shared" si="187"/>
        <v/>
      </c>
      <c r="O191" s="79" t="str">
        <f t="shared" si="187"/>
        <v/>
      </c>
      <c r="P191" s="79" t="str">
        <f t="shared" si="187"/>
        <v/>
      </c>
      <c r="Q191" s="79" t="str">
        <f t="shared" si="187"/>
        <v/>
      </c>
      <c r="R191" s="79" t="str">
        <f t="shared" si="187"/>
        <v/>
      </c>
      <c r="S191" s="79" t="str">
        <f t="shared" si="187"/>
        <v/>
      </c>
      <c r="T191" s="79" t="str">
        <f t="shared" si="187"/>
        <v/>
      </c>
      <c r="U191" s="79" t="str">
        <f t="shared" si="187"/>
        <v/>
      </c>
      <c r="V191" s="79">
        <f t="shared" si="187"/>
        <v>1.2</v>
      </c>
      <c r="W191" s="79">
        <f t="shared" si="187"/>
        <v>1.2</v>
      </c>
      <c r="X191" s="79">
        <f t="shared" si="187"/>
        <v>1.2</v>
      </c>
      <c r="Y191" s="42">
        <f t="shared" si="158"/>
        <v>3.5999999999999996</v>
      </c>
    </row>
    <row r="192" spans="2:25" x14ac:dyDescent="0.15">
      <c r="B192" s="92"/>
      <c r="C192" s="49">
        <v>47</v>
      </c>
      <c r="D192" s="41">
        <v>9.6000000000000227</v>
      </c>
      <c r="E192" s="42" t="str">
        <f t="shared" si="156"/>
        <v/>
      </c>
      <c r="F192" s="79" t="str">
        <f t="shared" ref="F192:X192" si="188">F160</f>
        <v/>
      </c>
      <c r="G192" s="79" t="str">
        <f t="shared" si="188"/>
        <v/>
      </c>
      <c r="H192" s="79" t="str">
        <f t="shared" si="188"/>
        <v/>
      </c>
      <c r="I192" s="79" t="str">
        <f t="shared" si="188"/>
        <v/>
      </c>
      <c r="J192" s="79" t="str">
        <f t="shared" si="188"/>
        <v/>
      </c>
      <c r="K192" s="79" t="str">
        <f t="shared" si="188"/>
        <v/>
      </c>
      <c r="L192" s="79" t="str">
        <f t="shared" si="188"/>
        <v/>
      </c>
      <c r="M192" s="79" t="str">
        <f t="shared" si="188"/>
        <v/>
      </c>
      <c r="N192" s="79" t="str">
        <f t="shared" si="188"/>
        <v/>
      </c>
      <c r="O192" s="79" t="str">
        <f t="shared" si="188"/>
        <v/>
      </c>
      <c r="P192" s="79" t="str">
        <f t="shared" si="188"/>
        <v/>
      </c>
      <c r="Q192" s="79" t="str">
        <f t="shared" si="188"/>
        <v/>
      </c>
      <c r="R192" s="79" t="str">
        <f t="shared" si="188"/>
        <v/>
      </c>
      <c r="S192" s="79" t="str">
        <f t="shared" si="188"/>
        <v/>
      </c>
      <c r="T192" s="79" t="str">
        <f t="shared" si="188"/>
        <v/>
      </c>
      <c r="U192" s="79" t="str">
        <f t="shared" si="188"/>
        <v/>
      </c>
      <c r="V192" s="79" t="str">
        <f t="shared" si="188"/>
        <v/>
      </c>
      <c r="W192" s="79">
        <f t="shared" si="188"/>
        <v>4.8</v>
      </c>
      <c r="X192" s="79">
        <f t="shared" si="188"/>
        <v>4.8</v>
      </c>
      <c r="Y192" s="42">
        <f t="shared" si="158"/>
        <v>9.6</v>
      </c>
    </row>
    <row r="193" spans="1:26" x14ac:dyDescent="0.15">
      <c r="B193" s="92"/>
      <c r="C193" s="49">
        <v>48</v>
      </c>
      <c r="D193" s="41">
        <v>1.1999999999999886</v>
      </c>
      <c r="E193" s="42" t="str">
        <f t="shared" si="156"/>
        <v/>
      </c>
      <c r="F193" s="79" t="str">
        <f t="shared" ref="F193:X193" si="189">F161</f>
        <v/>
      </c>
      <c r="G193" s="79" t="str">
        <f t="shared" si="189"/>
        <v/>
      </c>
      <c r="H193" s="79" t="str">
        <f t="shared" si="189"/>
        <v/>
      </c>
      <c r="I193" s="79" t="str">
        <f t="shared" si="189"/>
        <v/>
      </c>
      <c r="J193" s="79" t="str">
        <f t="shared" si="189"/>
        <v/>
      </c>
      <c r="K193" s="79" t="str">
        <f t="shared" si="189"/>
        <v/>
      </c>
      <c r="L193" s="79" t="str">
        <f t="shared" si="189"/>
        <v/>
      </c>
      <c r="M193" s="79" t="str">
        <f t="shared" si="189"/>
        <v/>
      </c>
      <c r="N193" s="79" t="str">
        <f t="shared" si="189"/>
        <v/>
      </c>
      <c r="O193" s="79" t="str">
        <f t="shared" si="189"/>
        <v/>
      </c>
      <c r="P193" s="79" t="str">
        <f t="shared" si="189"/>
        <v/>
      </c>
      <c r="Q193" s="79" t="str">
        <f t="shared" si="189"/>
        <v/>
      </c>
      <c r="R193" s="79" t="str">
        <f t="shared" si="189"/>
        <v/>
      </c>
      <c r="S193" s="79" t="str">
        <f t="shared" si="189"/>
        <v/>
      </c>
      <c r="T193" s="79" t="str">
        <f t="shared" si="189"/>
        <v/>
      </c>
      <c r="U193" s="79" t="str">
        <f t="shared" si="189"/>
        <v/>
      </c>
      <c r="V193" s="79" t="str">
        <f t="shared" si="189"/>
        <v/>
      </c>
      <c r="W193" s="79" t="str">
        <f t="shared" si="189"/>
        <v/>
      </c>
      <c r="X193" s="79">
        <f t="shared" si="189"/>
        <v>1.2</v>
      </c>
      <c r="Y193" s="42">
        <f t="shared" si="158"/>
        <v>1.2</v>
      </c>
    </row>
    <row r="194" spans="1:26" x14ac:dyDescent="0.15">
      <c r="B194" s="92"/>
      <c r="C194" s="49">
        <v>49</v>
      </c>
      <c r="D194" s="43">
        <v>0</v>
      </c>
      <c r="E194" s="42" t="str">
        <f t="shared" si="156"/>
        <v/>
      </c>
      <c r="F194" s="79" t="str">
        <f>F162</f>
        <v/>
      </c>
      <c r="G194" s="79" t="str">
        <f t="shared" ref="G194:X194" si="190">G162</f>
        <v/>
      </c>
      <c r="H194" s="79" t="str">
        <f t="shared" si="190"/>
        <v/>
      </c>
      <c r="I194" s="79" t="str">
        <f t="shared" si="190"/>
        <v/>
      </c>
      <c r="J194" s="79" t="str">
        <f t="shared" si="190"/>
        <v/>
      </c>
      <c r="K194" s="79" t="str">
        <f t="shared" si="190"/>
        <v/>
      </c>
      <c r="L194" s="79" t="str">
        <f t="shared" si="190"/>
        <v/>
      </c>
      <c r="M194" s="79" t="str">
        <f t="shared" si="190"/>
        <v/>
      </c>
      <c r="N194" s="79" t="str">
        <f t="shared" si="190"/>
        <v/>
      </c>
      <c r="O194" s="79" t="str">
        <f t="shared" si="190"/>
        <v/>
      </c>
      <c r="P194" s="79" t="str">
        <f t="shared" si="190"/>
        <v/>
      </c>
      <c r="Q194" s="79" t="str">
        <f t="shared" si="190"/>
        <v/>
      </c>
      <c r="R194" s="79" t="str">
        <f t="shared" si="190"/>
        <v/>
      </c>
      <c r="S194" s="79" t="str">
        <f t="shared" si="190"/>
        <v/>
      </c>
      <c r="T194" s="79" t="str">
        <f t="shared" si="190"/>
        <v/>
      </c>
      <c r="U194" s="79" t="str">
        <f t="shared" si="190"/>
        <v/>
      </c>
      <c r="V194" s="79" t="str">
        <f t="shared" si="190"/>
        <v/>
      </c>
      <c r="W194" s="79" t="str">
        <f t="shared" si="190"/>
        <v/>
      </c>
      <c r="X194" s="79" t="str">
        <f t="shared" si="190"/>
        <v/>
      </c>
      <c r="Y194" s="42">
        <f t="shared" si="158"/>
        <v>0</v>
      </c>
    </row>
    <row r="195" spans="1:26" x14ac:dyDescent="0.15">
      <c r="B195" s="36"/>
      <c r="C195" s="47" t="s">
        <v>147</v>
      </c>
      <c r="D195" s="47"/>
      <c r="E195" s="45">
        <f t="shared" ref="E195:X195" si="191">SUM(E175:E194)</f>
        <v>0</v>
      </c>
      <c r="F195" s="45">
        <f t="shared" si="191"/>
        <v>1.2</v>
      </c>
      <c r="G195" s="45">
        <f t="shared" si="191"/>
        <v>2.4</v>
      </c>
      <c r="H195" s="45">
        <f t="shared" si="191"/>
        <v>3.5999999999999996</v>
      </c>
      <c r="I195" s="45">
        <f t="shared" si="191"/>
        <v>4.8</v>
      </c>
      <c r="J195" s="45">
        <f t="shared" si="191"/>
        <v>6.0571428571428569</v>
      </c>
      <c r="K195" s="45">
        <f t="shared" si="191"/>
        <v>7.2571428571428571</v>
      </c>
      <c r="L195" s="45">
        <f t="shared" si="191"/>
        <v>8.4571428571428573</v>
      </c>
      <c r="M195" s="45">
        <f t="shared" si="191"/>
        <v>9.6571428571428566</v>
      </c>
      <c r="N195" s="45">
        <f t="shared" si="191"/>
        <v>14.457142857142856</v>
      </c>
      <c r="O195" s="45">
        <f t="shared" si="191"/>
        <v>15.714285714285712</v>
      </c>
      <c r="P195" s="45">
        <f t="shared" si="191"/>
        <v>16.914285714285711</v>
      </c>
      <c r="Q195" s="45">
        <f t="shared" si="191"/>
        <v>18.11428571428571</v>
      </c>
      <c r="R195" s="45">
        <f t="shared" si="191"/>
        <v>19.31428571428571</v>
      </c>
      <c r="S195" s="45">
        <f t="shared" si="191"/>
        <v>20.514285714285709</v>
      </c>
      <c r="T195" s="45">
        <f t="shared" si="191"/>
        <v>21.771428571428565</v>
      </c>
      <c r="U195" s="45">
        <f t="shared" si="191"/>
        <v>22.771428571428565</v>
      </c>
      <c r="V195" s="45">
        <f t="shared" si="191"/>
        <v>22.771428571428565</v>
      </c>
      <c r="W195" s="45">
        <f t="shared" si="191"/>
        <v>26.371428571428567</v>
      </c>
      <c r="X195" s="45">
        <f t="shared" si="191"/>
        <v>26.371428571428567</v>
      </c>
      <c r="Y195" s="45">
        <f t="shared" si="158"/>
        <v>268.51428571428568</v>
      </c>
    </row>
    <row r="196" spans="1:26" x14ac:dyDescent="0.15">
      <c r="B196" s="36"/>
      <c r="C196" s="47" t="s">
        <v>148</v>
      </c>
      <c r="D196" s="47"/>
      <c r="E196" s="45">
        <f>E172-E195</f>
        <v>19</v>
      </c>
      <c r="F196" s="45">
        <f>E196+F172-F195</f>
        <v>36.799999999999997</v>
      </c>
      <c r="G196" s="45">
        <f t="shared" ref="G196:X196" si="192">F196+G172-G195</f>
        <v>53.4</v>
      </c>
      <c r="H196" s="45">
        <f t="shared" si="192"/>
        <v>68.800000000000011</v>
      </c>
      <c r="I196" s="45">
        <f t="shared" si="192"/>
        <v>82.857142857142861</v>
      </c>
      <c r="J196" s="45">
        <f t="shared" si="192"/>
        <v>93.600000000000023</v>
      </c>
      <c r="K196" s="45">
        <f t="shared" si="192"/>
        <v>101.94285714285716</v>
      </c>
      <c r="L196" s="45">
        <f t="shared" si="192"/>
        <v>107.88571428571431</v>
      </c>
      <c r="M196" s="45">
        <f t="shared" si="192"/>
        <v>151.02857142857141</v>
      </c>
      <c r="N196" s="45">
        <f t="shared" si="192"/>
        <v>149.14285714285711</v>
      </c>
      <c r="O196" s="45">
        <f t="shared" si="192"/>
        <v>144.2285714285714</v>
      </c>
      <c r="P196" s="45">
        <f t="shared" si="192"/>
        <v>136.91428571428568</v>
      </c>
      <c r="Q196" s="45">
        <f t="shared" si="192"/>
        <v>127.19999999999997</v>
      </c>
      <c r="R196" s="45">
        <f t="shared" si="192"/>
        <v>115.08571428571426</v>
      </c>
      <c r="S196" s="45">
        <f t="shared" si="192"/>
        <v>100.85714285714285</v>
      </c>
      <c r="T196" s="45">
        <f t="shared" si="192"/>
        <v>83.8857142857143</v>
      </c>
      <c r="U196" s="45">
        <f t="shared" si="192"/>
        <v>64.714285714285722</v>
      </c>
      <c r="V196" s="45">
        <f t="shared" si="192"/>
        <v>51.54285714285718</v>
      </c>
      <c r="W196" s="45">
        <f t="shared" si="192"/>
        <v>26.371428571428602</v>
      </c>
      <c r="X196" s="45">
        <f t="shared" si="192"/>
        <v>3.5527136788005009E-14</v>
      </c>
      <c r="Y196" s="45"/>
    </row>
    <row r="197" spans="1:26" ht="15" thickBo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9" spans="1:26" ht="15.75" x14ac:dyDescent="0.15">
      <c r="A199" s="3"/>
      <c r="B199" s="36"/>
      <c r="C199" s="47" t="s">
        <v>134</v>
      </c>
      <c r="D199" s="20">
        <f>'主要工事一覧（例）'!C84</f>
        <v>17</v>
      </c>
    </row>
    <row r="200" spans="1:26" ht="15.75" x14ac:dyDescent="0.15">
      <c r="A200" s="3"/>
      <c r="B200" s="19"/>
      <c r="C200" s="19"/>
      <c r="D200" s="17"/>
      <c r="Y200" s="123" t="s">
        <v>53</v>
      </c>
    </row>
    <row r="201" spans="1:26" ht="15" x14ac:dyDescent="0.15">
      <c r="A201" s="148" t="s">
        <v>136</v>
      </c>
      <c r="E201" s="10">
        <v>30</v>
      </c>
      <c r="F201" s="10">
        <f t="shared" ref="F201:X201" si="193">E201+1</f>
        <v>31</v>
      </c>
      <c r="G201" s="10">
        <f t="shared" si="193"/>
        <v>32</v>
      </c>
      <c r="H201" s="10">
        <f t="shared" si="193"/>
        <v>33</v>
      </c>
      <c r="I201" s="10">
        <f t="shared" si="193"/>
        <v>34</v>
      </c>
      <c r="J201" s="10">
        <f t="shared" si="193"/>
        <v>35</v>
      </c>
      <c r="K201" s="10">
        <f t="shared" si="193"/>
        <v>36</v>
      </c>
      <c r="L201" s="10">
        <f t="shared" si="193"/>
        <v>37</v>
      </c>
      <c r="M201" s="10">
        <f t="shared" si="193"/>
        <v>38</v>
      </c>
      <c r="N201" s="10">
        <f t="shared" si="193"/>
        <v>39</v>
      </c>
      <c r="O201" s="10">
        <f t="shared" si="193"/>
        <v>40</v>
      </c>
      <c r="P201" s="10">
        <f t="shared" si="193"/>
        <v>41</v>
      </c>
      <c r="Q201" s="10">
        <f t="shared" si="193"/>
        <v>42</v>
      </c>
      <c r="R201" s="10">
        <f t="shared" si="193"/>
        <v>43</v>
      </c>
      <c r="S201" s="10">
        <f t="shared" si="193"/>
        <v>44</v>
      </c>
      <c r="T201" s="10">
        <f t="shared" si="193"/>
        <v>45</v>
      </c>
      <c r="U201" s="10">
        <f t="shared" si="193"/>
        <v>46</v>
      </c>
      <c r="V201" s="10">
        <f t="shared" si="193"/>
        <v>47</v>
      </c>
      <c r="W201" s="10">
        <f t="shared" si="193"/>
        <v>48</v>
      </c>
      <c r="X201" s="10">
        <f t="shared" si="193"/>
        <v>49</v>
      </c>
      <c r="Y201" s="124"/>
    </row>
    <row r="202" spans="1:26" x14ac:dyDescent="0.15">
      <c r="E202" s="6">
        <v>1</v>
      </c>
      <c r="F202" s="6">
        <f t="shared" ref="F202:X202" si="194">E202+1</f>
        <v>2</v>
      </c>
      <c r="G202" s="6">
        <f t="shared" si="194"/>
        <v>3</v>
      </c>
      <c r="H202" s="6">
        <f t="shared" si="194"/>
        <v>4</v>
      </c>
      <c r="I202" s="6">
        <f t="shared" si="194"/>
        <v>5</v>
      </c>
      <c r="J202" s="6">
        <f t="shared" si="194"/>
        <v>6</v>
      </c>
      <c r="K202" s="6">
        <f t="shared" si="194"/>
        <v>7</v>
      </c>
      <c r="L202" s="6">
        <f t="shared" si="194"/>
        <v>8</v>
      </c>
      <c r="M202" s="6">
        <f t="shared" si="194"/>
        <v>9</v>
      </c>
      <c r="N202" s="6">
        <f t="shared" si="194"/>
        <v>10</v>
      </c>
      <c r="O202" s="6">
        <f t="shared" si="194"/>
        <v>11</v>
      </c>
      <c r="P202" s="6">
        <f t="shared" si="194"/>
        <v>12</v>
      </c>
      <c r="Q202" s="6">
        <f t="shared" si="194"/>
        <v>13</v>
      </c>
      <c r="R202" s="6">
        <f t="shared" si="194"/>
        <v>14</v>
      </c>
      <c r="S202" s="6">
        <f t="shared" si="194"/>
        <v>15</v>
      </c>
      <c r="T202" s="6">
        <f t="shared" si="194"/>
        <v>16</v>
      </c>
      <c r="U202" s="6">
        <f t="shared" si="194"/>
        <v>17</v>
      </c>
      <c r="V202" s="6">
        <f t="shared" si="194"/>
        <v>18</v>
      </c>
      <c r="W202" s="6">
        <f t="shared" si="194"/>
        <v>19</v>
      </c>
      <c r="X202" s="6">
        <f t="shared" si="194"/>
        <v>20</v>
      </c>
      <c r="Y202" s="125" t="s">
        <v>54</v>
      </c>
    </row>
    <row r="203" spans="1:26" x14ac:dyDescent="0.15">
      <c r="E203" s="7">
        <v>43555</v>
      </c>
      <c r="F203" s="7">
        <f t="shared" ref="F203:X203" si="195">DATE(YEAR(E203)+1,MONTH(E203),DAY(E203))</f>
        <v>43921</v>
      </c>
      <c r="G203" s="7">
        <f t="shared" si="195"/>
        <v>44286</v>
      </c>
      <c r="H203" s="7">
        <f t="shared" si="195"/>
        <v>44651</v>
      </c>
      <c r="I203" s="7">
        <f t="shared" si="195"/>
        <v>45016</v>
      </c>
      <c r="J203" s="7">
        <f t="shared" si="195"/>
        <v>45382</v>
      </c>
      <c r="K203" s="7">
        <f t="shared" si="195"/>
        <v>45747</v>
      </c>
      <c r="L203" s="7">
        <f t="shared" si="195"/>
        <v>46112</v>
      </c>
      <c r="M203" s="7">
        <f t="shared" si="195"/>
        <v>46477</v>
      </c>
      <c r="N203" s="7">
        <f t="shared" si="195"/>
        <v>46843</v>
      </c>
      <c r="O203" s="7">
        <f t="shared" si="195"/>
        <v>47208</v>
      </c>
      <c r="P203" s="7">
        <f t="shared" si="195"/>
        <v>47573</v>
      </c>
      <c r="Q203" s="7">
        <f t="shared" si="195"/>
        <v>47938</v>
      </c>
      <c r="R203" s="7">
        <f t="shared" si="195"/>
        <v>48304</v>
      </c>
      <c r="S203" s="7">
        <f t="shared" si="195"/>
        <v>48669</v>
      </c>
      <c r="T203" s="7">
        <f t="shared" si="195"/>
        <v>49034</v>
      </c>
      <c r="U203" s="7">
        <f t="shared" si="195"/>
        <v>49399</v>
      </c>
      <c r="V203" s="7">
        <f t="shared" si="195"/>
        <v>49765</v>
      </c>
      <c r="W203" s="7">
        <f t="shared" si="195"/>
        <v>50130</v>
      </c>
      <c r="X203" s="7">
        <f t="shared" si="195"/>
        <v>50495</v>
      </c>
      <c r="Y203" s="8"/>
    </row>
    <row r="204" spans="1:26" x14ac:dyDescent="0.15">
      <c r="B204" s="36"/>
      <c r="C204" s="47" t="s">
        <v>137</v>
      </c>
      <c r="D204" s="47"/>
      <c r="E204" s="46">
        <f>'主要工事一覧（例）'!D84</f>
        <v>250</v>
      </c>
      <c r="F204" s="46">
        <f>'主要工事一覧（例）'!E84</f>
        <v>300</v>
      </c>
      <c r="G204" s="46">
        <f>'主要工事一覧（例）'!F84</f>
        <v>300</v>
      </c>
      <c r="H204" s="46">
        <f>'主要工事一覧（例）'!G84</f>
        <v>300</v>
      </c>
      <c r="I204" s="46">
        <f>'主要工事一覧（例）'!H84</f>
        <v>314.28571428571428</v>
      </c>
      <c r="J204" s="46">
        <f>'主要工事一覧（例）'!I84</f>
        <v>250</v>
      </c>
      <c r="K204" s="46">
        <f>'主要工事一覧（例）'!J84</f>
        <v>300</v>
      </c>
      <c r="L204" s="46">
        <f>'主要工事一覧（例）'!K84</f>
        <v>300</v>
      </c>
      <c r="M204" s="46">
        <f>'主要工事一覧（例）'!L84</f>
        <v>1200</v>
      </c>
      <c r="N204" s="46">
        <f>'主要工事一覧（例）'!M84</f>
        <v>314.28571428571428</v>
      </c>
      <c r="O204" s="46">
        <f>'主要工事一覧（例）'!N84</f>
        <v>250</v>
      </c>
      <c r="P204" s="46">
        <f>'主要工事一覧（例）'!O84</f>
        <v>300</v>
      </c>
      <c r="Q204" s="46">
        <f>'主要工事一覧（例）'!P84</f>
        <v>300</v>
      </c>
      <c r="R204" s="46">
        <f>'主要工事一覧（例）'!Q84</f>
        <v>300</v>
      </c>
      <c r="S204" s="46">
        <f>'主要工事一覧（例）'!R84</f>
        <v>314.28571428571428</v>
      </c>
      <c r="T204" s="46">
        <f>'主要工事一覧（例）'!S84</f>
        <v>250</v>
      </c>
      <c r="U204" s="46">
        <f>'主要工事一覧（例）'!T84</f>
        <v>300</v>
      </c>
      <c r="V204" s="46">
        <f>'主要工事一覧（例）'!U84</f>
        <v>1200</v>
      </c>
      <c r="W204" s="46">
        <f>'主要工事一覧（例）'!V84</f>
        <v>300</v>
      </c>
      <c r="X204" s="46">
        <f>'主要工事一覧（例）'!W84</f>
        <v>300</v>
      </c>
      <c r="Y204" s="46">
        <f>SUM(E204:X204)</f>
        <v>7642.8571428571431</v>
      </c>
    </row>
    <row r="205" spans="1:26" x14ac:dyDescent="0.15">
      <c r="B205" s="36"/>
      <c r="C205" s="47" t="s">
        <v>138</v>
      </c>
      <c r="D205" s="4">
        <v>0.1</v>
      </c>
      <c r="E205" s="45">
        <f t="shared" ref="E205:X205" si="196">E204*$D$205</f>
        <v>25</v>
      </c>
      <c r="F205" s="45">
        <f t="shared" si="196"/>
        <v>30</v>
      </c>
      <c r="G205" s="45">
        <f t="shared" si="196"/>
        <v>30</v>
      </c>
      <c r="H205" s="45">
        <f t="shared" si="196"/>
        <v>30</v>
      </c>
      <c r="I205" s="45">
        <f t="shared" si="196"/>
        <v>31.428571428571431</v>
      </c>
      <c r="J205" s="45">
        <f t="shared" si="196"/>
        <v>25</v>
      </c>
      <c r="K205" s="45">
        <f t="shared" si="196"/>
        <v>30</v>
      </c>
      <c r="L205" s="45">
        <f t="shared" si="196"/>
        <v>30</v>
      </c>
      <c r="M205" s="45">
        <f t="shared" si="196"/>
        <v>120</v>
      </c>
      <c r="N205" s="45">
        <f t="shared" si="196"/>
        <v>31.428571428571431</v>
      </c>
      <c r="O205" s="45">
        <f t="shared" si="196"/>
        <v>25</v>
      </c>
      <c r="P205" s="45">
        <f t="shared" si="196"/>
        <v>30</v>
      </c>
      <c r="Q205" s="45">
        <f t="shared" si="196"/>
        <v>30</v>
      </c>
      <c r="R205" s="45">
        <f t="shared" si="196"/>
        <v>30</v>
      </c>
      <c r="S205" s="45">
        <f t="shared" si="196"/>
        <v>31.428571428571431</v>
      </c>
      <c r="T205" s="45">
        <f t="shared" si="196"/>
        <v>25</v>
      </c>
      <c r="U205" s="45">
        <f t="shared" si="196"/>
        <v>30</v>
      </c>
      <c r="V205" s="45">
        <f t="shared" si="196"/>
        <v>120</v>
      </c>
      <c r="W205" s="45">
        <f t="shared" si="196"/>
        <v>30</v>
      </c>
      <c r="X205" s="45">
        <f t="shared" si="196"/>
        <v>30</v>
      </c>
      <c r="Y205" s="45">
        <f>SUM(E205:X205)</f>
        <v>764.28571428571433</v>
      </c>
    </row>
    <row r="207" spans="1:26" x14ac:dyDescent="0.15">
      <c r="E207" s="10">
        <v>30</v>
      </c>
      <c r="F207" s="10">
        <f t="shared" ref="F207:X207" si="197">E207+1</f>
        <v>31</v>
      </c>
      <c r="G207" s="10">
        <f t="shared" si="197"/>
        <v>32</v>
      </c>
      <c r="H207" s="10">
        <f t="shared" si="197"/>
        <v>33</v>
      </c>
      <c r="I207" s="10">
        <f t="shared" si="197"/>
        <v>34</v>
      </c>
      <c r="J207" s="10">
        <f t="shared" si="197"/>
        <v>35</v>
      </c>
      <c r="K207" s="10">
        <f t="shared" si="197"/>
        <v>36</v>
      </c>
      <c r="L207" s="10">
        <f t="shared" si="197"/>
        <v>37</v>
      </c>
      <c r="M207" s="10">
        <f t="shared" si="197"/>
        <v>38</v>
      </c>
      <c r="N207" s="10">
        <f t="shared" si="197"/>
        <v>39</v>
      </c>
      <c r="O207" s="10">
        <f t="shared" si="197"/>
        <v>40</v>
      </c>
      <c r="P207" s="10">
        <f t="shared" si="197"/>
        <v>41</v>
      </c>
      <c r="Q207" s="10">
        <f t="shared" si="197"/>
        <v>42</v>
      </c>
      <c r="R207" s="10">
        <f t="shared" si="197"/>
        <v>43</v>
      </c>
      <c r="S207" s="10">
        <f t="shared" si="197"/>
        <v>44</v>
      </c>
      <c r="T207" s="10">
        <f t="shared" si="197"/>
        <v>45</v>
      </c>
      <c r="U207" s="10">
        <f t="shared" si="197"/>
        <v>46</v>
      </c>
      <c r="V207" s="10">
        <f t="shared" si="197"/>
        <v>47</v>
      </c>
      <c r="W207" s="10">
        <f t="shared" si="197"/>
        <v>48</v>
      </c>
      <c r="X207" s="10">
        <f t="shared" si="197"/>
        <v>49</v>
      </c>
      <c r="Y207" s="5" t="s">
        <v>139</v>
      </c>
    </row>
    <row r="208" spans="1:26" x14ac:dyDescent="0.15">
      <c r="B208" s="91"/>
      <c r="C208" s="48">
        <f t="array" ref="C208:C227">TRANSPOSE(E201:X201)</f>
        <v>30</v>
      </c>
      <c r="D208" s="40">
        <f t="array" ref="D208:D227">TRANSPOSE(E205:X205)</f>
        <v>25</v>
      </c>
      <c r="E208" s="39" t="str">
        <f t="shared" ref="E208:E227" si="198">IF($C208&lt;E$201,$D208/$D$199,"")</f>
        <v/>
      </c>
      <c r="F208" s="81">
        <f>IF(AND($C208&lt;F$201,COUNT($E208:E208)&lt;$D$199+1),IF($D208*(1-$I$3)/$D$199*(F$201-$C$208)&gt;$D208*(1-$I$3),$D208*$I$3-$D208*$I$4,$D208*(1-$I$3)/$D$199),"")</f>
        <v>1.3235294117647058</v>
      </c>
      <c r="G208" s="81">
        <f>IF(AND($C208&lt;G$201,COUNT($E208:F208)&lt;$D$199+1),IF($D208*(1-$I$3)/$D$199*(G$201-$C$208)&gt;$D208*(1-$I$3),$D208*$I$3-$D208*$I$4,$D208*(1-$I$3)/$D$199),"")</f>
        <v>1.3235294117647058</v>
      </c>
      <c r="H208" s="81">
        <f>IF(AND($C208&lt;H$201,COUNT($E208:G208)&lt;$D$199+1),IF($D208*(1-$I$3)/$D$199*(H$201-$C$208)&gt;$D208*(1-$I$3),$D208*$I$3-$D208*$I$4,$D208*(1-$I$3)/$D$199),"")</f>
        <v>1.3235294117647058</v>
      </c>
      <c r="I208" s="81">
        <f>IF(AND($C208&lt;I$201,COUNT($E208:H208)&lt;$D$199+1),IF($D208*(1-$I$3)/$D$199*(I$201-$C$208)&gt;$D208*(1-$I$3),$D208*$I$3-$D208*$I$4,$D208*(1-$I$3)/$D$199),"")</f>
        <v>1.3235294117647058</v>
      </c>
      <c r="J208" s="81">
        <f>IF(AND($C208&lt;J$201,COUNT($E208:I208)&lt;$D$199+1),IF($D208*(1-$I$3)/$D$199*(J$201-$C$208)&gt;$D208*(1-$I$3),$D208*$I$3-$D208*$I$4,$D208*(1-$I$3)/$D$199),"")</f>
        <v>1.3235294117647058</v>
      </c>
      <c r="K208" s="81">
        <f>IF(AND($C208&lt;K$201,COUNT($E208:J208)&lt;$D$199+1),IF($D208*(1-$I$3)/$D$199*(K$201-$C$208)&gt;$D208*(1-$I$3),$D208*$I$3-$D208*$I$4,$D208*(1-$I$3)/$D$199),"")</f>
        <v>1.3235294117647058</v>
      </c>
      <c r="L208" s="81">
        <f>IF(AND($C208&lt;L$201,COUNT($E208:K208)&lt;$D$199+1),IF($D208*(1-$I$3)/$D$199*(L$201-$C$208)&gt;$D208*(1-$I$3),$D208*$I$3-$D208*$I$4,$D208*(1-$I$3)/$D$199),"")</f>
        <v>1.3235294117647058</v>
      </c>
      <c r="M208" s="81">
        <f>IF(AND($C208&lt;M$201,COUNT($E208:L208)&lt;$D$199+1),IF($D208*(1-$I$3)/$D$199*(M$201-$C$208)&gt;$D208*(1-$I$3),$D208*$I$3-$D208*$I$4,$D208*(1-$I$3)/$D$199),"")</f>
        <v>1.3235294117647058</v>
      </c>
      <c r="N208" s="81">
        <f>IF(AND($C208&lt;N$201,COUNT($E208:M208)&lt;$D$199+1),IF($D208*(1-$I$3)/$D$199*(N$201-$C$208)&gt;$D208*(1-$I$3),$D208*$I$3-$D208*$I$4,$D208*(1-$I$3)/$D$199),"")</f>
        <v>1.3235294117647058</v>
      </c>
      <c r="O208" s="81">
        <f>IF(AND($C208&lt;O$201,COUNT($E208:N208)&lt;$D$199+1),IF($D208*(1-$I$3)/$D$199*(O$201-$C$208)&gt;$D208*(1-$I$3),$D208*$I$3-$D208*$I$4,$D208*(1-$I$3)/$D$199),"")</f>
        <v>1.3235294117647058</v>
      </c>
      <c r="P208" s="81">
        <f>IF(AND($C208&lt;P$201,COUNT($E208:O208)&lt;$D$199+1),IF($D208*(1-$I$3)/$D$199*(P$201-$C$208)&gt;$D208*(1-$I$3),$D208*$I$3-$D208*$I$4,$D208*(1-$I$3)/$D$199),"")</f>
        <v>1.3235294117647058</v>
      </c>
      <c r="Q208" s="81">
        <f>IF(AND($C208&lt;Q$201,COUNT($E208:P208)&lt;$D$199+1),IF($D208*(1-$I$3)/$D$199*(Q$201-$C$208)&gt;$D208*(1-$I$3),$D208*$I$3-$D208*$I$4,$D208*(1-$I$3)/$D$199),"")</f>
        <v>1.3235294117647058</v>
      </c>
      <c r="R208" s="81">
        <f>IF(AND($C208&lt;R$201,COUNT($E208:Q208)&lt;$D$199+1),IF($D208*(1-$I$3)/$D$199*(R$201-$C$208)&gt;$D208*(1-$I$3),$D208*$I$3-$D208*$I$4,$D208*(1-$I$3)/$D$199),"")</f>
        <v>1.3235294117647058</v>
      </c>
      <c r="S208" s="81">
        <f>IF(AND($C208&lt;S$201,COUNT($E208:R208)&lt;$D$199+1),IF($D208*(1-$I$3)/$D$199*(S$201-$C$208)&gt;$D208*(1-$I$3),$D208*$I$3-$D208*$I$4,$D208*(1-$I$3)/$D$199),"")</f>
        <v>1.3235294117647058</v>
      </c>
      <c r="T208" s="81">
        <f>IF(AND($C208&lt;T$201,COUNT($E208:S208)&lt;$D$199+1),IF($D208*(1-$I$3)/$D$199*(T$201-$C$208)&gt;$D208*(1-$I$3),$D208*$I$3-$D208*$I$4,$D208*(1-$I$3)/$D$199),"")</f>
        <v>1.3235294117647058</v>
      </c>
      <c r="U208" s="81">
        <f>IF(AND($C208&lt;U$201,COUNT($E208:T208)&lt;$D$199+1),IF($D208*(1-$I$3)/$D$199*(U$201-$C$208)&gt;$D208*(1-$I$3),$D208*$I$3-$D208*$I$4,$D208*(1-$I$3)/$D$199),"")</f>
        <v>1.3235294117647058</v>
      </c>
      <c r="V208" s="81">
        <f>IF(AND($C208&lt;V$201,COUNT($E208:U208)&lt;$D$199+1),IF($D208*(1-$I$3)/$D$199*(V$201-$C$208)&gt;$D208*(1-$I$3),$D208*$I$3-$D208*$I$4,$D208*(1-$I$3)/$D$199),"")</f>
        <v>1.3235294117647058</v>
      </c>
      <c r="W208" s="81">
        <f>IF(AND($C208&lt;W$201,COUNT($E208:V208)&lt;$D$199+1),IF($D208*(1-$I$3)/$D$199*(W$201-$C$208)&gt;$D208*(1-$I$3),$D208*$I$3-$D208*$I$4,$D208*(1-$I$3)/$D$199),"")</f>
        <v>1.25</v>
      </c>
      <c r="X208" s="81" t="str">
        <f>IF(AND($C208&lt;X$201,COUNT($E208:W208)&lt;$D$199+1),IF($D208*(1-$I$3)/$D$199*(X$201-$C$208)&gt;$D208*(1-$I$3),$D208*$I$3-$D208*$I$4,$D208*(1-$I$3)/$D$199),"")</f>
        <v/>
      </c>
      <c r="Y208" s="39">
        <f t="shared" ref="Y208:Y227" si="199">D208-SUM(E208:X208)</f>
        <v>1.2499999999999964</v>
      </c>
    </row>
    <row r="209" spans="2:25" x14ac:dyDescent="0.15">
      <c r="B209" s="92"/>
      <c r="C209" s="49">
        <v>31</v>
      </c>
      <c r="D209" s="41">
        <v>30</v>
      </c>
      <c r="E209" s="42" t="str">
        <f t="shared" si="198"/>
        <v/>
      </c>
      <c r="F209" s="79" t="str">
        <f>IF(AND($C209&lt;F$201,COUNT($E209:E209)&lt;$D$199+1),IF($D209*(1-$I$3)/$D$199*(F$201-$C$209)&gt;$D209*(1-$I$3),$D209*$I$3-$D209*$I$4,$D209*(1-$I$3)/$D$199),"")</f>
        <v/>
      </c>
      <c r="G209" s="79">
        <f>IF(AND($C209&lt;G$201,COUNT($E209:F209)&lt;$D$199+1),IF($D209*(1-$I$3)/$D$199*(G$201-$C$209)&gt;$D209*(1-$I$3),$D209*$I$3-$D209*$I$4,$D209*(1-$I$3)/$D$199),"")</f>
        <v>1.588235294117647</v>
      </c>
      <c r="H209" s="79">
        <f>IF(AND($C209&lt;H$201,COUNT($E209:G209)&lt;$D$199+1),IF($D209*(1-$I$3)/$D$199*(H$201-$C$209)&gt;$D209*(1-$I$3),$D209*$I$3-$D209*$I$4,$D209*(1-$I$3)/$D$199),"")</f>
        <v>1.588235294117647</v>
      </c>
      <c r="I209" s="79">
        <f>IF(AND($C209&lt;I$201,COUNT($E209:H209)&lt;$D$199+1),IF($D209*(1-$I$3)/$D$199*(I$201-$C$209)&gt;$D209*(1-$I$3),$D209*$I$3-$D209*$I$4,$D209*(1-$I$3)/$D$199),"")</f>
        <v>1.588235294117647</v>
      </c>
      <c r="J209" s="79">
        <f>IF(AND($C209&lt;J$201,COUNT($E209:I209)&lt;$D$199+1),IF($D209*(1-$I$3)/$D$199*(J$201-$C$209)&gt;$D209*(1-$I$3),$D209*$I$3-$D209*$I$4,$D209*(1-$I$3)/$D$199),"")</f>
        <v>1.588235294117647</v>
      </c>
      <c r="K209" s="79">
        <f>IF(AND($C209&lt;K$201,COUNT($E209:J209)&lt;$D$199+1),IF($D209*(1-$I$3)/$D$199*(K$201-$C$209)&gt;$D209*(1-$I$3),$D209*$I$3-$D209*$I$4,$D209*(1-$I$3)/$D$199),"")</f>
        <v>1.588235294117647</v>
      </c>
      <c r="L209" s="79">
        <f>IF(AND($C209&lt;L$201,COUNT($E209:K209)&lt;$D$199+1),IF($D209*(1-$I$3)/$D$199*(L$201-$C$209)&gt;$D209*(1-$I$3),$D209*$I$3-$D209*$I$4,$D209*(1-$I$3)/$D$199),"")</f>
        <v>1.588235294117647</v>
      </c>
      <c r="M209" s="79">
        <f>IF(AND($C209&lt;M$201,COUNT($E209:L209)&lt;$D$199+1),IF($D209*(1-$I$3)/$D$199*(M$201-$C$209)&gt;$D209*(1-$I$3),$D209*$I$3-$D209*$I$4,$D209*(1-$I$3)/$D$199),"")</f>
        <v>1.588235294117647</v>
      </c>
      <c r="N209" s="79">
        <f>IF(AND($C209&lt;N$201,COUNT($E209:M209)&lt;$D$199+1),IF($D209*(1-$I$3)/$D$199*(N$201-$C$209)&gt;$D209*(1-$I$3),$D209*$I$3-$D209*$I$4,$D209*(1-$I$3)/$D$199),"")</f>
        <v>1.588235294117647</v>
      </c>
      <c r="O209" s="79">
        <f>IF(AND($C209&lt;O$201,COUNT($E209:N209)&lt;$D$199+1),IF($D209*(1-$I$3)/$D$199*(O$201-$C$209)&gt;$D209*(1-$I$3),$D209*$I$3-$D209*$I$4,$D209*(1-$I$3)/$D$199),"")</f>
        <v>1.588235294117647</v>
      </c>
      <c r="P209" s="79">
        <f>IF(AND($C209&lt;P$201,COUNT($E209:O209)&lt;$D$199+1),IF($D209*(1-$I$3)/$D$199*(P$201-$C$209)&gt;$D209*(1-$I$3),$D209*$I$3-$D209*$I$4,$D209*(1-$I$3)/$D$199),"")</f>
        <v>1.588235294117647</v>
      </c>
      <c r="Q209" s="79">
        <f>IF(AND($C209&lt;Q$201,COUNT($E209:P209)&lt;$D$199+1),IF($D209*(1-$I$3)/$D$199*(Q$201-$C$209)&gt;$D209*(1-$I$3),$D209*$I$3-$D209*$I$4,$D209*(1-$I$3)/$D$199),"")</f>
        <v>1.588235294117647</v>
      </c>
      <c r="R209" s="79">
        <f>IF(AND($C209&lt;R$201,COUNT($E209:Q209)&lt;$D$199+1),IF($D209*(1-$I$3)/$D$199*(R$201-$C$209)&gt;$D209*(1-$I$3),$D209*$I$3-$D209*$I$4,$D209*(1-$I$3)/$D$199),"")</f>
        <v>1.588235294117647</v>
      </c>
      <c r="S209" s="79">
        <f>IF(AND($C209&lt;S$201,COUNT($E209:R209)&lt;$D$199+1),IF($D209*(1-$I$3)/$D$199*(S$201-$C$209)&gt;$D209*(1-$I$3),$D209*$I$3-$D209*$I$4,$D209*(1-$I$3)/$D$199),"")</f>
        <v>1.588235294117647</v>
      </c>
      <c r="T209" s="79">
        <f>IF(AND($C209&lt;T$201,COUNT($E209:S209)&lt;$D$199+1),IF($D209*(1-$I$3)/$D$199*(T$201-$C$209)&gt;$D209*(1-$I$3),$D209*$I$3-$D209*$I$4,$D209*(1-$I$3)/$D$199),"")</f>
        <v>1.588235294117647</v>
      </c>
      <c r="U209" s="79">
        <f>IF(AND($C209&lt;U$201,COUNT($E209:T209)&lt;$D$199+1),IF($D209*(1-$I$3)/$D$199*(U$201-$C$209)&gt;$D209*(1-$I$3),$D209*$I$3-$D209*$I$4,$D209*(1-$I$3)/$D$199),"")</f>
        <v>1.588235294117647</v>
      </c>
      <c r="V209" s="79">
        <f>IF(AND($C209&lt;V$201,COUNT($E209:U209)&lt;$D$199+1),IF($D209*(1-$I$3)/$D$199*(V$201-$C$209)&gt;$D209*(1-$I$3),$D209*$I$3-$D209*$I$4,$D209*(1-$I$3)/$D$199),"")</f>
        <v>1.588235294117647</v>
      </c>
      <c r="W209" s="79">
        <f>IF(AND($C209&lt;W$201,COUNT($E209:V209)&lt;$D$199+1),IF($D209*(1-$I$3)/$D$199*(W$201-$C$209)&gt;$D209*(1-$I$3),$D209*$I$3-$D209*$I$4,$D209*(1-$I$3)/$D$199),"")</f>
        <v>1.588235294117647</v>
      </c>
      <c r="X209" s="79">
        <f>IF(AND($C209&lt;X$201,COUNT($E209:W209)&lt;$D$199+1),IF($D209*(1-$I$3)/$D$199*(X$201-$C$209)&gt;$D209*(1-$I$3),$D209*$I$3-$D209*$I$4,$D209*(1-$I$3)/$D$199),"")</f>
        <v>1.5</v>
      </c>
      <c r="Y209" s="42">
        <f t="shared" si="199"/>
        <v>1.4999999999999929</v>
      </c>
    </row>
    <row r="210" spans="2:25" x14ac:dyDescent="0.15">
      <c r="B210" s="92"/>
      <c r="C210" s="49">
        <v>32</v>
      </c>
      <c r="D210" s="41">
        <v>30</v>
      </c>
      <c r="E210" s="42" t="str">
        <f t="shared" si="198"/>
        <v/>
      </c>
      <c r="F210" s="79" t="str">
        <f>IF(AND($C210&lt;F$201,COUNT($E210:E210)&lt;$D$199+1),IF($D210*(1-$I$3)/$D$199*(F$201-$C$210)&gt;$D210*(1-$I$3),$D210*$I$3-$D210*$I$4,$D210*(1-$I$3)/$D$199),"")</f>
        <v/>
      </c>
      <c r="G210" s="79" t="str">
        <f>IF(AND($C210&lt;G$201,COUNT($E210:F210)&lt;$D$199+1),IF($D210*(1-$I$3)/$D$199*(G$201-$C$210)&gt;$D210*(1-$I$3),$D210*$I$3-$D210*$I$4,$D210*(1-$I$3)/$D$199),"")</f>
        <v/>
      </c>
      <c r="H210" s="79">
        <f>IF(AND($C210&lt;H$201,COUNT($E210:G210)&lt;$D$199+1),IF($D210*(1-$I$3)/$D$199*(H$201-$C$210)&gt;$D210*(1-$I$3),$D210*$I$3-$D210*$I$4,$D210*(1-$I$3)/$D$199),"")</f>
        <v>1.588235294117647</v>
      </c>
      <c r="I210" s="79">
        <f>IF(AND($C210&lt;I$201,COUNT($E210:H210)&lt;$D$199+1),IF($D210*(1-$I$3)/$D$199*(I$201-$C$210)&gt;$D210*(1-$I$3),$D210*$I$3-$D210*$I$4,$D210*(1-$I$3)/$D$199),"")</f>
        <v>1.588235294117647</v>
      </c>
      <c r="J210" s="79">
        <f>IF(AND($C210&lt;J$201,COUNT($E210:I210)&lt;$D$199+1),IF($D210*(1-$I$3)/$D$199*(J$201-$C$210)&gt;$D210*(1-$I$3),$D210*$I$3-$D210*$I$4,$D210*(1-$I$3)/$D$199),"")</f>
        <v>1.588235294117647</v>
      </c>
      <c r="K210" s="79">
        <f>IF(AND($C210&lt;K$201,COUNT($E210:J210)&lt;$D$199+1),IF($D210*(1-$I$3)/$D$199*(K$201-$C$210)&gt;$D210*(1-$I$3),$D210*$I$3-$D210*$I$4,$D210*(1-$I$3)/$D$199),"")</f>
        <v>1.588235294117647</v>
      </c>
      <c r="L210" s="79">
        <f>IF(AND($C210&lt;L$201,COUNT($E210:K210)&lt;$D$199+1),IF($D210*(1-$I$3)/$D$199*(L$201-$C$210)&gt;$D210*(1-$I$3),$D210*$I$3-$D210*$I$4,$D210*(1-$I$3)/$D$199),"")</f>
        <v>1.588235294117647</v>
      </c>
      <c r="M210" s="79">
        <f>IF(AND($C210&lt;M$201,COUNT($E210:L210)&lt;$D$199+1),IF($D210*(1-$I$3)/$D$199*(M$201-$C$210)&gt;$D210*(1-$I$3),$D210*$I$3-$D210*$I$4,$D210*(1-$I$3)/$D$199),"")</f>
        <v>1.588235294117647</v>
      </c>
      <c r="N210" s="79">
        <f>IF(AND($C210&lt;N$201,COUNT($E210:M210)&lt;$D$199+1),IF($D210*(1-$I$3)/$D$199*(N$201-$C$210)&gt;$D210*(1-$I$3),$D210*$I$3-$D210*$I$4,$D210*(1-$I$3)/$D$199),"")</f>
        <v>1.588235294117647</v>
      </c>
      <c r="O210" s="79">
        <f>IF(AND($C210&lt;O$201,COUNT($E210:N210)&lt;$D$199+1),IF($D210*(1-$I$3)/$D$199*(O$201-$C$210)&gt;$D210*(1-$I$3),$D210*$I$3-$D210*$I$4,$D210*(1-$I$3)/$D$199),"")</f>
        <v>1.588235294117647</v>
      </c>
      <c r="P210" s="79">
        <f>IF(AND($C210&lt;P$201,COUNT($E210:O210)&lt;$D$199+1),IF($D210*(1-$I$3)/$D$199*(P$201-$C$210)&gt;$D210*(1-$I$3),$D210*$I$3-$D210*$I$4,$D210*(1-$I$3)/$D$199),"")</f>
        <v>1.588235294117647</v>
      </c>
      <c r="Q210" s="79">
        <f>IF(AND($C210&lt;Q$201,COUNT($E210:P210)&lt;$D$199+1),IF($D210*(1-$I$3)/$D$199*(Q$201-$C$210)&gt;$D210*(1-$I$3),$D210*$I$3-$D210*$I$4,$D210*(1-$I$3)/$D$199),"")</f>
        <v>1.588235294117647</v>
      </c>
      <c r="R210" s="79">
        <f>IF(AND($C210&lt;R$201,COUNT($E210:Q210)&lt;$D$199+1),IF($D210*(1-$I$3)/$D$199*(R$201-$C$210)&gt;$D210*(1-$I$3),$D210*$I$3-$D210*$I$4,$D210*(1-$I$3)/$D$199),"")</f>
        <v>1.588235294117647</v>
      </c>
      <c r="S210" s="79">
        <f>IF(AND($C210&lt;S$201,COUNT($E210:R210)&lt;$D$199+1),IF($D210*(1-$I$3)/$D$199*(S$201-$C$210)&gt;$D210*(1-$I$3),$D210*$I$3-$D210*$I$4,$D210*(1-$I$3)/$D$199),"")</f>
        <v>1.588235294117647</v>
      </c>
      <c r="T210" s="79">
        <f>IF(AND($C210&lt;T$201,COUNT($E210:S210)&lt;$D$199+1),IF($D210*(1-$I$3)/$D$199*(T$201-$C$210)&gt;$D210*(1-$I$3),$D210*$I$3-$D210*$I$4,$D210*(1-$I$3)/$D$199),"")</f>
        <v>1.588235294117647</v>
      </c>
      <c r="U210" s="79">
        <f>IF(AND($C210&lt;U$201,COUNT($E210:T210)&lt;$D$199+1),IF($D210*(1-$I$3)/$D$199*(U$201-$C$210)&gt;$D210*(1-$I$3),$D210*$I$3-$D210*$I$4,$D210*(1-$I$3)/$D$199),"")</f>
        <v>1.588235294117647</v>
      </c>
      <c r="V210" s="79">
        <f>IF(AND($C210&lt;V$201,COUNT($E210:U210)&lt;$D$199+1),IF($D210*(1-$I$3)/$D$199*(V$201-$C$210)&gt;$D210*(1-$I$3),$D210*$I$3-$D210*$I$4,$D210*(1-$I$3)/$D$199),"")</f>
        <v>1.588235294117647</v>
      </c>
      <c r="W210" s="79">
        <f>IF(AND($C210&lt;W$201,COUNT($E210:V210)&lt;$D$199+1),IF($D210*(1-$I$3)/$D$199*(W$201-$C$210)&gt;$D210*(1-$I$3),$D210*$I$3-$D210*$I$4,$D210*(1-$I$3)/$D$199),"")</f>
        <v>1.588235294117647</v>
      </c>
      <c r="X210" s="79">
        <f>IF(AND($C210&lt;X$201,COUNT($E210:W210)&lt;$D$199+1),IF($D210*(1-$I$3)/$D$199*(X$201-$C$210)&gt;$D210*(1-$I$3),$D210*$I$3-$D210*$I$4,$D210*(1-$I$3)/$D$199),"")</f>
        <v>1.588235294117647</v>
      </c>
      <c r="Y210" s="42">
        <f t="shared" si="199"/>
        <v>2.9999999999999929</v>
      </c>
    </row>
    <row r="211" spans="2:25" x14ac:dyDescent="0.15">
      <c r="B211" s="92"/>
      <c r="C211" s="49">
        <v>33</v>
      </c>
      <c r="D211" s="41">
        <v>30</v>
      </c>
      <c r="E211" s="42" t="str">
        <f t="shared" si="198"/>
        <v/>
      </c>
      <c r="F211" s="79" t="str">
        <f>IF(AND($C211&lt;F$201,COUNT($E211:E211)&lt;$D$199+1),IF($D211*(1-$I$3)/$D$199*(F$201-$C$211)&gt;$D211*(1-$I$3),$D211*$I$3-$D211*$I$4,$D211*(1-$I$3)/$D$199),"")</f>
        <v/>
      </c>
      <c r="G211" s="79" t="str">
        <f>IF(AND($C211&lt;G$201,COUNT($E211:F211)&lt;$D$199+1),IF($D211*(1-$I$3)/$D$199*(G$201-$C$211)&gt;$D211*(1-$I$3),$D211*$I$3-$D211*$I$4,$D211*(1-$I$3)/$D$199),"")</f>
        <v/>
      </c>
      <c r="H211" s="79" t="str">
        <f>IF(AND($C211&lt;H$201,COUNT($E211:G211)&lt;$D$199+1),IF($D211*(1-$I$3)/$D$199*(H$201-$C$211)&gt;$D211*(1-$I$3),$D211*$I$3-$D211*$I$4,$D211*(1-$I$3)/$D$199),"")</f>
        <v/>
      </c>
      <c r="I211" s="79">
        <f>IF(AND($C211&lt;I$201,COUNT($E211:H211)&lt;$D$199+1),IF($D211*(1-$I$3)/$D$199*(I$201-$C$211)&gt;$D211*(1-$I$3),$D211*$I$3-$D211*$I$4,$D211*(1-$I$3)/$D$199),"")</f>
        <v>1.588235294117647</v>
      </c>
      <c r="J211" s="79">
        <f>IF(AND($C211&lt;J$201,COUNT($E211:I211)&lt;$D$199+1),IF($D211*(1-$I$3)/$D$199*(J$201-$C$211)&gt;$D211*(1-$I$3),$D211*$I$3-$D211*$I$4,$D211*(1-$I$3)/$D$199),"")</f>
        <v>1.588235294117647</v>
      </c>
      <c r="K211" s="79">
        <f>IF(AND($C211&lt;K$201,COUNT($E211:J211)&lt;$D$199+1),IF($D211*(1-$I$3)/$D$199*(K$201-$C$211)&gt;$D211*(1-$I$3),$D211*$I$3-$D211*$I$4,$D211*(1-$I$3)/$D$199),"")</f>
        <v>1.588235294117647</v>
      </c>
      <c r="L211" s="79">
        <f>IF(AND($C211&lt;L$201,COUNT($E211:K211)&lt;$D$199+1),IF($D211*(1-$I$3)/$D$199*(L$201-$C$211)&gt;$D211*(1-$I$3),$D211*$I$3-$D211*$I$4,$D211*(1-$I$3)/$D$199),"")</f>
        <v>1.588235294117647</v>
      </c>
      <c r="M211" s="79">
        <f>IF(AND($C211&lt;M$201,COUNT($E211:L211)&lt;$D$199+1),IF($D211*(1-$I$3)/$D$199*(M$201-$C$211)&gt;$D211*(1-$I$3),$D211*$I$3-$D211*$I$4,$D211*(1-$I$3)/$D$199),"")</f>
        <v>1.588235294117647</v>
      </c>
      <c r="N211" s="79">
        <f>IF(AND($C211&lt;N$201,COUNT($E211:M211)&lt;$D$199+1),IF($D211*(1-$I$3)/$D$199*(N$201-$C$211)&gt;$D211*(1-$I$3),$D211*$I$3-$D211*$I$4,$D211*(1-$I$3)/$D$199),"")</f>
        <v>1.588235294117647</v>
      </c>
      <c r="O211" s="79">
        <f>IF(AND($C211&lt;O$201,COUNT($E211:N211)&lt;$D$199+1),IF($D211*(1-$I$3)/$D$199*(O$201-$C$211)&gt;$D211*(1-$I$3),$D211*$I$3-$D211*$I$4,$D211*(1-$I$3)/$D$199),"")</f>
        <v>1.588235294117647</v>
      </c>
      <c r="P211" s="79">
        <f>IF(AND($C211&lt;P$201,COUNT($E211:O211)&lt;$D$199+1),IF($D211*(1-$I$3)/$D$199*(P$201-$C$211)&gt;$D211*(1-$I$3),$D211*$I$3-$D211*$I$4,$D211*(1-$I$3)/$D$199),"")</f>
        <v>1.588235294117647</v>
      </c>
      <c r="Q211" s="79">
        <f>IF(AND($C211&lt;Q$201,COUNT($E211:P211)&lt;$D$199+1),IF($D211*(1-$I$3)/$D$199*(Q$201-$C$211)&gt;$D211*(1-$I$3),$D211*$I$3-$D211*$I$4,$D211*(1-$I$3)/$D$199),"")</f>
        <v>1.588235294117647</v>
      </c>
      <c r="R211" s="79">
        <f>IF(AND($C211&lt;R$201,COUNT($E211:Q211)&lt;$D$199+1),IF($D211*(1-$I$3)/$D$199*(R$201-$C$211)&gt;$D211*(1-$I$3),$D211*$I$3-$D211*$I$4,$D211*(1-$I$3)/$D$199),"")</f>
        <v>1.588235294117647</v>
      </c>
      <c r="S211" s="79">
        <f>IF(AND($C211&lt;S$201,COUNT($E211:R211)&lt;$D$199+1),IF($D211*(1-$I$3)/$D$199*(S$201-$C$211)&gt;$D211*(1-$I$3),$D211*$I$3-$D211*$I$4,$D211*(1-$I$3)/$D$199),"")</f>
        <v>1.588235294117647</v>
      </c>
      <c r="T211" s="79">
        <f>IF(AND($C211&lt;T$201,COUNT($E211:S211)&lt;$D$199+1),IF($D211*(1-$I$3)/$D$199*(T$201-$C$211)&gt;$D211*(1-$I$3),$D211*$I$3-$D211*$I$4,$D211*(1-$I$3)/$D$199),"")</f>
        <v>1.588235294117647</v>
      </c>
      <c r="U211" s="79">
        <f>IF(AND($C211&lt;U$201,COUNT($E211:T211)&lt;$D$199+1),IF($D211*(1-$I$3)/$D$199*(U$201-$C$211)&gt;$D211*(1-$I$3),$D211*$I$3-$D211*$I$4,$D211*(1-$I$3)/$D$199),"")</f>
        <v>1.588235294117647</v>
      </c>
      <c r="V211" s="79">
        <f>IF(AND($C211&lt;V$201,COUNT($E211:U211)&lt;$D$199+1),IF($D211*(1-$I$3)/$D$199*(V$201-$C$211)&gt;$D211*(1-$I$3),$D211*$I$3-$D211*$I$4,$D211*(1-$I$3)/$D$199),"")</f>
        <v>1.588235294117647</v>
      </c>
      <c r="W211" s="79">
        <f>IF(AND($C211&lt;W$201,COUNT($E211:V211)&lt;$D$199+1),IF($D211*(1-$I$3)/$D$199*(W$201-$C$211)&gt;$D211*(1-$I$3),$D211*$I$3-$D211*$I$4,$D211*(1-$I$3)/$D$199),"")</f>
        <v>1.588235294117647</v>
      </c>
      <c r="X211" s="79">
        <f>IF(AND($C211&lt;X$201,COUNT($E211:W211)&lt;$D$199+1),IF($D211*(1-$I$3)/$D$199*(X$201-$C$211)&gt;$D211*(1-$I$3),$D211*$I$3-$D211*$I$4,$D211*(1-$I$3)/$D$199),"")</f>
        <v>1.588235294117647</v>
      </c>
      <c r="Y211" s="42">
        <f t="shared" si="199"/>
        <v>4.5882352941176414</v>
      </c>
    </row>
    <row r="212" spans="2:25" x14ac:dyDescent="0.15">
      <c r="B212" s="92"/>
      <c r="C212" s="49">
        <v>34</v>
      </c>
      <c r="D212" s="41">
        <v>31.428571428571431</v>
      </c>
      <c r="E212" s="42" t="str">
        <f t="shared" si="198"/>
        <v/>
      </c>
      <c r="F212" s="79" t="str">
        <f>IF(AND($C212&lt;F$201,COUNT($E212:E212)&lt;$D$199+1),IF($D212*(1-$I$3)/$D$199*(F$201-$C$212)&gt;$D212*(1-$I$3),$D212*$I$3-$D212*$I$4,$D212*(1-$I$3)/$D$199),"")</f>
        <v/>
      </c>
      <c r="G212" s="79" t="str">
        <f>IF(AND($C212&lt;G$201,COUNT($E212:F212)&lt;$D$199+1),IF($D212*(1-$I$3)/$D$199*(G$201-$C$212)&gt;$D212*(1-$I$3),$D212*$I$3-$D212*$I$4,$D212*(1-$I$3)/$D$199),"")</f>
        <v/>
      </c>
      <c r="H212" s="79" t="str">
        <f>IF(AND($C212&lt;H$201,COUNT($E212:G212)&lt;$D$199+1),IF($D212*(1-$I$3)/$D$199*(H$201-$C$212)&gt;$D212*(1-$I$3),$D212*$I$3-$D212*$I$4,$D212*(1-$I$3)/$D$199),"")</f>
        <v/>
      </c>
      <c r="I212" s="79" t="str">
        <f>IF(AND($C212&lt;I$201,COUNT($E212:H212)&lt;$D$199+1),IF($D212*(1-$I$3)/$D$199*(I$201-$C$212)&gt;$D212*(1-$I$3),$D212*$I$3-$D212*$I$4,$D212*(1-$I$3)/$D$199),"")</f>
        <v/>
      </c>
      <c r="J212" s="79">
        <f>IF(AND($C212&lt;J$201,COUNT($E212:I212)&lt;$D$199+1),IF($D212*(1-$I$3)/$D$199*(J$201-$C$212)&gt;$D212*(1-$I$3),$D212*$I$3-$D212*$I$4,$D212*(1-$I$3)/$D$199),"")</f>
        <v>1.6638655462184875</v>
      </c>
      <c r="K212" s="79">
        <f>IF(AND($C212&lt;K$201,COUNT($E212:J212)&lt;$D$199+1),IF($D212*(1-$I$3)/$D$199*(K$201-$C$212)&gt;$D212*(1-$I$3),$D212*$I$3-$D212*$I$4,$D212*(1-$I$3)/$D$199),"")</f>
        <v>1.6638655462184875</v>
      </c>
      <c r="L212" s="79">
        <f>IF(AND($C212&lt;L$201,COUNT($E212:K212)&lt;$D$199+1),IF($D212*(1-$I$3)/$D$199*(L$201-$C$212)&gt;$D212*(1-$I$3),$D212*$I$3-$D212*$I$4,$D212*(1-$I$3)/$D$199),"")</f>
        <v>1.6638655462184875</v>
      </c>
      <c r="M212" s="79">
        <f>IF(AND($C212&lt;M$201,COUNT($E212:L212)&lt;$D$199+1),IF($D212*(1-$I$3)/$D$199*(M$201-$C$212)&gt;$D212*(1-$I$3),$D212*$I$3-$D212*$I$4,$D212*(1-$I$3)/$D$199),"")</f>
        <v>1.6638655462184875</v>
      </c>
      <c r="N212" s="79">
        <f>IF(AND($C212&lt;N$201,COUNT($E212:M212)&lt;$D$199+1),IF($D212*(1-$I$3)/$D$199*(N$201-$C$212)&gt;$D212*(1-$I$3),$D212*$I$3-$D212*$I$4,$D212*(1-$I$3)/$D$199),"")</f>
        <v>1.6638655462184875</v>
      </c>
      <c r="O212" s="79">
        <f>IF(AND($C212&lt;O$201,COUNT($E212:N212)&lt;$D$199+1),IF($D212*(1-$I$3)/$D$199*(O$201-$C$212)&gt;$D212*(1-$I$3),$D212*$I$3-$D212*$I$4,$D212*(1-$I$3)/$D$199),"")</f>
        <v>1.6638655462184875</v>
      </c>
      <c r="P212" s="79">
        <f>IF(AND($C212&lt;P$201,COUNT($E212:O212)&lt;$D$199+1),IF($D212*(1-$I$3)/$D$199*(P$201-$C$212)&gt;$D212*(1-$I$3),$D212*$I$3-$D212*$I$4,$D212*(1-$I$3)/$D$199),"")</f>
        <v>1.6638655462184875</v>
      </c>
      <c r="Q212" s="79">
        <f>IF(AND($C212&lt;Q$201,COUNT($E212:P212)&lt;$D$199+1),IF($D212*(1-$I$3)/$D$199*(Q$201-$C$212)&gt;$D212*(1-$I$3),$D212*$I$3-$D212*$I$4,$D212*(1-$I$3)/$D$199),"")</f>
        <v>1.6638655462184875</v>
      </c>
      <c r="R212" s="79">
        <f>IF(AND($C212&lt;R$201,COUNT($E212:Q212)&lt;$D$199+1),IF($D212*(1-$I$3)/$D$199*(R$201-$C$212)&gt;$D212*(1-$I$3),$D212*$I$3-$D212*$I$4,$D212*(1-$I$3)/$D$199),"")</f>
        <v>1.6638655462184875</v>
      </c>
      <c r="S212" s="79">
        <f>IF(AND($C212&lt;S$201,COUNT($E212:R212)&lt;$D$199+1),IF($D212*(1-$I$3)/$D$199*(S$201-$C$212)&gt;$D212*(1-$I$3),$D212*$I$3-$D212*$I$4,$D212*(1-$I$3)/$D$199),"")</f>
        <v>1.6638655462184875</v>
      </c>
      <c r="T212" s="79">
        <f>IF(AND($C212&lt;T$201,COUNT($E212:S212)&lt;$D$199+1),IF($D212*(1-$I$3)/$D$199*(T$201-$C$212)&gt;$D212*(1-$I$3),$D212*$I$3-$D212*$I$4,$D212*(1-$I$3)/$D$199),"")</f>
        <v>1.6638655462184875</v>
      </c>
      <c r="U212" s="79">
        <f>IF(AND($C212&lt;U$201,COUNT($E212:T212)&lt;$D$199+1),IF($D212*(1-$I$3)/$D$199*(U$201-$C$212)&gt;$D212*(1-$I$3),$D212*$I$3-$D212*$I$4,$D212*(1-$I$3)/$D$199),"")</f>
        <v>1.6638655462184875</v>
      </c>
      <c r="V212" s="79">
        <f>IF(AND($C212&lt;V$201,COUNT($E212:U212)&lt;$D$199+1),IF($D212*(1-$I$3)/$D$199*(V$201-$C$212)&gt;$D212*(1-$I$3),$D212*$I$3-$D212*$I$4,$D212*(1-$I$3)/$D$199),"")</f>
        <v>1.6638655462184875</v>
      </c>
      <c r="W212" s="79">
        <f>IF(AND($C212&lt;W$201,COUNT($E212:V212)&lt;$D$199+1),IF($D212*(1-$I$3)/$D$199*(W$201-$C$212)&gt;$D212*(1-$I$3),$D212*$I$3-$D212*$I$4,$D212*(1-$I$3)/$D$199),"")</f>
        <v>1.6638655462184875</v>
      </c>
      <c r="X212" s="79">
        <f>IF(AND($C212&lt;X$201,COUNT($E212:W212)&lt;$D$199+1),IF($D212*(1-$I$3)/$D$199*(X$201-$C$212)&gt;$D212*(1-$I$3),$D212*$I$3-$D212*$I$4,$D212*(1-$I$3)/$D$199),"")</f>
        <v>1.6638655462184875</v>
      </c>
      <c r="Y212" s="42">
        <f t="shared" si="199"/>
        <v>6.470588235294116</v>
      </c>
    </row>
    <row r="213" spans="2:25" x14ac:dyDescent="0.15">
      <c r="B213" s="92"/>
      <c r="C213" s="49">
        <v>35</v>
      </c>
      <c r="D213" s="41">
        <v>25</v>
      </c>
      <c r="E213" s="42" t="str">
        <f t="shared" si="198"/>
        <v/>
      </c>
      <c r="F213" s="79" t="str">
        <f>IF(AND($C213&lt;F$201,COUNT($E213:E213)&lt;$D$199+1),IF($D213*(1-$I$3)/$D$199*(F$201-$C$213)&gt;$D213*(1-$I$3),$D213*$I$3-$D213*$I$4,$D213*(1-$I$3)/$D$199),"")</f>
        <v/>
      </c>
      <c r="G213" s="79" t="str">
        <f>IF(AND($C213&lt;G$201,COUNT($E213:F213)&lt;$D$199+1),IF($D213*(1-$I$3)/$D$199*(G$201-$C$213)&gt;$D213*(1-$I$3),$D213*$I$3-$D213*$I$4,$D213*(1-$I$3)/$D$199),"")</f>
        <v/>
      </c>
      <c r="H213" s="79" t="str">
        <f>IF(AND($C213&lt;H$201,COUNT($E213:G213)&lt;$D$199+1),IF($D213*(1-$I$3)/$D$199*(H$201-$C$213)&gt;$D213*(1-$I$3),$D213*$I$3-$D213*$I$4,$D213*(1-$I$3)/$D$199),"")</f>
        <v/>
      </c>
      <c r="I213" s="79" t="str">
        <f>IF(AND($C213&lt;I$201,COUNT($E213:H213)&lt;$D$199+1),IF($D213*(1-$I$3)/$D$199*(I$201-$C$213)&gt;$D213*(1-$I$3),$D213*$I$3-$D213*$I$4,$D213*(1-$I$3)/$D$199),"")</f>
        <v/>
      </c>
      <c r="J213" s="79" t="str">
        <f>IF(AND($C213&lt;J$201,COUNT($E213:I213)&lt;$D$199+1),IF($D213*(1-$I$3)/$D$199*(J$201-$C$213)&gt;$D213*(1-$I$3),$D213*$I$3-$D213*$I$4,$D213*(1-$I$3)/$D$199),"")</f>
        <v/>
      </c>
      <c r="K213" s="79">
        <f>IF(AND($C213&lt;K$201,COUNT($E213:J213)&lt;$D$199+1),IF($D213*(1-$I$3)/$D$199*(K$201-$C$213)&gt;$D213*(1-$I$3),$D213*$I$3-$D213*$I$4,$D213*(1-$I$3)/$D$199),"")</f>
        <v>1.3235294117647058</v>
      </c>
      <c r="L213" s="79">
        <f>IF(AND($C213&lt;L$201,COUNT($E213:K213)&lt;$D$199+1),IF($D213*(1-$I$3)/$D$199*(L$201-$C$213)&gt;$D213*(1-$I$3),$D213*$I$3-$D213*$I$4,$D213*(1-$I$3)/$D$199),"")</f>
        <v>1.3235294117647058</v>
      </c>
      <c r="M213" s="79">
        <f>IF(AND($C213&lt;M$201,COUNT($E213:L213)&lt;$D$199+1),IF($D213*(1-$I$3)/$D$199*(M$201-$C$213)&gt;$D213*(1-$I$3),$D213*$I$3-$D213*$I$4,$D213*(1-$I$3)/$D$199),"")</f>
        <v>1.3235294117647058</v>
      </c>
      <c r="N213" s="79">
        <f>IF(AND($C213&lt;N$201,COUNT($E213:M213)&lt;$D$199+1),IF($D213*(1-$I$3)/$D$199*(N$201-$C$213)&gt;$D213*(1-$I$3),$D213*$I$3-$D213*$I$4,$D213*(1-$I$3)/$D$199),"")</f>
        <v>1.3235294117647058</v>
      </c>
      <c r="O213" s="79">
        <f>IF(AND($C213&lt;O$201,COUNT($E213:N213)&lt;$D$199+1),IF($D213*(1-$I$3)/$D$199*(O$201-$C$213)&gt;$D213*(1-$I$3),$D213*$I$3-$D213*$I$4,$D213*(1-$I$3)/$D$199),"")</f>
        <v>1.3235294117647058</v>
      </c>
      <c r="P213" s="79">
        <f>IF(AND($C213&lt;P$201,COUNT($E213:O213)&lt;$D$199+1),IF($D213*(1-$I$3)/$D$199*(P$201-$C$213)&gt;$D213*(1-$I$3),$D213*$I$3-$D213*$I$4,$D213*(1-$I$3)/$D$199),"")</f>
        <v>1.3235294117647058</v>
      </c>
      <c r="Q213" s="79">
        <f>IF(AND($C213&lt;Q$201,COUNT($E213:P213)&lt;$D$199+1),IF($D213*(1-$I$3)/$D$199*(Q$201-$C$213)&gt;$D213*(1-$I$3),$D213*$I$3-$D213*$I$4,$D213*(1-$I$3)/$D$199),"")</f>
        <v>1.3235294117647058</v>
      </c>
      <c r="R213" s="79">
        <f>IF(AND($C213&lt;R$201,COUNT($E213:Q213)&lt;$D$199+1),IF($D213*(1-$I$3)/$D$199*(R$201-$C$213)&gt;$D213*(1-$I$3),$D213*$I$3-$D213*$I$4,$D213*(1-$I$3)/$D$199),"")</f>
        <v>1.3235294117647058</v>
      </c>
      <c r="S213" s="79">
        <f>IF(AND($C213&lt;S$201,COUNT($E213:R213)&lt;$D$199+1),IF($D213*(1-$I$3)/$D$199*(S$201-$C$213)&gt;$D213*(1-$I$3),$D213*$I$3-$D213*$I$4,$D213*(1-$I$3)/$D$199),"")</f>
        <v>1.3235294117647058</v>
      </c>
      <c r="T213" s="79">
        <f>IF(AND($C213&lt;T$201,COUNT($E213:S213)&lt;$D$199+1),IF($D213*(1-$I$3)/$D$199*(T$201-$C$213)&gt;$D213*(1-$I$3),$D213*$I$3-$D213*$I$4,$D213*(1-$I$3)/$D$199),"")</f>
        <v>1.3235294117647058</v>
      </c>
      <c r="U213" s="79">
        <f>IF(AND($C213&lt;U$201,COUNT($E213:T213)&lt;$D$199+1),IF($D213*(1-$I$3)/$D$199*(U$201-$C$213)&gt;$D213*(1-$I$3),$D213*$I$3-$D213*$I$4,$D213*(1-$I$3)/$D$199),"")</f>
        <v>1.3235294117647058</v>
      </c>
      <c r="V213" s="79">
        <f>IF(AND($C213&lt;V$201,COUNT($E213:U213)&lt;$D$199+1),IF($D213*(1-$I$3)/$D$199*(V$201-$C$213)&gt;$D213*(1-$I$3),$D213*$I$3-$D213*$I$4,$D213*(1-$I$3)/$D$199),"")</f>
        <v>1.3235294117647058</v>
      </c>
      <c r="W213" s="79">
        <f>IF(AND($C213&lt;W$201,COUNT($E213:V213)&lt;$D$199+1),IF($D213*(1-$I$3)/$D$199*(W$201-$C$213)&gt;$D213*(1-$I$3),$D213*$I$3-$D213*$I$4,$D213*(1-$I$3)/$D$199),"")</f>
        <v>1.3235294117647058</v>
      </c>
      <c r="X213" s="79">
        <f>IF(AND($C213&lt;X$201,COUNT($E213:W213)&lt;$D$199+1),IF($D213*(1-$I$3)/$D$199*(X$201-$C$213)&gt;$D213*(1-$I$3),$D213*$I$3-$D213*$I$4,$D213*(1-$I$3)/$D$199),"")</f>
        <v>1.3235294117647058</v>
      </c>
      <c r="Y213" s="42">
        <f t="shared" si="199"/>
        <v>6.470588235294116</v>
      </c>
    </row>
    <row r="214" spans="2:25" x14ac:dyDescent="0.15">
      <c r="B214" s="92"/>
      <c r="C214" s="49">
        <v>36</v>
      </c>
      <c r="D214" s="41">
        <v>30</v>
      </c>
      <c r="E214" s="42" t="str">
        <f t="shared" si="198"/>
        <v/>
      </c>
      <c r="F214" s="79" t="str">
        <f>IF(AND($C214&lt;F$201,COUNT($E214:E214)&lt;$D$199+1),IF($D214*(1-$I$3)/$D$199*(F$201-$C$214)&gt;$D214*(1-$I$3),$D214*$I$3-$D214*$I$4,$D214*(1-$I$3)/$D$199),"")</f>
        <v/>
      </c>
      <c r="G214" s="79" t="str">
        <f>IF(AND($C214&lt;G$201,COUNT($E214:F214)&lt;$D$199+1),IF($D214*(1-$I$3)/$D$199*(G$201-$C$214)&gt;$D214*(1-$I$3),$D214*$I$3-$D214*$I$4,$D214*(1-$I$3)/$D$199),"")</f>
        <v/>
      </c>
      <c r="H214" s="79" t="str">
        <f>IF(AND($C214&lt;H$201,COUNT($E214:G214)&lt;$D$199+1),IF($D214*(1-$I$3)/$D$199*(H$201-$C$214)&gt;$D214*(1-$I$3),$D214*$I$3-$D214*$I$4,$D214*(1-$I$3)/$D$199),"")</f>
        <v/>
      </c>
      <c r="I214" s="79" t="str">
        <f>IF(AND($C214&lt;I$201,COUNT($E214:H214)&lt;$D$199+1),IF($D214*(1-$I$3)/$D$199*(I$201-$C$214)&gt;$D214*(1-$I$3),$D214*$I$3-$D214*$I$4,$D214*(1-$I$3)/$D$199),"")</f>
        <v/>
      </c>
      <c r="J214" s="79" t="str">
        <f>IF(AND($C214&lt;J$201,COUNT($E214:I214)&lt;$D$199+1),IF($D214*(1-$I$3)/$D$199*(J$201-$C$214)&gt;$D214*(1-$I$3),$D214*$I$3-$D214*$I$4,$D214*(1-$I$3)/$D$199),"")</f>
        <v/>
      </c>
      <c r="K214" s="79" t="str">
        <f>IF(AND($C214&lt;K$201,COUNT($E214:J214)&lt;$D$199+1),IF($D214*(1-$I$3)/$D$199*(K$201-$C$214)&gt;$D214*(1-$I$3),$D214*$I$3-$D214*$I$4,$D214*(1-$I$3)/$D$199),"")</f>
        <v/>
      </c>
      <c r="L214" s="79">
        <f>IF(AND($C214&lt;L$201,COUNT($E214:K214)&lt;$D$199+1),IF($D214*(1-$I$3)/$D$199*(L$201-$C$214)&gt;$D214*(1-$I$3),$D214*$I$3-$D214*$I$4,$D214*(1-$I$3)/$D$199),"")</f>
        <v>1.588235294117647</v>
      </c>
      <c r="M214" s="79">
        <f>IF(AND($C214&lt;M$201,COUNT($E214:L214)&lt;$D$199+1),IF($D214*(1-$I$3)/$D$199*(M$201-$C$214)&gt;$D214*(1-$I$3),$D214*$I$3-$D214*$I$4,$D214*(1-$I$3)/$D$199),"")</f>
        <v>1.588235294117647</v>
      </c>
      <c r="N214" s="79">
        <f>IF(AND($C214&lt;N$201,COUNT($E214:M214)&lt;$D$199+1),IF($D214*(1-$I$3)/$D$199*(N$201-$C$214)&gt;$D214*(1-$I$3),$D214*$I$3-$D214*$I$4,$D214*(1-$I$3)/$D$199),"")</f>
        <v>1.588235294117647</v>
      </c>
      <c r="O214" s="79">
        <f>IF(AND($C214&lt;O$201,COUNT($E214:N214)&lt;$D$199+1),IF($D214*(1-$I$3)/$D$199*(O$201-$C$214)&gt;$D214*(1-$I$3),$D214*$I$3-$D214*$I$4,$D214*(1-$I$3)/$D$199),"")</f>
        <v>1.588235294117647</v>
      </c>
      <c r="P214" s="79">
        <f>IF(AND($C214&lt;P$201,COUNT($E214:O214)&lt;$D$199+1),IF($D214*(1-$I$3)/$D$199*(P$201-$C$214)&gt;$D214*(1-$I$3),$D214*$I$3-$D214*$I$4,$D214*(1-$I$3)/$D$199),"")</f>
        <v>1.588235294117647</v>
      </c>
      <c r="Q214" s="79">
        <f>IF(AND($C214&lt;Q$201,COUNT($E214:P214)&lt;$D$199+1),IF($D214*(1-$I$3)/$D$199*(Q$201-$C$214)&gt;$D214*(1-$I$3),$D214*$I$3-$D214*$I$4,$D214*(1-$I$3)/$D$199),"")</f>
        <v>1.588235294117647</v>
      </c>
      <c r="R214" s="79">
        <f>IF(AND($C214&lt;R$201,COUNT($E214:Q214)&lt;$D$199+1),IF($D214*(1-$I$3)/$D$199*(R$201-$C$214)&gt;$D214*(1-$I$3),$D214*$I$3-$D214*$I$4,$D214*(1-$I$3)/$D$199),"")</f>
        <v>1.588235294117647</v>
      </c>
      <c r="S214" s="79">
        <f>IF(AND($C214&lt;S$201,COUNT($E214:R214)&lt;$D$199+1),IF($D214*(1-$I$3)/$D$199*(S$201-$C$214)&gt;$D214*(1-$I$3),$D214*$I$3-$D214*$I$4,$D214*(1-$I$3)/$D$199),"")</f>
        <v>1.588235294117647</v>
      </c>
      <c r="T214" s="79">
        <f>IF(AND($C214&lt;T$201,COUNT($E214:S214)&lt;$D$199+1),IF($D214*(1-$I$3)/$D$199*(T$201-$C$214)&gt;$D214*(1-$I$3),$D214*$I$3-$D214*$I$4,$D214*(1-$I$3)/$D$199),"")</f>
        <v>1.588235294117647</v>
      </c>
      <c r="U214" s="79">
        <f>IF(AND($C214&lt;U$201,COUNT($E214:T214)&lt;$D$199+1),IF($D214*(1-$I$3)/$D$199*(U$201-$C$214)&gt;$D214*(1-$I$3),$D214*$I$3-$D214*$I$4,$D214*(1-$I$3)/$D$199),"")</f>
        <v>1.588235294117647</v>
      </c>
      <c r="V214" s="79">
        <f>IF(AND($C214&lt;V$201,COUNT($E214:U214)&lt;$D$199+1),IF($D214*(1-$I$3)/$D$199*(V$201-$C$214)&gt;$D214*(1-$I$3),$D214*$I$3-$D214*$I$4,$D214*(1-$I$3)/$D$199),"")</f>
        <v>1.588235294117647</v>
      </c>
      <c r="W214" s="79">
        <f>IF(AND($C214&lt;W$201,COUNT($E214:V214)&lt;$D$199+1),IF($D214*(1-$I$3)/$D$199*(W$201-$C$214)&gt;$D214*(1-$I$3),$D214*$I$3-$D214*$I$4,$D214*(1-$I$3)/$D$199),"")</f>
        <v>1.588235294117647</v>
      </c>
      <c r="X214" s="79">
        <f>IF(AND($C214&lt;X$201,COUNT($E214:W214)&lt;$D$199+1),IF($D214*(1-$I$3)/$D$199*(X$201-$C$214)&gt;$D214*(1-$I$3),$D214*$I$3-$D214*$I$4,$D214*(1-$I$3)/$D$199),"")</f>
        <v>1.588235294117647</v>
      </c>
      <c r="Y214" s="42">
        <f t="shared" si="199"/>
        <v>9.352941176470587</v>
      </c>
    </row>
    <row r="215" spans="2:25" x14ac:dyDescent="0.15">
      <c r="B215" s="92"/>
      <c r="C215" s="49">
        <v>37</v>
      </c>
      <c r="D215" s="41">
        <v>30</v>
      </c>
      <c r="E215" s="42" t="str">
        <f t="shared" si="198"/>
        <v/>
      </c>
      <c r="F215" s="79" t="str">
        <f>IF(AND($C215&lt;F$201,COUNT($E215:E215)&lt;$D$199+1),IF($D215*(1-$I$3)/$D$199*(F$201-$C$215)&gt;$D215*(1-$I$3),$D215*$I$3-$D215*$I$4,$D215*(1-$I$3)/$D$199),"")</f>
        <v/>
      </c>
      <c r="G215" s="79" t="str">
        <f>IF(AND($C215&lt;G$201,COUNT($E215:F215)&lt;$D$199+1),IF($D215*(1-$I$3)/$D$199*(G$201-$C$215)&gt;$D215*(1-$I$3),$D215*$I$3-$D215*$I$4,$D215*(1-$I$3)/$D$199),"")</f>
        <v/>
      </c>
      <c r="H215" s="79" t="str">
        <f>IF(AND($C215&lt;H$201,COUNT($E215:G215)&lt;$D$199+1),IF($D215*(1-$I$3)/$D$199*(H$201-$C$215)&gt;$D215*(1-$I$3),$D215*$I$3-$D215*$I$4,$D215*(1-$I$3)/$D$199),"")</f>
        <v/>
      </c>
      <c r="I215" s="79" t="str">
        <f>IF(AND($C215&lt;I$201,COUNT($E215:H215)&lt;$D$199+1),IF($D215*(1-$I$3)/$D$199*(I$201-$C$215)&gt;$D215*(1-$I$3),$D215*$I$3-$D215*$I$4,$D215*(1-$I$3)/$D$199),"")</f>
        <v/>
      </c>
      <c r="J215" s="79" t="str">
        <f>IF(AND($C215&lt;J$201,COUNT($E215:I215)&lt;$D$199+1),IF($D215*(1-$I$3)/$D$199*(J$201-$C$215)&gt;$D215*(1-$I$3),$D215*$I$3-$D215*$I$4,$D215*(1-$I$3)/$D$199),"")</f>
        <v/>
      </c>
      <c r="K215" s="79" t="str">
        <f>IF(AND($C215&lt;K$201,COUNT($E215:J215)&lt;$D$199+1),IF($D215*(1-$I$3)/$D$199*(K$201-$C$215)&gt;$D215*(1-$I$3),$D215*$I$3-$D215*$I$4,$D215*(1-$I$3)/$D$199),"")</f>
        <v/>
      </c>
      <c r="L215" s="79" t="str">
        <f>IF(AND($C215&lt;L$201,COUNT($E215:K215)&lt;$D$199+1),IF($D215*(1-$I$3)/$D$199*(L$201-$C$215)&gt;$D215*(1-$I$3),$D215*$I$3-$D215*$I$4,$D215*(1-$I$3)/$D$199),"")</f>
        <v/>
      </c>
      <c r="M215" s="79">
        <f>IF(AND($C215&lt;M$201,COUNT($E215:L215)&lt;$D$199+1),IF($D215*(1-$I$3)/$D$199*(M$201-$C$215)&gt;$D215*(1-$I$3),$D215*$I$3-$D215*$I$4,$D215*(1-$I$3)/$D$199),"")</f>
        <v>1.588235294117647</v>
      </c>
      <c r="N215" s="79">
        <f>IF(AND($C215&lt;N$201,COUNT($E215:M215)&lt;$D$199+1),IF($D215*(1-$I$3)/$D$199*(N$201-$C$215)&gt;$D215*(1-$I$3),$D215*$I$3-$D215*$I$4,$D215*(1-$I$3)/$D$199),"")</f>
        <v>1.588235294117647</v>
      </c>
      <c r="O215" s="79">
        <f>IF(AND($C215&lt;O$201,COUNT($E215:N215)&lt;$D$199+1),IF($D215*(1-$I$3)/$D$199*(O$201-$C$215)&gt;$D215*(1-$I$3),$D215*$I$3-$D215*$I$4,$D215*(1-$I$3)/$D$199),"")</f>
        <v>1.588235294117647</v>
      </c>
      <c r="P215" s="79">
        <f>IF(AND($C215&lt;P$201,COUNT($E215:O215)&lt;$D$199+1),IF($D215*(1-$I$3)/$D$199*(P$201-$C$215)&gt;$D215*(1-$I$3),$D215*$I$3-$D215*$I$4,$D215*(1-$I$3)/$D$199),"")</f>
        <v>1.588235294117647</v>
      </c>
      <c r="Q215" s="79">
        <f>IF(AND($C215&lt;Q$201,COUNT($E215:P215)&lt;$D$199+1),IF($D215*(1-$I$3)/$D$199*(Q$201-$C$215)&gt;$D215*(1-$I$3),$D215*$I$3-$D215*$I$4,$D215*(1-$I$3)/$D$199),"")</f>
        <v>1.588235294117647</v>
      </c>
      <c r="R215" s="79">
        <f>IF(AND($C215&lt;R$201,COUNT($E215:Q215)&lt;$D$199+1),IF($D215*(1-$I$3)/$D$199*(R$201-$C$215)&gt;$D215*(1-$I$3),$D215*$I$3-$D215*$I$4,$D215*(1-$I$3)/$D$199),"")</f>
        <v>1.588235294117647</v>
      </c>
      <c r="S215" s="79">
        <f>IF(AND($C215&lt;S$201,COUNT($E215:R215)&lt;$D$199+1),IF($D215*(1-$I$3)/$D$199*(S$201-$C$215)&gt;$D215*(1-$I$3),$D215*$I$3-$D215*$I$4,$D215*(1-$I$3)/$D$199),"")</f>
        <v>1.588235294117647</v>
      </c>
      <c r="T215" s="79">
        <f>IF(AND($C215&lt;T$201,COUNT($E215:S215)&lt;$D$199+1),IF($D215*(1-$I$3)/$D$199*(T$201-$C$215)&gt;$D215*(1-$I$3),$D215*$I$3-$D215*$I$4,$D215*(1-$I$3)/$D$199),"")</f>
        <v>1.588235294117647</v>
      </c>
      <c r="U215" s="79">
        <f>IF(AND($C215&lt;U$201,COUNT($E215:T215)&lt;$D$199+1),IF($D215*(1-$I$3)/$D$199*(U$201-$C$215)&gt;$D215*(1-$I$3),$D215*$I$3-$D215*$I$4,$D215*(1-$I$3)/$D$199),"")</f>
        <v>1.588235294117647</v>
      </c>
      <c r="V215" s="79">
        <f>IF(AND($C215&lt;V$201,COUNT($E215:U215)&lt;$D$199+1),IF($D215*(1-$I$3)/$D$199*(V$201-$C$215)&gt;$D215*(1-$I$3),$D215*$I$3-$D215*$I$4,$D215*(1-$I$3)/$D$199),"")</f>
        <v>1.588235294117647</v>
      </c>
      <c r="W215" s="79">
        <f>IF(AND($C215&lt;W$201,COUNT($E215:V215)&lt;$D$199+1),IF($D215*(1-$I$3)/$D$199*(W$201-$C$215)&gt;$D215*(1-$I$3),$D215*$I$3-$D215*$I$4,$D215*(1-$I$3)/$D$199),"")</f>
        <v>1.588235294117647</v>
      </c>
      <c r="X215" s="79">
        <f>IF(AND($C215&lt;X$201,COUNT($E215:W215)&lt;$D$199+1),IF($D215*(1-$I$3)/$D$199*(X$201-$C$215)&gt;$D215*(1-$I$3),$D215*$I$3-$D215*$I$4,$D215*(1-$I$3)/$D$199),"")</f>
        <v>1.588235294117647</v>
      </c>
      <c r="Y215" s="42">
        <f t="shared" si="199"/>
        <v>10.941176470588236</v>
      </c>
    </row>
    <row r="216" spans="2:25" x14ac:dyDescent="0.15">
      <c r="B216" s="92"/>
      <c r="C216" s="49">
        <v>38</v>
      </c>
      <c r="D216" s="41">
        <v>120</v>
      </c>
      <c r="E216" s="42" t="str">
        <f t="shared" si="198"/>
        <v/>
      </c>
      <c r="F216" s="79" t="str">
        <f>IF(AND($C216&lt;F$201,COUNT($E216:E216)&lt;$D$199+1),IF($D216*(1-$I$3)/$D$199*(F$201-$C$216)&gt;$D216*(1-$I$3),$D216*$I$3-$D216*$I$4,$D216*(1-$I$3)/$D$199),"")</f>
        <v/>
      </c>
      <c r="G216" s="79" t="str">
        <f>IF(AND($C216&lt;G$201,COUNT($E216:F216)&lt;$D$199+1),IF($D216*(1-$I$3)/$D$199*(G$201-$C$216)&gt;$D216*(1-$I$3),$D216*$I$3-$D216*$I$4,$D216*(1-$I$3)/$D$199),"")</f>
        <v/>
      </c>
      <c r="H216" s="79" t="str">
        <f>IF(AND($C216&lt;H$201,COUNT($E216:G216)&lt;$D$199+1),IF($D216*(1-$I$3)/$D$199*(H$201-$C$216)&gt;$D216*(1-$I$3),$D216*$I$3-$D216*$I$4,$D216*(1-$I$3)/$D$199),"")</f>
        <v/>
      </c>
      <c r="I216" s="79" t="str">
        <f>IF(AND($C216&lt;I$201,COUNT($E216:H216)&lt;$D$199+1),IF($D216*(1-$I$3)/$D$199*(I$201-$C$216)&gt;$D216*(1-$I$3),$D216*$I$3-$D216*$I$4,$D216*(1-$I$3)/$D$199),"")</f>
        <v/>
      </c>
      <c r="J216" s="79" t="str">
        <f>IF(AND($C216&lt;J$201,COUNT($E216:I216)&lt;$D$199+1),IF($D216*(1-$I$3)/$D$199*(J$201-$C$216)&gt;$D216*(1-$I$3),$D216*$I$3-$D216*$I$4,$D216*(1-$I$3)/$D$199),"")</f>
        <v/>
      </c>
      <c r="K216" s="79" t="str">
        <f>IF(AND($C216&lt;K$201,COUNT($E216:J216)&lt;$D$199+1),IF($D216*(1-$I$3)/$D$199*(K$201-$C$216)&gt;$D216*(1-$I$3),$D216*$I$3-$D216*$I$4,$D216*(1-$I$3)/$D$199),"")</f>
        <v/>
      </c>
      <c r="L216" s="79" t="str">
        <f>IF(AND($C216&lt;L$201,COUNT($E216:K216)&lt;$D$199+1),IF($D216*(1-$I$3)/$D$199*(L$201-$C$216)&gt;$D216*(1-$I$3),$D216*$I$3-$D216*$I$4,$D216*(1-$I$3)/$D$199),"")</f>
        <v/>
      </c>
      <c r="M216" s="79" t="str">
        <f>IF(AND($C216&lt;M$201,COUNT($E216:L216)&lt;$D$199+1),IF($D216*(1-$I$3)/$D$199*(M$201-$C$216)&gt;$D216*(1-$I$3),$D216*$I$3-$D216*$I$4,$D216*(1-$I$3)/$D$199),"")</f>
        <v/>
      </c>
      <c r="N216" s="79">
        <f>IF(AND($C216&lt;N$201,COUNT($E216:M216)&lt;$D$199+1),IF($D216*(1-$I$3)/$D$199*(N$201-$C$216)&gt;$D216*(1-$I$3),$D216*$I$3-$D216*$I$4,$D216*(1-$I$3)/$D$199),"")</f>
        <v>6.3529411764705879</v>
      </c>
      <c r="O216" s="79">
        <f>IF(AND($C216&lt;O$201,COUNT($E216:N216)&lt;$D$199+1),IF($D216*(1-$I$3)/$D$199*(O$201-$C$216)&gt;$D216*(1-$I$3),$D216*$I$3-$D216*$I$4,$D216*(1-$I$3)/$D$199),"")</f>
        <v>6.3529411764705879</v>
      </c>
      <c r="P216" s="79">
        <f>IF(AND($C216&lt;P$201,COUNT($E216:O216)&lt;$D$199+1),IF($D216*(1-$I$3)/$D$199*(P$201-$C$216)&gt;$D216*(1-$I$3),$D216*$I$3-$D216*$I$4,$D216*(1-$I$3)/$D$199),"")</f>
        <v>6.3529411764705879</v>
      </c>
      <c r="Q216" s="79">
        <f>IF(AND($C216&lt;Q$201,COUNT($E216:P216)&lt;$D$199+1),IF($D216*(1-$I$3)/$D$199*(Q$201-$C$216)&gt;$D216*(1-$I$3),$D216*$I$3-$D216*$I$4,$D216*(1-$I$3)/$D$199),"")</f>
        <v>6.3529411764705879</v>
      </c>
      <c r="R216" s="79">
        <f>IF(AND($C216&lt;R$201,COUNT($E216:Q216)&lt;$D$199+1),IF($D216*(1-$I$3)/$D$199*(R$201-$C$216)&gt;$D216*(1-$I$3),$D216*$I$3-$D216*$I$4,$D216*(1-$I$3)/$D$199),"")</f>
        <v>6.3529411764705879</v>
      </c>
      <c r="S216" s="79">
        <f>IF(AND($C216&lt;S$201,COUNT($E216:R216)&lt;$D$199+1),IF($D216*(1-$I$3)/$D$199*(S$201-$C$216)&gt;$D216*(1-$I$3),$D216*$I$3-$D216*$I$4,$D216*(1-$I$3)/$D$199),"")</f>
        <v>6.3529411764705879</v>
      </c>
      <c r="T216" s="79">
        <f>IF(AND($C216&lt;T$201,COUNT($E216:S216)&lt;$D$199+1),IF($D216*(1-$I$3)/$D$199*(T$201-$C$216)&gt;$D216*(1-$I$3),$D216*$I$3-$D216*$I$4,$D216*(1-$I$3)/$D$199),"")</f>
        <v>6.3529411764705879</v>
      </c>
      <c r="U216" s="79">
        <f>IF(AND($C216&lt;U$201,COUNT($E216:T216)&lt;$D$199+1),IF($D216*(1-$I$3)/$D$199*(U$201-$C$216)&gt;$D216*(1-$I$3),$D216*$I$3-$D216*$I$4,$D216*(1-$I$3)/$D$199),"")</f>
        <v>6.3529411764705879</v>
      </c>
      <c r="V216" s="79">
        <f>IF(AND($C216&lt;V$201,COUNT($E216:U216)&lt;$D$199+1),IF($D216*(1-$I$3)/$D$199*(V$201-$C$216)&gt;$D216*(1-$I$3),$D216*$I$3-$D216*$I$4,$D216*(1-$I$3)/$D$199),"")</f>
        <v>6.3529411764705879</v>
      </c>
      <c r="W216" s="79">
        <f>IF(AND($C216&lt;W$201,COUNT($E216:V216)&lt;$D$199+1),IF($D216*(1-$I$3)/$D$199*(W$201-$C$216)&gt;$D216*(1-$I$3),$D216*$I$3-$D216*$I$4,$D216*(1-$I$3)/$D$199),"")</f>
        <v>6.3529411764705879</v>
      </c>
      <c r="X216" s="79">
        <f>IF(AND($C216&lt;X$201,COUNT($E216:W216)&lt;$D$199+1),IF($D216*(1-$I$3)/$D$199*(X$201-$C$216)&gt;$D216*(1-$I$3),$D216*$I$3-$D216*$I$4,$D216*(1-$I$3)/$D$199),"")</f>
        <v>6.3529411764705879</v>
      </c>
      <c r="Y216" s="42">
        <f t="shared" si="199"/>
        <v>50.117647058823536</v>
      </c>
    </row>
    <row r="217" spans="2:25" x14ac:dyDescent="0.15">
      <c r="B217" s="92"/>
      <c r="C217" s="49">
        <v>39</v>
      </c>
      <c r="D217" s="41">
        <v>31.428571428571431</v>
      </c>
      <c r="E217" s="42" t="str">
        <f t="shared" si="198"/>
        <v/>
      </c>
      <c r="F217" s="79" t="str">
        <f>IF(AND($C217&lt;F$201,COUNT($E217:E217)&lt;$D$199+1),IF($D217*(1-$I$3)/$D$199*(F$201-$C$217)&gt;$D217*(1-$I$3),$D217*$I$3-$D217*$I$4,$D217*(1-$I$3)/$D$199),"")</f>
        <v/>
      </c>
      <c r="G217" s="79" t="str">
        <f>IF(AND($C217&lt;G$201,COUNT($E217:F217)&lt;$D$199+1),IF($D217*(1-$I$3)/$D$199*(G$201-$C$217)&gt;$D217*(1-$I$3),$D217*$I$3-$D217*$I$4,$D217*(1-$I$3)/$D$199),"")</f>
        <v/>
      </c>
      <c r="H217" s="79" t="str">
        <f>IF(AND($C217&lt;H$201,COUNT($E217:G217)&lt;$D$199+1),IF($D217*(1-$I$3)/$D$199*(H$201-$C$217)&gt;$D217*(1-$I$3),$D217*$I$3-$D217*$I$4,$D217*(1-$I$3)/$D$199),"")</f>
        <v/>
      </c>
      <c r="I217" s="79" t="str">
        <f>IF(AND($C217&lt;I$201,COUNT($E217:H217)&lt;$D$199+1),IF($D217*(1-$I$3)/$D$199*(I$201-$C$217)&gt;$D217*(1-$I$3),$D217*$I$3-$D217*$I$4,$D217*(1-$I$3)/$D$199),"")</f>
        <v/>
      </c>
      <c r="J217" s="79" t="str">
        <f>IF(AND($C217&lt;J$201,COUNT($E217:I217)&lt;$D$199+1),IF($D217*(1-$I$3)/$D$199*(J$201-$C$217)&gt;$D217*(1-$I$3),$D217*$I$3-$D217*$I$4,$D217*(1-$I$3)/$D$199),"")</f>
        <v/>
      </c>
      <c r="K217" s="79" t="str">
        <f>IF(AND($C217&lt;K$201,COUNT($E217:J217)&lt;$D$199+1),IF($D217*(1-$I$3)/$D$199*(K$201-$C$217)&gt;$D217*(1-$I$3),$D217*$I$3-$D217*$I$4,$D217*(1-$I$3)/$D$199),"")</f>
        <v/>
      </c>
      <c r="L217" s="79" t="str">
        <f>IF(AND($C217&lt;L$201,COUNT($E217:K217)&lt;$D$199+1),IF($D217*(1-$I$3)/$D$199*(L$201-$C$217)&gt;$D217*(1-$I$3),$D217*$I$3-$D217*$I$4,$D217*(1-$I$3)/$D$199),"")</f>
        <v/>
      </c>
      <c r="M217" s="79" t="str">
        <f>IF(AND($C217&lt;M$201,COUNT($E217:L217)&lt;$D$199+1),IF($D217*(1-$I$3)/$D$199*(M$201-$C$217)&gt;$D217*(1-$I$3),$D217*$I$3-$D217*$I$4,$D217*(1-$I$3)/$D$199),"")</f>
        <v/>
      </c>
      <c r="N217" s="79" t="str">
        <f>IF(AND($C217&lt;N$201,COUNT($E217:M217)&lt;$D$199+1),IF($D217*(1-$I$3)/$D$199*(N$201-$C$217)&gt;$D217*(1-$I$3),$D217*$I$3-$D217*$I$4,$D217*(1-$I$3)/$D$199),"")</f>
        <v/>
      </c>
      <c r="O217" s="79">
        <f>IF(AND($C217&lt;O$201,COUNT($E217:N217)&lt;$D$199+1),IF($D217*(1-$I$3)/$D$199*(O$201-$C$217)&gt;$D217*(1-$I$3),$D217*$I$3-$D217*$I$4,$D217*(1-$I$3)/$D$199),"")</f>
        <v>1.6638655462184875</v>
      </c>
      <c r="P217" s="79">
        <f>IF(AND($C217&lt;P$201,COUNT($E217:O217)&lt;$D$199+1),IF($D217*(1-$I$3)/$D$199*(P$201-$C$217)&gt;$D217*(1-$I$3),$D217*$I$3-$D217*$I$4,$D217*(1-$I$3)/$D$199),"")</f>
        <v>1.6638655462184875</v>
      </c>
      <c r="Q217" s="79">
        <f>IF(AND($C217&lt;Q$201,COUNT($E217:P217)&lt;$D$199+1),IF($D217*(1-$I$3)/$D$199*(Q$201-$C$217)&gt;$D217*(1-$I$3),$D217*$I$3-$D217*$I$4,$D217*(1-$I$3)/$D$199),"")</f>
        <v>1.6638655462184875</v>
      </c>
      <c r="R217" s="79">
        <f>IF(AND($C217&lt;R$201,COUNT($E217:Q217)&lt;$D$199+1),IF($D217*(1-$I$3)/$D$199*(R$201-$C$217)&gt;$D217*(1-$I$3),$D217*$I$3-$D217*$I$4,$D217*(1-$I$3)/$D$199),"")</f>
        <v>1.6638655462184875</v>
      </c>
      <c r="S217" s="79">
        <f>IF(AND($C217&lt;S$201,COUNT($E217:R217)&lt;$D$199+1),IF($D217*(1-$I$3)/$D$199*(S$201-$C$217)&gt;$D217*(1-$I$3),$D217*$I$3-$D217*$I$4,$D217*(1-$I$3)/$D$199),"")</f>
        <v>1.6638655462184875</v>
      </c>
      <c r="T217" s="79">
        <f>IF(AND($C217&lt;T$201,COUNT($E217:S217)&lt;$D$199+1),IF($D217*(1-$I$3)/$D$199*(T$201-$C$217)&gt;$D217*(1-$I$3),$D217*$I$3-$D217*$I$4,$D217*(1-$I$3)/$D$199),"")</f>
        <v>1.6638655462184875</v>
      </c>
      <c r="U217" s="79">
        <f>IF(AND($C217&lt;U$201,COUNT($E217:T217)&lt;$D$199+1),IF($D217*(1-$I$3)/$D$199*(U$201-$C$217)&gt;$D217*(1-$I$3),$D217*$I$3-$D217*$I$4,$D217*(1-$I$3)/$D$199),"")</f>
        <v>1.6638655462184875</v>
      </c>
      <c r="V217" s="79">
        <f>IF(AND($C217&lt;V$201,COUNT($E217:U217)&lt;$D$199+1),IF($D217*(1-$I$3)/$D$199*(V$201-$C$217)&gt;$D217*(1-$I$3),$D217*$I$3-$D217*$I$4,$D217*(1-$I$3)/$D$199),"")</f>
        <v>1.6638655462184875</v>
      </c>
      <c r="W217" s="79">
        <f>IF(AND($C217&lt;W$201,COUNT($E217:V217)&lt;$D$199+1),IF($D217*(1-$I$3)/$D$199*(W$201-$C$217)&gt;$D217*(1-$I$3),$D217*$I$3-$D217*$I$4,$D217*(1-$I$3)/$D$199),"")</f>
        <v>1.6638655462184875</v>
      </c>
      <c r="X217" s="79">
        <f>IF(AND($C217&lt;X$201,COUNT($E217:W217)&lt;$D$199+1),IF($D217*(1-$I$3)/$D$199*(X$201-$C$217)&gt;$D217*(1-$I$3),$D217*$I$3-$D217*$I$4,$D217*(1-$I$3)/$D$199),"")</f>
        <v>1.6638655462184875</v>
      </c>
      <c r="Y217" s="42">
        <f t="shared" si="199"/>
        <v>14.789915966386559</v>
      </c>
    </row>
    <row r="218" spans="2:25" x14ac:dyDescent="0.15">
      <c r="B218" s="92"/>
      <c r="C218" s="49">
        <v>40</v>
      </c>
      <c r="D218" s="41">
        <v>25</v>
      </c>
      <c r="E218" s="42" t="str">
        <f t="shared" si="198"/>
        <v/>
      </c>
      <c r="F218" s="79" t="str">
        <f>IF(AND($C218&lt;F$201,COUNT($E218:E218)&lt;$D$199+1),IF($D218*(1-$I$3)/$D$199*(F$201-$C$218)&gt;$D218*(1-$I$3),$D218*$I$3-$D218*$I$4,$D218*(1-$I$3)/$D$199),"")</f>
        <v/>
      </c>
      <c r="G218" s="79" t="str">
        <f>IF(AND($C218&lt;G$201,COUNT($E218:F218)&lt;$D$199+1),IF($D218*(1-$I$3)/$D$199*(G$201-$C$218)&gt;$D218*(1-$I$3),$D218*$I$3-$D218*$I$4,$D218*(1-$I$3)/$D$199),"")</f>
        <v/>
      </c>
      <c r="H218" s="79" t="str">
        <f>IF(AND($C218&lt;H$201,COUNT($E218:G218)&lt;$D$199+1),IF($D218*(1-$I$3)/$D$199*(H$201-$C$218)&gt;$D218*(1-$I$3),$D218*$I$3-$D218*$I$4,$D218*(1-$I$3)/$D$199),"")</f>
        <v/>
      </c>
      <c r="I218" s="79" t="str">
        <f>IF(AND($C218&lt;I$201,COUNT($E218:H218)&lt;$D$199+1),IF($D218*(1-$I$3)/$D$199*(I$201-$C$218)&gt;$D218*(1-$I$3),$D218*$I$3-$D218*$I$4,$D218*(1-$I$3)/$D$199),"")</f>
        <v/>
      </c>
      <c r="J218" s="79" t="str">
        <f>IF(AND($C218&lt;J$201,COUNT($E218:I218)&lt;$D$199+1),IF($D218*(1-$I$3)/$D$199*(J$201-$C$218)&gt;$D218*(1-$I$3),$D218*$I$3-$D218*$I$4,$D218*(1-$I$3)/$D$199),"")</f>
        <v/>
      </c>
      <c r="K218" s="79" t="str">
        <f>IF(AND($C218&lt;K$201,COUNT($E218:J218)&lt;$D$199+1),IF($D218*(1-$I$3)/$D$199*(K$201-$C$218)&gt;$D218*(1-$I$3),$D218*$I$3-$D218*$I$4,$D218*(1-$I$3)/$D$199),"")</f>
        <v/>
      </c>
      <c r="L218" s="79" t="str">
        <f>IF(AND($C218&lt;L$201,COUNT($E218:K218)&lt;$D$199+1),IF($D218*(1-$I$3)/$D$199*(L$201-$C$218)&gt;$D218*(1-$I$3),$D218*$I$3-$D218*$I$4,$D218*(1-$I$3)/$D$199),"")</f>
        <v/>
      </c>
      <c r="M218" s="79" t="str">
        <f>IF(AND($C218&lt;M$201,COUNT($E218:L218)&lt;$D$199+1),IF($D218*(1-$I$3)/$D$199*(M$201-$C$218)&gt;$D218*(1-$I$3),$D218*$I$3-$D218*$I$4,$D218*(1-$I$3)/$D$199),"")</f>
        <v/>
      </c>
      <c r="N218" s="79" t="str">
        <f>IF(AND($C218&lt;N$201,COUNT($E218:M218)&lt;$D$199+1),IF($D218*(1-$I$3)/$D$199*(N$201-$C$218)&gt;$D218*(1-$I$3),$D218*$I$3-$D218*$I$4,$D218*(1-$I$3)/$D$199),"")</f>
        <v/>
      </c>
      <c r="O218" s="79" t="str">
        <f>IF(AND($C218&lt;O$201,COUNT($E218:N218)&lt;$D$199+1),IF($D218*(1-$I$3)/$D$199*(O$201-$C$218)&gt;$D218*(1-$I$3),$D218*$I$3-$D218*$I$4,$D218*(1-$I$3)/$D$199),"")</f>
        <v/>
      </c>
      <c r="P218" s="79">
        <f>IF(AND($C218&lt;P$201,COUNT($E218:O218)&lt;$D$199+1),IF($D218*(1-$I$3)/$D$199*(P$201-$C$218)&gt;$D218*(1-$I$3),$D218*$I$3-$D218*$I$4,$D218*(1-$I$3)/$D$199),"")</f>
        <v>1.3235294117647058</v>
      </c>
      <c r="Q218" s="79">
        <f>IF(AND($C218&lt;Q$201,COUNT($E218:P218)&lt;$D$199+1),IF($D218*(1-$I$3)/$D$199*(Q$201-$C$218)&gt;$D218*(1-$I$3),$D218*$I$3-$D218*$I$4,$D218*(1-$I$3)/$D$199),"")</f>
        <v>1.3235294117647058</v>
      </c>
      <c r="R218" s="79">
        <f>IF(AND($C218&lt;R$201,COUNT($E218:Q218)&lt;$D$199+1),IF($D218*(1-$I$3)/$D$199*(R$201-$C$218)&gt;$D218*(1-$I$3),$D218*$I$3-$D218*$I$4,$D218*(1-$I$3)/$D$199),"")</f>
        <v>1.3235294117647058</v>
      </c>
      <c r="S218" s="79">
        <f>IF(AND($C218&lt;S$201,COUNT($E218:R218)&lt;$D$199+1),IF($D218*(1-$I$3)/$D$199*(S$201-$C$218)&gt;$D218*(1-$I$3),$D218*$I$3-$D218*$I$4,$D218*(1-$I$3)/$D$199),"")</f>
        <v>1.3235294117647058</v>
      </c>
      <c r="T218" s="79">
        <f>IF(AND($C218&lt;T$201,COUNT($E218:S218)&lt;$D$199+1),IF($D218*(1-$I$3)/$D$199*(T$201-$C$218)&gt;$D218*(1-$I$3),$D218*$I$3-$D218*$I$4,$D218*(1-$I$3)/$D$199),"")</f>
        <v>1.3235294117647058</v>
      </c>
      <c r="U218" s="79">
        <f>IF(AND($C218&lt;U$201,COUNT($E218:T218)&lt;$D$199+1),IF($D218*(1-$I$3)/$D$199*(U$201-$C$218)&gt;$D218*(1-$I$3),$D218*$I$3-$D218*$I$4,$D218*(1-$I$3)/$D$199),"")</f>
        <v>1.3235294117647058</v>
      </c>
      <c r="V218" s="79">
        <f>IF(AND($C218&lt;V$201,COUNT($E218:U218)&lt;$D$199+1),IF($D218*(1-$I$3)/$D$199*(V$201-$C$218)&gt;$D218*(1-$I$3),$D218*$I$3-$D218*$I$4,$D218*(1-$I$3)/$D$199),"")</f>
        <v>1.3235294117647058</v>
      </c>
      <c r="W218" s="79">
        <f>IF(AND($C218&lt;W$201,COUNT($E218:V218)&lt;$D$199+1),IF($D218*(1-$I$3)/$D$199*(W$201-$C$218)&gt;$D218*(1-$I$3),$D218*$I$3-$D218*$I$4,$D218*(1-$I$3)/$D$199),"")</f>
        <v>1.3235294117647058</v>
      </c>
      <c r="X218" s="79">
        <f>IF(AND($C218&lt;X$201,COUNT($E218:W218)&lt;$D$199+1),IF($D218*(1-$I$3)/$D$199*(X$201-$C$218)&gt;$D218*(1-$I$3),$D218*$I$3-$D218*$I$4,$D218*(1-$I$3)/$D$199),"")</f>
        <v>1.3235294117647058</v>
      </c>
      <c r="Y218" s="42">
        <f t="shared" si="199"/>
        <v>13.088235294117647</v>
      </c>
    </row>
    <row r="219" spans="2:25" x14ac:dyDescent="0.15">
      <c r="B219" s="92"/>
      <c r="C219" s="49">
        <v>41</v>
      </c>
      <c r="D219" s="41">
        <v>30</v>
      </c>
      <c r="E219" s="42" t="str">
        <f t="shared" si="198"/>
        <v/>
      </c>
      <c r="F219" s="79" t="str">
        <f>IF(AND($C219&lt;F$201,COUNT($E219:E219)&lt;$D$199+1),IF($D219*(1-$I$3)/$D$199*(F$201-$C$219)&gt;$D219*(1-$I$3),$D219*$I$3-$D219*$I$4,$D219*(1-$I$3)/$D$199),"")</f>
        <v/>
      </c>
      <c r="G219" s="79" t="str">
        <f>IF(AND($C219&lt;G$201,COUNT($E219:F219)&lt;$D$199+1),IF($D219*(1-$I$3)/$D$199*(G$201-$C$219)&gt;$D219*(1-$I$3),$D219*$I$3-$D219*$I$4,$D219*(1-$I$3)/$D$199),"")</f>
        <v/>
      </c>
      <c r="H219" s="79" t="str">
        <f>IF(AND($C219&lt;H$201,COUNT($E219:G219)&lt;$D$199+1),IF($D219*(1-$I$3)/$D$199*(H$201-$C$219)&gt;$D219*(1-$I$3),$D219*$I$3-$D219*$I$4,$D219*(1-$I$3)/$D$199),"")</f>
        <v/>
      </c>
      <c r="I219" s="79" t="str">
        <f>IF(AND($C219&lt;I$201,COUNT($E219:H219)&lt;$D$199+1),IF($D219*(1-$I$3)/$D$199*(I$201-$C$219)&gt;$D219*(1-$I$3),$D219*$I$3-$D219*$I$4,$D219*(1-$I$3)/$D$199),"")</f>
        <v/>
      </c>
      <c r="J219" s="79" t="str">
        <f>IF(AND($C219&lt;J$201,COUNT($E219:I219)&lt;$D$199+1),IF($D219*(1-$I$3)/$D$199*(J$201-$C$219)&gt;$D219*(1-$I$3),$D219*$I$3-$D219*$I$4,$D219*(1-$I$3)/$D$199),"")</f>
        <v/>
      </c>
      <c r="K219" s="79" t="str">
        <f>IF(AND($C219&lt;K$201,COUNT($E219:J219)&lt;$D$199+1),IF($D219*(1-$I$3)/$D$199*(K$201-$C$219)&gt;$D219*(1-$I$3),$D219*$I$3-$D219*$I$4,$D219*(1-$I$3)/$D$199),"")</f>
        <v/>
      </c>
      <c r="L219" s="79" t="str">
        <f>IF(AND($C219&lt;L$201,COUNT($E219:K219)&lt;$D$199+1),IF($D219*(1-$I$3)/$D$199*(L$201-$C$219)&gt;$D219*(1-$I$3),$D219*$I$3-$D219*$I$4,$D219*(1-$I$3)/$D$199),"")</f>
        <v/>
      </c>
      <c r="M219" s="79" t="str">
        <f>IF(AND($C219&lt;M$201,COUNT($E219:L219)&lt;$D$199+1),IF($D219*(1-$I$3)/$D$199*(M$201-$C$219)&gt;$D219*(1-$I$3),$D219*$I$3-$D219*$I$4,$D219*(1-$I$3)/$D$199),"")</f>
        <v/>
      </c>
      <c r="N219" s="79" t="str">
        <f>IF(AND($C219&lt;N$201,COUNT($E219:M219)&lt;$D$199+1),IF($D219*(1-$I$3)/$D$199*(N$201-$C$219)&gt;$D219*(1-$I$3),$D219*$I$3-$D219*$I$4,$D219*(1-$I$3)/$D$199),"")</f>
        <v/>
      </c>
      <c r="O219" s="79" t="str">
        <f>IF(AND($C219&lt;O$201,COUNT($E219:N219)&lt;$D$199+1),IF($D219*(1-$I$3)/$D$199*(O$201-$C$219)&gt;$D219*(1-$I$3),$D219*$I$3-$D219*$I$4,$D219*(1-$I$3)/$D$199),"")</f>
        <v/>
      </c>
      <c r="P219" s="79" t="str">
        <f>IF(AND($C219&lt;P$201,COUNT($E219:O219)&lt;$D$199+1),IF($D219*(1-$I$3)/$D$199*(P$201-$C$219)&gt;$D219*(1-$I$3),$D219*$I$3-$D219*$I$4,$D219*(1-$I$3)/$D$199),"")</f>
        <v/>
      </c>
      <c r="Q219" s="79">
        <f>IF(AND($C219&lt;Q$201,COUNT($E219:P219)&lt;$D$199+1),IF($D219*(1-$I$3)/$D$199*(Q$201-$C$219)&gt;$D219*(1-$I$3),$D219*$I$3-$D219*$I$4,$D219*(1-$I$3)/$D$199),"")</f>
        <v>1.588235294117647</v>
      </c>
      <c r="R219" s="79">
        <f>IF(AND($C219&lt;R$201,COUNT($E219:Q219)&lt;$D$199+1),IF($D219*(1-$I$3)/$D$199*(R$201-$C$219)&gt;$D219*(1-$I$3),$D219*$I$3-$D219*$I$4,$D219*(1-$I$3)/$D$199),"")</f>
        <v>1.588235294117647</v>
      </c>
      <c r="S219" s="79">
        <f>IF(AND($C219&lt;S$201,COUNT($E219:R219)&lt;$D$199+1),IF($D219*(1-$I$3)/$D$199*(S$201-$C$219)&gt;$D219*(1-$I$3),$D219*$I$3-$D219*$I$4,$D219*(1-$I$3)/$D$199),"")</f>
        <v>1.588235294117647</v>
      </c>
      <c r="T219" s="79">
        <f>IF(AND($C219&lt;T$201,COUNT($E219:S219)&lt;$D$199+1),IF($D219*(1-$I$3)/$D$199*(T$201-$C$219)&gt;$D219*(1-$I$3),$D219*$I$3-$D219*$I$4,$D219*(1-$I$3)/$D$199),"")</f>
        <v>1.588235294117647</v>
      </c>
      <c r="U219" s="79">
        <f>IF(AND($C219&lt;U$201,COUNT($E219:T219)&lt;$D$199+1),IF($D219*(1-$I$3)/$D$199*(U$201-$C$219)&gt;$D219*(1-$I$3),$D219*$I$3-$D219*$I$4,$D219*(1-$I$3)/$D$199),"")</f>
        <v>1.588235294117647</v>
      </c>
      <c r="V219" s="79">
        <f>IF(AND($C219&lt;V$201,COUNT($E219:U219)&lt;$D$199+1),IF($D219*(1-$I$3)/$D$199*(V$201-$C$219)&gt;$D219*(1-$I$3),$D219*$I$3-$D219*$I$4,$D219*(1-$I$3)/$D$199),"")</f>
        <v>1.588235294117647</v>
      </c>
      <c r="W219" s="79">
        <f>IF(AND($C219&lt;W$201,COUNT($E219:V219)&lt;$D$199+1),IF($D219*(1-$I$3)/$D$199*(W$201-$C$219)&gt;$D219*(1-$I$3),$D219*$I$3-$D219*$I$4,$D219*(1-$I$3)/$D$199),"")</f>
        <v>1.588235294117647</v>
      </c>
      <c r="X219" s="79">
        <f>IF(AND($C219&lt;X$201,COUNT($E219:W219)&lt;$D$199+1),IF($D219*(1-$I$3)/$D$199*(X$201-$C$219)&gt;$D219*(1-$I$3),$D219*$I$3-$D219*$I$4,$D219*(1-$I$3)/$D$199),"")</f>
        <v>1.588235294117647</v>
      </c>
      <c r="Y219" s="42">
        <f t="shared" si="199"/>
        <v>17.294117647058826</v>
      </c>
    </row>
    <row r="220" spans="2:25" x14ac:dyDescent="0.15">
      <c r="B220" s="92"/>
      <c r="C220" s="49">
        <v>42</v>
      </c>
      <c r="D220" s="41">
        <v>30</v>
      </c>
      <c r="E220" s="42" t="str">
        <f t="shared" si="198"/>
        <v/>
      </c>
      <c r="F220" s="79" t="str">
        <f>IF(AND($C220&lt;F$201,COUNT($E220:E220)&lt;$D$199+1),IF($D220*(1-$I$3)/$D$199*(F$201-$C$220)&gt;$D220*(1-$I$3),$D220*$I$3-$D220*$I$4,$D220*(1-$I$3)/$D$199),"")</f>
        <v/>
      </c>
      <c r="G220" s="79" t="str">
        <f>IF(AND($C220&lt;G$201,COUNT($E220:F220)&lt;$D$199+1),IF($D220*(1-$I$3)/$D$199*(G$201-$C$220)&gt;$D220*(1-$I$3),$D220*$I$3-$D220*$I$4,$D220*(1-$I$3)/$D$199),"")</f>
        <v/>
      </c>
      <c r="H220" s="79" t="str">
        <f>IF(AND($C220&lt;H$201,COUNT($E220:G220)&lt;$D$199+1),IF($D220*(1-$I$3)/$D$199*(H$201-$C$220)&gt;$D220*(1-$I$3),$D220*$I$3-$D220*$I$4,$D220*(1-$I$3)/$D$199),"")</f>
        <v/>
      </c>
      <c r="I220" s="79" t="str">
        <f>IF(AND($C220&lt;I$201,COUNT($E220:H220)&lt;$D$199+1),IF($D220*(1-$I$3)/$D$199*(I$201-$C$220)&gt;$D220*(1-$I$3),$D220*$I$3-$D220*$I$4,$D220*(1-$I$3)/$D$199),"")</f>
        <v/>
      </c>
      <c r="J220" s="79" t="str">
        <f>IF(AND($C220&lt;J$201,COUNT($E220:I220)&lt;$D$199+1),IF($D220*(1-$I$3)/$D$199*(J$201-$C$220)&gt;$D220*(1-$I$3),$D220*$I$3-$D220*$I$4,$D220*(1-$I$3)/$D$199),"")</f>
        <v/>
      </c>
      <c r="K220" s="79" t="str">
        <f>IF(AND($C220&lt;K$201,COUNT($E220:J220)&lt;$D$199+1),IF($D220*(1-$I$3)/$D$199*(K$201-$C$220)&gt;$D220*(1-$I$3),$D220*$I$3-$D220*$I$4,$D220*(1-$I$3)/$D$199),"")</f>
        <v/>
      </c>
      <c r="L220" s="79" t="str">
        <f>IF(AND($C220&lt;L$201,COUNT($E220:K220)&lt;$D$199+1),IF($D220*(1-$I$3)/$D$199*(L$201-$C$220)&gt;$D220*(1-$I$3),$D220*$I$3-$D220*$I$4,$D220*(1-$I$3)/$D$199),"")</f>
        <v/>
      </c>
      <c r="M220" s="79" t="str">
        <f>IF(AND($C220&lt;M$201,COUNT($E220:L220)&lt;$D$199+1),IF($D220*(1-$I$3)/$D$199*(M$201-$C$220)&gt;$D220*(1-$I$3),$D220*$I$3-$D220*$I$4,$D220*(1-$I$3)/$D$199),"")</f>
        <v/>
      </c>
      <c r="N220" s="79" t="str">
        <f>IF(AND($C220&lt;N$201,COUNT($E220:M220)&lt;$D$199+1),IF($D220*(1-$I$3)/$D$199*(N$201-$C$220)&gt;$D220*(1-$I$3),$D220*$I$3-$D220*$I$4,$D220*(1-$I$3)/$D$199),"")</f>
        <v/>
      </c>
      <c r="O220" s="79" t="str">
        <f>IF(AND($C220&lt;O$201,COUNT($E220:N220)&lt;$D$199+1),IF($D220*(1-$I$3)/$D$199*(O$201-$C$220)&gt;$D220*(1-$I$3),$D220*$I$3-$D220*$I$4,$D220*(1-$I$3)/$D$199),"")</f>
        <v/>
      </c>
      <c r="P220" s="79" t="str">
        <f>IF(AND($C220&lt;P$201,COUNT($E220:O220)&lt;$D$199+1),IF($D220*(1-$I$3)/$D$199*(P$201-$C$220)&gt;$D220*(1-$I$3),$D220*$I$3-$D220*$I$4,$D220*(1-$I$3)/$D$199),"")</f>
        <v/>
      </c>
      <c r="Q220" s="79" t="str">
        <f>IF(AND($C220&lt;Q$201,COUNT($E220:P220)&lt;$D$199+1),IF($D220*(1-$I$3)/$D$199*(Q$201-$C$220)&gt;$D220*(1-$I$3),$D220*$I$3-$D220*$I$4,$D220*(1-$I$3)/$D$199),"")</f>
        <v/>
      </c>
      <c r="R220" s="79">
        <f>IF(AND($C220&lt;R$201,COUNT($E220:Q220)&lt;$D$199+1),IF($D220*(1-$I$3)/$D$199*(R$201-$C$220)&gt;$D220*(1-$I$3),$D220*$I$3-$D220*$I$4,$D220*(1-$I$3)/$D$199),"")</f>
        <v>1.588235294117647</v>
      </c>
      <c r="S220" s="79">
        <f>IF(AND($C220&lt;S$201,COUNT($E220:R220)&lt;$D$199+1),IF($D220*(1-$I$3)/$D$199*(S$201-$C$220)&gt;$D220*(1-$I$3),$D220*$I$3-$D220*$I$4,$D220*(1-$I$3)/$D$199),"")</f>
        <v>1.588235294117647</v>
      </c>
      <c r="T220" s="79">
        <f>IF(AND($C220&lt;T$201,COUNT($E220:S220)&lt;$D$199+1),IF($D220*(1-$I$3)/$D$199*(T$201-$C$220)&gt;$D220*(1-$I$3),$D220*$I$3-$D220*$I$4,$D220*(1-$I$3)/$D$199),"")</f>
        <v>1.588235294117647</v>
      </c>
      <c r="U220" s="79">
        <f>IF(AND($C220&lt;U$201,COUNT($E220:T220)&lt;$D$199+1),IF($D220*(1-$I$3)/$D$199*(U$201-$C$220)&gt;$D220*(1-$I$3),$D220*$I$3-$D220*$I$4,$D220*(1-$I$3)/$D$199),"")</f>
        <v>1.588235294117647</v>
      </c>
      <c r="V220" s="79">
        <f>IF(AND($C220&lt;V$201,COUNT($E220:U220)&lt;$D$199+1),IF($D220*(1-$I$3)/$D$199*(V$201-$C$220)&gt;$D220*(1-$I$3),$D220*$I$3-$D220*$I$4,$D220*(1-$I$3)/$D$199),"")</f>
        <v>1.588235294117647</v>
      </c>
      <c r="W220" s="79">
        <f>IF(AND($C220&lt;W$201,COUNT($E220:V220)&lt;$D$199+1),IF($D220*(1-$I$3)/$D$199*(W$201-$C$220)&gt;$D220*(1-$I$3),$D220*$I$3-$D220*$I$4,$D220*(1-$I$3)/$D$199),"")</f>
        <v>1.588235294117647</v>
      </c>
      <c r="X220" s="79">
        <f>IF(AND($C220&lt;X$201,COUNT($E220:W220)&lt;$D$199+1),IF($D220*(1-$I$3)/$D$199*(X$201-$C$220)&gt;$D220*(1-$I$3),$D220*$I$3-$D220*$I$4,$D220*(1-$I$3)/$D$199),"")</f>
        <v>1.588235294117647</v>
      </c>
      <c r="Y220" s="42">
        <f t="shared" si="199"/>
        <v>18.882352941176471</v>
      </c>
    </row>
    <row r="221" spans="2:25" x14ac:dyDescent="0.15">
      <c r="B221" s="92"/>
      <c r="C221" s="49">
        <v>43</v>
      </c>
      <c r="D221" s="41">
        <v>30</v>
      </c>
      <c r="E221" s="42" t="str">
        <f t="shared" si="198"/>
        <v/>
      </c>
      <c r="F221" s="79" t="str">
        <f>IF(AND($C221&lt;F$201,COUNT($E221:E221)&lt;$D$199+1),IF($D221*(1-$I$3)/$D$199*(F$201-$C$221)&gt;$D221*(1-$I$3),$D221*$I$3-$D221*$I$4,$D221*(1-$I$3)/$D$199),"")</f>
        <v/>
      </c>
      <c r="G221" s="79" t="str">
        <f>IF(AND($C221&lt;G$201,COUNT($E221:F221)&lt;$D$199+1),IF($D221*(1-$I$3)/$D$199*(G$201-$C$221)&gt;$D221*(1-$I$3),$D221*$I$3-$D221*$I$4,$D221*(1-$I$3)/$D$199),"")</f>
        <v/>
      </c>
      <c r="H221" s="79" t="str">
        <f>IF(AND($C221&lt;H$201,COUNT($E221:G221)&lt;$D$199+1),IF($D221*(1-$I$3)/$D$199*(H$201-$C$221)&gt;$D221*(1-$I$3),$D221*$I$3-$D221*$I$4,$D221*(1-$I$3)/$D$199),"")</f>
        <v/>
      </c>
      <c r="I221" s="79" t="str">
        <f>IF(AND($C221&lt;I$201,COUNT($E221:H221)&lt;$D$199+1),IF($D221*(1-$I$3)/$D$199*(I$201-$C$221)&gt;$D221*(1-$I$3),$D221*$I$3-$D221*$I$4,$D221*(1-$I$3)/$D$199),"")</f>
        <v/>
      </c>
      <c r="J221" s="79" t="str">
        <f>IF(AND($C221&lt;J$201,COUNT($E221:I221)&lt;$D$199+1),IF($D221*(1-$I$3)/$D$199*(J$201-$C$221)&gt;$D221*(1-$I$3),$D221*$I$3-$D221*$I$4,$D221*(1-$I$3)/$D$199),"")</f>
        <v/>
      </c>
      <c r="K221" s="79" t="str">
        <f>IF(AND($C221&lt;K$201,COUNT($E221:J221)&lt;$D$199+1),IF($D221*(1-$I$3)/$D$199*(K$201-$C$221)&gt;$D221*(1-$I$3),$D221*$I$3-$D221*$I$4,$D221*(1-$I$3)/$D$199),"")</f>
        <v/>
      </c>
      <c r="L221" s="79" t="str">
        <f>IF(AND($C221&lt;L$201,COUNT($E221:K221)&lt;$D$199+1),IF($D221*(1-$I$3)/$D$199*(L$201-$C$221)&gt;$D221*(1-$I$3),$D221*$I$3-$D221*$I$4,$D221*(1-$I$3)/$D$199),"")</f>
        <v/>
      </c>
      <c r="M221" s="79" t="str">
        <f>IF(AND($C221&lt;M$201,COUNT($E221:L221)&lt;$D$199+1),IF($D221*(1-$I$3)/$D$199*(M$201-$C$221)&gt;$D221*(1-$I$3),$D221*$I$3-$D221*$I$4,$D221*(1-$I$3)/$D$199),"")</f>
        <v/>
      </c>
      <c r="N221" s="79" t="str">
        <f>IF(AND($C221&lt;N$201,COUNT($E221:M221)&lt;$D$199+1),IF($D221*(1-$I$3)/$D$199*(N$201-$C$221)&gt;$D221*(1-$I$3),$D221*$I$3-$D221*$I$4,$D221*(1-$I$3)/$D$199),"")</f>
        <v/>
      </c>
      <c r="O221" s="79" t="str">
        <f>IF(AND($C221&lt;O$201,COUNT($E221:N221)&lt;$D$199+1),IF($D221*(1-$I$3)/$D$199*(O$201-$C$221)&gt;$D221*(1-$I$3),$D221*$I$3-$D221*$I$4,$D221*(1-$I$3)/$D$199),"")</f>
        <v/>
      </c>
      <c r="P221" s="79" t="str">
        <f>IF(AND($C221&lt;P$201,COUNT($E221:O221)&lt;$D$199+1),IF($D221*(1-$I$3)/$D$199*(P$201-$C$221)&gt;$D221*(1-$I$3),$D221*$I$3-$D221*$I$4,$D221*(1-$I$3)/$D$199),"")</f>
        <v/>
      </c>
      <c r="Q221" s="79" t="str">
        <f>IF(AND($C221&lt;Q$201,COUNT($E221:P221)&lt;$D$199+1),IF($D221*(1-$I$3)/$D$199*(Q$201-$C$221)&gt;$D221*(1-$I$3),$D221*$I$3-$D221*$I$4,$D221*(1-$I$3)/$D$199),"")</f>
        <v/>
      </c>
      <c r="R221" s="79" t="str">
        <f>IF(AND($C221&lt;R$201,COUNT($E221:Q221)&lt;$D$199+1),IF($D221*(1-$I$3)/$D$199*(R$201-$C$221)&gt;$D221*(1-$I$3),$D221*$I$3-$D221*$I$4,$D221*(1-$I$3)/$D$199),"")</f>
        <v/>
      </c>
      <c r="S221" s="79">
        <f>IF(AND($C221&lt;S$201,COUNT($E221:R221)&lt;$D$199+1),IF($D221*(1-$I$3)/$D$199*(S$201-$C$221)&gt;$D221*(1-$I$3),$D221*$I$3-$D221*$I$4,$D221*(1-$I$3)/$D$199),"")</f>
        <v>1.588235294117647</v>
      </c>
      <c r="T221" s="79">
        <f>IF(AND($C221&lt;T$201,COUNT($E221:S221)&lt;$D$199+1),IF($D221*(1-$I$3)/$D$199*(T$201-$C$221)&gt;$D221*(1-$I$3),$D221*$I$3-$D221*$I$4,$D221*(1-$I$3)/$D$199),"")</f>
        <v>1.588235294117647</v>
      </c>
      <c r="U221" s="79">
        <f>IF(AND($C221&lt;U$201,COUNT($E221:T221)&lt;$D$199+1),IF($D221*(1-$I$3)/$D$199*(U$201-$C$221)&gt;$D221*(1-$I$3),$D221*$I$3-$D221*$I$4,$D221*(1-$I$3)/$D$199),"")</f>
        <v>1.588235294117647</v>
      </c>
      <c r="V221" s="79">
        <f>IF(AND($C221&lt;V$201,COUNT($E221:U221)&lt;$D$199+1),IF($D221*(1-$I$3)/$D$199*(V$201-$C$221)&gt;$D221*(1-$I$3),$D221*$I$3-$D221*$I$4,$D221*(1-$I$3)/$D$199),"")</f>
        <v>1.588235294117647</v>
      </c>
      <c r="W221" s="79">
        <f>IF(AND($C221&lt;W$201,COUNT($E221:V221)&lt;$D$199+1),IF($D221*(1-$I$3)/$D$199*(W$201-$C$221)&gt;$D221*(1-$I$3),$D221*$I$3-$D221*$I$4,$D221*(1-$I$3)/$D$199),"")</f>
        <v>1.588235294117647</v>
      </c>
      <c r="X221" s="79">
        <f>IF(AND($C221&lt;X$201,COUNT($E221:W221)&lt;$D$199+1),IF($D221*(1-$I$3)/$D$199*(X$201-$C$221)&gt;$D221*(1-$I$3),$D221*$I$3-$D221*$I$4,$D221*(1-$I$3)/$D$199),"")</f>
        <v>1.588235294117647</v>
      </c>
      <c r="Y221" s="42">
        <f t="shared" si="199"/>
        <v>20.470588235294116</v>
      </c>
    </row>
    <row r="222" spans="2:25" x14ac:dyDescent="0.15">
      <c r="B222" s="92"/>
      <c r="C222" s="49">
        <v>44</v>
      </c>
      <c r="D222" s="41">
        <v>31.428571428571431</v>
      </c>
      <c r="E222" s="42" t="str">
        <f t="shared" si="198"/>
        <v/>
      </c>
      <c r="F222" s="79" t="str">
        <f>IF(AND($C222&lt;F$201,COUNT($E222:E222)&lt;$D$199+1),IF($D222*(1-$I$3)/$D$199*(F$201-$C$222)&gt;$D222*(1-$I$3),$D222*$I$3-$D222*$I$4,$D222*(1-$I$3)/$D$199),"")</f>
        <v/>
      </c>
      <c r="G222" s="79" t="str">
        <f>IF(AND($C222&lt;G$201,COUNT($E222:F222)&lt;$D$199+1),IF($D222*(1-$I$3)/$D$199*(G$201-$C$222)&gt;$D222*(1-$I$3),$D222*$I$3-$D222*$I$4,$D222*(1-$I$3)/$D$199),"")</f>
        <v/>
      </c>
      <c r="H222" s="79" t="str">
        <f>IF(AND($C222&lt;H$201,COUNT($E222:G222)&lt;$D$199+1),IF($D222*(1-$I$3)/$D$199*(H$201-$C$222)&gt;$D222*(1-$I$3),$D222*$I$3-$D222*$I$4,$D222*(1-$I$3)/$D$199),"")</f>
        <v/>
      </c>
      <c r="I222" s="79" t="str">
        <f>IF(AND($C222&lt;I$201,COUNT($E222:H222)&lt;$D$199+1),IF($D222*(1-$I$3)/$D$199*(I$201-$C$222)&gt;$D222*(1-$I$3),$D222*$I$3-$D222*$I$4,$D222*(1-$I$3)/$D$199),"")</f>
        <v/>
      </c>
      <c r="J222" s="79" t="str">
        <f>IF(AND($C222&lt;J$201,COUNT($E222:I222)&lt;$D$199+1),IF($D222*(1-$I$3)/$D$199*(J$201-$C$222)&gt;$D222*(1-$I$3),$D222*$I$3-$D222*$I$4,$D222*(1-$I$3)/$D$199),"")</f>
        <v/>
      </c>
      <c r="K222" s="79" t="str">
        <f>IF(AND($C222&lt;K$201,COUNT($E222:J222)&lt;$D$199+1),IF($D222*(1-$I$3)/$D$199*(K$201-$C$222)&gt;$D222*(1-$I$3),$D222*$I$3-$D222*$I$4,$D222*(1-$I$3)/$D$199),"")</f>
        <v/>
      </c>
      <c r="L222" s="79" t="str">
        <f>IF(AND($C222&lt;L$201,COUNT($E222:K222)&lt;$D$199+1),IF($D222*(1-$I$3)/$D$199*(L$201-$C$222)&gt;$D222*(1-$I$3),$D222*$I$3-$D222*$I$4,$D222*(1-$I$3)/$D$199),"")</f>
        <v/>
      </c>
      <c r="M222" s="79" t="str">
        <f>IF(AND($C222&lt;M$201,COUNT($E222:L222)&lt;$D$199+1),IF($D222*(1-$I$3)/$D$199*(M$201-$C$222)&gt;$D222*(1-$I$3),$D222*$I$3-$D222*$I$4,$D222*(1-$I$3)/$D$199),"")</f>
        <v/>
      </c>
      <c r="N222" s="79" t="str">
        <f>IF(AND($C222&lt;N$201,COUNT($E222:M222)&lt;$D$199+1),IF($D222*(1-$I$3)/$D$199*(N$201-$C$222)&gt;$D222*(1-$I$3),$D222*$I$3-$D222*$I$4,$D222*(1-$I$3)/$D$199),"")</f>
        <v/>
      </c>
      <c r="O222" s="79" t="str">
        <f>IF(AND($C222&lt;O$201,COUNT($E222:N222)&lt;$D$199+1),IF($D222*(1-$I$3)/$D$199*(O$201-$C$222)&gt;$D222*(1-$I$3),$D222*$I$3-$D222*$I$4,$D222*(1-$I$3)/$D$199),"")</f>
        <v/>
      </c>
      <c r="P222" s="79" t="str">
        <f>IF(AND($C222&lt;P$201,COUNT($E222:O222)&lt;$D$199+1),IF($D222*(1-$I$3)/$D$199*(P$201-$C$222)&gt;$D222*(1-$I$3),$D222*$I$3-$D222*$I$4,$D222*(1-$I$3)/$D$199),"")</f>
        <v/>
      </c>
      <c r="Q222" s="79" t="str">
        <f>IF(AND($C222&lt;Q$201,COUNT($E222:P222)&lt;$D$199+1),IF($D222*(1-$I$3)/$D$199*(Q$201-$C$222)&gt;$D222*(1-$I$3),$D222*$I$3-$D222*$I$4,$D222*(1-$I$3)/$D$199),"")</f>
        <v/>
      </c>
      <c r="R222" s="79" t="str">
        <f>IF(AND($C222&lt;R$201,COUNT($E222:Q222)&lt;$D$199+1),IF($D222*(1-$I$3)/$D$199*(R$201-$C$222)&gt;$D222*(1-$I$3),$D222*$I$3-$D222*$I$4,$D222*(1-$I$3)/$D$199),"")</f>
        <v/>
      </c>
      <c r="S222" s="79" t="str">
        <f>IF(AND($C222&lt;S$201,COUNT($E222:R222)&lt;$D$199+1),IF($D222*(1-$I$3)/$D$199*(S$201-$C$222)&gt;$D222*(1-$I$3),$D222*$I$3-$D222*$I$4,$D222*(1-$I$3)/$D$199),"")</f>
        <v/>
      </c>
      <c r="T222" s="79">
        <f>IF(AND($C222&lt;T$201,COUNT($E222:S222)&lt;$D$199+1),IF($D222*(1-$I$3)/$D$199*(T$201-$C$222)&gt;$D222*(1-$I$3),$D222*$I$3-$D222*$I$4,$D222*(1-$I$3)/$D$199),"")</f>
        <v>1.6638655462184875</v>
      </c>
      <c r="U222" s="79">
        <f>IF(AND($C222&lt;U$201,COUNT($E222:T222)&lt;$D$199+1),IF($D222*(1-$I$3)/$D$199*(U$201-$C$222)&gt;$D222*(1-$I$3),$D222*$I$3-$D222*$I$4,$D222*(1-$I$3)/$D$199),"")</f>
        <v>1.6638655462184875</v>
      </c>
      <c r="V222" s="79">
        <f>IF(AND($C222&lt;V$201,COUNT($E222:U222)&lt;$D$199+1),IF($D222*(1-$I$3)/$D$199*(V$201-$C$222)&gt;$D222*(1-$I$3),$D222*$I$3-$D222*$I$4,$D222*(1-$I$3)/$D$199),"")</f>
        <v>1.6638655462184875</v>
      </c>
      <c r="W222" s="79">
        <f>IF(AND($C222&lt;W$201,COUNT($E222:V222)&lt;$D$199+1),IF($D222*(1-$I$3)/$D$199*(W$201-$C$222)&gt;$D222*(1-$I$3),$D222*$I$3-$D222*$I$4,$D222*(1-$I$3)/$D$199),"")</f>
        <v>1.6638655462184875</v>
      </c>
      <c r="X222" s="79">
        <f>IF(AND($C222&lt;X$201,COUNT($E222:W222)&lt;$D$199+1),IF($D222*(1-$I$3)/$D$199*(X$201-$C$222)&gt;$D222*(1-$I$3),$D222*$I$3-$D222*$I$4,$D222*(1-$I$3)/$D$199),"")</f>
        <v>1.6638655462184875</v>
      </c>
      <c r="Y222" s="42">
        <f t="shared" si="199"/>
        <v>23.109243697478995</v>
      </c>
    </row>
    <row r="223" spans="2:25" x14ac:dyDescent="0.15">
      <c r="B223" s="92"/>
      <c r="C223" s="49">
        <v>45</v>
      </c>
      <c r="D223" s="41">
        <v>25</v>
      </c>
      <c r="E223" s="42" t="str">
        <f t="shared" si="198"/>
        <v/>
      </c>
      <c r="F223" s="79" t="str">
        <f>IF(AND($C223&lt;F$201,COUNT($E223:E223)&lt;$D$199+1),IF($D223*(1-$I$3)/$D$199*(F$201-$C$223)&gt;$D223*(1-$I$3),$D223*$I$3-$D223*$I$4,$D223*(1-$I$3)/$D$199),"")</f>
        <v/>
      </c>
      <c r="G223" s="79" t="str">
        <f>IF(AND($C223&lt;G$201,COUNT($E223:F223)&lt;$D$199+1),IF($D223*(1-$I$3)/$D$199*(G$201-$C$223)&gt;$D223*(1-$I$3),$D223*$I$3-$D223*$I$4,$D223*(1-$I$3)/$D$199),"")</f>
        <v/>
      </c>
      <c r="H223" s="79" t="str">
        <f>IF(AND($C223&lt;H$201,COUNT($E223:G223)&lt;$D$199+1),IF($D223*(1-$I$3)/$D$199*(H$201-$C$223)&gt;$D223*(1-$I$3),$D223*$I$3-$D223*$I$4,$D223*(1-$I$3)/$D$199),"")</f>
        <v/>
      </c>
      <c r="I223" s="79" t="str">
        <f>IF(AND($C223&lt;I$201,COUNT($E223:H223)&lt;$D$199+1),IF($D223*(1-$I$3)/$D$199*(I$201-$C$223)&gt;$D223*(1-$I$3),$D223*$I$3-$D223*$I$4,$D223*(1-$I$3)/$D$199),"")</f>
        <v/>
      </c>
      <c r="J223" s="79" t="str">
        <f>IF(AND($C223&lt;J$201,COUNT($E223:I223)&lt;$D$199+1),IF($D223*(1-$I$3)/$D$199*(J$201-$C$223)&gt;$D223*(1-$I$3),$D223*$I$3-$D223*$I$4,$D223*(1-$I$3)/$D$199),"")</f>
        <v/>
      </c>
      <c r="K223" s="79" t="str">
        <f>IF(AND($C223&lt;K$201,COUNT($E223:J223)&lt;$D$199+1),IF($D223*(1-$I$3)/$D$199*(K$201-$C$223)&gt;$D223*(1-$I$3),$D223*$I$3-$D223*$I$4,$D223*(1-$I$3)/$D$199),"")</f>
        <v/>
      </c>
      <c r="L223" s="79" t="str">
        <f>IF(AND($C223&lt;L$201,COUNT($E223:K223)&lt;$D$199+1),IF($D223*(1-$I$3)/$D$199*(L$201-$C$223)&gt;$D223*(1-$I$3),$D223*$I$3-$D223*$I$4,$D223*(1-$I$3)/$D$199),"")</f>
        <v/>
      </c>
      <c r="M223" s="79" t="str">
        <f>IF(AND($C223&lt;M$201,COUNT($E223:L223)&lt;$D$199+1),IF($D223*(1-$I$3)/$D$199*(M$201-$C$223)&gt;$D223*(1-$I$3),$D223*$I$3-$D223*$I$4,$D223*(1-$I$3)/$D$199),"")</f>
        <v/>
      </c>
      <c r="N223" s="79" t="str">
        <f>IF(AND($C223&lt;N$201,COUNT($E223:M223)&lt;$D$199+1),IF($D223*(1-$I$3)/$D$199*(N$201-$C$223)&gt;$D223*(1-$I$3),$D223*$I$3-$D223*$I$4,$D223*(1-$I$3)/$D$199),"")</f>
        <v/>
      </c>
      <c r="O223" s="79" t="str">
        <f>IF(AND($C223&lt;O$201,COUNT($E223:N223)&lt;$D$199+1),IF($D223*(1-$I$3)/$D$199*(O$201-$C$223)&gt;$D223*(1-$I$3),$D223*$I$3-$D223*$I$4,$D223*(1-$I$3)/$D$199),"")</f>
        <v/>
      </c>
      <c r="P223" s="79" t="str">
        <f>IF(AND($C223&lt;P$201,COUNT($E223:O223)&lt;$D$199+1),IF($D223*(1-$I$3)/$D$199*(P$201-$C$223)&gt;$D223*(1-$I$3),$D223*$I$3-$D223*$I$4,$D223*(1-$I$3)/$D$199),"")</f>
        <v/>
      </c>
      <c r="Q223" s="79" t="str">
        <f>IF(AND($C223&lt;Q$201,COUNT($E223:P223)&lt;$D$199+1),IF($D223*(1-$I$3)/$D$199*(Q$201-$C$223)&gt;$D223*(1-$I$3),$D223*$I$3-$D223*$I$4,$D223*(1-$I$3)/$D$199),"")</f>
        <v/>
      </c>
      <c r="R223" s="79" t="str">
        <f>IF(AND($C223&lt;R$201,COUNT($E223:Q223)&lt;$D$199+1),IF($D223*(1-$I$3)/$D$199*(R$201-$C$223)&gt;$D223*(1-$I$3),$D223*$I$3-$D223*$I$4,$D223*(1-$I$3)/$D$199),"")</f>
        <v/>
      </c>
      <c r="S223" s="79" t="str">
        <f>IF(AND($C223&lt;S$201,COUNT($E223:R223)&lt;$D$199+1),IF($D223*(1-$I$3)/$D$199*(S$201-$C$223)&gt;$D223*(1-$I$3),$D223*$I$3-$D223*$I$4,$D223*(1-$I$3)/$D$199),"")</f>
        <v/>
      </c>
      <c r="T223" s="79" t="str">
        <f>IF(AND($C223&lt;T$201,COUNT($E223:S223)&lt;$D$199+1),IF($D223*(1-$I$3)/$D$199*(T$201-$C$223)&gt;$D223*(1-$I$3),$D223*$I$3-$D223*$I$4,$D223*(1-$I$3)/$D$199),"")</f>
        <v/>
      </c>
      <c r="U223" s="79">
        <f>IF(AND($C223&lt;U$201,COUNT($E223:T223)&lt;$D$199+1),IF($D223*(1-$I$3)/$D$199*(U$201-$C$223)&gt;$D223*(1-$I$3),$D223*$I$3-$D223*$I$4,$D223*(1-$I$3)/$D$199),"")</f>
        <v>1.3235294117647058</v>
      </c>
      <c r="V223" s="79">
        <f>IF(AND($C223&lt;V$201,COUNT($E223:U223)&lt;$D$199+1),IF($D223*(1-$I$3)/$D$199*(V$201-$C$223)&gt;$D223*(1-$I$3),$D223*$I$3-$D223*$I$4,$D223*(1-$I$3)/$D$199),"")</f>
        <v>1.3235294117647058</v>
      </c>
      <c r="W223" s="79">
        <f>IF(AND($C223&lt;W$201,COUNT($E223:V223)&lt;$D$199+1),IF($D223*(1-$I$3)/$D$199*(W$201-$C$223)&gt;$D223*(1-$I$3),$D223*$I$3-$D223*$I$4,$D223*(1-$I$3)/$D$199),"")</f>
        <v>1.3235294117647058</v>
      </c>
      <c r="X223" s="79">
        <f>IF(AND($C223&lt;X$201,COUNT($E223:W223)&lt;$D$199+1),IF($D223*(1-$I$3)/$D$199*(X$201-$C$223)&gt;$D223*(1-$I$3),$D223*$I$3-$D223*$I$4,$D223*(1-$I$3)/$D$199),"")</f>
        <v>1.3235294117647058</v>
      </c>
      <c r="Y223" s="42">
        <f t="shared" si="199"/>
        <v>19.705882352941178</v>
      </c>
    </row>
    <row r="224" spans="2:25" x14ac:dyDescent="0.15">
      <c r="B224" s="92"/>
      <c r="C224" s="49">
        <v>46</v>
      </c>
      <c r="D224" s="41">
        <v>30</v>
      </c>
      <c r="E224" s="42" t="str">
        <f t="shared" si="198"/>
        <v/>
      </c>
      <c r="F224" s="79" t="str">
        <f>IF(AND($C224&lt;F$201,COUNT($E224:E224)&lt;$D$199+1),IF($D224*(1-$I$3)/$D$199*(F$201-$C$224)&gt;$D224*(1-$I$3),$D224*$I$3-$D224*$I$4,$D224*(1-$I$3)/$D$199),"")</f>
        <v/>
      </c>
      <c r="G224" s="79" t="str">
        <f>IF(AND($C224&lt;G$201,COUNT($E224:F224)&lt;$D$199+1),IF($D224*(1-$I$3)/$D$199*(G$201-$C$224)&gt;$D224*(1-$I$3),$D224*$I$3-$D224*$I$4,$D224*(1-$I$3)/$D$199),"")</f>
        <v/>
      </c>
      <c r="H224" s="79" t="str">
        <f>IF(AND($C224&lt;H$201,COUNT($E224:G224)&lt;$D$199+1),IF($D224*(1-$I$3)/$D$199*(H$201-$C$224)&gt;$D224*(1-$I$3),$D224*$I$3-$D224*$I$4,$D224*(1-$I$3)/$D$199),"")</f>
        <v/>
      </c>
      <c r="I224" s="79" t="str">
        <f>IF(AND($C224&lt;I$201,COUNT($E224:H224)&lt;$D$199+1),IF($D224*(1-$I$3)/$D$199*(I$201-$C$224)&gt;$D224*(1-$I$3),$D224*$I$3-$D224*$I$4,$D224*(1-$I$3)/$D$199),"")</f>
        <v/>
      </c>
      <c r="J224" s="79" t="str">
        <f>IF(AND($C224&lt;J$201,COUNT($E224:I224)&lt;$D$199+1),IF($D224*(1-$I$3)/$D$199*(J$201-$C$224)&gt;$D224*(1-$I$3),$D224*$I$3-$D224*$I$4,$D224*(1-$I$3)/$D$199),"")</f>
        <v/>
      </c>
      <c r="K224" s="79" t="str">
        <f>IF(AND($C224&lt;K$201,COUNT($E224:J224)&lt;$D$199+1),IF($D224*(1-$I$3)/$D$199*(K$201-$C$224)&gt;$D224*(1-$I$3),$D224*$I$3-$D224*$I$4,$D224*(1-$I$3)/$D$199),"")</f>
        <v/>
      </c>
      <c r="L224" s="79" t="str">
        <f>IF(AND($C224&lt;L$201,COUNT($E224:K224)&lt;$D$199+1),IF($D224*(1-$I$3)/$D$199*(L$201-$C$224)&gt;$D224*(1-$I$3),$D224*$I$3-$D224*$I$4,$D224*(1-$I$3)/$D$199),"")</f>
        <v/>
      </c>
      <c r="M224" s="79" t="str">
        <f>IF(AND($C224&lt;M$201,COUNT($E224:L224)&lt;$D$199+1),IF($D224*(1-$I$3)/$D$199*(M$201-$C$224)&gt;$D224*(1-$I$3),$D224*$I$3-$D224*$I$4,$D224*(1-$I$3)/$D$199),"")</f>
        <v/>
      </c>
      <c r="N224" s="79" t="str">
        <f>IF(AND($C224&lt;N$201,COUNT($E224:M224)&lt;$D$199+1),IF($D224*(1-$I$3)/$D$199*(N$201-$C$224)&gt;$D224*(1-$I$3),$D224*$I$3-$D224*$I$4,$D224*(1-$I$3)/$D$199),"")</f>
        <v/>
      </c>
      <c r="O224" s="79" t="str">
        <f>IF(AND($C224&lt;O$201,COUNT($E224:N224)&lt;$D$199+1),IF($D224*(1-$I$3)/$D$199*(O$201-$C$224)&gt;$D224*(1-$I$3),$D224*$I$3-$D224*$I$4,$D224*(1-$I$3)/$D$199),"")</f>
        <v/>
      </c>
      <c r="P224" s="79" t="str">
        <f>IF(AND($C224&lt;P$201,COUNT($E224:O224)&lt;$D$199+1),IF($D224*(1-$I$3)/$D$199*(P$201-$C$224)&gt;$D224*(1-$I$3),$D224*$I$3-$D224*$I$4,$D224*(1-$I$3)/$D$199),"")</f>
        <v/>
      </c>
      <c r="Q224" s="79" t="str">
        <f>IF(AND($C224&lt;Q$201,COUNT($E224:P224)&lt;$D$199+1),IF($D224*(1-$I$3)/$D$199*(Q$201-$C$224)&gt;$D224*(1-$I$3),$D224*$I$3-$D224*$I$4,$D224*(1-$I$3)/$D$199),"")</f>
        <v/>
      </c>
      <c r="R224" s="79" t="str">
        <f>IF(AND($C224&lt;R$201,COUNT($E224:Q224)&lt;$D$199+1),IF($D224*(1-$I$3)/$D$199*(R$201-$C$224)&gt;$D224*(1-$I$3),$D224*$I$3-$D224*$I$4,$D224*(1-$I$3)/$D$199),"")</f>
        <v/>
      </c>
      <c r="S224" s="79" t="str">
        <f>IF(AND($C224&lt;S$201,COUNT($E224:R224)&lt;$D$199+1),IF($D224*(1-$I$3)/$D$199*(S$201-$C$224)&gt;$D224*(1-$I$3),$D224*$I$3-$D224*$I$4,$D224*(1-$I$3)/$D$199),"")</f>
        <v/>
      </c>
      <c r="T224" s="79" t="str">
        <f>IF(AND($C224&lt;T$201,COUNT($E224:S224)&lt;$D$199+1),IF($D224*(1-$I$3)/$D$199*(T$201-$C$224)&gt;$D224*(1-$I$3),$D224*$I$3-$D224*$I$4,$D224*(1-$I$3)/$D$199),"")</f>
        <v/>
      </c>
      <c r="U224" s="79" t="str">
        <f>IF(AND($C224&lt;U$201,COUNT($E224:T224)&lt;$D$199+1),IF($D224*(1-$I$3)/$D$199*(U$201-$C$224)&gt;$D224*(1-$I$3),$D224*$I$3-$D224*$I$4,$D224*(1-$I$3)/$D$199),"")</f>
        <v/>
      </c>
      <c r="V224" s="79">
        <f>IF(AND($C224&lt;V$201,COUNT($E224:U224)&lt;$D$199+1),IF($D224*(1-$I$3)/$D$199*(V$201-$C$224)&gt;$D224*(1-$I$3),$D224*$I$3-$D224*$I$4,$D224*(1-$I$3)/$D$199),"")</f>
        <v>1.588235294117647</v>
      </c>
      <c r="W224" s="79">
        <f>IF(AND($C224&lt;W$201,COUNT($E224:V224)&lt;$D$199+1),IF($D224*(1-$I$3)/$D$199*(W$201-$C$224)&gt;$D224*(1-$I$3),$D224*$I$3-$D224*$I$4,$D224*(1-$I$3)/$D$199),"")</f>
        <v>1.588235294117647</v>
      </c>
      <c r="X224" s="79">
        <f>IF(AND($C224&lt;X$201,COUNT($E224:W224)&lt;$D$199+1),IF($D224*(1-$I$3)/$D$199*(X$201-$C$224)&gt;$D224*(1-$I$3),$D224*$I$3-$D224*$I$4,$D224*(1-$I$3)/$D$199),"")</f>
        <v>1.588235294117647</v>
      </c>
      <c r="Y224" s="42">
        <f t="shared" si="199"/>
        <v>25.235294117647058</v>
      </c>
    </row>
    <row r="225" spans="1:25" x14ac:dyDescent="0.15">
      <c r="B225" s="92"/>
      <c r="C225" s="49">
        <v>47</v>
      </c>
      <c r="D225" s="41">
        <v>120</v>
      </c>
      <c r="E225" s="42" t="str">
        <f t="shared" si="198"/>
        <v/>
      </c>
      <c r="F225" s="79" t="str">
        <f>IF(AND($C225&lt;F$201,COUNT($E225:E225)&lt;$D$199+1),IF($D225*(1-$I$3)/$D$199*(F$201-$C$225)&gt;$D225*(1-$I$3),$D225*$I$3-$D225*$I$4,$D225*(1-$I$3)/$D$199),"")</f>
        <v/>
      </c>
      <c r="G225" s="79" t="str">
        <f>IF(AND($C225&lt;G$201,COUNT($E225:F225)&lt;$D$199+1),IF($D225*(1-$I$3)/$D$199*(G$201-$C$225)&gt;$D225*(1-$I$3),$D225*$I$3-$D225*$I$4,$D225*(1-$I$3)/$D$199),"")</f>
        <v/>
      </c>
      <c r="H225" s="79" t="str">
        <f>IF(AND($C225&lt;H$201,COUNT($E225:G225)&lt;$D$199+1),IF($D225*(1-$I$3)/$D$199*(H$201-$C$225)&gt;$D225*(1-$I$3),$D225*$I$3-$D225*$I$4,$D225*(1-$I$3)/$D$199),"")</f>
        <v/>
      </c>
      <c r="I225" s="79" t="str">
        <f>IF(AND($C225&lt;I$201,COUNT($E225:H225)&lt;$D$199+1),IF($D225*(1-$I$3)/$D$199*(I$201-$C$225)&gt;$D225*(1-$I$3),$D225*$I$3-$D225*$I$4,$D225*(1-$I$3)/$D$199),"")</f>
        <v/>
      </c>
      <c r="J225" s="79" t="str">
        <f>IF(AND($C225&lt;J$201,COUNT($E225:I225)&lt;$D$199+1),IF($D225*(1-$I$3)/$D$199*(J$201-$C$225)&gt;$D225*(1-$I$3),$D225*$I$3-$D225*$I$4,$D225*(1-$I$3)/$D$199),"")</f>
        <v/>
      </c>
      <c r="K225" s="79" t="str">
        <f>IF(AND($C225&lt;K$201,COUNT($E225:J225)&lt;$D$199+1),IF($D225*(1-$I$3)/$D$199*(K$201-$C$225)&gt;$D225*(1-$I$3),$D225*$I$3-$D225*$I$4,$D225*(1-$I$3)/$D$199),"")</f>
        <v/>
      </c>
      <c r="L225" s="79" t="str">
        <f>IF(AND($C225&lt;L$201,COUNT($E225:K225)&lt;$D$199+1),IF($D225*(1-$I$3)/$D$199*(L$201-$C$225)&gt;$D225*(1-$I$3),$D225*$I$3-$D225*$I$4,$D225*(1-$I$3)/$D$199),"")</f>
        <v/>
      </c>
      <c r="M225" s="79" t="str">
        <f>IF(AND($C225&lt;M$201,COUNT($E225:L225)&lt;$D$199+1),IF($D225*(1-$I$3)/$D$199*(M$201-$C$225)&gt;$D225*(1-$I$3),$D225*$I$3-$D225*$I$4,$D225*(1-$I$3)/$D$199),"")</f>
        <v/>
      </c>
      <c r="N225" s="79" t="str">
        <f>IF(AND($C225&lt;N$201,COUNT($E225:M225)&lt;$D$199+1),IF($D225*(1-$I$3)/$D$199*(N$201-$C$225)&gt;$D225*(1-$I$3),$D225*$I$3-$D225*$I$4,$D225*(1-$I$3)/$D$199),"")</f>
        <v/>
      </c>
      <c r="O225" s="79" t="str">
        <f>IF(AND($C225&lt;O$201,COUNT($E225:N225)&lt;$D$199+1),IF($D225*(1-$I$3)/$D$199*(O$201-$C$225)&gt;$D225*(1-$I$3),$D225*$I$3-$D225*$I$4,$D225*(1-$I$3)/$D$199),"")</f>
        <v/>
      </c>
      <c r="P225" s="79" t="str">
        <f>IF(AND($C225&lt;P$201,COUNT($E225:O225)&lt;$D$199+1),IF($D225*(1-$I$3)/$D$199*(P$201-$C$225)&gt;$D225*(1-$I$3),$D225*$I$3-$D225*$I$4,$D225*(1-$I$3)/$D$199),"")</f>
        <v/>
      </c>
      <c r="Q225" s="79" t="str">
        <f>IF(AND($C225&lt;Q$201,COUNT($E225:P225)&lt;$D$199+1),IF($D225*(1-$I$3)/$D$199*(Q$201-$C$225)&gt;$D225*(1-$I$3),$D225*$I$3-$D225*$I$4,$D225*(1-$I$3)/$D$199),"")</f>
        <v/>
      </c>
      <c r="R225" s="79" t="str">
        <f>IF(AND($C225&lt;R$201,COUNT($E225:Q225)&lt;$D$199+1),IF($D225*(1-$I$3)/$D$199*(R$201-$C$225)&gt;$D225*(1-$I$3),$D225*$I$3-$D225*$I$4,$D225*(1-$I$3)/$D$199),"")</f>
        <v/>
      </c>
      <c r="S225" s="79" t="str">
        <f>IF(AND($C225&lt;S$201,COUNT($E225:R225)&lt;$D$199+1),IF($D225*(1-$I$3)/$D$199*(S$201-$C$225)&gt;$D225*(1-$I$3),$D225*$I$3-$D225*$I$4,$D225*(1-$I$3)/$D$199),"")</f>
        <v/>
      </c>
      <c r="T225" s="79" t="str">
        <f>IF(AND($C225&lt;T$201,COUNT($E225:S225)&lt;$D$199+1),IF($D225*(1-$I$3)/$D$199*(T$201-$C$225)&gt;$D225*(1-$I$3),$D225*$I$3-$D225*$I$4,$D225*(1-$I$3)/$D$199),"")</f>
        <v/>
      </c>
      <c r="U225" s="79" t="str">
        <f>IF(AND($C225&lt;U$201,COUNT($E225:T225)&lt;$D$199+1),IF($D225*(1-$I$3)/$D$199*(U$201-$C$225)&gt;$D225*(1-$I$3),$D225*$I$3-$D225*$I$4,$D225*(1-$I$3)/$D$199),"")</f>
        <v/>
      </c>
      <c r="V225" s="79" t="str">
        <f>IF(AND($C225&lt;V$201,COUNT($E225:U225)&lt;$D$199+1),IF($D225*(1-$I$3)/$D$199*(V$201-$C$225)&gt;$D225*(1-$I$3),$D225*$I$3-$D225*$I$4,$D225*(1-$I$3)/$D$199),"")</f>
        <v/>
      </c>
      <c r="W225" s="79">
        <f>IF(AND($C225&lt;W$201,COUNT($E225:V225)&lt;$D$199+1),IF($D225*(1-$I$3)/$D$199*(W$201-$C$225)&gt;$D225*(1-$I$3),$D225*$I$3-$D225*$I$4,$D225*(1-$I$3)/$D$199),"")</f>
        <v>6.3529411764705879</v>
      </c>
      <c r="X225" s="79">
        <f>IF(AND($C225&lt;X$201,COUNT($E225:W225)&lt;$D$199+1),IF($D225*(1-$I$3)/$D$199*(X$201-$C$225)&gt;$D225*(1-$I$3),$D225*$I$3-$D225*$I$4,$D225*(1-$I$3)/$D$199),"")</f>
        <v>6.3529411764705879</v>
      </c>
      <c r="Y225" s="42">
        <f t="shared" si="199"/>
        <v>107.29411764705883</v>
      </c>
    </row>
    <row r="226" spans="1:25" x14ac:dyDescent="0.15">
      <c r="B226" s="92"/>
      <c r="C226" s="49">
        <v>48</v>
      </c>
      <c r="D226" s="41">
        <v>30</v>
      </c>
      <c r="E226" s="42" t="str">
        <f t="shared" si="198"/>
        <v/>
      </c>
      <c r="F226" s="79" t="str">
        <f>IF(AND($C226&lt;F$201,COUNT($E226:E226)&lt;$D$199+1),IF($D226*(1-$I$3)/$D$199*(F$201-$C$226)&gt;$D226*(1-$I$3),$D226*$I$3-$D226*$I$4,$D226*(1-$I$3)/$D$199),"")</f>
        <v/>
      </c>
      <c r="G226" s="79" t="str">
        <f>IF(AND($C226&lt;G$201,COUNT($E226:F226)&lt;$D$199+1),IF($D226*(1-$I$3)/$D$199*(G$201-$C$226)&gt;$D226*(1-$I$3),$D226*$I$3-$D226*$I$4,$D226*(1-$I$3)/$D$199),"")</f>
        <v/>
      </c>
      <c r="H226" s="79" t="str">
        <f>IF(AND($C226&lt;H$201,COUNT($E226:G226)&lt;$D$199+1),IF($D226*(1-$I$3)/$D$199*(H$201-$C$226)&gt;$D226*(1-$I$3),$D226*$I$3-$D226*$I$4,$D226*(1-$I$3)/$D$199),"")</f>
        <v/>
      </c>
      <c r="I226" s="79" t="str">
        <f>IF(AND($C226&lt;I$201,COUNT($E226:H226)&lt;$D$199+1),IF($D226*(1-$I$3)/$D$199*(I$201-$C$226)&gt;$D226*(1-$I$3),$D226*$I$3-$D226*$I$4,$D226*(1-$I$3)/$D$199),"")</f>
        <v/>
      </c>
      <c r="J226" s="79" t="str">
        <f>IF(AND($C226&lt;J$201,COUNT($E226:I226)&lt;$D$199+1),IF($D226*(1-$I$3)/$D$199*(J$201-$C$226)&gt;$D226*(1-$I$3),$D226*$I$3-$D226*$I$4,$D226*(1-$I$3)/$D$199),"")</f>
        <v/>
      </c>
      <c r="K226" s="79" t="str">
        <f>IF(AND($C226&lt;K$201,COUNT($E226:J226)&lt;$D$199+1),IF($D226*(1-$I$3)/$D$199*(K$201-$C$226)&gt;$D226*(1-$I$3),$D226*$I$3-$D226*$I$4,$D226*(1-$I$3)/$D$199),"")</f>
        <v/>
      </c>
      <c r="L226" s="79" t="str">
        <f>IF(AND($C226&lt;L$201,COUNT($E226:K226)&lt;$D$199+1),IF($D226*(1-$I$3)/$D$199*(L$201-$C$226)&gt;$D226*(1-$I$3),$D226*$I$3-$D226*$I$4,$D226*(1-$I$3)/$D$199),"")</f>
        <v/>
      </c>
      <c r="M226" s="79" t="str">
        <f>IF(AND($C226&lt;M$201,COUNT($E226:L226)&lt;$D$199+1),IF($D226*(1-$I$3)/$D$199*(M$201-$C$226)&gt;$D226*(1-$I$3),$D226*$I$3-$D226*$I$4,$D226*(1-$I$3)/$D$199),"")</f>
        <v/>
      </c>
      <c r="N226" s="79" t="str">
        <f>IF(AND($C226&lt;N$201,COUNT($E226:M226)&lt;$D$199+1),IF($D226*(1-$I$3)/$D$199*(N$201-$C$226)&gt;$D226*(1-$I$3),$D226*$I$3-$D226*$I$4,$D226*(1-$I$3)/$D$199),"")</f>
        <v/>
      </c>
      <c r="O226" s="79" t="str">
        <f>IF(AND($C226&lt;O$201,COUNT($E226:N226)&lt;$D$199+1),IF($D226*(1-$I$3)/$D$199*(O$201-$C$226)&gt;$D226*(1-$I$3),$D226*$I$3-$D226*$I$4,$D226*(1-$I$3)/$D$199),"")</f>
        <v/>
      </c>
      <c r="P226" s="79" t="str">
        <f>IF(AND($C226&lt;P$201,COUNT($E226:O226)&lt;$D$199+1),IF($D226*(1-$I$3)/$D$199*(P$201-$C$226)&gt;$D226*(1-$I$3),$D226*$I$3-$D226*$I$4,$D226*(1-$I$3)/$D$199),"")</f>
        <v/>
      </c>
      <c r="Q226" s="79" t="str">
        <f>IF(AND($C226&lt;Q$201,COUNT($E226:P226)&lt;$D$199+1),IF($D226*(1-$I$3)/$D$199*(Q$201-$C$226)&gt;$D226*(1-$I$3),$D226*$I$3-$D226*$I$4,$D226*(1-$I$3)/$D$199),"")</f>
        <v/>
      </c>
      <c r="R226" s="79" t="str">
        <f>IF(AND($C226&lt;R$201,COUNT($E226:Q226)&lt;$D$199+1),IF($D226*(1-$I$3)/$D$199*(R$201-$C$226)&gt;$D226*(1-$I$3),$D226*$I$3-$D226*$I$4,$D226*(1-$I$3)/$D$199),"")</f>
        <v/>
      </c>
      <c r="S226" s="79" t="str">
        <f>IF(AND($C226&lt;S$201,COUNT($E226:R226)&lt;$D$199+1),IF($D226*(1-$I$3)/$D$199*(S$201-$C$226)&gt;$D226*(1-$I$3),$D226*$I$3-$D226*$I$4,$D226*(1-$I$3)/$D$199),"")</f>
        <v/>
      </c>
      <c r="T226" s="79" t="str">
        <f>IF(AND($C226&lt;T$201,COUNT($E226:S226)&lt;$D$199+1),IF($D226*(1-$I$3)/$D$199*(T$201-$C$226)&gt;$D226*(1-$I$3),$D226*$I$3-$D226*$I$4,$D226*(1-$I$3)/$D$199),"")</f>
        <v/>
      </c>
      <c r="U226" s="79" t="str">
        <f>IF(AND($C226&lt;U$201,COUNT($E226:T226)&lt;$D$199+1),IF($D226*(1-$I$3)/$D$199*(U$201-$C$226)&gt;$D226*(1-$I$3),$D226*$I$3-$D226*$I$4,$D226*(1-$I$3)/$D$199),"")</f>
        <v/>
      </c>
      <c r="V226" s="79" t="str">
        <f>IF(AND($C226&lt;V$201,COUNT($E226:U226)&lt;$D$199+1),IF($D226*(1-$I$3)/$D$199*(V$201-$C$226)&gt;$D226*(1-$I$3),$D226*$I$3-$D226*$I$4,$D226*(1-$I$3)/$D$199),"")</f>
        <v/>
      </c>
      <c r="W226" s="79" t="str">
        <f>IF(AND($C226&lt;W$201,COUNT($E226:V226)&lt;$D$199+1),IF($D226*(1-$I$3)/$D$199*(W$201-$C$226)&gt;$D226*(1-$I$3),$D226*$I$3-$D226*$I$4,$D226*(1-$I$3)/$D$199),"")</f>
        <v/>
      </c>
      <c r="X226" s="79">
        <f>IF(AND($C226&lt;X$201,COUNT($E226:W226)&lt;$D$199+1),IF($D226*(1-$I$3)/$D$199*(X$201-$C$226)&gt;$D226*(1-$I$3),$D226*$I$3-$D226*$I$4,$D226*(1-$I$3)/$D$199),"")</f>
        <v>1.588235294117647</v>
      </c>
      <c r="Y226" s="42">
        <f t="shared" si="199"/>
        <v>28.411764705882351</v>
      </c>
    </row>
    <row r="227" spans="1:25" x14ac:dyDescent="0.15">
      <c r="B227" s="93"/>
      <c r="C227" s="52">
        <v>49</v>
      </c>
      <c r="D227" s="43">
        <v>30</v>
      </c>
      <c r="E227" s="44" t="str">
        <f t="shared" si="198"/>
        <v/>
      </c>
      <c r="F227" s="80" t="str">
        <f>IF(AND($C227&lt;F$201,COUNT($E227:E227)&lt;$D$199+1),IF($D227*(1-$I$3)/$D$199*(F$201-$C$227)&gt;$D227*(1-$I$3),$D227*$I$3-$D227*$I$4,$D227*(1-$I$3)/$D$199),"")</f>
        <v/>
      </c>
      <c r="G227" s="80" t="str">
        <f>IF(AND($C227&lt;G$201,COUNT($E227:F227)&lt;$D$199+1),IF($D227*(1-$I$3)/$D$199*(G$201-$C$227)&gt;$D227*(1-$I$3),$D227*$I$3-$D227*$I$4,$D227*(1-$I$3)/$D$199),"")</f>
        <v/>
      </c>
      <c r="H227" s="80" t="str">
        <f>IF(AND($C227&lt;H$201,COUNT($E227:G227)&lt;$D$199+1),IF($D227*(1-$I$3)/$D$199*(H$201-$C$227)&gt;$D227*(1-$I$3),$D227*$I$3-$D227*$I$4,$D227*(1-$I$3)/$D$199),"")</f>
        <v/>
      </c>
      <c r="I227" s="80" t="str">
        <f>IF(AND($C227&lt;I$201,COUNT($E227:H227)&lt;$D$199+1),IF($D227*(1-$I$3)/$D$199*(I$201-$C$227)&gt;$D227*(1-$I$3),$D227*$I$3-$D227*$I$4,$D227*(1-$I$3)/$D$199),"")</f>
        <v/>
      </c>
      <c r="J227" s="80" t="str">
        <f>IF(AND($C227&lt;J$201,COUNT($E227:I227)&lt;$D$199+1),IF($D227*(1-$I$3)/$D$199*(J$201-$C$227)&gt;$D227*(1-$I$3),$D227*$I$3-$D227*$I$4,$D227*(1-$I$3)/$D$199),"")</f>
        <v/>
      </c>
      <c r="K227" s="80" t="str">
        <f>IF(AND($C227&lt;K$201,COUNT($E227:J227)&lt;$D$199+1),IF($D227*(1-$I$3)/$D$199*(K$201-$C$227)&gt;$D227*(1-$I$3),$D227*$I$3-$D227*$I$4,$D227*(1-$I$3)/$D$199),"")</f>
        <v/>
      </c>
      <c r="L227" s="80" t="str">
        <f>IF(AND($C227&lt;L$201,COUNT($E227:K227)&lt;$D$199+1),IF($D227*(1-$I$3)/$D$199*(L$201-$C$227)&gt;$D227*(1-$I$3),$D227*$I$3-$D227*$I$4,$D227*(1-$I$3)/$D$199),"")</f>
        <v/>
      </c>
      <c r="M227" s="80" t="str">
        <f>IF(AND($C227&lt;M$201,COUNT($E227:L227)&lt;$D$199+1),IF($D227*(1-$I$3)/$D$199*(M$201-$C$227)&gt;$D227*(1-$I$3),$D227*$I$3-$D227*$I$4,$D227*(1-$I$3)/$D$199),"")</f>
        <v/>
      </c>
      <c r="N227" s="80" t="str">
        <f>IF(AND($C227&lt;N$201,COUNT($E227:M227)&lt;$D$199+1),IF($D227*(1-$I$3)/$D$199*(N$201-$C$227)&gt;$D227*(1-$I$3),$D227*$I$3-$D227*$I$4,$D227*(1-$I$3)/$D$199),"")</f>
        <v/>
      </c>
      <c r="O227" s="80" t="str">
        <f>IF(AND($C227&lt;O$201,COUNT($E227:N227)&lt;$D$199+1),IF($D227*(1-$I$3)/$D$199*(O$201-$C$227)&gt;$D227*(1-$I$3),$D227*$I$3-$D227*$I$4,$D227*(1-$I$3)/$D$199),"")</f>
        <v/>
      </c>
      <c r="P227" s="80" t="str">
        <f>IF(AND($C227&lt;P$201,COUNT($E227:O227)&lt;$D$199+1),IF($D227*(1-$I$3)/$D$199*(P$201-$C$227)&gt;$D227*(1-$I$3),$D227*$I$3-$D227*$I$4,$D227*(1-$I$3)/$D$199),"")</f>
        <v/>
      </c>
      <c r="Q227" s="80" t="str">
        <f>IF(AND($C227&lt;Q$201,COUNT($E227:P227)&lt;$D$199+1),IF($D227*(1-$I$3)/$D$199*(Q$201-$C$227)&gt;$D227*(1-$I$3),$D227*$I$3-$D227*$I$4,$D227*(1-$I$3)/$D$199),"")</f>
        <v/>
      </c>
      <c r="R227" s="80" t="str">
        <f>IF(AND($C227&lt;R$201,COUNT($E227:Q227)&lt;$D$199+1),IF($D227*(1-$I$3)/$D$199*(R$201-$C$227)&gt;$D227*(1-$I$3),$D227*$I$3-$D227*$I$4,$D227*(1-$I$3)/$D$199),"")</f>
        <v/>
      </c>
      <c r="S227" s="80" t="str">
        <f>IF(AND($C227&lt;S$201,COUNT($E227:R227)&lt;$D$199+1),IF($D227*(1-$I$3)/$D$199*(S$201-$C$227)&gt;$D227*(1-$I$3),$D227*$I$3-$D227*$I$4,$D227*(1-$I$3)/$D$199),"")</f>
        <v/>
      </c>
      <c r="T227" s="80" t="str">
        <f>IF(AND($C227&lt;T$201,COUNT($E227:S227)&lt;$D$199+1),IF($D227*(1-$I$3)/$D$199*(T$201-$C$227)&gt;$D227*(1-$I$3),$D227*$I$3-$D227*$I$4,$D227*(1-$I$3)/$D$199),"")</f>
        <v/>
      </c>
      <c r="U227" s="80" t="str">
        <f>IF(AND($C227&lt;U$201,COUNT($E227:T227)&lt;$D$199+1),IF($D227*(1-$I$3)/$D$199*(U$201-$C$227)&gt;$D227*(1-$I$3),$D227*$I$3-$D227*$I$4,$D227*(1-$I$3)/$D$199),"")</f>
        <v/>
      </c>
      <c r="V227" s="80" t="str">
        <f>IF(AND($C227&lt;V$201,COUNT($E227:U227)&lt;$D$199+1),IF($D227*(1-$I$3)/$D$199*(V$201-$C$227)&gt;$D227*(1-$I$3),$D227*$I$3-$D227*$I$4,$D227*(1-$I$3)/$D$199),"")</f>
        <v/>
      </c>
      <c r="W227" s="80" t="str">
        <f>IF(AND($C227&lt;W$201,COUNT($E227:V227)&lt;$D$199+1),IF($D227*(1-$I$3)/$D$199*(W$201-$C$227)&gt;$D227*(1-$I$3),$D227*$I$3-$D227*$I$4,$D227*(1-$I$3)/$D$199),"")</f>
        <v/>
      </c>
      <c r="X227" s="80" t="str">
        <f>IF(AND($C227&lt;X$201,COUNT($E227:W227)&lt;$D$199+1),IF($D227*(1-$I$3)/$D$199*(X$201-$C$227)&gt;$D227*(1-$I$3),$D227*$I$3-$D227*$I$4,$D227*(1-$I$3)/$D$199),"")</f>
        <v/>
      </c>
      <c r="Y227" s="44">
        <f t="shared" si="199"/>
        <v>30</v>
      </c>
    </row>
    <row r="229" spans="1:25" x14ac:dyDescent="0.15">
      <c r="Y229" s="123" t="s">
        <v>53</v>
      </c>
    </row>
    <row r="230" spans="1:25" ht="15" x14ac:dyDescent="0.15">
      <c r="A230" s="148" t="s">
        <v>140</v>
      </c>
      <c r="E230" s="10">
        <v>30</v>
      </c>
      <c r="F230" s="10">
        <f t="shared" ref="F230:X230" si="200">E230+1</f>
        <v>31</v>
      </c>
      <c r="G230" s="10">
        <f t="shared" si="200"/>
        <v>32</v>
      </c>
      <c r="H230" s="10">
        <f t="shared" si="200"/>
        <v>33</v>
      </c>
      <c r="I230" s="10">
        <f t="shared" si="200"/>
        <v>34</v>
      </c>
      <c r="J230" s="10">
        <f t="shared" si="200"/>
        <v>35</v>
      </c>
      <c r="K230" s="10">
        <f t="shared" si="200"/>
        <v>36</v>
      </c>
      <c r="L230" s="10">
        <f t="shared" si="200"/>
        <v>37</v>
      </c>
      <c r="M230" s="10">
        <f t="shared" si="200"/>
        <v>38</v>
      </c>
      <c r="N230" s="10">
        <f t="shared" si="200"/>
        <v>39</v>
      </c>
      <c r="O230" s="10">
        <f t="shared" si="200"/>
        <v>40</v>
      </c>
      <c r="P230" s="10">
        <f t="shared" si="200"/>
        <v>41</v>
      </c>
      <c r="Q230" s="10">
        <f t="shared" si="200"/>
        <v>42</v>
      </c>
      <c r="R230" s="10">
        <f t="shared" si="200"/>
        <v>43</v>
      </c>
      <c r="S230" s="10">
        <f t="shared" si="200"/>
        <v>44</v>
      </c>
      <c r="T230" s="10">
        <f t="shared" si="200"/>
        <v>45</v>
      </c>
      <c r="U230" s="10">
        <f t="shared" si="200"/>
        <v>46</v>
      </c>
      <c r="V230" s="10">
        <f t="shared" si="200"/>
        <v>47</v>
      </c>
      <c r="W230" s="10">
        <f t="shared" si="200"/>
        <v>48</v>
      </c>
      <c r="X230" s="10">
        <f t="shared" si="200"/>
        <v>49</v>
      </c>
      <c r="Y230" s="124"/>
    </row>
    <row r="231" spans="1:25" x14ac:dyDescent="0.15">
      <c r="E231" s="6">
        <v>1</v>
      </c>
      <c r="F231" s="6">
        <f t="shared" ref="F231:X231" si="201">E231+1</f>
        <v>2</v>
      </c>
      <c r="G231" s="6">
        <f t="shared" si="201"/>
        <v>3</v>
      </c>
      <c r="H231" s="6">
        <f t="shared" si="201"/>
        <v>4</v>
      </c>
      <c r="I231" s="6">
        <f t="shared" si="201"/>
        <v>5</v>
      </c>
      <c r="J231" s="6">
        <f t="shared" si="201"/>
        <v>6</v>
      </c>
      <c r="K231" s="6">
        <f t="shared" si="201"/>
        <v>7</v>
      </c>
      <c r="L231" s="6">
        <f t="shared" si="201"/>
        <v>8</v>
      </c>
      <c r="M231" s="6">
        <f t="shared" si="201"/>
        <v>9</v>
      </c>
      <c r="N231" s="6">
        <f t="shared" si="201"/>
        <v>10</v>
      </c>
      <c r="O231" s="6">
        <f t="shared" si="201"/>
        <v>11</v>
      </c>
      <c r="P231" s="6">
        <f t="shared" si="201"/>
        <v>12</v>
      </c>
      <c r="Q231" s="6">
        <f t="shared" si="201"/>
        <v>13</v>
      </c>
      <c r="R231" s="6">
        <f t="shared" si="201"/>
        <v>14</v>
      </c>
      <c r="S231" s="6">
        <f t="shared" si="201"/>
        <v>15</v>
      </c>
      <c r="T231" s="6">
        <f t="shared" si="201"/>
        <v>16</v>
      </c>
      <c r="U231" s="6">
        <f t="shared" si="201"/>
        <v>17</v>
      </c>
      <c r="V231" s="6">
        <f t="shared" si="201"/>
        <v>18</v>
      </c>
      <c r="W231" s="6">
        <f t="shared" si="201"/>
        <v>19</v>
      </c>
      <c r="X231" s="6">
        <f t="shared" si="201"/>
        <v>20</v>
      </c>
      <c r="Y231" s="125" t="s">
        <v>54</v>
      </c>
    </row>
    <row r="232" spans="1:25" x14ac:dyDescent="0.15">
      <c r="E232" s="7">
        <v>43555</v>
      </c>
      <c r="F232" s="7">
        <f t="shared" ref="F232:X232" si="202">DATE(YEAR(E232)+1,MONTH(E232),DAY(E232))</f>
        <v>43921</v>
      </c>
      <c r="G232" s="7">
        <f t="shared" si="202"/>
        <v>44286</v>
      </c>
      <c r="H232" s="7">
        <f t="shared" si="202"/>
        <v>44651</v>
      </c>
      <c r="I232" s="7">
        <f t="shared" si="202"/>
        <v>45016</v>
      </c>
      <c r="J232" s="7">
        <f t="shared" si="202"/>
        <v>45382</v>
      </c>
      <c r="K232" s="7">
        <f t="shared" si="202"/>
        <v>45747</v>
      </c>
      <c r="L232" s="7">
        <f t="shared" si="202"/>
        <v>46112</v>
      </c>
      <c r="M232" s="7">
        <f t="shared" si="202"/>
        <v>46477</v>
      </c>
      <c r="N232" s="7">
        <f t="shared" si="202"/>
        <v>46843</v>
      </c>
      <c r="O232" s="7">
        <f t="shared" si="202"/>
        <v>47208</v>
      </c>
      <c r="P232" s="7">
        <f t="shared" si="202"/>
        <v>47573</v>
      </c>
      <c r="Q232" s="7">
        <f t="shared" si="202"/>
        <v>47938</v>
      </c>
      <c r="R232" s="7">
        <f t="shared" si="202"/>
        <v>48304</v>
      </c>
      <c r="S232" s="7">
        <f t="shared" si="202"/>
        <v>48669</v>
      </c>
      <c r="T232" s="7">
        <f t="shared" si="202"/>
        <v>49034</v>
      </c>
      <c r="U232" s="7">
        <f t="shared" si="202"/>
        <v>49399</v>
      </c>
      <c r="V232" s="7">
        <f t="shared" si="202"/>
        <v>49765</v>
      </c>
      <c r="W232" s="7">
        <f t="shared" si="202"/>
        <v>50130</v>
      </c>
      <c r="X232" s="7">
        <f t="shared" si="202"/>
        <v>50495</v>
      </c>
      <c r="Y232" s="8"/>
    </row>
    <row r="233" spans="1:25" x14ac:dyDescent="0.15">
      <c r="B233" s="126"/>
      <c r="C233" s="50" t="s">
        <v>141</v>
      </c>
      <c r="D233" s="50"/>
      <c r="E233" s="42">
        <f t="shared" ref="E233:X233" si="203">E204</f>
        <v>250</v>
      </c>
      <c r="F233" s="42">
        <f t="shared" si="203"/>
        <v>300</v>
      </c>
      <c r="G233" s="42">
        <f t="shared" si="203"/>
        <v>300</v>
      </c>
      <c r="H233" s="42">
        <f t="shared" si="203"/>
        <v>300</v>
      </c>
      <c r="I233" s="42">
        <f t="shared" si="203"/>
        <v>314.28571428571428</v>
      </c>
      <c r="J233" s="42">
        <f t="shared" si="203"/>
        <v>250</v>
      </c>
      <c r="K233" s="42">
        <f t="shared" si="203"/>
        <v>300</v>
      </c>
      <c r="L233" s="42">
        <f t="shared" si="203"/>
        <v>300</v>
      </c>
      <c r="M233" s="42">
        <f t="shared" si="203"/>
        <v>1200</v>
      </c>
      <c r="N233" s="42">
        <f t="shared" si="203"/>
        <v>314.28571428571428</v>
      </c>
      <c r="O233" s="42">
        <f t="shared" si="203"/>
        <v>250</v>
      </c>
      <c r="P233" s="42">
        <f t="shared" si="203"/>
        <v>300</v>
      </c>
      <c r="Q233" s="42">
        <f t="shared" si="203"/>
        <v>300</v>
      </c>
      <c r="R233" s="42">
        <f t="shared" si="203"/>
        <v>300</v>
      </c>
      <c r="S233" s="42">
        <f t="shared" si="203"/>
        <v>314.28571428571428</v>
      </c>
      <c r="T233" s="42">
        <f t="shared" si="203"/>
        <v>250</v>
      </c>
      <c r="U233" s="42">
        <f t="shared" si="203"/>
        <v>300</v>
      </c>
      <c r="V233" s="42">
        <f t="shared" si="203"/>
        <v>1200</v>
      </c>
      <c r="W233" s="42">
        <f t="shared" si="203"/>
        <v>300</v>
      </c>
      <c r="X233" s="42">
        <f t="shared" si="203"/>
        <v>300</v>
      </c>
      <c r="Y233" s="42">
        <f>SUM(E233:X233)</f>
        <v>7642.8571428571431</v>
      </c>
    </row>
    <row r="234" spans="1:25" x14ac:dyDescent="0.15">
      <c r="B234" s="92"/>
      <c r="C234" s="130" t="s">
        <v>142</v>
      </c>
      <c r="D234" s="51"/>
      <c r="E234" s="42">
        <f t="array" ref="E234:X234">TRANSPOSE(Y208:Y227)</f>
        <v>1.2499999999999964</v>
      </c>
      <c r="F234" s="42">
        <v>1.4999999999999929</v>
      </c>
      <c r="G234" s="42">
        <v>2.9999999999999929</v>
      </c>
      <c r="H234" s="42">
        <v>4.5882352941176414</v>
      </c>
      <c r="I234" s="42">
        <v>6.470588235294116</v>
      </c>
      <c r="J234" s="42">
        <v>6.470588235294116</v>
      </c>
      <c r="K234" s="42">
        <v>9.352941176470587</v>
      </c>
      <c r="L234" s="42">
        <v>10.941176470588236</v>
      </c>
      <c r="M234" s="42">
        <v>50.117647058823536</v>
      </c>
      <c r="N234" s="42">
        <v>14.789915966386559</v>
      </c>
      <c r="O234" s="42">
        <v>13.088235294117647</v>
      </c>
      <c r="P234" s="42">
        <v>17.294117647058826</v>
      </c>
      <c r="Q234" s="42">
        <v>18.882352941176471</v>
      </c>
      <c r="R234" s="42">
        <v>20.470588235294116</v>
      </c>
      <c r="S234" s="42">
        <v>23.109243697478995</v>
      </c>
      <c r="T234" s="42">
        <v>19.705882352941178</v>
      </c>
      <c r="U234" s="42">
        <v>25.235294117647058</v>
      </c>
      <c r="V234" s="42">
        <v>107.29411764705883</v>
      </c>
      <c r="W234" s="42">
        <v>28.411764705882351</v>
      </c>
      <c r="X234" s="42">
        <v>30</v>
      </c>
      <c r="Y234" s="42">
        <f>SUM(E234:X234)</f>
        <v>411.97268907563029</v>
      </c>
    </row>
    <row r="235" spans="1:25" x14ac:dyDescent="0.15">
      <c r="B235" s="92"/>
      <c r="C235" s="130" t="s">
        <v>143</v>
      </c>
      <c r="D235" s="4">
        <v>0.55000000000000004</v>
      </c>
      <c r="E235" s="42">
        <f t="shared" ref="E235:X235" si="204">E204*$D$235</f>
        <v>137.5</v>
      </c>
      <c r="F235" s="42">
        <f t="shared" si="204"/>
        <v>165</v>
      </c>
      <c r="G235" s="42">
        <f t="shared" si="204"/>
        <v>165</v>
      </c>
      <c r="H235" s="42">
        <f t="shared" si="204"/>
        <v>165</v>
      </c>
      <c r="I235" s="42">
        <f t="shared" si="204"/>
        <v>172.85714285714286</v>
      </c>
      <c r="J235" s="42">
        <f t="shared" si="204"/>
        <v>137.5</v>
      </c>
      <c r="K235" s="42">
        <f t="shared" si="204"/>
        <v>165</v>
      </c>
      <c r="L235" s="42">
        <f t="shared" si="204"/>
        <v>165</v>
      </c>
      <c r="M235" s="42">
        <f t="shared" si="204"/>
        <v>660</v>
      </c>
      <c r="N235" s="42">
        <f t="shared" si="204"/>
        <v>172.85714285714286</v>
      </c>
      <c r="O235" s="42">
        <f t="shared" si="204"/>
        <v>137.5</v>
      </c>
      <c r="P235" s="42">
        <f t="shared" si="204"/>
        <v>165</v>
      </c>
      <c r="Q235" s="42">
        <f t="shared" si="204"/>
        <v>165</v>
      </c>
      <c r="R235" s="42">
        <f t="shared" si="204"/>
        <v>165</v>
      </c>
      <c r="S235" s="42">
        <f t="shared" si="204"/>
        <v>172.85714285714286</v>
      </c>
      <c r="T235" s="42">
        <f t="shared" si="204"/>
        <v>137.5</v>
      </c>
      <c r="U235" s="42">
        <f t="shared" si="204"/>
        <v>165</v>
      </c>
      <c r="V235" s="42">
        <f t="shared" si="204"/>
        <v>660</v>
      </c>
      <c r="W235" s="42">
        <f t="shared" si="204"/>
        <v>165</v>
      </c>
      <c r="X235" s="42">
        <f t="shared" si="204"/>
        <v>165</v>
      </c>
      <c r="Y235" s="42">
        <f>SUM(E235:X235)</f>
        <v>4203.5714285714284</v>
      </c>
    </row>
    <row r="236" spans="1:25" x14ac:dyDescent="0.15">
      <c r="B236" s="92"/>
      <c r="C236" s="130" t="s">
        <v>144</v>
      </c>
      <c r="D236" s="51"/>
      <c r="E236" s="42">
        <f t="shared" ref="E236:X236" si="205">E233-E235-E205</f>
        <v>87.5</v>
      </c>
      <c r="F236" s="42">
        <f t="shared" si="205"/>
        <v>105</v>
      </c>
      <c r="G236" s="42">
        <f t="shared" si="205"/>
        <v>105</v>
      </c>
      <c r="H236" s="42">
        <f t="shared" si="205"/>
        <v>105</v>
      </c>
      <c r="I236" s="42">
        <f t="shared" si="205"/>
        <v>109.99999999999999</v>
      </c>
      <c r="J236" s="42">
        <f t="shared" si="205"/>
        <v>87.5</v>
      </c>
      <c r="K236" s="42">
        <f t="shared" si="205"/>
        <v>105</v>
      </c>
      <c r="L236" s="42">
        <f t="shared" si="205"/>
        <v>105</v>
      </c>
      <c r="M236" s="42">
        <f t="shared" si="205"/>
        <v>420</v>
      </c>
      <c r="N236" s="42">
        <f t="shared" si="205"/>
        <v>109.99999999999999</v>
      </c>
      <c r="O236" s="42">
        <f t="shared" si="205"/>
        <v>87.5</v>
      </c>
      <c r="P236" s="42">
        <f t="shared" si="205"/>
        <v>105</v>
      </c>
      <c r="Q236" s="42">
        <f t="shared" si="205"/>
        <v>105</v>
      </c>
      <c r="R236" s="42">
        <f t="shared" si="205"/>
        <v>105</v>
      </c>
      <c r="S236" s="42">
        <f t="shared" si="205"/>
        <v>109.99999999999999</v>
      </c>
      <c r="T236" s="42">
        <f t="shared" si="205"/>
        <v>87.5</v>
      </c>
      <c r="U236" s="42">
        <f t="shared" si="205"/>
        <v>105</v>
      </c>
      <c r="V236" s="42">
        <f t="shared" si="205"/>
        <v>420</v>
      </c>
      <c r="W236" s="42">
        <f t="shared" si="205"/>
        <v>105</v>
      </c>
      <c r="X236" s="42">
        <f t="shared" si="205"/>
        <v>105</v>
      </c>
      <c r="Y236" s="42">
        <f>SUM(E236:X236)</f>
        <v>2675</v>
      </c>
    </row>
    <row r="237" spans="1:25" x14ac:dyDescent="0.15">
      <c r="B237" s="36"/>
      <c r="C237" s="47" t="s">
        <v>145</v>
      </c>
      <c r="D237" s="47"/>
      <c r="E237" s="45">
        <f t="shared" ref="E237:X237" si="206">E233-E234-E235-E236</f>
        <v>23.75</v>
      </c>
      <c r="F237" s="45">
        <f t="shared" si="206"/>
        <v>28.5</v>
      </c>
      <c r="G237" s="45">
        <f t="shared" si="206"/>
        <v>27</v>
      </c>
      <c r="H237" s="45">
        <f t="shared" si="206"/>
        <v>25.411764705882376</v>
      </c>
      <c r="I237" s="45">
        <f t="shared" si="206"/>
        <v>24.957983193277343</v>
      </c>
      <c r="J237" s="45">
        <f t="shared" si="206"/>
        <v>18.529411764705884</v>
      </c>
      <c r="K237" s="45">
        <f t="shared" si="206"/>
        <v>20.647058823529392</v>
      </c>
      <c r="L237" s="45">
        <f t="shared" si="206"/>
        <v>19.058823529411768</v>
      </c>
      <c r="M237" s="45">
        <f t="shared" si="206"/>
        <v>69.882352941176578</v>
      </c>
      <c r="N237" s="45">
        <f t="shared" si="206"/>
        <v>16.638655462184872</v>
      </c>
      <c r="O237" s="45">
        <f t="shared" si="206"/>
        <v>11.911764705882348</v>
      </c>
      <c r="P237" s="45">
        <f t="shared" si="206"/>
        <v>12.70588235294116</v>
      </c>
      <c r="Q237" s="45">
        <f t="shared" si="206"/>
        <v>11.117647058823536</v>
      </c>
      <c r="R237" s="45">
        <f t="shared" si="206"/>
        <v>9.5294117647058556</v>
      </c>
      <c r="S237" s="45">
        <f t="shared" si="206"/>
        <v>8.3193277310924572</v>
      </c>
      <c r="T237" s="45">
        <f t="shared" si="206"/>
        <v>5.2941176470588118</v>
      </c>
      <c r="U237" s="45">
        <f t="shared" si="206"/>
        <v>4.7647058823529278</v>
      </c>
      <c r="V237" s="45">
        <f t="shared" si="206"/>
        <v>12.705882352941217</v>
      </c>
      <c r="W237" s="45">
        <f t="shared" si="206"/>
        <v>1.5882352941176237</v>
      </c>
      <c r="X237" s="45">
        <f t="shared" si="206"/>
        <v>0</v>
      </c>
      <c r="Y237" s="45">
        <f>SUM(E237:X237)</f>
        <v>352.31302521008428</v>
      </c>
    </row>
    <row r="239" spans="1:25" x14ac:dyDescent="0.15">
      <c r="E239" s="10">
        <v>30</v>
      </c>
      <c r="F239" s="10">
        <f>E239+1</f>
        <v>31</v>
      </c>
      <c r="G239" s="10">
        <f t="shared" ref="G239" si="207">F239+1</f>
        <v>32</v>
      </c>
      <c r="H239" s="10">
        <f t="shared" ref="H239" si="208">G239+1</f>
        <v>33</v>
      </c>
      <c r="I239" s="10">
        <f t="shared" ref="I239" si="209">H239+1</f>
        <v>34</v>
      </c>
      <c r="J239" s="10">
        <f t="shared" ref="J239" si="210">I239+1</f>
        <v>35</v>
      </c>
      <c r="K239" s="10">
        <f t="shared" ref="K239" si="211">J239+1</f>
        <v>36</v>
      </c>
      <c r="L239" s="10">
        <f t="shared" ref="L239" si="212">K239+1</f>
        <v>37</v>
      </c>
      <c r="M239" s="10">
        <f t="shared" ref="M239" si="213">L239+1</f>
        <v>38</v>
      </c>
      <c r="N239" s="10">
        <f t="shared" ref="N239" si="214">M239+1</f>
        <v>39</v>
      </c>
      <c r="O239" s="10">
        <f t="shared" ref="O239" si="215">N239+1</f>
        <v>40</v>
      </c>
      <c r="P239" s="10">
        <f t="shared" ref="P239" si="216">O239+1</f>
        <v>41</v>
      </c>
      <c r="Q239" s="10">
        <f t="shared" ref="Q239" si="217">P239+1</f>
        <v>42</v>
      </c>
      <c r="R239" s="10">
        <f t="shared" ref="R239" si="218">Q239+1</f>
        <v>43</v>
      </c>
      <c r="S239" s="10">
        <f t="shared" ref="S239" si="219">R239+1</f>
        <v>44</v>
      </c>
      <c r="T239" s="10">
        <f t="shared" ref="T239" si="220">S239+1</f>
        <v>45</v>
      </c>
      <c r="U239" s="10">
        <f t="shared" ref="U239" si="221">T239+1</f>
        <v>46</v>
      </c>
      <c r="V239" s="10">
        <f t="shared" ref="V239" si="222">U239+1</f>
        <v>47</v>
      </c>
      <c r="W239" s="10">
        <f t="shared" ref="W239" si="223">V239+1</f>
        <v>48</v>
      </c>
      <c r="X239" s="10">
        <f t="shared" ref="X239" si="224">W239+1</f>
        <v>49</v>
      </c>
      <c r="Y239" s="5" t="s">
        <v>146</v>
      </c>
    </row>
    <row r="240" spans="1:25" x14ac:dyDescent="0.15">
      <c r="B240" s="91"/>
      <c r="C240" s="48">
        <f t="array" ref="C240:C259">TRANSPOSE(E230:X230)</f>
        <v>30</v>
      </c>
      <c r="D240" s="40">
        <f t="array" ref="D240:D259">TRANSPOSE(E237:X237)</f>
        <v>23.75</v>
      </c>
      <c r="E240" s="39" t="str">
        <f t="shared" ref="E240:E259" si="225">IF($C240&lt;E$230,$D240/MIN($D$199,COUNT($E$230:$X$230)),"")</f>
        <v/>
      </c>
      <c r="F240" s="81">
        <f t="shared" ref="F240:X240" si="226">F208</f>
        <v>1.3235294117647058</v>
      </c>
      <c r="G240" s="81">
        <f t="shared" si="226"/>
        <v>1.3235294117647058</v>
      </c>
      <c r="H240" s="81">
        <f t="shared" si="226"/>
        <v>1.3235294117647058</v>
      </c>
      <c r="I240" s="81">
        <f t="shared" si="226"/>
        <v>1.3235294117647058</v>
      </c>
      <c r="J240" s="81">
        <f t="shared" si="226"/>
        <v>1.3235294117647058</v>
      </c>
      <c r="K240" s="81">
        <f t="shared" si="226"/>
        <v>1.3235294117647058</v>
      </c>
      <c r="L240" s="81">
        <f t="shared" si="226"/>
        <v>1.3235294117647058</v>
      </c>
      <c r="M240" s="81">
        <f t="shared" si="226"/>
        <v>1.3235294117647058</v>
      </c>
      <c r="N240" s="81">
        <f t="shared" si="226"/>
        <v>1.3235294117647058</v>
      </c>
      <c r="O240" s="81">
        <f t="shared" si="226"/>
        <v>1.3235294117647058</v>
      </c>
      <c r="P240" s="81">
        <f t="shared" si="226"/>
        <v>1.3235294117647058</v>
      </c>
      <c r="Q240" s="81">
        <f t="shared" si="226"/>
        <v>1.3235294117647058</v>
      </c>
      <c r="R240" s="81">
        <f t="shared" si="226"/>
        <v>1.3235294117647058</v>
      </c>
      <c r="S240" s="81">
        <f t="shared" si="226"/>
        <v>1.3235294117647058</v>
      </c>
      <c r="T240" s="81">
        <f t="shared" si="226"/>
        <v>1.3235294117647058</v>
      </c>
      <c r="U240" s="81">
        <f t="shared" si="226"/>
        <v>1.3235294117647058</v>
      </c>
      <c r="V240" s="81">
        <f t="shared" si="226"/>
        <v>1.3235294117647058</v>
      </c>
      <c r="W240" s="81">
        <f t="shared" si="226"/>
        <v>1.25</v>
      </c>
      <c r="X240" s="81" t="str">
        <f t="shared" si="226"/>
        <v/>
      </c>
      <c r="Y240" s="39">
        <f t="shared" ref="Y240:Y260" si="227">SUM(E240:X240)</f>
        <v>23.750000000000004</v>
      </c>
    </row>
    <row r="241" spans="2:25" x14ac:dyDescent="0.15">
      <c r="B241" s="92"/>
      <c r="C241" s="49">
        <v>31</v>
      </c>
      <c r="D241" s="41">
        <v>28.5</v>
      </c>
      <c r="E241" s="42" t="str">
        <f t="shared" si="225"/>
        <v/>
      </c>
      <c r="F241" s="79" t="str">
        <f t="shared" ref="F241:X241" si="228">F209</f>
        <v/>
      </c>
      <c r="G241" s="79">
        <f t="shared" si="228"/>
        <v>1.588235294117647</v>
      </c>
      <c r="H241" s="79">
        <f t="shared" si="228"/>
        <v>1.588235294117647</v>
      </c>
      <c r="I241" s="79">
        <f t="shared" si="228"/>
        <v>1.588235294117647</v>
      </c>
      <c r="J241" s="79">
        <f t="shared" si="228"/>
        <v>1.588235294117647</v>
      </c>
      <c r="K241" s="79">
        <f t="shared" si="228"/>
        <v>1.588235294117647</v>
      </c>
      <c r="L241" s="79">
        <f t="shared" si="228"/>
        <v>1.588235294117647</v>
      </c>
      <c r="M241" s="79">
        <f t="shared" si="228"/>
        <v>1.588235294117647</v>
      </c>
      <c r="N241" s="79">
        <f t="shared" si="228"/>
        <v>1.588235294117647</v>
      </c>
      <c r="O241" s="79">
        <f t="shared" si="228"/>
        <v>1.588235294117647</v>
      </c>
      <c r="P241" s="79">
        <f t="shared" si="228"/>
        <v>1.588235294117647</v>
      </c>
      <c r="Q241" s="79">
        <f t="shared" si="228"/>
        <v>1.588235294117647</v>
      </c>
      <c r="R241" s="79">
        <f t="shared" si="228"/>
        <v>1.588235294117647</v>
      </c>
      <c r="S241" s="79">
        <f t="shared" si="228"/>
        <v>1.588235294117647</v>
      </c>
      <c r="T241" s="79">
        <f t="shared" si="228"/>
        <v>1.588235294117647</v>
      </c>
      <c r="U241" s="79">
        <f t="shared" si="228"/>
        <v>1.588235294117647</v>
      </c>
      <c r="V241" s="79">
        <f t="shared" si="228"/>
        <v>1.588235294117647</v>
      </c>
      <c r="W241" s="79">
        <f t="shared" si="228"/>
        <v>1.588235294117647</v>
      </c>
      <c r="X241" s="79">
        <f t="shared" si="228"/>
        <v>1.5</v>
      </c>
      <c r="Y241" s="42">
        <f t="shared" si="227"/>
        <v>28.500000000000007</v>
      </c>
    </row>
    <row r="242" spans="2:25" x14ac:dyDescent="0.15">
      <c r="B242" s="92"/>
      <c r="C242" s="49">
        <v>32</v>
      </c>
      <c r="D242" s="41">
        <v>27</v>
      </c>
      <c r="E242" s="42" t="str">
        <f t="shared" si="225"/>
        <v/>
      </c>
      <c r="F242" s="79" t="str">
        <f t="shared" ref="F242:U242" si="229">F210</f>
        <v/>
      </c>
      <c r="G242" s="79" t="str">
        <f t="shared" si="229"/>
        <v/>
      </c>
      <c r="H242" s="79">
        <f t="shared" si="229"/>
        <v>1.588235294117647</v>
      </c>
      <c r="I242" s="79">
        <f t="shared" si="229"/>
        <v>1.588235294117647</v>
      </c>
      <c r="J242" s="79">
        <f t="shared" si="229"/>
        <v>1.588235294117647</v>
      </c>
      <c r="K242" s="79">
        <f t="shared" si="229"/>
        <v>1.588235294117647</v>
      </c>
      <c r="L242" s="79">
        <f t="shared" si="229"/>
        <v>1.588235294117647</v>
      </c>
      <c r="M242" s="79">
        <f t="shared" si="229"/>
        <v>1.588235294117647</v>
      </c>
      <c r="N242" s="79">
        <f t="shared" si="229"/>
        <v>1.588235294117647</v>
      </c>
      <c r="O242" s="79">
        <f t="shared" si="229"/>
        <v>1.588235294117647</v>
      </c>
      <c r="P242" s="79">
        <f t="shared" si="229"/>
        <v>1.588235294117647</v>
      </c>
      <c r="Q242" s="79">
        <f t="shared" si="229"/>
        <v>1.588235294117647</v>
      </c>
      <c r="R242" s="79">
        <f t="shared" si="229"/>
        <v>1.588235294117647</v>
      </c>
      <c r="S242" s="79">
        <f t="shared" si="229"/>
        <v>1.588235294117647</v>
      </c>
      <c r="T242" s="79">
        <f t="shared" si="229"/>
        <v>1.588235294117647</v>
      </c>
      <c r="U242" s="79">
        <f t="shared" si="229"/>
        <v>1.588235294117647</v>
      </c>
      <c r="V242" s="79">
        <f t="shared" ref="V242:X254" si="230">V210</f>
        <v>1.588235294117647</v>
      </c>
      <c r="W242" s="79">
        <f t="shared" si="230"/>
        <v>1.588235294117647</v>
      </c>
      <c r="X242" s="79">
        <f t="shared" si="230"/>
        <v>1.588235294117647</v>
      </c>
      <c r="Y242" s="42">
        <f t="shared" si="227"/>
        <v>27.000000000000007</v>
      </c>
    </row>
    <row r="243" spans="2:25" x14ac:dyDescent="0.15">
      <c r="B243" s="92"/>
      <c r="C243" s="49">
        <v>33</v>
      </c>
      <c r="D243" s="41">
        <v>25.411764705882376</v>
      </c>
      <c r="E243" s="42" t="str">
        <f t="shared" si="225"/>
        <v/>
      </c>
      <c r="F243" s="79" t="str">
        <f t="shared" ref="F243" si="231">F211</f>
        <v/>
      </c>
      <c r="G243" s="79" t="str">
        <f t="shared" ref="G243:U243" si="232">G211</f>
        <v/>
      </c>
      <c r="H243" s="79" t="str">
        <f t="shared" si="232"/>
        <v/>
      </c>
      <c r="I243" s="79">
        <f t="shared" si="232"/>
        <v>1.588235294117647</v>
      </c>
      <c r="J243" s="79">
        <f t="shared" si="232"/>
        <v>1.588235294117647</v>
      </c>
      <c r="K243" s="79">
        <f t="shared" si="232"/>
        <v>1.588235294117647</v>
      </c>
      <c r="L243" s="79">
        <f t="shared" si="232"/>
        <v>1.588235294117647</v>
      </c>
      <c r="M243" s="79">
        <f t="shared" si="232"/>
        <v>1.588235294117647</v>
      </c>
      <c r="N243" s="79">
        <f t="shared" si="232"/>
        <v>1.588235294117647</v>
      </c>
      <c r="O243" s="79">
        <f t="shared" si="232"/>
        <v>1.588235294117647</v>
      </c>
      <c r="P243" s="79">
        <f t="shared" si="232"/>
        <v>1.588235294117647</v>
      </c>
      <c r="Q243" s="79">
        <f t="shared" si="232"/>
        <v>1.588235294117647</v>
      </c>
      <c r="R243" s="79">
        <f t="shared" si="232"/>
        <v>1.588235294117647</v>
      </c>
      <c r="S243" s="79">
        <f t="shared" si="232"/>
        <v>1.588235294117647</v>
      </c>
      <c r="T243" s="79">
        <f t="shared" si="232"/>
        <v>1.588235294117647</v>
      </c>
      <c r="U243" s="79">
        <f t="shared" si="232"/>
        <v>1.588235294117647</v>
      </c>
      <c r="V243" s="79">
        <f t="shared" si="230"/>
        <v>1.588235294117647</v>
      </c>
      <c r="W243" s="79">
        <f t="shared" si="230"/>
        <v>1.588235294117647</v>
      </c>
      <c r="X243" s="79">
        <f t="shared" si="230"/>
        <v>1.588235294117647</v>
      </c>
      <c r="Y243" s="42">
        <f t="shared" si="227"/>
        <v>25.411764705882359</v>
      </c>
    </row>
    <row r="244" spans="2:25" x14ac:dyDescent="0.15">
      <c r="B244" s="92"/>
      <c r="C244" s="49">
        <v>34</v>
      </c>
      <c r="D244" s="41">
        <v>24.957983193277343</v>
      </c>
      <c r="E244" s="42" t="str">
        <f t="shared" si="225"/>
        <v/>
      </c>
      <c r="F244" s="79" t="str">
        <f t="shared" ref="F244" si="233">F212</f>
        <v/>
      </c>
      <c r="G244" s="79" t="str">
        <f t="shared" ref="G244:U244" si="234">G212</f>
        <v/>
      </c>
      <c r="H244" s="79" t="str">
        <f t="shared" si="234"/>
        <v/>
      </c>
      <c r="I244" s="79" t="str">
        <f t="shared" si="234"/>
        <v/>
      </c>
      <c r="J244" s="79">
        <f t="shared" si="234"/>
        <v>1.6638655462184875</v>
      </c>
      <c r="K244" s="79">
        <f t="shared" si="234"/>
        <v>1.6638655462184875</v>
      </c>
      <c r="L244" s="79">
        <f t="shared" si="234"/>
        <v>1.6638655462184875</v>
      </c>
      <c r="M244" s="79">
        <f t="shared" si="234"/>
        <v>1.6638655462184875</v>
      </c>
      <c r="N244" s="79">
        <f t="shared" si="234"/>
        <v>1.6638655462184875</v>
      </c>
      <c r="O244" s="79">
        <f t="shared" si="234"/>
        <v>1.6638655462184875</v>
      </c>
      <c r="P244" s="79">
        <f t="shared" si="234"/>
        <v>1.6638655462184875</v>
      </c>
      <c r="Q244" s="79">
        <f t="shared" si="234"/>
        <v>1.6638655462184875</v>
      </c>
      <c r="R244" s="79">
        <f t="shared" si="234"/>
        <v>1.6638655462184875</v>
      </c>
      <c r="S244" s="79">
        <f t="shared" si="234"/>
        <v>1.6638655462184875</v>
      </c>
      <c r="T244" s="79">
        <f t="shared" si="234"/>
        <v>1.6638655462184875</v>
      </c>
      <c r="U244" s="79">
        <f t="shared" si="234"/>
        <v>1.6638655462184875</v>
      </c>
      <c r="V244" s="79">
        <f t="shared" si="230"/>
        <v>1.6638655462184875</v>
      </c>
      <c r="W244" s="79">
        <f t="shared" si="230"/>
        <v>1.6638655462184875</v>
      </c>
      <c r="X244" s="79">
        <f t="shared" si="230"/>
        <v>1.6638655462184875</v>
      </c>
      <c r="Y244" s="42">
        <f t="shared" si="227"/>
        <v>24.957983193277315</v>
      </c>
    </row>
    <row r="245" spans="2:25" x14ac:dyDescent="0.15">
      <c r="B245" s="92"/>
      <c r="C245" s="49">
        <v>35</v>
      </c>
      <c r="D245" s="41">
        <v>18.529411764705884</v>
      </c>
      <c r="E245" s="42" t="str">
        <f t="shared" si="225"/>
        <v/>
      </c>
      <c r="F245" s="79" t="str">
        <f t="shared" ref="F245" si="235">F213</f>
        <v/>
      </c>
      <c r="G245" s="79" t="str">
        <f t="shared" ref="G245:U245" si="236">G213</f>
        <v/>
      </c>
      <c r="H245" s="79" t="str">
        <f t="shared" si="236"/>
        <v/>
      </c>
      <c r="I245" s="79" t="str">
        <f t="shared" si="236"/>
        <v/>
      </c>
      <c r="J245" s="79" t="str">
        <f t="shared" si="236"/>
        <v/>
      </c>
      <c r="K245" s="79">
        <f t="shared" si="236"/>
        <v>1.3235294117647058</v>
      </c>
      <c r="L245" s="79">
        <f t="shared" si="236"/>
        <v>1.3235294117647058</v>
      </c>
      <c r="M245" s="79">
        <f t="shared" si="236"/>
        <v>1.3235294117647058</v>
      </c>
      <c r="N245" s="79">
        <f t="shared" si="236"/>
        <v>1.3235294117647058</v>
      </c>
      <c r="O245" s="79">
        <f t="shared" si="236"/>
        <v>1.3235294117647058</v>
      </c>
      <c r="P245" s="79">
        <f t="shared" si="236"/>
        <v>1.3235294117647058</v>
      </c>
      <c r="Q245" s="79">
        <f t="shared" si="236"/>
        <v>1.3235294117647058</v>
      </c>
      <c r="R245" s="79">
        <f t="shared" si="236"/>
        <v>1.3235294117647058</v>
      </c>
      <c r="S245" s="79">
        <f t="shared" si="236"/>
        <v>1.3235294117647058</v>
      </c>
      <c r="T245" s="79">
        <f t="shared" si="236"/>
        <v>1.3235294117647058</v>
      </c>
      <c r="U245" s="79">
        <f t="shared" si="236"/>
        <v>1.3235294117647058</v>
      </c>
      <c r="V245" s="79">
        <f t="shared" si="230"/>
        <v>1.3235294117647058</v>
      </c>
      <c r="W245" s="79">
        <f t="shared" si="230"/>
        <v>1.3235294117647058</v>
      </c>
      <c r="X245" s="79">
        <f t="shared" si="230"/>
        <v>1.3235294117647058</v>
      </c>
      <c r="Y245" s="42">
        <f t="shared" si="227"/>
        <v>18.529411764705884</v>
      </c>
    </row>
    <row r="246" spans="2:25" x14ac:dyDescent="0.15">
      <c r="B246" s="92"/>
      <c r="C246" s="49">
        <v>36</v>
      </c>
      <c r="D246" s="41">
        <v>20.647058823529392</v>
      </c>
      <c r="E246" s="42" t="str">
        <f t="shared" si="225"/>
        <v/>
      </c>
      <c r="F246" s="79" t="str">
        <f t="shared" ref="F246" si="237">F214</f>
        <v/>
      </c>
      <c r="G246" s="79" t="str">
        <f t="shared" ref="G246:U246" si="238">G214</f>
        <v/>
      </c>
      <c r="H246" s="79" t="str">
        <f t="shared" si="238"/>
        <v/>
      </c>
      <c r="I246" s="79" t="str">
        <f t="shared" si="238"/>
        <v/>
      </c>
      <c r="J246" s="79" t="str">
        <f t="shared" si="238"/>
        <v/>
      </c>
      <c r="K246" s="79" t="str">
        <f t="shared" si="238"/>
        <v/>
      </c>
      <c r="L246" s="79">
        <f t="shared" si="238"/>
        <v>1.588235294117647</v>
      </c>
      <c r="M246" s="79">
        <f t="shared" si="238"/>
        <v>1.588235294117647</v>
      </c>
      <c r="N246" s="79">
        <f t="shared" si="238"/>
        <v>1.588235294117647</v>
      </c>
      <c r="O246" s="79">
        <f t="shared" si="238"/>
        <v>1.588235294117647</v>
      </c>
      <c r="P246" s="79">
        <f t="shared" si="238"/>
        <v>1.588235294117647</v>
      </c>
      <c r="Q246" s="79">
        <f t="shared" si="238"/>
        <v>1.588235294117647</v>
      </c>
      <c r="R246" s="79">
        <f t="shared" si="238"/>
        <v>1.588235294117647</v>
      </c>
      <c r="S246" s="79">
        <f t="shared" si="238"/>
        <v>1.588235294117647</v>
      </c>
      <c r="T246" s="79">
        <f t="shared" si="238"/>
        <v>1.588235294117647</v>
      </c>
      <c r="U246" s="79">
        <f t="shared" si="238"/>
        <v>1.588235294117647</v>
      </c>
      <c r="V246" s="79">
        <f t="shared" si="230"/>
        <v>1.588235294117647</v>
      </c>
      <c r="W246" s="79">
        <f t="shared" si="230"/>
        <v>1.588235294117647</v>
      </c>
      <c r="X246" s="79">
        <f t="shared" si="230"/>
        <v>1.588235294117647</v>
      </c>
      <c r="Y246" s="42">
        <f t="shared" si="227"/>
        <v>20.647058823529413</v>
      </c>
    </row>
    <row r="247" spans="2:25" x14ac:dyDescent="0.15">
      <c r="B247" s="92"/>
      <c r="C247" s="49">
        <v>37</v>
      </c>
      <c r="D247" s="41">
        <v>19.058823529411768</v>
      </c>
      <c r="E247" s="42" t="str">
        <f t="shared" si="225"/>
        <v/>
      </c>
      <c r="F247" s="79" t="str">
        <f t="shared" ref="F247" si="239">F215</f>
        <v/>
      </c>
      <c r="G247" s="79" t="str">
        <f t="shared" ref="G247:U247" si="240">G215</f>
        <v/>
      </c>
      <c r="H247" s="79" t="str">
        <f t="shared" si="240"/>
        <v/>
      </c>
      <c r="I247" s="79" t="str">
        <f t="shared" si="240"/>
        <v/>
      </c>
      <c r="J247" s="79" t="str">
        <f t="shared" si="240"/>
        <v/>
      </c>
      <c r="K247" s="79" t="str">
        <f t="shared" si="240"/>
        <v/>
      </c>
      <c r="L247" s="79" t="str">
        <f t="shared" si="240"/>
        <v/>
      </c>
      <c r="M247" s="79">
        <f t="shared" si="240"/>
        <v>1.588235294117647</v>
      </c>
      <c r="N247" s="79">
        <f t="shared" si="240"/>
        <v>1.588235294117647</v>
      </c>
      <c r="O247" s="79">
        <f t="shared" si="240"/>
        <v>1.588235294117647</v>
      </c>
      <c r="P247" s="79">
        <f t="shared" si="240"/>
        <v>1.588235294117647</v>
      </c>
      <c r="Q247" s="79">
        <f t="shared" si="240"/>
        <v>1.588235294117647</v>
      </c>
      <c r="R247" s="79">
        <f t="shared" si="240"/>
        <v>1.588235294117647</v>
      </c>
      <c r="S247" s="79">
        <f t="shared" si="240"/>
        <v>1.588235294117647</v>
      </c>
      <c r="T247" s="79">
        <f t="shared" si="240"/>
        <v>1.588235294117647</v>
      </c>
      <c r="U247" s="79">
        <f t="shared" si="240"/>
        <v>1.588235294117647</v>
      </c>
      <c r="V247" s="79">
        <f t="shared" si="230"/>
        <v>1.588235294117647</v>
      </c>
      <c r="W247" s="79">
        <f t="shared" si="230"/>
        <v>1.588235294117647</v>
      </c>
      <c r="X247" s="79">
        <f t="shared" si="230"/>
        <v>1.588235294117647</v>
      </c>
      <c r="Y247" s="42">
        <f t="shared" si="227"/>
        <v>19.058823529411764</v>
      </c>
    </row>
    <row r="248" spans="2:25" x14ac:dyDescent="0.15">
      <c r="B248" s="92"/>
      <c r="C248" s="49">
        <v>38</v>
      </c>
      <c r="D248" s="41">
        <v>69.882352941176578</v>
      </c>
      <c r="E248" s="42" t="str">
        <f t="shared" si="225"/>
        <v/>
      </c>
      <c r="F248" s="79" t="str">
        <f t="shared" ref="F248" si="241">F216</f>
        <v/>
      </c>
      <c r="G248" s="79" t="str">
        <f t="shared" ref="G248:U248" si="242">G216</f>
        <v/>
      </c>
      <c r="H248" s="79" t="str">
        <f t="shared" si="242"/>
        <v/>
      </c>
      <c r="I248" s="79" t="str">
        <f t="shared" si="242"/>
        <v/>
      </c>
      <c r="J248" s="79" t="str">
        <f t="shared" si="242"/>
        <v/>
      </c>
      <c r="K248" s="79" t="str">
        <f t="shared" si="242"/>
        <v/>
      </c>
      <c r="L248" s="79" t="str">
        <f t="shared" si="242"/>
        <v/>
      </c>
      <c r="M248" s="79" t="str">
        <f t="shared" si="242"/>
        <v/>
      </c>
      <c r="N248" s="79">
        <f t="shared" si="242"/>
        <v>6.3529411764705879</v>
      </c>
      <c r="O248" s="79">
        <f t="shared" si="242"/>
        <v>6.3529411764705879</v>
      </c>
      <c r="P248" s="79">
        <f t="shared" si="242"/>
        <v>6.3529411764705879</v>
      </c>
      <c r="Q248" s="79">
        <f t="shared" si="242"/>
        <v>6.3529411764705879</v>
      </c>
      <c r="R248" s="79">
        <f t="shared" si="242"/>
        <v>6.3529411764705879</v>
      </c>
      <c r="S248" s="79">
        <f t="shared" si="242"/>
        <v>6.3529411764705879</v>
      </c>
      <c r="T248" s="79">
        <f t="shared" si="242"/>
        <v>6.3529411764705879</v>
      </c>
      <c r="U248" s="79">
        <f t="shared" si="242"/>
        <v>6.3529411764705879</v>
      </c>
      <c r="V248" s="79">
        <f t="shared" si="230"/>
        <v>6.3529411764705879</v>
      </c>
      <c r="W248" s="79">
        <f t="shared" si="230"/>
        <v>6.3529411764705879</v>
      </c>
      <c r="X248" s="79">
        <f t="shared" si="230"/>
        <v>6.3529411764705879</v>
      </c>
      <c r="Y248" s="42">
        <f t="shared" si="227"/>
        <v>69.882352941176464</v>
      </c>
    </row>
    <row r="249" spans="2:25" x14ac:dyDescent="0.15">
      <c r="B249" s="92"/>
      <c r="C249" s="49">
        <v>39</v>
      </c>
      <c r="D249" s="41">
        <v>16.638655462184872</v>
      </c>
      <c r="E249" s="42" t="str">
        <f t="shared" si="225"/>
        <v/>
      </c>
      <c r="F249" s="79" t="str">
        <f t="shared" ref="F249" si="243">F217</f>
        <v/>
      </c>
      <c r="G249" s="79" t="str">
        <f t="shared" ref="G249:U249" si="244">G217</f>
        <v/>
      </c>
      <c r="H249" s="79" t="str">
        <f t="shared" si="244"/>
        <v/>
      </c>
      <c r="I249" s="79" t="str">
        <f t="shared" si="244"/>
        <v/>
      </c>
      <c r="J249" s="79" t="str">
        <f t="shared" si="244"/>
        <v/>
      </c>
      <c r="K249" s="79" t="str">
        <f t="shared" si="244"/>
        <v/>
      </c>
      <c r="L249" s="79" t="str">
        <f t="shared" si="244"/>
        <v/>
      </c>
      <c r="M249" s="79" t="str">
        <f t="shared" si="244"/>
        <v/>
      </c>
      <c r="N249" s="79" t="str">
        <f t="shared" si="244"/>
        <v/>
      </c>
      <c r="O249" s="79">
        <f t="shared" si="244"/>
        <v>1.6638655462184875</v>
      </c>
      <c r="P249" s="79">
        <f t="shared" si="244"/>
        <v>1.6638655462184875</v>
      </c>
      <c r="Q249" s="79">
        <f t="shared" si="244"/>
        <v>1.6638655462184875</v>
      </c>
      <c r="R249" s="79">
        <f t="shared" si="244"/>
        <v>1.6638655462184875</v>
      </c>
      <c r="S249" s="79">
        <f t="shared" si="244"/>
        <v>1.6638655462184875</v>
      </c>
      <c r="T249" s="79">
        <f t="shared" si="244"/>
        <v>1.6638655462184875</v>
      </c>
      <c r="U249" s="79">
        <f t="shared" si="244"/>
        <v>1.6638655462184875</v>
      </c>
      <c r="V249" s="79">
        <f t="shared" si="230"/>
        <v>1.6638655462184875</v>
      </c>
      <c r="W249" s="79">
        <f t="shared" si="230"/>
        <v>1.6638655462184875</v>
      </c>
      <c r="X249" s="79">
        <f t="shared" si="230"/>
        <v>1.6638655462184875</v>
      </c>
      <c r="Y249" s="42">
        <f t="shared" si="227"/>
        <v>16.638655462184872</v>
      </c>
    </row>
    <row r="250" spans="2:25" x14ac:dyDescent="0.15">
      <c r="B250" s="92"/>
      <c r="C250" s="49">
        <v>40</v>
      </c>
      <c r="D250" s="41">
        <v>11.911764705882348</v>
      </c>
      <c r="E250" s="42" t="str">
        <f t="shared" si="225"/>
        <v/>
      </c>
      <c r="F250" s="79" t="str">
        <f t="shared" ref="F250" si="245">F218</f>
        <v/>
      </c>
      <c r="G250" s="79" t="str">
        <f t="shared" ref="G250:U250" si="246">G218</f>
        <v/>
      </c>
      <c r="H250" s="79" t="str">
        <f t="shared" si="246"/>
        <v/>
      </c>
      <c r="I250" s="79" t="str">
        <f t="shared" si="246"/>
        <v/>
      </c>
      <c r="J250" s="79" t="str">
        <f t="shared" si="246"/>
        <v/>
      </c>
      <c r="K250" s="79" t="str">
        <f t="shared" si="246"/>
        <v/>
      </c>
      <c r="L250" s="79" t="str">
        <f t="shared" si="246"/>
        <v/>
      </c>
      <c r="M250" s="79" t="str">
        <f t="shared" si="246"/>
        <v/>
      </c>
      <c r="N250" s="79" t="str">
        <f t="shared" si="246"/>
        <v/>
      </c>
      <c r="O250" s="79" t="str">
        <f t="shared" si="246"/>
        <v/>
      </c>
      <c r="P250" s="79">
        <f t="shared" si="246"/>
        <v>1.3235294117647058</v>
      </c>
      <c r="Q250" s="79">
        <f t="shared" si="246"/>
        <v>1.3235294117647058</v>
      </c>
      <c r="R250" s="79">
        <f t="shared" si="246"/>
        <v>1.3235294117647058</v>
      </c>
      <c r="S250" s="79">
        <f t="shared" si="246"/>
        <v>1.3235294117647058</v>
      </c>
      <c r="T250" s="79">
        <f t="shared" si="246"/>
        <v>1.3235294117647058</v>
      </c>
      <c r="U250" s="79">
        <f t="shared" si="246"/>
        <v>1.3235294117647058</v>
      </c>
      <c r="V250" s="79">
        <f t="shared" si="230"/>
        <v>1.3235294117647058</v>
      </c>
      <c r="W250" s="79">
        <f t="shared" si="230"/>
        <v>1.3235294117647058</v>
      </c>
      <c r="X250" s="79">
        <f t="shared" si="230"/>
        <v>1.3235294117647058</v>
      </c>
      <c r="Y250" s="42">
        <f t="shared" si="227"/>
        <v>11.911764705882353</v>
      </c>
    </row>
    <row r="251" spans="2:25" x14ac:dyDescent="0.15">
      <c r="B251" s="92"/>
      <c r="C251" s="49">
        <v>41</v>
      </c>
      <c r="D251" s="41">
        <v>12.70588235294116</v>
      </c>
      <c r="E251" s="42" t="str">
        <f t="shared" si="225"/>
        <v/>
      </c>
      <c r="F251" s="79" t="str">
        <f t="shared" ref="F251" si="247">F219</f>
        <v/>
      </c>
      <c r="G251" s="79" t="str">
        <f t="shared" ref="G251:U251" si="248">G219</f>
        <v/>
      </c>
      <c r="H251" s="79" t="str">
        <f t="shared" si="248"/>
        <v/>
      </c>
      <c r="I251" s="79" t="str">
        <f t="shared" si="248"/>
        <v/>
      </c>
      <c r="J251" s="79" t="str">
        <f t="shared" si="248"/>
        <v/>
      </c>
      <c r="K251" s="79" t="str">
        <f t="shared" si="248"/>
        <v/>
      </c>
      <c r="L251" s="79" t="str">
        <f t="shared" si="248"/>
        <v/>
      </c>
      <c r="M251" s="79" t="str">
        <f t="shared" si="248"/>
        <v/>
      </c>
      <c r="N251" s="79" t="str">
        <f t="shared" si="248"/>
        <v/>
      </c>
      <c r="O251" s="79" t="str">
        <f t="shared" si="248"/>
        <v/>
      </c>
      <c r="P251" s="79" t="str">
        <f t="shared" si="248"/>
        <v/>
      </c>
      <c r="Q251" s="79">
        <f t="shared" si="248"/>
        <v>1.588235294117647</v>
      </c>
      <c r="R251" s="79">
        <f t="shared" si="248"/>
        <v>1.588235294117647</v>
      </c>
      <c r="S251" s="79">
        <f t="shared" si="248"/>
        <v>1.588235294117647</v>
      </c>
      <c r="T251" s="79">
        <f t="shared" si="248"/>
        <v>1.588235294117647</v>
      </c>
      <c r="U251" s="79">
        <f t="shared" si="248"/>
        <v>1.588235294117647</v>
      </c>
      <c r="V251" s="79">
        <f t="shared" si="230"/>
        <v>1.588235294117647</v>
      </c>
      <c r="W251" s="79">
        <f t="shared" si="230"/>
        <v>1.588235294117647</v>
      </c>
      <c r="X251" s="79">
        <f t="shared" si="230"/>
        <v>1.588235294117647</v>
      </c>
      <c r="Y251" s="42">
        <f t="shared" si="227"/>
        <v>12.705882352941176</v>
      </c>
    </row>
    <row r="252" spans="2:25" x14ac:dyDescent="0.15">
      <c r="B252" s="92"/>
      <c r="C252" s="49">
        <v>42</v>
      </c>
      <c r="D252" s="41">
        <v>11.117647058823536</v>
      </c>
      <c r="E252" s="42" t="str">
        <f t="shared" si="225"/>
        <v/>
      </c>
      <c r="F252" s="79" t="str">
        <f t="shared" ref="F252" si="249">F220</f>
        <v/>
      </c>
      <c r="G252" s="79" t="str">
        <f t="shared" ref="G252:U252" si="250">G220</f>
        <v/>
      </c>
      <c r="H252" s="79" t="str">
        <f t="shared" si="250"/>
        <v/>
      </c>
      <c r="I252" s="79" t="str">
        <f t="shared" si="250"/>
        <v/>
      </c>
      <c r="J252" s="79" t="str">
        <f t="shared" si="250"/>
        <v/>
      </c>
      <c r="K252" s="79" t="str">
        <f t="shared" si="250"/>
        <v/>
      </c>
      <c r="L252" s="79" t="str">
        <f t="shared" si="250"/>
        <v/>
      </c>
      <c r="M252" s="79" t="str">
        <f t="shared" si="250"/>
        <v/>
      </c>
      <c r="N252" s="79" t="str">
        <f t="shared" si="250"/>
        <v/>
      </c>
      <c r="O252" s="79" t="str">
        <f t="shared" si="250"/>
        <v/>
      </c>
      <c r="P252" s="79" t="str">
        <f t="shared" si="250"/>
        <v/>
      </c>
      <c r="Q252" s="79" t="str">
        <f t="shared" si="250"/>
        <v/>
      </c>
      <c r="R252" s="79">
        <f t="shared" si="250"/>
        <v>1.588235294117647</v>
      </c>
      <c r="S252" s="79">
        <f t="shared" si="250"/>
        <v>1.588235294117647</v>
      </c>
      <c r="T252" s="79">
        <f t="shared" si="250"/>
        <v>1.588235294117647</v>
      </c>
      <c r="U252" s="79">
        <f t="shared" si="250"/>
        <v>1.588235294117647</v>
      </c>
      <c r="V252" s="79">
        <f t="shared" si="230"/>
        <v>1.588235294117647</v>
      </c>
      <c r="W252" s="79">
        <f t="shared" si="230"/>
        <v>1.588235294117647</v>
      </c>
      <c r="X252" s="79">
        <f t="shared" si="230"/>
        <v>1.588235294117647</v>
      </c>
      <c r="Y252" s="42">
        <f t="shared" si="227"/>
        <v>11.117647058823529</v>
      </c>
    </row>
    <row r="253" spans="2:25" x14ac:dyDescent="0.15">
      <c r="B253" s="92"/>
      <c r="C253" s="49">
        <v>43</v>
      </c>
      <c r="D253" s="41">
        <v>9.5294117647058556</v>
      </c>
      <c r="E253" s="42" t="str">
        <f t="shared" si="225"/>
        <v/>
      </c>
      <c r="F253" s="79" t="str">
        <f t="shared" ref="F253" si="251">F221</f>
        <v/>
      </c>
      <c r="G253" s="79" t="str">
        <f t="shared" ref="G253:U253" si="252">G221</f>
        <v/>
      </c>
      <c r="H253" s="79" t="str">
        <f t="shared" si="252"/>
        <v/>
      </c>
      <c r="I253" s="79" t="str">
        <f t="shared" si="252"/>
        <v/>
      </c>
      <c r="J253" s="79" t="str">
        <f t="shared" si="252"/>
        <v/>
      </c>
      <c r="K253" s="79" t="str">
        <f t="shared" si="252"/>
        <v/>
      </c>
      <c r="L253" s="79" t="str">
        <f t="shared" si="252"/>
        <v/>
      </c>
      <c r="M253" s="79" t="str">
        <f t="shared" si="252"/>
        <v/>
      </c>
      <c r="N253" s="79" t="str">
        <f t="shared" si="252"/>
        <v/>
      </c>
      <c r="O253" s="79" t="str">
        <f t="shared" si="252"/>
        <v/>
      </c>
      <c r="P253" s="79" t="str">
        <f t="shared" si="252"/>
        <v/>
      </c>
      <c r="Q253" s="79" t="str">
        <f t="shared" si="252"/>
        <v/>
      </c>
      <c r="R253" s="79" t="str">
        <f t="shared" si="252"/>
        <v/>
      </c>
      <c r="S253" s="79">
        <f t="shared" si="252"/>
        <v>1.588235294117647</v>
      </c>
      <c r="T253" s="79">
        <f t="shared" si="252"/>
        <v>1.588235294117647</v>
      </c>
      <c r="U253" s="79">
        <f t="shared" si="252"/>
        <v>1.588235294117647</v>
      </c>
      <c r="V253" s="79">
        <f t="shared" si="230"/>
        <v>1.588235294117647</v>
      </c>
      <c r="W253" s="79">
        <f t="shared" si="230"/>
        <v>1.588235294117647</v>
      </c>
      <c r="X253" s="79">
        <f t="shared" si="230"/>
        <v>1.588235294117647</v>
      </c>
      <c r="Y253" s="42">
        <f t="shared" si="227"/>
        <v>9.5294117647058822</v>
      </c>
    </row>
    <row r="254" spans="2:25" x14ac:dyDescent="0.15">
      <c r="B254" s="92"/>
      <c r="C254" s="49">
        <v>44</v>
      </c>
      <c r="D254" s="41">
        <v>8.3193277310924572</v>
      </c>
      <c r="E254" s="42" t="str">
        <f t="shared" si="225"/>
        <v/>
      </c>
      <c r="F254" s="79" t="str">
        <f t="shared" ref="F254" si="253">F222</f>
        <v/>
      </c>
      <c r="G254" s="79" t="str">
        <f t="shared" ref="G254:U254" si="254">G222</f>
        <v/>
      </c>
      <c r="H254" s="79" t="str">
        <f t="shared" si="254"/>
        <v/>
      </c>
      <c r="I254" s="79" t="str">
        <f t="shared" si="254"/>
        <v/>
      </c>
      <c r="J254" s="79" t="str">
        <f t="shared" si="254"/>
        <v/>
      </c>
      <c r="K254" s="79" t="str">
        <f t="shared" si="254"/>
        <v/>
      </c>
      <c r="L254" s="79" t="str">
        <f t="shared" si="254"/>
        <v/>
      </c>
      <c r="M254" s="79" t="str">
        <f t="shared" si="254"/>
        <v/>
      </c>
      <c r="N254" s="79" t="str">
        <f t="shared" si="254"/>
        <v/>
      </c>
      <c r="O254" s="79" t="str">
        <f t="shared" si="254"/>
        <v/>
      </c>
      <c r="P254" s="79" t="str">
        <f t="shared" si="254"/>
        <v/>
      </c>
      <c r="Q254" s="79" t="str">
        <f t="shared" si="254"/>
        <v/>
      </c>
      <c r="R254" s="79" t="str">
        <f t="shared" si="254"/>
        <v/>
      </c>
      <c r="S254" s="79" t="str">
        <f t="shared" si="254"/>
        <v/>
      </c>
      <c r="T254" s="79">
        <f t="shared" si="254"/>
        <v>1.6638655462184875</v>
      </c>
      <c r="U254" s="79">
        <f t="shared" si="254"/>
        <v>1.6638655462184875</v>
      </c>
      <c r="V254" s="79">
        <f t="shared" si="230"/>
        <v>1.6638655462184875</v>
      </c>
      <c r="W254" s="79">
        <f t="shared" si="230"/>
        <v>1.6638655462184875</v>
      </c>
      <c r="X254" s="79">
        <f t="shared" si="230"/>
        <v>1.6638655462184875</v>
      </c>
      <c r="Y254" s="42">
        <f t="shared" si="227"/>
        <v>8.3193277310924376</v>
      </c>
    </row>
    <row r="255" spans="2:25" x14ac:dyDescent="0.15">
      <c r="B255" s="92"/>
      <c r="C255" s="49">
        <v>45</v>
      </c>
      <c r="D255" s="41">
        <v>5.2941176470588118</v>
      </c>
      <c r="E255" s="42" t="str">
        <f t="shared" si="225"/>
        <v/>
      </c>
      <c r="F255" s="79" t="str">
        <f t="shared" ref="F255:X255" si="255">F223</f>
        <v/>
      </c>
      <c r="G255" s="79" t="str">
        <f t="shared" si="255"/>
        <v/>
      </c>
      <c r="H255" s="79" t="str">
        <f t="shared" si="255"/>
        <v/>
      </c>
      <c r="I255" s="79" t="str">
        <f t="shared" si="255"/>
        <v/>
      </c>
      <c r="J255" s="79" t="str">
        <f t="shared" si="255"/>
        <v/>
      </c>
      <c r="K255" s="79" t="str">
        <f t="shared" si="255"/>
        <v/>
      </c>
      <c r="L255" s="79" t="str">
        <f t="shared" si="255"/>
        <v/>
      </c>
      <c r="M255" s="79" t="str">
        <f t="shared" si="255"/>
        <v/>
      </c>
      <c r="N255" s="79" t="str">
        <f t="shared" si="255"/>
        <v/>
      </c>
      <c r="O255" s="79" t="str">
        <f t="shared" si="255"/>
        <v/>
      </c>
      <c r="P255" s="79" t="str">
        <f t="shared" si="255"/>
        <v/>
      </c>
      <c r="Q255" s="79" t="str">
        <f t="shared" si="255"/>
        <v/>
      </c>
      <c r="R255" s="79" t="str">
        <f t="shared" si="255"/>
        <v/>
      </c>
      <c r="S255" s="79" t="str">
        <f t="shared" si="255"/>
        <v/>
      </c>
      <c r="T255" s="79" t="str">
        <f t="shared" si="255"/>
        <v/>
      </c>
      <c r="U255" s="79">
        <f t="shared" si="255"/>
        <v>1.3235294117647058</v>
      </c>
      <c r="V255" s="79">
        <f t="shared" si="255"/>
        <v>1.3235294117647058</v>
      </c>
      <c r="W255" s="79">
        <f t="shared" si="255"/>
        <v>1.3235294117647058</v>
      </c>
      <c r="X255" s="79">
        <f t="shared" si="255"/>
        <v>1.3235294117647058</v>
      </c>
      <c r="Y255" s="42">
        <f t="shared" si="227"/>
        <v>5.2941176470588234</v>
      </c>
    </row>
    <row r="256" spans="2:25" x14ac:dyDescent="0.15">
      <c r="B256" s="92"/>
      <c r="C256" s="49">
        <v>46</v>
      </c>
      <c r="D256" s="41">
        <v>4.7647058823529278</v>
      </c>
      <c r="E256" s="42" t="str">
        <f t="shared" si="225"/>
        <v/>
      </c>
      <c r="F256" s="79" t="str">
        <f t="shared" ref="F256:X256" si="256">F224</f>
        <v/>
      </c>
      <c r="G256" s="79" t="str">
        <f t="shared" si="256"/>
        <v/>
      </c>
      <c r="H256" s="79" t="str">
        <f t="shared" si="256"/>
        <v/>
      </c>
      <c r="I256" s="79" t="str">
        <f t="shared" si="256"/>
        <v/>
      </c>
      <c r="J256" s="79" t="str">
        <f t="shared" si="256"/>
        <v/>
      </c>
      <c r="K256" s="79" t="str">
        <f t="shared" si="256"/>
        <v/>
      </c>
      <c r="L256" s="79" t="str">
        <f t="shared" si="256"/>
        <v/>
      </c>
      <c r="M256" s="79" t="str">
        <f t="shared" si="256"/>
        <v/>
      </c>
      <c r="N256" s="79" t="str">
        <f t="shared" si="256"/>
        <v/>
      </c>
      <c r="O256" s="79" t="str">
        <f t="shared" si="256"/>
        <v/>
      </c>
      <c r="P256" s="79" t="str">
        <f t="shared" si="256"/>
        <v/>
      </c>
      <c r="Q256" s="79" t="str">
        <f t="shared" si="256"/>
        <v/>
      </c>
      <c r="R256" s="79" t="str">
        <f t="shared" si="256"/>
        <v/>
      </c>
      <c r="S256" s="79" t="str">
        <f t="shared" si="256"/>
        <v/>
      </c>
      <c r="T256" s="79" t="str">
        <f t="shared" si="256"/>
        <v/>
      </c>
      <c r="U256" s="79" t="str">
        <f t="shared" si="256"/>
        <v/>
      </c>
      <c r="V256" s="79">
        <f t="shared" si="256"/>
        <v>1.588235294117647</v>
      </c>
      <c r="W256" s="79">
        <f t="shared" si="256"/>
        <v>1.588235294117647</v>
      </c>
      <c r="X256" s="79">
        <f t="shared" si="256"/>
        <v>1.588235294117647</v>
      </c>
      <c r="Y256" s="42">
        <f t="shared" si="227"/>
        <v>4.7647058823529411</v>
      </c>
    </row>
    <row r="257" spans="1:26" x14ac:dyDescent="0.15">
      <c r="B257" s="92"/>
      <c r="C257" s="49">
        <v>47</v>
      </c>
      <c r="D257" s="41">
        <v>12.705882352941217</v>
      </c>
      <c r="E257" s="42" t="str">
        <f t="shared" si="225"/>
        <v/>
      </c>
      <c r="F257" s="79" t="str">
        <f t="shared" ref="F257:X257" si="257">F225</f>
        <v/>
      </c>
      <c r="G257" s="79" t="str">
        <f t="shared" si="257"/>
        <v/>
      </c>
      <c r="H257" s="79" t="str">
        <f t="shared" si="257"/>
        <v/>
      </c>
      <c r="I257" s="79" t="str">
        <f t="shared" si="257"/>
        <v/>
      </c>
      <c r="J257" s="79" t="str">
        <f t="shared" si="257"/>
        <v/>
      </c>
      <c r="K257" s="79" t="str">
        <f t="shared" si="257"/>
        <v/>
      </c>
      <c r="L257" s="79" t="str">
        <f t="shared" si="257"/>
        <v/>
      </c>
      <c r="M257" s="79" t="str">
        <f t="shared" si="257"/>
        <v/>
      </c>
      <c r="N257" s="79" t="str">
        <f t="shared" si="257"/>
        <v/>
      </c>
      <c r="O257" s="79" t="str">
        <f t="shared" si="257"/>
        <v/>
      </c>
      <c r="P257" s="79" t="str">
        <f t="shared" si="257"/>
        <v/>
      </c>
      <c r="Q257" s="79" t="str">
        <f t="shared" si="257"/>
        <v/>
      </c>
      <c r="R257" s="79" t="str">
        <f t="shared" si="257"/>
        <v/>
      </c>
      <c r="S257" s="79" t="str">
        <f t="shared" si="257"/>
        <v/>
      </c>
      <c r="T257" s="79" t="str">
        <f t="shared" si="257"/>
        <v/>
      </c>
      <c r="U257" s="79" t="str">
        <f t="shared" si="257"/>
        <v/>
      </c>
      <c r="V257" s="79" t="str">
        <f t="shared" si="257"/>
        <v/>
      </c>
      <c r="W257" s="79">
        <f t="shared" si="257"/>
        <v>6.3529411764705879</v>
      </c>
      <c r="X257" s="79">
        <f t="shared" si="257"/>
        <v>6.3529411764705879</v>
      </c>
      <c r="Y257" s="42">
        <f t="shared" si="227"/>
        <v>12.705882352941176</v>
      </c>
    </row>
    <row r="258" spans="1:26" x14ac:dyDescent="0.15">
      <c r="B258" s="92"/>
      <c r="C258" s="49">
        <v>48</v>
      </c>
      <c r="D258" s="41">
        <v>1.5882352941176237</v>
      </c>
      <c r="E258" s="42" t="str">
        <f t="shared" si="225"/>
        <v/>
      </c>
      <c r="F258" s="79" t="str">
        <f t="shared" ref="F258:X258" si="258">F226</f>
        <v/>
      </c>
      <c r="G258" s="79" t="str">
        <f t="shared" si="258"/>
        <v/>
      </c>
      <c r="H258" s="79" t="str">
        <f t="shared" si="258"/>
        <v/>
      </c>
      <c r="I258" s="79" t="str">
        <f t="shared" si="258"/>
        <v/>
      </c>
      <c r="J258" s="79" t="str">
        <f t="shared" si="258"/>
        <v/>
      </c>
      <c r="K258" s="79" t="str">
        <f t="shared" si="258"/>
        <v/>
      </c>
      <c r="L258" s="79" t="str">
        <f t="shared" si="258"/>
        <v/>
      </c>
      <c r="M258" s="79" t="str">
        <f t="shared" si="258"/>
        <v/>
      </c>
      <c r="N258" s="79" t="str">
        <f t="shared" si="258"/>
        <v/>
      </c>
      <c r="O258" s="79" t="str">
        <f t="shared" si="258"/>
        <v/>
      </c>
      <c r="P258" s="79" t="str">
        <f t="shared" si="258"/>
        <v/>
      </c>
      <c r="Q258" s="79" t="str">
        <f t="shared" si="258"/>
        <v/>
      </c>
      <c r="R258" s="79" t="str">
        <f t="shared" si="258"/>
        <v/>
      </c>
      <c r="S258" s="79" t="str">
        <f t="shared" si="258"/>
        <v/>
      </c>
      <c r="T258" s="79" t="str">
        <f t="shared" si="258"/>
        <v/>
      </c>
      <c r="U258" s="79" t="str">
        <f t="shared" si="258"/>
        <v/>
      </c>
      <c r="V258" s="79" t="str">
        <f t="shared" si="258"/>
        <v/>
      </c>
      <c r="W258" s="79" t="str">
        <f t="shared" si="258"/>
        <v/>
      </c>
      <c r="X258" s="79">
        <f t="shared" si="258"/>
        <v>1.588235294117647</v>
      </c>
      <c r="Y258" s="42">
        <f t="shared" si="227"/>
        <v>1.588235294117647</v>
      </c>
    </row>
    <row r="259" spans="1:26" x14ac:dyDescent="0.15">
      <c r="B259" s="92"/>
      <c r="C259" s="49">
        <v>49</v>
      </c>
      <c r="D259" s="43">
        <v>0</v>
      </c>
      <c r="E259" s="42" t="str">
        <f t="shared" si="225"/>
        <v/>
      </c>
      <c r="F259" s="79" t="str">
        <f>F227</f>
        <v/>
      </c>
      <c r="G259" s="79" t="str">
        <f t="shared" ref="G259:X259" si="259">G227</f>
        <v/>
      </c>
      <c r="H259" s="79" t="str">
        <f t="shared" si="259"/>
        <v/>
      </c>
      <c r="I259" s="79" t="str">
        <f t="shared" si="259"/>
        <v/>
      </c>
      <c r="J259" s="79" t="str">
        <f t="shared" si="259"/>
        <v/>
      </c>
      <c r="K259" s="79" t="str">
        <f t="shared" si="259"/>
        <v/>
      </c>
      <c r="L259" s="79" t="str">
        <f t="shared" si="259"/>
        <v/>
      </c>
      <c r="M259" s="79" t="str">
        <f t="shared" si="259"/>
        <v/>
      </c>
      <c r="N259" s="79" t="str">
        <f t="shared" si="259"/>
        <v/>
      </c>
      <c r="O259" s="79" t="str">
        <f t="shared" si="259"/>
        <v/>
      </c>
      <c r="P259" s="79" t="str">
        <f t="shared" si="259"/>
        <v/>
      </c>
      <c r="Q259" s="79" t="str">
        <f t="shared" si="259"/>
        <v/>
      </c>
      <c r="R259" s="79" t="str">
        <f t="shared" si="259"/>
        <v/>
      </c>
      <c r="S259" s="79" t="str">
        <f t="shared" si="259"/>
        <v/>
      </c>
      <c r="T259" s="79" t="str">
        <f t="shared" si="259"/>
        <v/>
      </c>
      <c r="U259" s="79" t="str">
        <f t="shared" si="259"/>
        <v/>
      </c>
      <c r="V259" s="79" t="str">
        <f t="shared" si="259"/>
        <v/>
      </c>
      <c r="W259" s="79" t="str">
        <f t="shared" si="259"/>
        <v/>
      </c>
      <c r="X259" s="79" t="str">
        <f t="shared" si="259"/>
        <v/>
      </c>
      <c r="Y259" s="42">
        <f t="shared" si="227"/>
        <v>0</v>
      </c>
    </row>
    <row r="260" spans="1:26" x14ac:dyDescent="0.15">
      <c r="B260" s="36"/>
      <c r="C260" s="47" t="s">
        <v>147</v>
      </c>
      <c r="D260" s="47"/>
      <c r="E260" s="45">
        <f t="shared" ref="E260:X260" si="260">SUM(E240:E259)</f>
        <v>0</v>
      </c>
      <c r="F260" s="45">
        <f t="shared" si="260"/>
        <v>1.3235294117647058</v>
      </c>
      <c r="G260" s="45">
        <f t="shared" si="260"/>
        <v>2.9117647058823528</v>
      </c>
      <c r="H260" s="45">
        <f t="shared" si="260"/>
        <v>4.5</v>
      </c>
      <c r="I260" s="45">
        <f t="shared" si="260"/>
        <v>6.0882352941176467</v>
      </c>
      <c r="J260" s="45">
        <f t="shared" si="260"/>
        <v>7.7521008403361344</v>
      </c>
      <c r="K260" s="45">
        <f t="shared" si="260"/>
        <v>9.0756302521008401</v>
      </c>
      <c r="L260" s="45">
        <f t="shared" si="260"/>
        <v>10.663865546218487</v>
      </c>
      <c r="M260" s="45">
        <f t="shared" si="260"/>
        <v>12.252100840336134</v>
      </c>
      <c r="N260" s="45">
        <f t="shared" si="260"/>
        <v>18.605042016806721</v>
      </c>
      <c r="O260" s="45">
        <f t="shared" si="260"/>
        <v>20.268907563025209</v>
      </c>
      <c r="P260" s="45">
        <f t="shared" si="260"/>
        <v>21.592436974789916</v>
      </c>
      <c r="Q260" s="45">
        <f t="shared" si="260"/>
        <v>23.180672268907564</v>
      </c>
      <c r="R260" s="45">
        <f t="shared" si="260"/>
        <v>24.768907563025213</v>
      </c>
      <c r="S260" s="45">
        <f t="shared" si="260"/>
        <v>26.357142857142861</v>
      </c>
      <c r="T260" s="45">
        <f t="shared" si="260"/>
        <v>28.02100840336135</v>
      </c>
      <c r="U260" s="45">
        <f t="shared" si="260"/>
        <v>29.344537815126056</v>
      </c>
      <c r="V260" s="45">
        <f t="shared" si="260"/>
        <v>30.932773109243705</v>
      </c>
      <c r="W260" s="45">
        <f t="shared" si="260"/>
        <v>37.212184873949589</v>
      </c>
      <c r="X260" s="45">
        <f t="shared" si="260"/>
        <v>37.462184873949589</v>
      </c>
      <c r="Y260" s="45">
        <f t="shared" si="227"/>
        <v>352.31302521008405</v>
      </c>
    </row>
    <row r="261" spans="1:26" x14ac:dyDescent="0.15">
      <c r="B261" s="36"/>
      <c r="C261" s="47" t="s">
        <v>148</v>
      </c>
      <c r="D261" s="47"/>
      <c r="E261" s="45">
        <f>E237-E260</f>
        <v>23.75</v>
      </c>
      <c r="F261" s="45">
        <f>E261+F237-F260</f>
        <v>50.926470588235297</v>
      </c>
      <c r="G261" s="45">
        <f t="shared" ref="G261:X261" si="261">F261+G237-G260</f>
        <v>75.014705882352956</v>
      </c>
      <c r="H261" s="45">
        <f t="shared" si="261"/>
        <v>95.926470588235333</v>
      </c>
      <c r="I261" s="45">
        <f t="shared" si="261"/>
        <v>114.79621848739502</v>
      </c>
      <c r="J261" s="45">
        <f t="shared" si="261"/>
        <v>125.57352941176475</v>
      </c>
      <c r="K261" s="45">
        <f t="shared" si="261"/>
        <v>137.14495798319331</v>
      </c>
      <c r="L261" s="45">
        <f t="shared" si="261"/>
        <v>145.53991596638659</v>
      </c>
      <c r="M261" s="45">
        <f t="shared" si="261"/>
        <v>203.17016806722702</v>
      </c>
      <c r="N261" s="45">
        <f t="shared" si="261"/>
        <v>201.20378151260516</v>
      </c>
      <c r="O261" s="45">
        <f t="shared" si="261"/>
        <v>192.8466386554623</v>
      </c>
      <c r="P261" s="45">
        <f t="shared" si="261"/>
        <v>183.96008403361355</v>
      </c>
      <c r="Q261" s="45">
        <f t="shared" si="261"/>
        <v>171.89705882352953</v>
      </c>
      <c r="R261" s="45">
        <f t="shared" si="261"/>
        <v>156.65756302521018</v>
      </c>
      <c r="S261" s="45">
        <f t="shared" si="261"/>
        <v>138.61974789915976</v>
      </c>
      <c r="T261" s="45">
        <f t="shared" si="261"/>
        <v>115.89285714285722</v>
      </c>
      <c r="U261" s="45">
        <f t="shared" si="261"/>
        <v>91.313025210084092</v>
      </c>
      <c r="V261" s="45">
        <f t="shared" si="261"/>
        <v>73.086134453781597</v>
      </c>
      <c r="W261" s="45">
        <f t="shared" si="261"/>
        <v>37.462184873949631</v>
      </c>
      <c r="X261" s="45">
        <f t="shared" si="261"/>
        <v>0</v>
      </c>
      <c r="Y261" s="45"/>
    </row>
    <row r="262" spans="1:26" ht="15" thickBot="1" x14ac:dyDescent="0.2">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4" spans="1:26" ht="15.75" x14ac:dyDescent="0.15">
      <c r="A264" s="3"/>
      <c r="B264" s="36"/>
      <c r="C264" s="47" t="s">
        <v>134</v>
      </c>
      <c r="D264" s="20">
        <f>'主要工事一覧（例）'!C85</f>
        <v>20</v>
      </c>
    </row>
    <row r="265" spans="1:26" ht="15.75" x14ac:dyDescent="0.15">
      <c r="A265" s="3"/>
      <c r="B265" s="19"/>
      <c r="C265" s="19"/>
      <c r="D265" s="17"/>
      <c r="Y265" s="123" t="s">
        <v>53</v>
      </c>
    </row>
    <row r="266" spans="1:26" ht="15" x14ac:dyDescent="0.15">
      <c r="A266" s="148" t="s">
        <v>136</v>
      </c>
      <c r="E266" s="10">
        <v>30</v>
      </c>
      <c r="F266" s="10">
        <f t="shared" ref="F266:X266" si="262">E266+1</f>
        <v>31</v>
      </c>
      <c r="G266" s="10">
        <f t="shared" si="262"/>
        <v>32</v>
      </c>
      <c r="H266" s="10">
        <f t="shared" si="262"/>
        <v>33</v>
      </c>
      <c r="I266" s="10">
        <f t="shared" si="262"/>
        <v>34</v>
      </c>
      <c r="J266" s="10">
        <f t="shared" si="262"/>
        <v>35</v>
      </c>
      <c r="K266" s="10">
        <f t="shared" si="262"/>
        <v>36</v>
      </c>
      <c r="L266" s="10">
        <f t="shared" si="262"/>
        <v>37</v>
      </c>
      <c r="M266" s="10">
        <f t="shared" si="262"/>
        <v>38</v>
      </c>
      <c r="N266" s="10">
        <f t="shared" si="262"/>
        <v>39</v>
      </c>
      <c r="O266" s="10">
        <f t="shared" si="262"/>
        <v>40</v>
      </c>
      <c r="P266" s="10">
        <f t="shared" si="262"/>
        <v>41</v>
      </c>
      <c r="Q266" s="10">
        <f t="shared" si="262"/>
        <v>42</v>
      </c>
      <c r="R266" s="10">
        <f t="shared" si="262"/>
        <v>43</v>
      </c>
      <c r="S266" s="10">
        <f t="shared" si="262"/>
        <v>44</v>
      </c>
      <c r="T266" s="10">
        <f t="shared" si="262"/>
        <v>45</v>
      </c>
      <c r="U266" s="10">
        <f t="shared" si="262"/>
        <v>46</v>
      </c>
      <c r="V266" s="10">
        <f t="shared" si="262"/>
        <v>47</v>
      </c>
      <c r="W266" s="10">
        <f t="shared" si="262"/>
        <v>48</v>
      </c>
      <c r="X266" s="10">
        <f t="shared" si="262"/>
        <v>49</v>
      </c>
      <c r="Y266" s="124"/>
    </row>
    <row r="267" spans="1:26" x14ac:dyDescent="0.15">
      <c r="E267" s="6">
        <v>1</v>
      </c>
      <c r="F267" s="6">
        <f t="shared" ref="F267:X267" si="263">E267+1</f>
        <v>2</v>
      </c>
      <c r="G267" s="6">
        <f t="shared" si="263"/>
        <v>3</v>
      </c>
      <c r="H267" s="6">
        <f t="shared" si="263"/>
        <v>4</v>
      </c>
      <c r="I267" s="6">
        <f t="shared" si="263"/>
        <v>5</v>
      </c>
      <c r="J267" s="6">
        <f t="shared" si="263"/>
        <v>6</v>
      </c>
      <c r="K267" s="6">
        <f t="shared" si="263"/>
        <v>7</v>
      </c>
      <c r="L267" s="6">
        <f t="shared" si="263"/>
        <v>8</v>
      </c>
      <c r="M267" s="6">
        <f t="shared" si="263"/>
        <v>9</v>
      </c>
      <c r="N267" s="6">
        <f t="shared" si="263"/>
        <v>10</v>
      </c>
      <c r="O267" s="6">
        <f t="shared" si="263"/>
        <v>11</v>
      </c>
      <c r="P267" s="6">
        <f t="shared" si="263"/>
        <v>12</v>
      </c>
      <c r="Q267" s="6">
        <f t="shared" si="263"/>
        <v>13</v>
      </c>
      <c r="R267" s="6">
        <f t="shared" si="263"/>
        <v>14</v>
      </c>
      <c r="S267" s="6">
        <f t="shared" si="263"/>
        <v>15</v>
      </c>
      <c r="T267" s="6">
        <f t="shared" si="263"/>
        <v>16</v>
      </c>
      <c r="U267" s="6">
        <f t="shared" si="263"/>
        <v>17</v>
      </c>
      <c r="V267" s="6">
        <f t="shared" si="263"/>
        <v>18</v>
      </c>
      <c r="W267" s="6">
        <f t="shared" si="263"/>
        <v>19</v>
      </c>
      <c r="X267" s="6">
        <f t="shared" si="263"/>
        <v>20</v>
      </c>
      <c r="Y267" s="125" t="s">
        <v>54</v>
      </c>
    </row>
    <row r="268" spans="1:26" x14ac:dyDescent="0.15">
      <c r="E268" s="7">
        <v>43555</v>
      </c>
      <c r="F268" s="7">
        <f t="shared" ref="F268:X268" si="264">DATE(YEAR(E268)+1,MONTH(E268),DAY(E268))</f>
        <v>43921</v>
      </c>
      <c r="G268" s="7">
        <f t="shared" si="264"/>
        <v>44286</v>
      </c>
      <c r="H268" s="7">
        <f t="shared" si="264"/>
        <v>44651</v>
      </c>
      <c r="I268" s="7">
        <f t="shared" si="264"/>
        <v>45016</v>
      </c>
      <c r="J268" s="7">
        <f t="shared" si="264"/>
        <v>45382</v>
      </c>
      <c r="K268" s="7">
        <f t="shared" si="264"/>
        <v>45747</v>
      </c>
      <c r="L268" s="7">
        <f t="shared" si="264"/>
        <v>46112</v>
      </c>
      <c r="M268" s="7">
        <f t="shared" si="264"/>
        <v>46477</v>
      </c>
      <c r="N268" s="7">
        <f t="shared" si="264"/>
        <v>46843</v>
      </c>
      <c r="O268" s="7">
        <f t="shared" si="264"/>
        <v>47208</v>
      </c>
      <c r="P268" s="7">
        <f t="shared" si="264"/>
        <v>47573</v>
      </c>
      <c r="Q268" s="7">
        <f t="shared" si="264"/>
        <v>47938</v>
      </c>
      <c r="R268" s="7">
        <f t="shared" si="264"/>
        <v>48304</v>
      </c>
      <c r="S268" s="7">
        <f t="shared" si="264"/>
        <v>48669</v>
      </c>
      <c r="T268" s="7">
        <f t="shared" si="264"/>
        <v>49034</v>
      </c>
      <c r="U268" s="7">
        <f t="shared" si="264"/>
        <v>49399</v>
      </c>
      <c r="V268" s="7">
        <f t="shared" si="264"/>
        <v>49765</v>
      </c>
      <c r="W268" s="7">
        <f t="shared" si="264"/>
        <v>50130</v>
      </c>
      <c r="X268" s="7">
        <f t="shared" si="264"/>
        <v>50495</v>
      </c>
      <c r="Y268" s="8"/>
    </row>
    <row r="269" spans="1:26" x14ac:dyDescent="0.15">
      <c r="B269" s="36"/>
      <c r="C269" s="47" t="s">
        <v>137</v>
      </c>
      <c r="D269" s="47"/>
      <c r="E269" s="46">
        <f>'主要工事一覧（例）'!D85</f>
        <v>400</v>
      </c>
      <c r="F269" s="46">
        <f>'主要工事一覧（例）'!E85</f>
        <v>400</v>
      </c>
      <c r="G269" s="46">
        <f>'主要工事一覧（例）'!F85</f>
        <v>400</v>
      </c>
      <c r="H269" s="46">
        <f>'主要工事一覧（例）'!G85</f>
        <v>400</v>
      </c>
      <c r="I269" s="46">
        <f>'主要工事一覧（例）'!H85</f>
        <v>419.04761904761904</v>
      </c>
      <c r="J269" s="46">
        <f>'主要工事一覧（例）'!I85</f>
        <v>400</v>
      </c>
      <c r="K269" s="46">
        <f>'主要工事一覧（例）'!J85</f>
        <v>400</v>
      </c>
      <c r="L269" s="46">
        <f>'主要工事一覧（例）'!K85</f>
        <v>400</v>
      </c>
      <c r="M269" s="46">
        <f>'主要工事一覧（例）'!L85</f>
        <v>1600</v>
      </c>
      <c r="N269" s="46">
        <f>'主要工事一覧（例）'!M85</f>
        <v>419.04761904761904</v>
      </c>
      <c r="O269" s="46">
        <f>'主要工事一覧（例）'!N85</f>
        <v>400</v>
      </c>
      <c r="P269" s="46">
        <f>'主要工事一覧（例）'!O85</f>
        <v>400</v>
      </c>
      <c r="Q269" s="46">
        <f>'主要工事一覧（例）'!P85</f>
        <v>400</v>
      </c>
      <c r="R269" s="46">
        <f>'主要工事一覧（例）'!Q85</f>
        <v>400</v>
      </c>
      <c r="S269" s="46">
        <f>'主要工事一覧（例）'!R85</f>
        <v>419.04761904761904</v>
      </c>
      <c r="T269" s="46">
        <f>'主要工事一覧（例）'!S85</f>
        <v>400</v>
      </c>
      <c r="U269" s="46">
        <f>'主要工事一覧（例）'!T85</f>
        <v>400</v>
      </c>
      <c r="V269" s="46">
        <f>'主要工事一覧（例）'!U85</f>
        <v>1600</v>
      </c>
      <c r="W269" s="46">
        <f>'主要工事一覧（例）'!V85</f>
        <v>400</v>
      </c>
      <c r="X269" s="46">
        <f>'主要工事一覧（例）'!W85</f>
        <v>400</v>
      </c>
      <c r="Y269" s="46">
        <f>SUM(E269:X269)</f>
        <v>10457.142857142859</v>
      </c>
    </row>
    <row r="270" spans="1:26" x14ac:dyDescent="0.15">
      <c r="B270" s="36"/>
      <c r="C270" s="47" t="s">
        <v>138</v>
      </c>
      <c r="D270" s="4">
        <v>0.1</v>
      </c>
      <c r="E270" s="45">
        <f t="shared" ref="E270:X270" si="265">E269*$D$270</f>
        <v>40</v>
      </c>
      <c r="F270" s="45">
        <f t="shared" si="265"/>
        <v>40</v>
      </c>
      <c r="G270" s="45">
        <f t="shared" si="265"/>
        <v>40</v>
      </c>
      <c r="H270" s="45">
        <f t="shared" si="265"/>
        <v>40</v>
      </c>
      <c r="I270" s="45">
        <f t="shared" si="265"/>
        <v>41.904761904761905</v>
      </c>
      <c r="J270" s="45">
        <f t="shared" si="265"/>
        <v>40</v>
      </c>
      <c r="K270" s="45">
        <f t="shared" si="265"/>
        <v>40</v>
      </c>
      <c r="L270" s="45">
        <f t="shared" si="265"/>
        <v>40</v>
      </c>
      <c r="M270" s="45">
        <f t="shared" si="265"/>
        <v>160</v>
      </c>
      <c r="N270" s="45">
        <f t="shared" si="265"/>
        <v>41.904761904761905</v>
      </c>
      <c r="O270" s="45">
        <f t="shared" si="265"/>
        <v>40</v>
      </c>
      <c r="P270" s="45">
        <f t="shared" si="265"/>
        <v>40</v>
      </c>
      <c r="Q270" s="45">
        <f t="shared" si="265"/>
        <v>40</v>
      </c>
      <c r="R270" s="45">
        <f t="shared" si="265"/>
        <v>40</v>
      </c>
      <c r="S270" s="45">
        <f t="shared" si="265"/>
        <v>41.904761904761905</v>
      </c>
      <c r="T270" s="45">
        <f t="shared" si="265"/>
        <v>40</v>
      </c>
      <c r="U270" s="45">
        <f t="shared" si="265"/>
        <v>40</v>
      </c>
      <c r="V270" s="45">
        <f t="shared" si="265"/>
        <v>160</v>
      </c>
      <c r="W270" s="45">
        <f t="shared" si="265"/>
        <v>40</v>
      </c>
      <c r="X270" s="45">
        <f t="shared" si="265"/>
        <v>40</v>
      </c>
      <c r="Y270" s="45">
        <f>SUM(E270:X270)</f>
        <v>1045.7142857142858</v>
      </c>
    </row>
    <row r="272" spans="1:26" x14ac:dyDescent="0.15">
      <c r="E272" s="10">
        <v>30</v>
      </c>
      <c r="F272" s="10">
        <f t="shared" ref="F272:X272" si="266">E272+1</f>
        <v>31</v>
      </c>
      <c r="G272" s="10">
        <f t="shared" si="266"/>
        <v>32</v>
      </c>
      <c r="H272" s="10">
        <f t="shared" si="266"/>
        <v>33</v>
      </c>
      <c r="I272" s="10">
        <f t="shared" si="266"/>
        <v>34</v>
      </c>
      <c r="J272" s="10">
        <f t="shared" si="266"/>
        <v>35</v>
      </c>
      <c r="K272" s="10">
        <f t="shared" si="266"/>
        <v>36</v>
      </c>
      <c r="L272" s="10">
        <f t="shared" si="266"/>
        <v>37</v>
      </c>
      <c r="M272" s="10">
        <f t="shared" si="266"/>
        <v>38</v>
      </c>
      <c r="N272" s="10">
        <f t="shared" si="266"/>
        <v>39</v>
      </c>
      <c r="O272" s="10">
        <f t="shared" si="266"/>
        <v>40</v>
      </c>
      <c r="P272" s="10">
        <f t="shared" si="266"/>
        <v>41</v>
      </c>
      <c r="Q272" s="10">
        <f t="shared" si="266"/>
        <v>42</v>
      </c>
      <c r="R272" s="10">
        <f t="shared" si="266"/>
        <v>43</v>
      </c>
      <c r="S272" s="10">
        <f t="shared" si="266"/>
        <v>44</v>
      </c>
      <c r="T272" s="10">
        <f t="shared" si="266"/>
        <v>45</v>
      </c>
      <c r="U272" s="10">
        <f t="shared" si="266"/>
        <v>46</v>
      </c>
      <c r="V272" s="10">
        <f t="shared" si="266"/>
        <v>47</v>
      </c>
      <c r="W272" s="10">
        <f t="shared" si="266"/>
        <v>48</v>
      </c>
      <c r="X272" s="10">
        <f t="shared" si="266"/>
        <v>49</v>
      </c>
      <c r="Y272" s="5" t="s">
        <v>139</v>
      </c>
    </row>
    <row r="273" spans="2:25" x14ac:dyDescent="0.15">
      <c r="B273" s="91"/>
      <c r="C273" s="48">
        <f t="array" ref="C273:C292">TRANSPOSE(E266:X266)</f>
        <v>30</v>
      </c>
      <c r="D273" s="40">
        <f t="array" ref="D273:D292">TRANSPOSE(E270:X270)</f>
        <v>40</v>
      </c>
      <c r="E273" s="39" t="str">
        <f t="shared" ref="E273:E292" si="267">IF($C273&lt;E$266,$D273/$D$264,"")</f>
        <v/>
      </c>
      <c r="F273" s="81">
        <f>IF(AND($C273&lt;F$266,COUNT($E273:E273)&lt;$D$264+1),IF($D273*(1-$I$3)/$D$264*(F$266-$C$273)&gt;$D273*(1-$I$3),$D273*$I$3-$D273*$I$4,$D273*(1-$I$3)/$D$264),"")</f>
        <v>1.8</v>
      </c>
      <c r="G273" s="81">
        <f>IF(AND($C273&lt;G$266,COUNT($E273:F273)&lt;$D$264+1),IF($D273*(1-$I$3)/$D$264*(G$266-$C$273)&gt;$D273*(1-$I$3),$D273*$I$3-$D273*$I$4,$D273*(1-$I$3)/$D$264),"")</f>
        <v>1.8</v>
      </c>
      <c r="H273" s="81">
        <f>IF(AND($C273&lt;H$266,COUNT($E273:G273)&lt;$D$264+1),IF($D273*(1-$I$3)/$D$264*(H$266-$C$273)&gt;$D273*(1-$I$3),$D273*$I$3-$D273*$I$4,$D273*(1-$I$3)/$D$264),"")</f>
        <v>1.8</v>
      </c>
      <c r="I273" s="81">
        <f>IF(AND($C273&lt;I$266,COUNT($E273:H273)&lt;$D$264+1),IF($D273*(1-$I$3)/$D$264*(I$266-$C$273)&gt;$D273*(1-$I$3),$D273*$I$3-$D273*$I$4,$D273*(1-$I$3)/$D$264),"")</f>
        <v>1.8</v>
      </c>
      <c r="J273" s="81">
        <f>IF(AND($C273&lt;J$266,COUNT($E273:I273)&lt;$D$264+1),IF($D273*(1-$I$3)/$D$264*(J$266-$C$273)&gt;$D273*(1-$I$3),$D273*$I$3-$D273*$I$4,$D273*(1-$I$3)/$D$264),"")</f>
        <v>1.8</v>
      </c>
      <c r="K273" s="81">
        <f>IF(AND($C273&lt;K$266,COUNT($E273:J273)&lt;$D$264+1),IF($D273*(1-$I$3)/$D$264*(K$266-$C$273)&gt;$D273*(1-$I$3),$D273*$I$3-$D273*$I$4,$D273*(1-$I$3)/$D$264),"")</f>
        <v>1.8</v>
      </c>
      <c r="L273" s="81">
        <f>IF(AND($C273&lt;L$266,COUNT($E273:K273)&lt;$D$264+1),IF($D273*(1-$I$3)/$D$264*(L$266-$C$273)&gt;$D273*(1-$I$3),$D273*$I$3-$D273*$I$4,$D273*(1-$I$3)/$D$264),"")</f>
        <v>1.8</v>
      </c>
      <c r="M273" s="81">
        <f>IF(AND($C273&lt;M$266,COUNT($E273:L273)&lt;$D$264+1),IF($D273*(1-$I$3)/$D$264*(M$266-$C$273)&gt;$D273*(1-$I$3),$D273*$I$3-$D273*$I$4,$D273*(1-$I$3)/$D$264),"")</f>
        <v>1.8</v>
      </c>
      <c r="N273" s="81">
        <f>IF(AND($C273&lt;N$266,COUNT($E273:M273)&lt;$D$264+1),IF($D273*(1-$I$3)/$D$264*(N$266-$C$273)&gt;$D273*(1-$I$3),$D273*$I$3-$D273*$I$4,$D273*(1-$I$3)/$D$264),"")</f>
        <v>1.8</v>
      </c>
      <c r="O273" s="81">
        <f>IF(AND($C273&lt;O$266,COUNT($E273:N273)&lt;$D$264+1),IF($D273*(1-$I$3)/$D$264*(O$266-$C$273)&gt;$D273*(1-$I$3),$D273*$I$3-$D273*$I$4,$D273*(1-$I$3)/$D$264),"")</f>
        <v>1.8</v>
      </c>
      <c r="P273" s="81">
        <f>IF(AND($C273&lt;P$266,COUNT($E273:O273)&lt;$D$264+1),IF($D273*(1-$I$3)/$D$264*(P$266-$C$273)&gt;$D273*(1-$I$3),$D273*$I$3-$D273*$I$4,$D273*(1-$I$3)/$D$264),"")</f>
        <v>1.8</v>
      </c>
      <c r="Q273" s="81">
        <f>IF(AND($C273&lt;Q$266,COUNT($E273:P273)&lt;$D$264+1),IF($D273*(1-$I$3)/$D$264*(Q$266-$C$273)&gt;$D273*(1-$I$3),$D273*$I$3-$D273*$I$4,$D273*(1-$I$3)/$D$264),"")</f>
        <v>1.8</v>
      </c>
      <c r="R273" s="81">
        <f>IF(AND($C273&lt;R$266,COUNT($E273:Q273)&lt;$D$264+1),IF($D273*(1-$I$3)/$D$264*(R$266-$C$273)&gt;$D273*(1-$I$3),$D273*$I$3-$D273*$I$4,$D273*(1-$I$3)/$D$264),"")</f>
        <v>1.8</v>
      </c>
      <c r="S273" s="81">
        <f>IF(AND($C273&lt;S$266,COUNT($E273:R273)&lt;$D$264+1),IF($D273*(1-$I$3)/$D$264*(S$266-$C$273)&gt;$D273*(1-$I$3),$D273*$I$3-$D273*$I$4,$D273*(1-$I$3)/$D$264),"")</f>
        <v>1.8</v>
      </c>
      <c r="T273" s="81">
        <f>IF(AND($C273&lt;T$266,COUNT($E273:S273)&lt;$D$264+1),IF($D273*(1-$I$3)/$D$264*(T$266-$C$273)&gt;$D273*(1-$I$3),$D273*$I$3-$D273*$I$4,$D273*(1-$I$3)/$D$264),"")</f>
        <v>1.8</v>
      </c>
      <c r="U273" s="81">
        <f>IF(AND($C273&lt;U$266,COUNT($E273:T273)&lt;$D$264+1),IF($D273*(1-$I$3)/$D$264*(U$266-$C$273)&gt;$D273*(1-$I$3),$D273*$I$3-$D273*$I$4,$D273*(1-$I$3)/$D$264),"")</f>
        <v>1.8</v>
      </c>
      <c r="V273" s="81">
        <f>IF(AND($C273&lt;V$266,COUNT($E273:U273)&lt;$D$264+1),IF($D273*(1-$I$3)/$D$264*(V$266-$C$273)&gt;$D273*(1-$I$3),$D273*$I$3-$D273*$I$4,$D273*(1-$I$3)/$D$264),"")</f>
        <v>1.8</v>
      </c>
      <c r="W273" s="81">
        <f>IF(AND($C273&lt;W$266,COUNT($E273:V273)&lt;$D$264+1),IF($D273*(1-$I$3)/$D$264*(W$266-$C$273)&gt;$D273*(1-$I$3),$D273*$I$3-$D273*$I$4,$D273*(1-$I$3)/$D$264),"")</f>
        <v>1.8</v>
      </c>
      <c r="X273" s="81">
        <f>IF(AND($C273&lt;X$266,COUNT($E273:W273)&lt;$D$264+1),IF($D273*(1-$I$3)/$D$264*(X$266-$C$273)&gt;$D273*(1-$I$3),$D273*$I$3-$D273*$I$4,$D273*(1-$I$3)/$D$264),"")</f>
        <v>1.8</v>
      </c>
      <c r="Y273" s="39">
        <f t="shared" ref="Y273:Y292" si="268">D273-SUM(E273:X273)</f>
        <v>5.7999999999999972</v>
      </c>
    </row>
    <row r="274" spans="2:25" x14ac:dyDescent="0.15">
      <c r="B274" s="92"/>
      <c r="C274" s="49">
        <v>31</v>
      </c>
      <c r="D274" s="41">
        <v>40</v>
      </c>
      <c r="E274" s="42" t="str">
        <f t="shared" si="267"/>
        <v/>
      </c>
      <c r="F274" s="79" t="str">
        <f>IF(AND($C274&lt;F$266,COUNT($E274:E274)&lt;$D$264+1),IF($D274*(1-$I$3)/$D$264*(F$266-$C$274)&gt;$D274*(1-$I$3),$D274*$I$3-$D274*$I$4,$D274*(1-$I$3)/$D$264),"")</f>
        <v/>
      </c>
      <c r="G274" s="79">
        <f>IF(AND($C274&lt;G$266,COUNT($E274:F274)&lt;$D$264+1),IF($D274*(1-$I$3)/$D$264*(G$266-$C$274)&gt;$D274*(1-$I$3),$D274*$I$3-$D274*$I$4,$D274*(1-$I$3)/$D$264),"")</f>
        <v>1.8</v>
      </c>
      <c r="H274" s="79">
        <f>IF(AND($C274&lt;H$266,COUNT($E274:G274)&lt;$D$264+1),IF($D274*(1-$I$3)/$D$264*(H$266-$C$274)&gt;$D274*(1-$I$3),$D274*$I$3-$D274*$I$4,$D274*(1-$I$3)/$D$264),"")</f>
        <v>1.8</v>
      </c>
      <c r="I274" s="79">
        <f>IF(AND($C274&lt;I$266,COUNT($E274:H274)&lt;$D$264+1),IF($D274*(1-$I$3)/$D$264*(I$266-$C$274)&gt;$D274*(1-$I$3),$D274*$I$3-$D274*$I$4,$D274*(1-$I$3)/$D$264),"")</f>
        <v>1.8</v>
      </c>
      <c r="J274" s="79">
        <f>IF(AND($C274&lt;J$266,COUNT($E274:I274)&lt;$D$264+1),IF($D274*(1-$I$3)/$D$264*(J$266-$C$274)&gt;$D274*(1-$I$3),$D274*$I$3-$D274*$I$4,$D274*(1-$I$3)/$D$264),"")</f>
        <v>1.8</v>
      </c>
      <c r="K274" s="79">
        <f>IF(AND($C274&lt;K$266,COUNT($E274:J274)&lt;$D$264+1),IF($D274*(1-$I$3)/$D$264*(K$266-$C$274)&gt;$D274*(1-$I$3),$D274*$I$3-$D274*$I$4,$D274*(1-$I$3)/$D$264),"")</f>
        <v>1.8</v>
      </c>
      <c r="L274" s="79">
        <f>IF(AND($C274&lt;L$266,COUNT($E274:K274)&lt;$D$264+1),IF($D274*(1-$I$3)/$D$264*(L$266-$C$274)&gt;$D274*(1-$I$3),$D274*$I$3-$D274*$I$4,$D274*(1-$I$3)/$D$264),"")</f>
        <v>1.8</v>
      </c>
      <c r="M274" s="79">
        <f>IF(AND($C274&lt;M$266,COUNT($E274:L274)&lt;$D$264+1),IF($D274*(1-$I$3)/$D$264*(M$266-$C$274)&gt;$D274*(1-$I$3),$D274*$I$3-$D274*$I$4,$D274*(1-$I$3)/$D$264),"")</f>
        <v>1.8</v>
      </c>
      <c r="N274" s="79">
        <f>IF(AND($C274&lt;N$266,COUNT($E274:M274)&lt;$D$264+1),IF($D274*(1-$I$3)/$D$264*(N$266-$C$274)&gt;$D274*(1-$I$3),$D274*$I$3-$D274*$I$4,$D274*(1-$I$3)/$D$264),"")</f>
        <v>1.8</v>
      </c>
      <c r="O274" s="79">
        <f>IF(AND($C274&lt;O$266,COUNT($E274:N274)&lt;$D$264+1),IF($D274*(1-$I$3)/$D$264*(O$266-$C$274)&gt;$D274*(1-$I$3),$D274*$I$3-$D274*$I$4,$D274*(1-$I$3)/$D$264),"")</f>
        <v>1.8</v>
      </c>
      <c r="P274" s="79">
        <f>IF(AND($C274&lt;P$266,COUNT($E274:O274)&lt;$D$264+1),IF($D274*(1-$I$3)/$D$264*(P$266-$C$274)&gt;$D274*(1-$I$3),$D274*$I$3-$D274*$I$4,$D274*(1-$I$3)/$D$264),"")</f>
        <v>1.8</v>
      </c>
      <c r="Q274" s="79">
        <f>IF(AND($C274&lt;Q$266,COUNT($E274:P274)&lt;$D$264+1),IF($D274*(1-$I$3)/$D$264*(Q$266-$C$274)&gt;$D274*(1-$I$3),$D274*$I$3-$D274*$I$4,$D274*(1-$I$3)/$D$264),"")</f>
        <v>1.8</v>
      </c>
      <c r="R274" s="79">
        <f>IF(AND($C274&lt;R$266,COUNT($E274:Q274)&lt;$D$264+1),IF($D274*(1-$I$3)/$D$264*(R$266-$C$274)&gt;$D274*(1-$I$3),$D274*$I$3-$D274*$I$4,$D274*(1-$I$3)/$D$264),"")</f>
        <v>1.8</v>
      </c>
      <c r="S274" s="79">
        <f>IF(AND($C274&lt;S$266,COUNT($E274:R274)&lt;$D$264+1),IF($D274*(1-$I$3)/$D$264*(S$266-$C$274)&gt;$D274*(1-$I$3),$D274*$I$3-$D274*$I$4,$D274*(1-$I$3)/$D$264),"")</f>
        <v>1.8</v>
      </c>
      <c r="T274" s="79">
        <f>IF(AND($C274&lt;T$266,COUNT($E274:S274)&lt;$D$264+1),IF($D274*(1-$I$3)/$D$264*(T$266-$C$274)&gt;$D274*(1-$I$3),$D274*$I$3-$D274*$I$4,$D274*(1-$I$3)/$D$264),"")</f>
        <v>1.8</v>
      </c>
      <c r="U274" s="79">
        <f>IF(AND($C274&lt;U$266,COUNT($E274:T274)&lt;$D$264+1),IF($D274*(1-$I$3)/$D$264*(U$266-$C$274)&gt;$D274*(1-$I$3),$D274*$I$3-$D274*$I$4,$D274*(1-$I$3)/$D$264),"")</f>
        <v>1.8</v>
      </c>
      <c r="V274" s="79">
        <f>IF(AND($C274&lt;V$266,COUNT($E274:U274)&lt;$D$264+1),IF($D274*(1-$I$3)/$D$264*(V$266-$C$274)&gt;$D274*(1-$I$3),$D274*$I$3-$D274*$I$4,$D274*(1-$I$3)/$D$264),"")</f>
        <v>1.8</v>
      </c>
      <c r="W274" s="79">
        <f>IF(AND($C274&lt;W$266,COUNT($E274:V274)&lt;$D$264+1),IF($D274*(1-$I$3)/$D$264*(W$266-$C$274)&gt;$D274*(1-$I$3),$D274*$I$3-$D274*$I$4,$D274*(1-$I$3)/$D$264),"")</f>
        <v>1.8</v>
      </c>
      <c r="X274" s="79">
        <f>IF(AND($C274&lt;X$266,COUNT($E274:W274)&lt;$D$264+1),IF($D274*(1-$I$3)/$D$264*(X$266-$C$274)&gt;$D274*(1-$I$3),$D274*$I$3-$D274*$I$4,$D274*(1-$I$3)/$D$264),"")</f>
        <v>1.8</v>
      </c>
      <c r="Y274" s="42">
        <f t="shared" si="268"/>
        <v>7.5999999999999943</v>
      </c>
    </row>
    <row r="275" spans="2:25" x14ac:dyDescent="0.15">
      <c r="B275" s="92"/>
      <c r="C275" s="49">
        <v>32</v>
      </c>
      <c r="D275" s="41">
        <v>40</v>
      </c>
      <c r="E275" s="42" t="str">
        <f t="shared" si="267"/>
        <v/>
      </c>
      <c r="F275" s="79" t="str">
        <f>IF(AND($C275&lt;F$266,COUNT($E275:E275)&lt;$D$264+1),IF($D275*(1-$I$3)/$D$264*(F$266-$C$275)&gt;$D275*(1-$I$3),$D275*$I$3-$D275*$I$4,$D275*(1-$I$3)/$D$264),"")</f>
        <v/>
      </c>
      <c r="G275" s="79" t="str">
        <f>IF(AND($C275&lt;G$266,COUNT($E275:F275)&lt;$D$264+1),IF($D275*(1-$I$3)/$D$264*(G$266-$C$275)&gt;$D275*(1-$I$3),$D275*$I$3-$D275*$I$4,$D275*(1-$I$3)/$D$264),"")</f>
        <v/>
      </c>
      <c r="H275" s="79">
        <f>IF(AND($C275&lt;H$266,COUNT($E275:G275)&lt;$D$264+1),IF($D275*(1-$I$3)/$D$264*(H$266-$C$275)&gt;$D275*(1-$I$3),$D275*$I$3-$D275*$I$4,$D275*(1-$I$3)/$D$264),"")</f>
        <v>1.8</v>
      </c>
      <c r="I275" s="79">
        <f>IF(AND($C275&lt;I$266,COUNT($E275:H275)&lt;$D$264+1),IF($D275*(1-$I$3)/$D$264*(I$266-$C$275)&gt;$D275*(1-$I$3),$D275*$I$3-$D275*$I$4,$D275*(1-$I$3)/$D$264),"")</f>
        <v>1.8</v>
      </c>
      <c r="J275" s="79">
        <f>IF(AND($C275&lt;J$266,COUNT($E275:I275)&lt;$D$264+1),IF($D275*(1-$I$3)/$D$264*(J$266-$C$275)&gt;$D275*(1-$I$3),$D275*$I$3-$D275*$I$4,$D275*(1-$I$3)/$D$264),"")</f>
        <v>1.8</v>
      </c>
      <c r="K275" s="79">
        <f>IF(AND($C275&lt;K$266,COUNT($E275:J275)&lt;$D$264+1),IF($D275*(1-$I$3)/$D$264*(K$266-$C$275)&gt;$D275*(1-$I$3),$D275*$I$3-$D275*$I$4,$D275*(1-$I$3)/$D$264),"")</f>
        <v>1.8</v>
      </c>
      <c r="L275" s="79">
        <f>IF(AND($C275&lt;L$266,COUNT($E275:K275)&lt;$D$264+1),IF($D275*(1-$I$3)/$D$264*(L$266-$C$275)&gt;$D275*(1-$I$3),$D275*$I$3-$D275*$I$4,$D275*(1-$I$3)/$D$264),"")</f>
        <v>1.8</v>
      </c>
      <c r="M275" s="79">
        <f>IF(AND($C275&lt;M$266,COUNT($E275:L275)&lt;$D$264+1),IF($D275*(1-$I$3)/$D$264*(M$266-$C$275)&gt;$D275*(1-$I$3),$D275*$I$3-$D275*$I$4,$D275*(1-$I$3)/$D$264),"")</f>
        <v>1.8</v>
      </c>
      <c r="N275" s="79">
        <f>IF(AND($C275&lt;N$266,COUNT($E275:M275)&lt;$D$264+1),IF($D275*(1-$I$3)/$D$264*(N$266-$C$275)&gt;$D275*(1-$I$3),$D275*$I$3-$D275*$I$4,$D275*(1-$I$3)/$D$264),"")</f>
        <v>1.8</v>
      </c>
      <c r="O275" s="79">
        <f>IF(AND($C275&lt;O$266,COUNT($E275:N275)&lt;$D$264+1),IF($D275*(1-$I$3)/$D$264*(O$266-$C$275)&gt;$D275*(1-$I$3),$D275*$I$3-$D275*$I$4,$D275*(1-$I$3)/$D$264),"")</f>
        <v>1.8</v>
      </c>
      <c r="P275" s="79">
        <f>IF(AND($C275&lt;P$266,COUNT($E275:O275)&lt;$D$264+1),IF($D275*(1-$I$3)/$D$264*(P$266-$C$275)&gt;$D275*(1-$I$3),$D275*$I$3-$D275*$I$4,$D275*(1-$I$3)/$D$264),"")</f>
        <v>1.8</v>
      </c>
      <c r="Q275" s="79">
        <f>IF(AND($C275&lt;Q$266,COUNT($E275:P275)&lt;$D$264+1),IF($D275*(1-$I$3)/$D$264*(Q$266-$C$275)&gt;$D275*(1-$I$3),$D275*$I$3-$D275*$I$4,$D275*(1-$I$3)/$D$264),"")</f>
        <v>1.8</v>
      </c>
      <c r="R275" s="79">
        <f>IF(AND($C275&lt;R$266,COUNT($E275:Q275)&lt;$D$264+1),IF($D275*(1-$I$3)/$D$264*(R$266-$C$275)&gt;$D275*(1-$I$3),$D275*$I$3-$D275*$I$4,$D275*(1-$I$3)/$D$264),"")</f>
        <v>1.8</v>
      </c>
      <c r="S275" s="79">
        <f>IF(AND($C275&lt;S$266,COUNT($E275:R275)&lt;$D$264+1),IF($D275*(1-$I$3)/$D$264*(S$266-$C$275)&gt;$D275*(1-$I$3),$D275*$I$3-$D275*$I$4,$D275*(1-$I$3)/$D$264),"")</f>
        <v>1.8</v>
      </c>
      <c r="T275" s="79">
        <f>IF(AND($C275&lt;T$266,COUNT($E275:S275)&lt;$D$264+1),IF($D275*(1-$I$3)/$D$264*(T$266-$C$275)&gt;$D275*(1-$I$3),$D275*$I$3-$D275*$I$4,$D275*(1-$I$3)/$D$264),"")</f>
        <v>1.8</v>
      </c>
      <c r="U275" s="79">
        <f>IF(AND($C275&lt;U$266,COUNT($E275:T275)&lt;$D$264+1),IF($D275*(1-$I$3)/$D$264*(U$266-$C$275)&gt;$D275*(1-$I$3),$D275*$I$3-$D275*$I$4,$D275*(1-$I$3)/$D$264),"")</f>
        <v>1.8</v>
      </c>
      <c r="V275" s="79">
        <f>IF(AND($C275&lt;V$266,COUNT($E275:U275)&lt;$D$264+1),IF($D275*(1-$I$3)/$D$264*(V$266-$C$275)&gt;$D275*(1-$I$3),$D275*$I$3-$D275*$I$4,$D275*(1-$I$3)/$D$264),"")</f>
        <v>1.8</v>
      </c>
      <c r="W275" s="79">
        <f>IF(AND($C275&lt;W$266,COUNT($E275:V275)&lt;$D$264+1),IF($D275*(1-$I$3)/$D$264*(W$266-$C$275)&gt;$D275*(1-$I$3),$D275*$I$3-$D275*$I$4,$D275*(1-$I$3)/$D$264),"")</f>
        <v>1.8</v>
      </c>
      <c r="X275" s="79">
        <f>IF(AND($C275&lt;X$266,COUNT($E275:W275)&lt;$D$264+1),IF($D275*(1-$I$3)/$D$264*(X$266-$C$275)&gt;$D275*(1-$I$3),$D275*$I$3-$D275*$I$4,$D275*(1-$I$3)/$D$264),"")</f>
        <v>1.8</v>
      </c>
      <c r="Y275" s="42">
        <f t="shared" si="268"/>
        <v>9.3999999999999915</v>
      </c>
    </row>
    <row r="276" spans="2:25" x14ac:dyDescent="0.15">
      <c r="B276" s="92"/>
      <c r="C276" s="49">
        <v>33</v>
      </c>
      <c r="D276" s="41">
        <v>40</v>
      </c>
      <c r="E276" s="42" t="str">
        <f t="shared" si="267"/>
        <v/>
      </c>
      <c r="F276" s="79" t="str">
        <f>IF(AND($C276&lt;F$266,COUNT($E276:E276)&lt;$D$264+1),IF($D276*(1-$I$3)/$D$264*(F$266-$C$276)&gt;$D276*(1-$I$3),$D276*$I$3-$D276*$I$4,$D276*(1-$I$3)/$D$264),"")</f>
        <v/>
      </c>
      <c r="G276" s="79" t="str">
        <f>IF(AND($C276&lt;G$266,COUNT($E276:F276)&lt;$D$264+1),IF($D276*(1-$I$3)/$D$264*(G$266-$C$276)&gt;$D276*(1-$I$3),$D276*$I$3-$D276*$I$4,$D276*(1-$I$3)/$D$264),"")</f>
        <v/>
      </c>
      <c r="H276" s="79" t="str">
        <f>IF(AND($C276&lt;H$266,COUNT($E276:G276)&lt;$D$264+1),IF($D276*(1-$I$3)/$D$264*(H$266-$C$276)&gt;$D276*(1-$I$3),$D276*$I$3-$D276*$I$4,$D276*(1-$I$3)/$D$264),"")</f>
        <v/>
      </c>
      <c r="I276" s="79">
        <f>IF(AND($C276&lt;I$266,COUNT($E276:H276)&lt;$D$264+1),IF($D276*(1-$I$3)/$D$264*(I$266-$C$276)&gt;$D276*(1-$I$3),$D276*$I$3-$D276*$I$4,$D276*(1-$I$3)/$D$264),"")</f>
        <v>1.8</v>
      </c>
      <c r="J276" s="79">
        <f>IF(AND($C276&lt;J$266,COUNT($E276:I276)&lt;$D$264+1),IF($D276*(1-$I$3)/$D$264*(J$266-$C$276)&gt;$D276*(1-$I$3),$D276*$I$3-$D276*$I$4,$D276*(1-$I$3)/$D$264),"")</f>
        <v>1.8</v>
      </c>
      <c r="K276" s="79">
        <f>IF(AND($C276&lt;K$266,COUNT($E276:J276)&lt;$D$264+1),IF($D276*(1-$I$3)/$D$264*(K$266-$C$276)&gt;$D276*(1-$I$3),$D276*$I$3-$D276*$I$4,$D276*(1-$I$3)/$D$264),"")</f>
        <v>1.8</v>
      </c>
      <c r="L276" s="79">
        <f>IF(AND($C276&lt;L$266,COUNT($E276:K276)&lt;$D$264+1),IF($D276*(1-$I$3)/$D$264*(L$266-$C$276)&gt;$D276*(1-$I$3),$D276*$I$3-$D276*$I$4,$D276*(1-$I$3)/$D$264),"")</f>
        <v>1.8</v>
      </c>
      <c r="M276" s="79">
        <f>IF(AND($C276&lt;M$266,COUNT($E276:L276)&lt;$D$264+1),IF($D276*(1-$I$3)/$D$264*(M$266-$C$276)&gt;$D276*(1-$I$3),$D276*$I$3-$D276*$I$4,$D276*(1-$I$3)/$D$264),"")</f>
        <v>1.8</v>
      </c>
      <c r="N276" s="79">
        <f>IF(AND($C276&lt;N$266,COUNT($E276:M276)&lt;$D$264+1),IF($D276*(1-$I$3)/$D$264*(N$266-$C$276)&gt;$D276*(1-$I$3),$D276*$I$3-$D276*$I$4,$D276*(1-$I$3)/$D$264),"")</f>
        <v>1.8</v>
      </c>
      <c r="O276" s="79">
        <f>IF(AND($C276&lt;O$266,COUNT($E276:N276)&lt;$D$264+1),IF($D276*(1-$I$3)/$D$264*(O$266-$C$276)&gt;$D276*(1-$I$3),$D276*$I$3-$D276*$I$4,$D276*(1-$I$3)/$D$264),"")</f>
        <v>1.8</v>
      </c>
      <c r="P276" s="79">
        <f>IF(AND($C276&lt;P$266,COUNT($E276:O276)&lt;$D$264+1),IF($D276*(1-$I$3)/$D$264*(P$266-$C$276)&gt;$D276*(1-$I$3),$D276*$I$3-$D276*$I$4,$D276*(1-$I$3)/$D$264),"")</f>
        <v>1.8</v>
      </c>
      <c r="Q276" s="79">
        <f>IF(AND($C276&lt;Q$266,COUNT($E276:P276)&lt;$D$264+1),IF($D276*(1-$I$3)/$D$264*(Q$266-$C$276)&gt;$D276*(1-$I$3),$D276*$I$3-$D276*$I$4,$D276*(1-$I$3)/$D$264),"")</f>
        <v>1.8</v>
      </c>
      <c r="R276" s="79">
        <f>IF(AND($C276&lt;R$266,COUNT($E276:Q276)&lt;$D$264+1),IF($D276*(1-$I$3)/$D$264*(R$266-$C$276)&gt;$D276*(1-$I$3),$D276*$I$3-$D276*$I$4,$D276*(1-$I$3)/$D$264),"")</f>
        <v>1.8</v>
      </c>
      <c r="S276" s="79">
        <f>IF(AND($C276&lt;S$266,COUNT($E276:R276)&lt;$D$264+1),IF($D276*(1-$I$3)/$D$264*(S$266-$C$276)&gt;$D276*(1-$I$3),$D276*$I$3-$D276*$I$4,$D276*(1-$I$3)/$D$264),"")</f>
        <v>1.8</v>
      </c>
      <c r="T276" s="79">
        <f>IF(AND($C276&lt;T$266,COUNT($E276:S276)&lt;$D$264+1),IF($D276*(1-$I$3)/$D$264*(T$266-$C$276)&gt;$D276*(1-$I$3),$D276*$I$3-$D276*$I$4,$D276*(1-$I$3)/$D$264),"")</f>
        <v>1.8</v>
      </c>
      <c r="U276" s="79">
        <f>IF(AND($C276&lt;U$266,COUNT($E276:T276)&lt;$D$264+1),IF($D276*(1-$I$3)/$D$264*(U$266-$C$276)&gt;$D276*(1-$I$3),$D276*$I$3-$D276*$I$4,$D276*(1-$I$3)/$D$264),"")</f>
        <v>1.8</v>
      </c>
      <c r="V276" s="79">
        <f>IF(AND($C276&lt;V$266,COUNT($E276:U276)&lt;$D$264+1),IF($D276*(1-$I$3)/$D$264*(V$266-$C$276)&gt;$D276*(1-$I$3),$D276*$I$3-$D276*$I$4,$D276*(1-$I$3)/$D$264),"")</f>
        <v>1.8</v>
      </c>
      <c r="W276" s="79">
        <f>IF(AND($C276&lt;W$266,COUNT($E276:V276)&lt;$D$264+1),IF($D276*(1-$I$3)/$D$264*(W$266-$C$276)&gt;$D276*(1-$I$3),$D276*$I$3-$D276*$I$4,$D276*(1-$I$3)/$D$264),"")</f>
        <v>1.8</v>
      </c>
      <c r="X276" s="79">
        <f>IF(AND($C276&lt;X$266,COUNT($E276:W276)&lt;$D$264+1),IF($D276*(1-$I$3)/$D$264*(X$266-$C$276)&gt;$D276*(1-$I$3),$D276*$I$3-$D276*$I$4,$D276*(1-$I$3)/$D$264),"")</f>
        <v>1.8</v>
      </c>
      <c r="Y276" s="42">
        <f t="shared" si="268"/>
        <v>11.199999999999992</v>
      </c>
    </row>
    <row r="277" spans="2:25" x14ac:dyDescent="0.15">
      <c r="B277" s="92"/>
      <c r="C277" s="49">
        <v>34</v>
      </c>
      <c r="D277" s="41">
        <v>41.904761904761905</v>
      </c>
      <c r="E277" s="42" t="str">
        <f t="shared" si="267"/>
        <v/>
      </c>
      <c r="F277" s="79" t="str">
        <f>IF(AND($C277&lt;F$266,COUNT($E277:E277)&lt;$D$264+1),IF($D277*(1-$I$3)/$D$264*(F$266-$C$277)&gt;$D277*(1-$I$3),$D277*$I$3-$D277*$I$4,$D277*(1-$I$3)/$D$264),"")</f>
        <v/>
      </c>
      <c r="G277" s="79" t="str">
        <f>IF(AND($C277&lt;G$266,COUNT($E277:F277)&lt;$D$264+1),IF($D277*(1-$I$3)/$D$264*(G$266-$C$277)&gt;$D277*(1-$I$3),$D277*$I$3-$D277*$I$4,$D277*(1-$I$3)/$D$264),"")</f>
        <v/>
      </c>
      <c r="H277" s="79" t="str">
        <f>IF(AND($C277&lt;H$266,COUNT($E277:G277)&lt;$D$264+1),IF($D277*(1-$I$3)/$D$264*(H$266-$C$277)&gt;$D277*(1-$I$3),$D277*$I$3-$D277*$I$4,$D277*(1-$I$3)/$D$264),"")</f>
        <v/>
      </c>
      <c r="I277" s="79" t="str">
        <f>IF(AND($C277&lt;I$266,COUNT($E277:H277)&lt;$D$264+1),IF($D277*(1-$I$3)/$D$264*(I$266-$C$277)&gt;$D277*(1-$I$3),$D277*$I$3-$D277*$I$4,$D277*(1-$I$3)/$D$264),"")</f>
        <v/>
      </c>
      <c r="J277" s="79">
        <f>IF(AND($C277&lt;J$266,COUNT($E277:I277)&lt;$D$264+1),IF($D277*(1-$I$3)/$D$264*(J$266-$C$277)&gt;$D277*(1-$I$3),$D277*$I$3-$D277*$I$4,$D277*(1-$I$3)/$D$264),"")</f>
        <v>1.8857142857142857</v>
      </c>
      <c r="K277" s="79">
        <f>IF(AND($C277&lt;K$266,COUNT($E277:J277)&lt;$D$264+1),IF($D277*(1-$I$3)/$D$264*(K$266-$C$277)&gt;$D277*(1-$I$3),$D277*$I$3-$D277*$I$4,$D277*(1-$I$3)/$D$264),"")</f>
        <v>1.8857142857142857</v>
      </c>
      <c r="L277" s="79">
        <f>IF(AND($C277&lt;L$266,COUNT($E277:K277)&lt;$D$264+1),IF($D277*(1-$I$3)/$D$264*(L$266-$C$277)&gt;$D277*(1-$I$3),$D277*$I$3-$D277*$I$4,$D277*(1-$I$3)/$D$264),"")</f>
        <v>1.8857142857142857</v>
      </c>
      <c r="M277" s="79">
        <f>IF(AND($C277&lt;M$266,COUNT($E277:L277)&lt;$D$264+1),IF($D277*(1-$I$3)/$D$264*(M$266-$C$277)&gt;$D277*(1-$I$3),$D277*$I$3-$D277*$I$4,$D277*(1-$I$3)/$D$264),"")</f>
        <v>1.8857142857142857</v>
      </c>
      <c r="N277" s="79">
        <f>IF(AND($C277&lt;N$266,COUNT($E277:M277)&lt;$D$264+1),IF($D277*(1-$I$3)/$D$264*(N$266-$C$277)&gt;$D277*(1-$I$3),$D277*$I$3-$D277*$I$4,$D277*(1-$I$3)/$D$264),"")</f>
        <v>1.8857142857142857</v>
      </c>
      <c r="O277" s="79">
        <f>IF(AND($C277&lt;O$266,COUNT($E277:N277)&lt;$D$264+1),IF($D277*(1-$I$3)/$D$264*(O$266-$C$277)&gt;$D277*(1-$I$3),$D277*$I$3-$D277*$I$4,$D277*(1-$I$3)/$D$264),"")</f>
        <v>1.8857142857142857</v>
      </c>
      <c r="P277" s="79">
        <f>IF(AND($C277&lt;P$266,COUNT($E277:O277)&lt;$D$264+1),IF($D277*(1-$I$3)/$D$264*(P$266-$C$277)&gt;$D277*(1-$I$3),$D277*$I$3-$D277*$I$4,$D277*(1-$I$3)/$D$264),"")</f>
        <v>1.8857142857142857</v>
      </c>
      <c r="Q277" s="79">
        <f>IF(AND($C277&lt;Q$266,COUNT($E277:P277)&lt;$D$264+1),IF($D277*(1-$I$3)/$D$264*(Q$266-$C$277)&gt;$D277*(1-$I$3),$D277*$I$3-$D277*$I$4,$D277*(1-$I$3)/$D$264),"")</f>
        <v>1.8857142857142857</v>
      </c>
      <c r="R277" s="79">
        <f>IF(AND($C277&lt;R$266,COUNT($E277:Q277)&lt;$D$264+1),IF($D277*(1-$I$3)/$D$264*(R$266-$C$277)&gt;$D277*(1-$I$3),$D277*$I$3-$D277*$I$4,$D277*(1-$I$3)/$D$264),"")</f>
        <v>1.8857142857142857</v>
      </c>
      <c r="S277" s="79">
        <f>IF(AND($C277&lt;S$266,COUNT($E277:R277)&lt;$D$264+1),IF($D277*(1-$I$3)/$D$264*(S$266-$C$277)&gt;$D277*(1-$I$3),$D277*$I$3-$D277*$I$4,$D277*(1-$I$3)/$D$264),"")</f>
        <v>1.8857142857142857</v>
      </c>
      <c r="T277" s="79">
        <f>IF(AND($C277&lt;T$266,COUNT($E277:S277)&lt;$D$264+1),IF($D277*(1-$I$3)/$D$264*(T$266-$C$277)&gt;$D277*(1-$I$3),$D277*$I$3-$D277*$I$4,$D277*(1-$I$3)/$D$264),"")</f>
        <v>1.8857142857142857</v>
      </c>
      <c r="U277" s="79">
        <f>IF(AND($C277&lt;U$266,COUNT($E277:T277)&lt;$D$264+1),IF($D277*(1-$I$3)/$D$264*(U$266-$C$277)&gt;$D277*(1-$I$3),$D277*$I$3-$D277*$I$4,$D277*(1-$I$3)/$D$264),"")</f>
        <v>1.8857142857142857</v>
      </c>
      <c r="V277" s="79">
        <f>IF(AND($C277&lt;V$266,COUNT($E277:U277)&lt;$D$264+1),IF($D277*(1-$I$3)/$D$264*(V$266-$C$277)&gt;$D277*(1-$I$3),$D277*$I$3-$D277*$I$4,$D277*(1-$I$3)/$D$264),"")</f>
        <v>1.8857142857142857</v>
      </c>
      <c r="W277" s="79">
        <f>IF(AND($C277&lt;W$266,COUNT($E277:V277)&lt;$D$264+1),IF($D277*(1-$I$3)/$D$264*(W$266-$C$277)&gt;$D277*(1-$I$3),$D277*$I$3-$D277*$I$4,$D277*(1-$I$3)/$D$264),"")</f>
        <v>1.8857142857142857</v>
      </c>
      <c r="X277" s="79">
        <f>IF(AND($C277&lt;X$266,COUNT($E277:W277)&lt;$D$264+1),IF($D277*(1-$I$3)/$D$264*(X$266-$C$277)&gt;$D277*(1-$I$3),$D277*$I$3-$D277*$I$4,$D277*(1-$I$3)/$D$264),"")</f>
        <v>1.8857142857142857</v>
      </c>
      <c r="Y277" s="42">
        <f t="shared" si="268"/>
        <v>13.619047619047617</v>
      </c>
    </row>
    <row r="278" spans="2:25" x14ac:dyDescent="0.15">
      <c r="B278" s="92"/>
      <c r="C278" s="49">
        <v>35</v>
      </c>
      <c r="D278" s="41">
        <v>40</v>
      </c>
      <c r="E278" s="42" t="str">
        <f t="shared" si="267"/>
        <v/>
      </c>
      <c r="F278" s="79" t="str">
        <f>IF(AND($C278&lt;F$266,COUNT($E278:E278)&lt;$D$264+1),IF($D278*(1-$I$3)/$D$264*(F$266-$C$278)&gt;$D278*(1-$I$3),$D278*$I$3-$D278*$I$4,$D278*(1-$I$3)/$D$264),"")</f>
        <v/>
      </c>
      <c r="G278" s="79" t="str">
        <f>IF(AND($C278&lt;G$266,COUNT($E278:F278)&lt;$D$264+1),IF($D278*(1-$I$3)/$D$264*(G$266-$C$278)&gt;$D278*(1-$I$3),$D278*$I$3-$D278*$I$4,$D278*(1-$I$3)/$D$264),"")</f>
        <v/>
      </c>
      <c r="H278" s="79" t="str">
        <f>IF(AND($C278&lt;H$266,COUNT($E278:G278)&lt;$D$264+1),IF($D278*(1-$I$3)/$D$264*(H$266-$C$278)&gt;$D278*(1-$I$3),$D278*$I$3-$D278*$I$4,$D278*(1-$I$3)/$D$264),"")</f>
        <v/>
      </c>
      <c r="I278" s="79" t="str">
        <f>IF(AND($C278&lt;I$266,COUNT($E278:H278)&lt;$D$264+1),IF($D278*(1-$I$3)/$D$264*(I$266-$C$278)&gt;$D278*(1-$I$3),$D278*$I$3-$D278*$I$4,$D278*(1-$I$3)/$D$264),"")</f>
        <v/>
      </c>
      <c r="J278" s="79" t="str">
        <f>IF(AND($C278&lt;J$266,COUNT($E278:I278)&lt;$D$264+1),IF($D278*(1-$I$3)/$D$264*(J$266-$C$278)&gt;$D278*(1-$I$3),$D278*$I$3-$D278*$I$4,$D278*(1-$I$3)/$D$264),"")</f>
        <v/>
      </c>
      <c r="K278" s="79">
        <f>IF(AND($C278&lt;K$266,COUNT($E278:J278)&lt;$D$264+1),IF($D278*(1-$I$3)/$D$264*(K$266-$C$278)&gt;$D278*(1-$I$3),$D278*$I$3-$D278*$I$4,$D278*(1-$I$3)/$D$264),"")</f>
        <v>1.8</v>
      </c>
      <c r="L278" s="79">
        <f>IF(AND($C278&lt;L$266,COUNT($E278:K278)&lt;$D$264+1),IF($D278*(1-$I$3)/$D$264*(L$266-$C$278)&gt;$D278*(1-$I$3),$D278*$I$3-$D278*$I$4,$D278*(1-$I$3)/$D$264),"")</f>
        <v>1.8</v>
      </c>
      <c r="M278" s="79">
        <f>IF(AND($C278&lt;M$266,COUNT($E278:L278)&lt;$D$264+1),IF($D278*(1-$I$3)/$D$264*(M$266-$C$278)&gt;$D278*(1-$I$3),$D278*$I$3-$D278*$I$4,$D278*(1-$I$3)/$D$264),"")</f>
        <v>1.8</v>
      </c>
      <c r="N278" s="79">
        <f>IF(AND($C278&lt;N$266,COUNT($E278:M278)&lt;$D$264+1),IF($D278*(1-$I$3)/$D$264*(N$266-$C$278)&gt;$D278*(1-$I$3),$D278*$I$3-$D278*$I$4,$D278*(1-$I$3)/$D$264),"")</f>
        <v>1.8</v>
      </c>
      <c r="O278" s="79">
        <f>IF(AND($C278&lt;O$266,COUNT($E278:N278)&lt;$D$264+1),IF($D278*(1-$I$3)/$D$264*(O$266-$C$278)&gt;$D278*(1-$I$3),$D278*$I$3-$D278*$I$4,$D278*(1-$I$3)/$D$264),"")</f>
        <v>1.8</v>
      </c>
      <c r="P278" s="79">
        <f>IF(AND($C278&lt;P$266,COUNT($E278:O278)&lt;$D$264+1),IF($D278*(1-$I$3)/$D$264*(P$266-$C$278)&gt;$D278*(1-$I$3),$D278*$I$3-$D278*$I$4,$D278*(1-$I$3)/$D$264),"")</f>
        <v>1.8</v>
      </c>
      <c r="Q278" s="79">
        <f>IF(AND($C278&lt;Q$266,COUNT($E278:P278)&lt;$D$264+1),IF($D278*(1-$I$3)/$D$264*(Q$266-$C$278)&gt;$D278*(1-$I$3),$D278*$I$3-$D278*$I$4,$D278*(1-$I$3)/$D$264),"")</f>
        <v>1.8</v>
      </c>
      <c r="R278" s="79">
        <f>IF(AND($C278&lt;R$266,COUNT($E278:Q278)&lt;$D$264+1),IF($D278*(1-$I$3)/$D$264*(R$266-$C$278)&gt;$D278*(1-$I$3),$D278*$I$3-$D278*$I$4,$D278*(1-$I$3)/$D$264),"")</f>
        <v>1.8</v>
      </c>
      <c r="S278" s="79">
        <f>IF(AND($C278&lt;S$266,COUNT($E278:R278)&lt;$D$264+1),IF($D278*(1-$I$3)/$D$264*(S$266-$C$278)&gt;$D278*(1-$I$3),$D278*$I$3-$D278*$I$4,$D278*(1-$I$3)/$D$264),"")</f>
        <v>1.8</v>
      </c>
      <c r="T278" s="79">
        <f>IF(AND($C278&lt;T$266,COUNT($E278:S278)&lt;$D$264+1),IF($D278*(1-$I$3)/$D$264*(T$266-$C$278)&gt;$D278*(1-$I$3),$D278*$I$3-$D278*$I$4,$D278*(1-$I$3)/$D$264),"")</f>
        <v>1.8</v>
      </c>
      <c r="U278" s="79">
        <f>IF(AND($C278&lt;U$266,COUNT($E278:T278)&lt;$D$264+1),IF($D278*(1-$I$3)/$D$264*(U$266-$C$278)&gt;$D278*(1-$I$3),$D278*$I$3-$D278*$I$4,$D278*(1-$I$3)/$D$264),"")</f>
        <v>1.8</v>
      </c>
      <c r="V278" s="79">
        <f>IF(AND($C278&lt;V$266,COUNT($E278:U278)&lt;$D$264+1),IF($D278*(1-$I$3)/$D$264*(V$266-$C$278)&gt;$D278*(1-$I$3),$D278*$I$3-$D278*$I$4,$D278*(1-$I$3)/$D$264),"")</f>
        <v>1.8</v>
      </c>
      <c r="W278" s="79">
        <f>IF(AND($C278&lt;W$266,COUNT($E278:V278)&lt;$D$264+1),IF($D278*(1-$I$3)/$D$264*(W$266-$C$278)&gt;$D278*(1-$I$3),$D278*$I$3-$D278*$I$4,$D278*(1-$I$3)/$D$264),"")</f>
        <v>1.8</v>
      </c>
      <c r="X278" s="79">
        <f>IF(AND($C278&lt;X$266,COUNT($E278:W278)&lt;$D$264+1),IF($D278*(1-$I$3)/$D$264*(X$266-$C$278)&gt;$D278*(1-$I$3),$D278*$I$3-$D278*$I$4,$D278*(1-$I$3)/$D$264),"")</f>
        <v>1.8</v>
      </c>
      <c r="Y278" s="42">
        <f t="shared" si="268"/>
        <v>14.799999999999994</v>
      </c>
    </row>
    <row r="279" spans="2:25" x14ac:dyDescent="0.15">
      <c r="B279" s="92"/>
      <c r="C279" s="49">
        <v>36</v>
      </c>
      <c r="D279" s="41">
        <v>40</v>
      </c>
      <c r="E279" s="42" t="str">
        <f t="shared" si="267"/>
        <v/>
      </c>
      <c r="F279" s="79" t="str">
        <f>IF(AND($C279&lt;F$266,COUNT($E279:E279)&lt;$D$264+1),IF($D279*(1-$I$3)/$D$264*(F$266-$C$279)&gt;$D279*(1-$I$3),$D279*$I$3-$D279*$I$4,$D279*(1-$I$3)/$D$264),"")</f>
        <v/>
      </c>
      <c r="G279" s="79" t="str">
        <f>IF(AND($C279&lt;G$266,COUNT($E279:F279)&lt;$D$264+1),IF($D279*(1-$I$3)/$D$264*(G$266-$C$279)&gt;$D279*(1-$I$3),$D279*$I$3-$D279*$I$4,$D279*(1-$I$3)/$D$264),"")</f>
        <v/>
      </c>
      <c r="H279" s="79" t="str">
        <f>IF(AND($C279&lt;H$266,COUNT($E279:G279)&lt;$D$264+1),IF($D279*(1-$I$3)/$D$264*(H$266-$C$279)&gt;$D279*(1-$I$3),$D279*$I$3-$D279*$I$4,$D279*(1-$I$3)/$D$264),"")</f>
        <v/>
      </c>
      <c r="I279" s="79" t="str">
        <f>IF(AND($C279&lt;I$266,COUNT($E279:H279)&lt;$D$264+1),IF($D279*(1-$I$3)/$D$264*(I$266-$C$279)&gt;$D279*(1-$I$3),$D279*$I$3-$D279*$I$4,$D279*(1-$I$3)/$D$264),"")</f>
        <v/>
      </c>
      <c r="J279" s="79" t="str">
        <f>IF(AND($C279&lt;J$266,COUNT($E279:I279)&lt;$D$264+1),IF($D279*(1-$I$3)/$D$264*(J$266-$C$279)&gt;$D279*(1-$I$3),$D279*$I$3-$D279*$I$4,$D279*(1-$I$3)/$D$264),"")</f>
        <v/>
      </c>
      <c r="K279" s="79" t="str">
        <f>IF(AND($C279&lt;K$266,COUNT($E279:J279)&lt;$D$264+1),IF($D279*(1-$I$3)/$D$264*(K$266-$C$279)&gt;$D279*(1-$I$3),$D279*$I$3-$D279*$I$4,$D279*(1-$I$3)/$D$264),"")</f>
        <v/>
      </c>
      <c r="L279" s="79">
        <f>IF(AND($C279&lt;L$266,COUNT($E279:K279)&lt;$D$264+1),IF($D279*(1-$I$3)/$D$264*(L$266-$C$279)&gt;$D279*(1-$I$3),$D279*$I$3-$D279*$I$4,$D279*(1-$I$3)/$D$264),"")</f>
        <v>1.8</v>
      </c>
      <c r="M279" s="79">
        <f>IF(AND($C279&lt;M$266,COUNT($E279:L279)&lt;$D$264+1),IF($D279*(1-$I$3)/$D$264*(M$266-$C$279)&gt;$D279*(1-$I$3),$D279*$I$3-$D279*$I$4,$D279*(1-$I$3)/$D$264),"")</f>
        <v>1.8</v>
      </c>
      <c r="N279" s="79">
        <f>IF(AND($C279&lt;N$266,COUNT($E279:M279)&lt;$D$264+1),IF($D279*(1-$I$3)/$D$264*(N$266-$C$279)&gt;$D279*(1-$I$3),$D279*$I$3-$D279*$I$4,$D279*(1-$I$3)/$D$264),"")</f>
        <v>1.8</v>
      </c>
      <c r="O279" s="79">
        <f>IF(AND($C279&lt;O$266,COUNT($E279:N279)&lt;$D$264+1),IF($D279*(1-$I$3)/$D$264*(O$266-$C$279)&gt;$D279*(1-$I$3),$D279*$I$3-$D279*$I$4,$D279*(1-$I$3)/$D$264),"")</f>
        <v>1.8</v>
      </c>
      <c r="P279" s="79">
        <f>IF(AND($C279&lt;P$266,COUNT($E279:O279)&lt;$D$264+1),IF($D279*(1-$I$3)/$D$264*(P$266-$C$279)&gt;$D279*(1-$I$3),$D279*$I$3-$D279*$I$4,$D279*(1-$I$3)/$D$264),"")</f>
        <v>1.8</v>
      </c>
      <c r="Q279" s="79">
        <f>IF(AND($C279&lt;Q$266,COUNT($E279:P279)&lt;$D$264+1),IF($D279*(1-$I$3)/$D$264*(Q$266-$C$279)&gt;$D279*(1-$I$3),$D279*$I$3-$D279*$I$4,$D279*(1-$I$3)/$D$264),"")</f>
        <v>1.8</v>
      </c>
      <c r="R279" s="79">
        <f>IF(AND($C279&lt;R$266,COUNT($E279:Q279)&lt;$D$264+1),IF($D279*(1-$I$3)/$D$264*(R$266-$C$279)&gt;$D279*(1-$I$3),$D279*$I$3-$D279*$I$4,$D279*(1-$I$3)/$D$264),"")</f>
        <v>1.8</v>
      </c>
      <c r="S279" s="79">
        <f>IF(AND($C279&lt;S$266,COUNT($E279:R279)&lt;$D$264+1),IF($D279*(1-$I$3)/$D$264*(S$266-$C$279)&gt;$D279*(1-$I$3),$D279*$I$3-$D279*$I$4,$D279*(1-$I$3)/$D$264),"")</f>
        <v>1.8</v>
      </c>
      <c r="T279" s="79">
        <f>IF(AND($C279&lt;T$266,COUNT($E279:S279)&lt;$D$264+1),IF($D279*(1-$I$3)/$D$264*(T$266-$C$279)&gt;$D279*(1-$I$3),$D279*$I$3-$D279*$I$4,$D279*(1-$I$3)/$D$264),"")</f>
        <v>1.8</v>
      </c>
      <c r="U279" s="79">
        <f>IF(AND($C279&lt;U$266,COUNT($E279:T279)&lt;$D$264+1),IF($D279*(1-$I$3)/$D$264*(U$266-$C$279)&gt;$D279*(1-$I$3),$D279*$I$3-$D279*$I$4,$D279*(1-$I$3)/$D$264),"")</f>
        <v>1.8</v>
      </c>
      <c r="V279" s="79">
        <f>IF(AND($C279&lt;V$266,COUNT($E279:U279)&lt;$D$264+1),IF($D279*(1-$I$3)/$D$264*(V$266-$C$279)&gt;$D279*(1-$I$3),$D279*$I$3-$D279*$I$4,$D279*(1-$I$3)/$D$264),"")</f>
        <v>1.8</v>
      </c>
      <c r="W279" s="79">
        <f>IF(AND($C279&lt;W$266,COUNT($E279:V279)&lt;$D$264+1),IF($D279*(1-$I$3)/$D$264*(W$266-$C$279)&gt;$D279*(1-$I$3),$D279*$I$3-$D279*$I$4,$D279*(1-$I$3)/$D$264),"")</f>
        <v>1.8</v>
      </c>
      <c r="X279" s="79">
        <f>IF(AND($C279&lt;X$266,COUNT($E279:W279)&lt;$D$264+1),IF($D279*(1-$I$3)/$D$264*(X$266-$C$279)&gt;$D279*(1-$I$3),$D279*$I$3-$D279*$I$4,$D279*(1-$I$3)/$D$264),"")</f>
        <v>1.8</v>
      </c>
      <c r="Y279" s="42">
        <f t="shared" si="268"/>
        <v>16.599999999999994</v>
      </c>
    </row>
    <row r="280" spans="2:25" x14ac:dyDescent="0.15">
      <c r="B280" s="92"/>
      <c r="C280" s="49">
        <v>37</v>
      </c>
      <c r="D280" s="41">
        <v>40</v>
      </c>
      <c r="E280" s="42" t="str">
        <f t="shared" si="267"/>
        <v/>
      </c>
      <c r="F280" s="79" t="str">
        <f>IF(AND($C280&lt;F$266,COUNT($E280:E280)&lt;$D$264+1),IF($D280*(1-$I$3)/$D$264*(F$266-$C$280)&gt;$D280*(1-$I$3),$D280*$I$3-$D280*$I$4,$D280*(1-$I$3)/$D$264),"")</f>
        <v/>
      </c>
      <c r="G280" s="79" t="str">
        <f>IF(AND($C280&lt;G$266,COUNT($E280:F280)&lt;$D$264+1),IF($D280*(1-$I$3)/$D$264*(G$266-$C$280)&gt;$D280*(1-$I$3),$D280*$I$3-$D280*$I$4,$D280*(1-$I$3)/$D$264),"")</f>
        <v/>
      </c>
      <c r="H280" s="79" t="str">
        <f>IF(AND($C280&lt;H$266,COUNT($E280:G280)&lt;$D$264+1),IF($D280*(1-$I$3)/$D$264*(H$266-$C$280)&gt;$D280*(1-$I$3),$D280*$I$3-$D280*$I$4,$D280*(1-$I$3)/$D$264),"")</f>
        <v/>
      </c>
      <c r="I280" s="79" t="str">
        <f>IF(AND($C280&lt;I$266,COUNT($E280:H280)&lt;$D$264+1),IF($D280*(1-$I$3)/$D$264*(I$266-$C$280)&gt;$D280*(1-$I$3),$D280*$I$3-$D280*$I$4,$D280*(1-$I$3)/$D$264),"")</f>
        <v/>
      </c>
      <c r="J280" s="79" t="str">
        <f>IF(AND($C280&lt;J$266,COUNT($E280:I280)&lt;$D$264+1),IF($D280*(1-$I$3)/$D$264*(J$266-$C$280)&gt;$D280*(1-$I$3),$D280*$I$3-$D280*$I$4,$D280*(1-$I$3)/$D$264),"")</f>
        <v/>
      </c>
      <c r="K280" s="79" t="str">
        <f>IF(AND($C280&lt;K$266,COUNT($E280:J280)&lt;$D$264+1),IF($D280*(1-$I$3)/$D$264*(K$266-$C$280)&gt;$D280*(1-$I$3),$D280*$I$3-$D280*$I$4,$D280*(1-$I$3)/$D$264),"")</f>
        <v/>
      </c>
      <c r="L280" s="79" t="str">
        <f>IF(AND($C280&lt;L$266,COUNT($E280:K280)&lt;$D$264+1),IF($D280*(1-$I$3)/$D$264*(L$266-$C$280)&gt;$D280*(1-$I$3),$D280*$I$3-$D280*$I$4,$D280*(1-$I$3)/$D$264),"")</f>
        <v/>
      </c>
      <c r="M280" s="79">
        <f>IF(AND($C280&lt;M$266,COUNT($E280:L280)&lt;$D$264+1),IF($D280*(1-$I$3)/$D$264*(M$266-$C$280)&gt;$D280*(1-$I$3),$D280*$I$3-$D280*$I$4,$D280*(1-$I$3)/$D$264),"")</f>
        <v>1.8</v>
      </c>
      <c r="N280" s="79">
        <f>IF(AND($C280&lt;N$266,COUNT($E280:M280)&lt;$D$264+1),IF($D280*(1-$I$3)/$D$264*(N$266-$C$280)&gt;$D280*(1-$I$3),$D280*$I$3-$D280*$I$4,$D280*(1-$I$3)/$D$264),"")</f>
        <v>1.8</v>
      </c>
      <c r="O280" s="79">
        <f>IF(AND($C280&lt;O$266,COUNT($E280:N280)&lt;$D$264+1),IF($D280*(1-$I$3)/$D$264*(O$266-$C$280)&gt;$D280*(1-$I$3),$D280*$I$3-$D280*$I$4,$D280*(1-$I$3)/$D$264),"")</f>
        <v>1.8</v>
      </c>
      <c r="P280" s="79">
        <f>IF(AND($C280&lt;P$266,COUNT($E280:O280)&lt;$D$264+1),IF($D280*(1-$I$3)/$D$264*(P$266-$C$280)&gt;$D280*(1-$I$3),$D280*$I$3-$D280*$I$4,$D280*(1-$I$3)/$D$264),"")</f>
        <v>1.8</v>
      </c>
      <c r="Q280" s="79">
        <f>IF(AND($C280&lt;Q$266,COUNT($E280:P280)&lt;$D$264+1),IF($D280*(1-$I$3)/$D$264*(Q$266-$C$280)&gt;$D280*(1-$I$3),$D280*$I$3-$D280*$I$4,$D280*(1-$I$3)/$D$264),"")</f>
        <v>1.8</v>
      </c>
      <c r="R280" s="79">
        <f>IF(AND($C280&lt;R$266,COUNT($E280:Q280)&lt;$D$264+1),IF($D280*(1-$I$3)/$D$264*(R$266-$C$280)&gt;$D280*(1-$I$3),$D280*$I$3-$D280*$I$4,$D280*(1-$I$3)/$D$264),"")</f>
        <v>1.8</v>
      </c>
      <c r="S280" s="79">
        <f>IF(AND($C280&lt;S$266,COUNT($E280:R280)&lt;$D$264+1),IF($D280*(1-$I$3)/$D$264*(S$266-$C$280)&gt;$D280*(1-$I$3),$D280*$I$3-$D280*$I$4,$D280*(1-$I$3)/$D$264),"")</f>
        <v>1.8</v>
      </c>
      <c r="T280" s="79">
        <f>IF(AND($C280&lt;T$266,COUNT($E280:S280)&lt;$D$264+1),IF($D280*(1-$I$3)/$D$264*(T$266-$C$280)&gt;$D280*(1-$I$3),$D280*$I$3-$D280*$I$4,$D280*(1-$I$3)/$D$264),"")</f>
        <v>1.8</v>
      </c>
      <c r="U280" s="79">
        <f>IF(AND($C280&lt;U$266,COUNT($E280:T280)&lt;$D$264+1),IF($D280*(1-$I$3)/$D$264*(U$266-$C$280)&gt;$D280*(1-$I$3),$D280*$I$3-$D280*$I$4,$D280*(1-$I$3)/$D$264),"")</f>
        <v>1.8</v>
      </c>
      <c r="V280" s="79">
        <f>IF(AND($C280&lt;V$266,COUNT($E280:U280)&lt;$D$264+1),IF($D280*(1-$I$3)/$D$264*(V$266-$C$280)&gt;$D280*(1-$I$3),$D280*$I$3-$D280*$I$4,$D280*(1-$I$3)/$D$264),"")</f>
        <v>1.8</v>
      </c>
      <c r="W280" s="79">
        <f>IF(AND($C280&lt;W$266,COUNT($E280:V280)&lt;$D$264+1),IF($D280*(1-$I$3)/$D$264*(W$266-$C$280)&gt;$D280*(1-$I$3),$D280*$I$3-$D280*$I$4,$D280*(1-$I$3)/$D$264),"")</f>
        <v>1.8</v>
      </c>
      <c r="X280" s="79">
        <f>IF(AND($C280&lt;X$266,COUNT($E280:W280)&lt;$D$264+1),IF($D280*(1-$I$3)/$D$264*(X$266-$C$280)&gt;$D280*(1-$I$3),$D280*$I$3-$D280*$I$4,$D280*(1-$I$3)/$D$264),"")</f>
        <v>1.8</v>
      </c>
      <c r="Y280" s="42">
        <f t="shared" si="268"/>
        <v>18.399999999999995</v>
      </c>
    </row>
    <row r="281" spans="2:25" x14ac:dyDescent="0.15">
      <c r="B281" s="92"/>
      <c r="C281" s="49">
        <v>38</v>
      </c>
      <c r="D281" s="41">
        <v>160</v>
      </c>
      <c r="E281" s="42" t="str">
        <f t="shared" si="267"/>
        <v/>
      </c>
      <c r="F281" s="79" t="str">
        <f>IF(AND($C281&lt;F$266,COUNT($E281:E281)&lt;$D$264+1),IF($D281*(1-$I$3)/$D$264*(F$266-$C$281)&gt;$D281*(1-$I$3),$D281*$I$3-$D281*$I$4,$D281*(1-$I$3)/$D$264),"")</f>
        <v/>
      </c>
      <c r="G281" s="79" t="str">
        <f>IF(AND($C281&lt;G$266,COUNT($E281:F281)&lt;$D$264+1),IF($D281*(1-$I$3)/$D$264*(G$266-$C$281)&gt;$D281*(1-$I$3),$D281*$I$3-$D281*$I$4,$D281*(1-$I$3)/$D$264),"")</f>
        <v/>
      </c>
      <c r="H281" s="79" t="str">
        <f>IF(AND($C281&lt;H$266,COUNT($E281:G281)&lt;$D$264+1),IF($D281*(1-$I$3)/$D$264*(H$266-$C$281)&gt;$D281*(1-$I$3),$D281*$I$3-$D281*$I$4,$D281*(1-$I$3)/$D$264),"")</f>
        <v/>
      </c>
      <c r="I281" s="79" t="str">
        <f>IF(AND($C281&lt;I$266,COUNT($E281:H281)&lt;$D$264+1),IF($D281*(1-$I$3)/$D$264*(I$266-$C$281)&gt;$D281*(1-$I$3),$D281*$I$3-$D281*$I$4,$D281*(1-$I$3)/$D$264),"")</f>
        <v/>
      </c>
      <c r="J281" s="79" t="str">
        <f>IF(AND($C281&lt;J$266,COUNT($E281:I281)&lt;$D$264+1),IF($D281*(1-$I$3)/$D$264*(J$266-$C$281)&gt;$D281*(1-$I$3),$D281*$I$3-$D281*$I$4,$D281*(1-$I$3)/$D$264),"")</f>
        <v/>
      </c>
      <c r="K281" s="79" t="str">
        <f>IF(AND($C281&lt;K$266,COUNT($E281:J281)&lt;$D$264+1),IF($D281*(1-$I$3)/$D$264*(K$266-$C$281)&gt;$D281*(1-$I$3),$D281*$I$3-$D281*$I$4,$D281*(1-$I$3)/$D$264),"")</f>
        <v/>
      </c>
      <c r="L281" s="79" t="str">
        <f>IF(AND($C281&lt;L$266,COUNT($E281:K281)&lt;$D$264+1),IF($D281*(1-$I$3)/$D$264*(L$266-$C$281)&gt;$D281*(1-$I$3),$D281*$I$3-$D281*$I$4,$D281*(1-$I$3)/$D$264),"")</f>
        <v/>
      </c>
      <c r="M281" s="79" t="str">
        <f>IF(AND($C281&lt;M$266,COUNT($E281:L281)&lt;$D$264+1),IF($D281*(1-$I$3)/$D$264*(M$266-$C$281)&gt;$D281*(1-$I$3),$D281*$I$3-$D281*$I$4,$D281*(1-$I$3)/$D$264),"")</f>
        <v/>
      </c>
      <c r="N281" s="79">
        <f>IF(AND($C281&lt;N$266,COUNT($E281:M281)&lt;$D$264+1),IF($D281*(1-$I$3)/$D$264*(N$266-$C$281)&gt;$D281*(1-$I$3),$D281*$I$3-$D281*$I$4,$D281*(1-$I$3)/$D$264),"")</f>
        <v>7.2</v>
      </c>
      <c r="O281" s="79">
        <f>IF(AND($C281&lt;O$266,COUNT($E281:N281)&lt;$D$264+1),IF($D281*(1-$I$3)/$D$264*(O$266-$C$281)&gt;$D281*(1-$I$3),$D281*$I$3-$D281*$I$4,$D281*(1-$I$3)/$D$264),"")</f>
        <v>7.2</v>
      </c>
      <c r="P281" s="79">
        <f>IF(AND($C281&lt;P$266,COUNT($E281:O281)&lt;$D$264+1),IF($D281*(1-$I$3)/$D$264*(P$266-$C$281)&gt;$D281*(1-$I$3),$D281*$I$3-$D281*$I$4,$D281*(1-$I$3)/$D$264),"")</f>
        <v>7.2</v>
      </c>
      <c r="Q281" s="79">
        <f>IF(AND($C281&lt;Q$266,COUNT($E281:P281)&lt;$D$264+1),IF($D281*(1-$I$3)/$D$264*(Q$266-$C$281)&gt;$D281*(1-$I$3),$D281*$I$3-$D281*$I$4,$D281*(1-$I$3)/$D$264),"")</f>
        <v>7.2</v>
      </c>
      <c r="R281" s="79">
        <f>IF(AND($C281&lt;R$266,COUNT($E281:Q281)&lt;$D$264+1),IF($D281*(1-$I$3)/$D$264*(R$266-$C$281)&gt;$D281*(1-$I$3),$D281*$I$3-$D281*$I$4,$D281*(1-$I$3)/$D$264),"")</f>
        <v>7.2</v>
      </c>
      <c r="S281" s="79">
        <f>IF(AND($C281&lt;S$266,COUNT($E281:R281)&lt;$D$264+1),IF($D281*(1-$I$3)/$D$264*(S$266-$C$281)&gt;$D281*(1-$I$3),$D281*$I$3-$D281*$I$4,$D281*(1-$I$3)/$D$264),"")</f>
        <v>7.2</v>
      </c>
      <c r="T281" s="79">
        <f>IF(AND($C281&lt;T$266,COUNT($E281:S281)&lt;$D$264+1),IF($D281*(1-$I$3)/$D$264*(T$266-$C$281)&gt;$D281*(1-$I$3),$D281*$I$3-$D281*$I$4,$D281*(1-$I$3)/$D$264),"")</f>
        <v>7.2</v>
      </c>
      <c r="U281" s="79">
        <f>IF(AND($C281&lt;U$266,COUNT($E281:T281)&lt;$D$264+1),IF($D281*(1-$I$3)/$D$264*(U$266-$C$281)&gt;$D281*(1-$I$3),$D281*$I$3-$D281*$I$4,$D281*(1-$I$3)/$D$264),"")</f>
        <v>7.2</v>
      </c>
      <c r="V281" s="79">
        <f>IF(AND($C281&lt;V$266,COUNT($E281:U281)&lt;$D$264+1),IF($D281*(1-$I$3)/$D$264*(V$266-$C$281)&gt;$D281*(1-$I$3),$D281*$I$3-$D281*$I$4,$D281*(1-$I$3)/$D$264),"")</f>
        <v>7.2</v>
      </c>
      <c r="W281" s="79">
        <f>IF(AND($C281&lt;W$266,COUNT($E281:V281)&lt;$D$264+1),IF($D281*(1-$I$3)/$D$264*(W$266-$C$281)&gt;$D281*(1-$I$3),$D281*$I$3-$D281*$I$4,$D281*(1-$I$3)/$D$264),"")</f>
        <v>7.2</v>
      </c>
      <c r="X281" s="79">
        <f>IF(AND($C281&lt;X$266,COUNT($E281:W281)&lt;$D$264+1),IF($D281*(1-$I$3)/$D$264*(X$266-$C$281)&gt;$D281*(1-$I$3),$D281*$I$3-$D281*$I$4,$D281*(1-$I$3)/$D$264),"")</f>
        <v>7.2</v>
      </c>
      <c r="Y281" s="42">
        <f t="shared" si="268"/>
        <v>80.799999999999983</v>
      </c>
    </row>
    <row r="282" spans="2:25" x14ac:dyDescent="0.15">
      <c r="B282" s="92"/>
      <c r="C282" s="49">
        <v>39</v>
      </c>
      <c r="D282" s="41">
        <v>41.904761904761905</v>
      </c>
      <c r="E282" s="42" t="str">
        <f t="shared" si="267"/>
        <v/>
      </c>
      <c r="F282" s="79" t="str">
        <f>IF(AND($C282&lt;F$266,COUNT($E282:E282)&lt;$D$264+1),IF($D282*(1-$I$3)/$D$264*(F$266-$C$282)&gt;$D282*(1-$I$3),$D282*$I$3-$D282*$I$4,$D282*(1-$I$3)/$D$264),"")</f>
        <v/>
      </c>
      <c r="G282" s="79" t="str">
        <f>IF(AND($C282&lt;G$266,COUNT($E282:F282)&lt;$D$264+1),IF($D282*(1-$I$3)/$D$264*(G$266-$C$282)&gt;$D282*(1-$I$3),$D282*$I$3-$D282*$I$4,$D282*(1-$I$3)/$D$264),"")</f>
        <v/>
      </c>
      <c r="H282" s="79" t="str">
        <f>IF(AND($C282&lt;H$266,COUNT($E282:G282)&lt;$D$264+1),IF($D282*(1-$I$3)/$D$264*(H$266-$C$282)&gt;$D282*(1-$I$3),$D282*$I$3-$D282*$I$4,$D282*(1-$I$3)/$D$264),"")</f>
        <v/>
      </c>
      <c r="I282" s="79" t="str">
        <f>IF(AND($C282&lt;I$266,COUNT($E282:H282)&lt;$D$264+1),IF($D282*(1-$I$3)/$D$264*(I$266-$C$282)&gt;$D282*(1-$I$3),$D282*$I$3-$D282*$I$4,$D282*(1-$I$3)/$D$264),"")</f>
        <v/>
      </c>
      <c r="J282" s="79" t="str">
        <f>IF(AND($C282&lt;J$266,COUNT($E282:I282)&lt;$D$264+1),IF($D282*(1-$I$3)/$D$264*(J$266-$C$282)&gt;$D282*(1-$I$3),$D282*$I$3-$D282*$I$4,$D282*(1-$I$3)/$D$264),"")</f>
        <v/>
      </c>
      <c r="K282" s="79" t="str">
        <f>IF(AND($C282&lt;K$266,COUNT($E282:J282)&lt;$D$264+1),IF($D282*(1-$I$3)/$D$264*(K$266-$C$282)&gt;$D282*(1-$I$3),$D282*$I$3-$D282*$I$4,$D282*(1-$I$3)/$D$264),"")</f>
        <v/>
      </c>
      <c r="L282" s="79" t="str">
        <f>IF(AND($C282&lt;L$266,COUNT($E282:K282)&lt;$D$264+1),IF($D282*(1-$I$3)/$D$264*(L$266-$C$282)&gt;$D282*(1-$I$3),$D282*$I$3-$D282*$I$4,$D282*(1-$I$3)/$D$264),"")</f>
        <v/>
      </c>
      <c r="M282" s="79" t="str">
        <f>IF(AND($C282&lt;M$266,COUNT($E282:L282)&lt;$D$264+1),IF($D282*(1-$I$3)/$D$264*(M$266-$C$282)&gt;$D282*(1-$I$3),$D282*$I$3-$D282*$I$4,$D282*(1-$I$3)/$D$264),"")</f>
        <v/>
      </c>
      <c r="N282" s="79" t="str">
        <f>IF(AND($C282&lt;N$266,COUNT($E282:M282)&lt;$D$264+1),IF($D282*(1-$I$3)/$D$264*(N$266-$C$282)&gt;$D282*(1-$I$3),$D282*$I$3-$D282*$I$4,$D282*(1-$I$3)/$D$264),"")</f>
        <v/>
      </c>
      <c r="O282" s="79">
        <f>IF(AND($C282&lt;O$266,COUNT($E282:N282)&lt;$D$264+1),IF($D282*(1-$I$3)/$D$264*(O$266-$C$282)&gt;$D282*(1-$I$3),$D282*$I$3-$D282*$I$4,$D282*(1-$I$3)/$D$264),"")</f>
        <v>1.8857142857142857</v>
      </c>
      <c r="P282" s="79">
        <f>IF(AND($C282&lt;P$266,COUNT($E282:O282)&lt;$D$264+1),IF($D282*(1-$I$3)/$D$264*(P$266-$C$282)&gt;$D282*(1-$I$3),$D282*$I$3-$D282*$I$4,$D282*(1-$I$3)/$D$264),"")</f>
        <v>1.8857142857142857</v>
      </c>
      <c r="Q282" s="79">
        <f>IF(AND($C282&lt;Q$266,COUNT($E282:P282)&lt;$D$264+1),IF($D282*(1-$I$3)/$D$264*(Q$266-$C$282)&gt;$D282*(1-$I$3),$D282*$I$3-$D282*$I$4,$D282*(1-$I$3)/$D$264),"")</f>
        <v>1.8857142857142857</v>
      </c>
      <c r="R282" s="79">
        <f>IF(AND($C282&lt;R$266,COUNT($E282:Q282)&lt;$D$264+1),IF($D282*(1-$I$3)/$D$264*(R$266-$C$282)&gt;$D282*(1-$I$3),$D282*$I$3-$D282*$I$4,$D282*(1-$I$3)/$D$264),"")</f>
        <v>1.8857142857142857</v>
      </c>
      <c r="S282" s="79">
        <f>IF(AND($C282&lt;S$266,COUNT($E282:R282)&lt;$D$264+1),IF($D282*(1-$I$3)/$D$264*(S$266-$C$282)&gt;$D282*(1-$I$3),$D282*$I$3-$D282*$I$4,$D282*(1-$I$3)/$D$264),"")</f>
        <v>1.8857142857142857</v>
      </c>
      <c r="T282" s="79">
        <f>IF(AND($C282&lt;T$266,COUNT($E282:S282)&lt;$D$264+1),IF($D282*(1-$I$3)/$D$264*(T$266-$C$282)&gt;$D282*(1-$I$3),$D282*$I$3-$D282*$I$4,$D282*(1-$I$3)/$D$264),"")</f>
        <v>1.8857142857142857</v>
      </c>
      <c r="U282" s="79">
        <f>IF(AND($C282&lt;U$266,COUNT($E282:T282)&lt;$D$264+1),IF($D282*(1-$I$3)/$D$264*(U$266-$C$282)&gt;$D282*(1-$I$3),$D282*$I$3-$D282*$I$4,$D282*(1-$I$3)/$D$264),"")</f>
        <v>1.8857142857142857</v>
      </c>
      <c r="V282" s="79">
        <f>IF(AND($C282&lt;V$266,COUNT($E282:U282)&lt;$D$264+1),IF($D282*(1-$I$3)/$D$264*(V$266-$C$282)&gt;$D282*(1-$I$3),$D282*$I$3-$D282*$I$4,$D282*(1-$I$3)/$D$264),"")</f>
        <v>1.8857142857142857</v>
      </c>
      <c r="W282" s="79">
        <f>IF(AND($C282&lt;W$266,COUNT($E282:V282)&lt;$D$264+1),IF($D282*(1-$I$3)/$D$264*(W$266-$C$282)&gt;$D282*(1-$I$3),$D282*$I$3-$D282*$I$4,$D282*(1-$I$3)/$D$264),"")</f>
        <v>1.8857142857142857</v>
      </c>
      <c r="X282" s="79">
        <f>IF(AND($C282&lt;X$266,COUNT($E282:W282)&lt;$D$264+1),IF($D282*(1-$I$3)/$D$264*(X$266-$C$282)&gt;$D282*(1-$I$3),$D282*$I$3-$D282*$I$4,$D282*(1-$I$3)/$D$264),"")</f>
        <v>1.8857142857142857</v>
      </c>
      <c r="Y282" s="42">
        <f t="shared" si="268"/>
        <v>23.047619047619047</v>
      </c>
    </row>
    <row r="283" spans="2:25" x14ac:dyDescent="0.15">
      <c r="B283" s="92"/>
      <c r="C283" s="49">
        <v>40</v>
      </c>
      <c r="D283" s="41">
        <v>40</v>
      </c>
      <c r="E283" s="42" t="str">
        <f t="shared" si="267"/>
        <v/>
      </c>
      <c r="F283" s="79" t="str">
        <f>IF(AND($C283&lt;F$266,COUNT($E283:E283)&lt;$D$264+1),IF($D283*(1-$I$3)/$D$264*(F$266-$C$283)&gt;$D283*(1-$I$3),$D283*$I$3-$D283*$I$4,$D283*(1-$I$3)/$D$264),"")</f>
        <v/>
      </c>
      <c r="G283" s="79" t="str">
        <f>IF(AND($C283&lt;G$266,COUNT($E283:F283)&lt;$D$264+1),IF($D283*(1-$I$3)/$D$264*(G$266-$C$283)&gt;$D283*(1-$I$3),$D283*$I$3-$D283*$I$4,$D283*(1-$I$3)/$D$264),"")</f>
        <v/>
      </c>
      <c r="H283" s="79" t="str">
        <f>IF(AND($C283&lt;H$266,COUNT($E283:G283)&lt;$D$264+1),IF($D283*(1-$I$3)/$D$264*(H$266-$C$283)&gt;$D283*(1-$I$3),$D283*$I$3-$D283*$I$4,$D283*(1-$I$3)/$D$264),"")</f>
        <v/>
      </c>
      <c r="I283" s="79" t="str">
        <f>IF(AND($C283&lt;I$266,COUNT($E283:H283)&lt;$D$264+1),IF($D283*(1-$I$3)/$D$264*(I$266-$C$283)&gt;$D283*(1-$I$3),$D283*$I$3-$D283*$I$4,$D283*(1-$I$3)/$D$264),"")</f>
        <v/>
      </c>
      <c r="J283" s="79" t="str">
        <f>IF(AND($C283&lt;J$266,COUNT($E283:I283)&lt;$D$264+1),IF($D283*(1-$I$3)/$D$264*(J$266-$C$283)&gt;$D283*(1-$I$3),$D283*$I$3-$D283*$I$4,$D283*(1-$I$3)/$D$264),"")</f>
        <v/>
      </c>
      <c r="K283" s="79" t="str">
        <f>IF(AND($C283&lt;K$266,COUNT($E283:J283)&lt;$D$264+1),IF($D283*(1-$I$3)/$D$264*(K$266-$C$283)&gt;$D283*(1-$I$3),$D283*$I$3-$D283*$I$4,$D283*(1-$I$3)/$D$264),"")</f>
        <v/>
      </c>
      <c r="L283" s="79" t="str">
        <f>IF(AND($C283&lt;L$266,COUNT($E283:K283)&lt;$D$264+1),IF($D283*(1-$I$3)/$D$264*(L$266-$C$283)&gt;$D283*(1-$I$3),$D283*$I$3-$D283*$I$4,$D283*(1-$I$3)/$D$264),"")</f>
        <v/>
      </c>
      <c r="M283" s="79" t="str">
        <f>IF(AND($C283&lt;M$266,COUNT($E283:L283)&lt;$D$264+1),IF($D283*(1-$I$3)/$D$264*(M$266-$C$283)&gt;$D283*(1-$I$3),$D283*$I$3-$D283*$I$4,$D283*(1-$I$3)/$D$264),"")</f>
        <v/>
      </c>
      <c r="N283" s="79" t="str">
        <f>IF(AND($C283&lt;N$266,COUNT($E283:M283)&lt;$D$264+1),IF($D283*(1-$I$3)/$D$264*(N$266-$C$283)&gt;$D283*(1-$I$3),$D283*$I$3-$D283*$I$4,$D283*(1-$I$3)/$D$264),"")</f>
        <v/>
      </c>
      <c r="O283" s="79" t="str">
        <f>IF(AND($C283&lt;O$266,COUNT($E283:N283)&lt;$D$264+1),IF($D283*(1-$I$3)/$D$264*(O$266-$C$283)&gt;$D283*(1-$I$3),$D283*$I$3-$D283*$I$4,$D283*(1-$I$3)/$D$264),"")</f>
        <v/>
      </c>
      <c r="P283" s="79">
        <f>IF(AND($C283&lt;P$266,COUNT($E283:O283)&lt;$D$264+1),IF($D283*(1-$I$3)/$D$264*(P$266-$C$283)&gt;$D283*(1-$I$3),$D283*$I$3-$D283*$I$4,$D283*(1-$I$3)/$D$264),"")</f>
        <v>1.8</v>
      </c>
      <c r="Q283" s="79">
        <f>IF(AND($C283&lt;Q$266,COUNT($E283:P283)&lt;$D$264+1),IF($D283*(1-$I$3)/$D$264*(Q$266-$C$283)&gt;$D283*(1-$I$3),$D283*$I$3-$D283*$I$4,$D283*(1-$I$3)/$D$264),"")</f>
        <v>1.8</v>
      </c>
      <c r="R283" s="79">
        <f>IF(AND($C283&lt;R$266,COUNT($E283:Q283)&lt;$D$264+1),IF($D283*(1-$I$3)/$D$264*(R$266-$C$283)&gt;$D283*(1-$I$3),$D283*$I$3-$D283*$I$4,$D283*(1-$I$3)/$D$264),"")</f>
        <v>1.8</v>
      </c>
      <c r="S283" s="79">
        <f>IF(AND($C283&lt;S$266,COUNT($E283:R283)&lt;$D$264+1),IF($D283*(1-$I$3)/$D$264*(S$266-$C$283)&gt;$D283*(1-$I$3),$D283*$I$3-$D283*$I$4,$D283*(1-$I$3)/$D$264),"")</f>
        <v>1.8</v>
      </c>
      <c r="T283" s="79">
        <f>IF(AND($C283&lt;T$266,COUNT($E283:S283)&lt;$D$264+1),IF($D283*(1-$I$3)/$D$264*(T$266-$C$283)&gt;$D283*(1-$I$3),$D283*$I$3-$D283*$I$4,$D283*(1-$I$3)/$D$264),"")</f>
        <v>1.8</v>
      </c>
      <c r="U283" s="79">
        <f>IF(AND($C283&lt;U$266,COUNT($E283:T283)&lt;$D$264+1),IF($D283*(1-$I$3)/$D$264*(U$266-$C$283)&gt;$D283*(1-$I$3),$D283*$I$3-$D283*$I$4,$D283*(1-$I$3)/$D$264),"")</f>
        <v>1.8</v>
      </c>
      <c r="V283" s="79">
        <f>IF(AND($C283&lt;V$266,COUNT($E283:U283)&lt;$D$264+1),IF($D283*(1-$I$3)/$D$264*(V$266-$C$283)&gt;$D283*(1-$I$3),$D283*$I$3-$D283*$I$4,$D283*(1-$I$3)/$D$264),"")</f>
        <v>1.8</v>
      </c>
      <c r="W283" s="79">
        <f>IF(AND($C283&lt;W$266,COUNT($E283:V283)&lt;$D$264+1),IF($D283*(1-$I$3)/$D$264*(W$266-$C$283)&gt;$D283*(1-$I$3),$D283*$I$3-$D283*$I$4,$D283*(1-$I$3)/$D$264),"")</f>
        <v>1.8</v>
      </c>
      <c r="X283" s="79">
        <f>IF(AND($C283&lt;X$266,COUNT($E283:W283)&lt;$D$264+1),IF($D283*(1-$I$3)/$D$264*(X$266-$C$283)&gt;$D283*(1-$I$3),$D283*$I$3-$D283*$I$4,$D283*(1-$I$3)/$D$264),"")</f>
        <v>1.8</v>
      </c>
      <c r="Y283" s="42">
        <f t="shared" si="268"/>
        <v>23.799999999999997</v>
      </c>
    </row>
    <row r="284" spans="2:25" x14ac:dyDescent="0.15">
      <c r="B284" s="92"/>
      <c r="C284" s="49">
        <v>41</v>
      </c>
      <c r="D284" s="41">
        <v>40</v>
      </c>
      <c r="E284" s="42" t="str">
        <f t="shared" si="267"/>
        <v/>
      </c>
      <c r="F284" s="79" t="str">
        <f>IF(AND($C284&lt;F$266,COUNT($E284:E284)&lt;$D$264+1),IF($D284*(1-$I$3)/$D$264*(F$266-$C$284)&gt;$D284*(1-$I$3),$D284*$I$3-$D284*$I$4,$D284*(1-$I$3)/$D$264),"")</f>
        <v/>
      </c>
      <c r="G284" s="79" t="str">
        <f>IF(AND($C284&lt;G$266,COUNT($E284:F284)&lt;$D$264+1),IF($D284*(1-$I$3)/$D$264*(G$266-$C$284)&gt;$D284*(1-$I$3),$D284*$I$3-$D284*$I$4,$D284*(1-$I$3)/$D$264),"")</f>
        <v/>
      </c>
      <c r="H284" s="79" t="str">
        <f>IF(AND($C284&lt;H$266,COUNT($E284:G284)&lt;$D$264+1),IF($D284*(1-$I$3)/$D$264*(H$266-$C$284)&gt;$D284*(1-$I$3),$D284*$I$3-$D284*$I$4,$D284*(1-$I$3)/$D$264),"")</f>
        <v/>
      </c>
      <c r="I284" s="79" t="str">
        <f>IF(AND($C284&lt;I$266,COUNT($E284:H284)&lt;$D$264+1),IF($D284*(1-$I$3)/$D$264*(I$266-$C$284)&gt;$D284*(1-$I$3),$D284*$I$3-$D284*$I$4,$D284*(1-$I$3)/$D$264),"")</f>
        <v/>
      </c>
      <c r="J284" s="79" t="str">
        <f>IF(AND($C284&lt;J$266,COUNT($E284:I284)&lt;$D$264+1),IF($D284*(1-$I$3)/$D$264*(J$266-$C$284)&gt;$D284*(1-$I$3),$D284*$I$3-$D284*$I$4,$D284*(1-$I$3)/$D$264),"")</f>
        <v/>
      </c>
      <c r="K284" s="79" t="str">
        <f>IF(AND($C284&lt;K$266,COUNT($E284:J284)&lt;$D$264+1),IF($D284*(1-$I$3)/$D$264*(K$266-$C$284)&gt;$D284*(1-$I$3),$D284*$I$3-$D284*$I$4,$D284*(1-$I$3)/$D$264),"")</f>
        <v/>
      </c>
      <c r="L284" s="79" t="str">
        <f>IF(AND($C284&lt;L$266,COUNT($E284:K284)&lt;$D$264+1),IF($D284*(1-$I$3)/$D$264*(L$266-$C$284)&gt;$D284*(1-$I$3),$D284*$I$3-$D284*$I$4,$D284*(1-$I$3)/$D$264),"")</f>
        <v/>
      </c>
      <c r="M284" s="79" t="str">
        <f>IF(AND($C284&lt;M$266,COUNT($E284:L284)&lt;$D$264+1),IF($D284*(1-$I$3)/$D$264*(M$266-$C$284)&gt;$D284*(1-$I$3),$D284*$I$3-$D284*$I$4,$D284*(1-$I$3)/$D$264),"")</f>
        <v/>
      </c>
      <c r="N284" s="79" t="str">
        <f>IF(AND($C284&lt;N$266,COUNT($E284:M284)&lt;$D$264+1),IF($D284*(1-$I$3)/$D$264*(N$266-$C$284)&gt;$D284*(1-$I$3),$D284*$I$3-$D284*$I$4,$D284*(1-$I$3)/$D$264),"")</f>
        <v/>
      </c>
      <c r="O284" s="79" t="str">
        <f>IF(AND($C284&lt;O$266,COUNT($E284:N284)&lt;$D$264+1),IF($D284*(1-$I$3)/$D$264*(O$266-$C$284)&gt;$D284*(1-$I$3),$D284*$I$3-$D284*$I$4,$D284*(1-$I$3)/$D$264),"")</f>
        <v/>
      </c>
      <c r="P284" s="79" t="str">
        <f>IF(AND($C284&lt;P$266,COUNT($E284:O284)&lt;$D$264+1),IF($D284*(1-$I$3)/$D$264*(P$266-$C$284)&gt;$D284*(1-$I$3),$D284*$I$3-$D284*$I$4,$D284*(1-$I$3)/$D$264),"")</f>
        <v/>
      </c>
      <c r="Q284" s="79">
        <f>IF(AND($C284&lt;Q$266,COUNT($E284:P284)&lt;$D$264+1),IF($D284*(1-$I$3)/$D$264*(Q$266-$C$284)&gt;$D284*(1-$I$3),$D284*$I$3-$D284*$I$4,$D284*(1-$I$3)/$D$264),"")</f>
        <v>1.8</v>
      </c>
      <c r="R284" s="79">
        <f>IF(AND($C284&lt;R$266,COUNT($E284:Q284)&lt;$D$264+1),IF($D284*(1-$I$3)/$D$264*(R$266-$C$284)&gt;$D284*(1-$I$3),$D284*$I$3-$D284*$I$4,$D284*(1-$I$3)/$D$264),"")</f>
        <v>1.8</v>
      </c>
      <c r="S284" s="79">
        <f>IF(AND($C284&lt;S$266,COUNT($E284:R284)&lt;$D$264+1),IF($D284*(1-$I$3)/$D$264*(S$266-$C$284)&gt;$D284*(1-$I$3),$D284*$I$3-$D284*$I$4,$D284*(1-$I$3)/$D$264),"")</f>
        <v>1.8</v>
      </c>
      <c r="T284" s="79">
        <f>IF(AND($C284&lt;T$266,COUNT($E284:S284)&lt;$D$264+1),IF($D284*(1-$I$3)/$D$264*(T$266-$C$284)&gt;$D284*(1-$I$3),$D284*$I$3-$D284*$I$4,$D284*(1-$I$3)/$D$264),"")</f>
        <v>1.8</v>
      </c>
      <c r="U284" s="79">
        <f>IF(AND($C284&lt;U$266,COUNT($E284:T284)&lt;$D$264+1),IF($D284*(1-$I$3)/$D$264*(U$266-$C$284)&gt;$D284*(1-$I$3),$D284*$I$3-$D284*$I$4,$D284*(1-$I$3)/$D$264),"")</f>
        <v>1.8</v>
      </c>
      <c r="V284" s="79">
        <f>IF(AND($C284&lt;V$266,COUNT($E284:U284)&lt;$D$264+1),IF($D284*(1-$I$3)/$D$264*(V$266-$C$284)&gt;$D284*(1-$I$3),$D284*$I$3-$D284*$I$4,$D284*(1-$I$3)/$D$264),"")</f>
        <v>1.8</v>
      </c>
      <c r="W284" s="79">
        <f>IF(AND($C284&lt;W$266,COUNT($E284:V284)&lt;$D$264+1),IF($D284*(1-$I$3)/$D$264*(W$266-$C$284)&gt;$D284*(1-$I$3),$D284*$I$3-$D284*$I$4,$D284*(1-$I$3)/$D$264),"")</f>
        <v>1.8</v>
      </c>
      <c r="X284" s="79">
        <f>IF(AND($C284&lt;X$266,COUNT($E284:W284)&lt;$D$264+1),IF($D284*(1-$I$3)/$D$264*(X$266-$C$284)&gt;$D284*(1-$I$3),$D284*$I$3-$D284*$I$4,$D284*(1-$I$3)/$D$264),"")</f>
        <v>1.8</v>
      </c>
      <c r="Y284" s="42">
        <f t="shared" si="268"/>
        <v>25.599999999999998</v>
      </c>
    </row>
    <row r="285" spans="2:25" x14ac:dyDescent="0.15">
      <c r="B285" s="92"/>
      <c r="C285" s="49">
        <v>42</v>
      </c>
      <c r="D285" s="41">
        <v>40</v>
      </c>
      <c r="E285" s="42" t="str">
        <f t="shared" si="267"/>
        <v/>
      </c>
      <c r="F285" s="79" t="str">
        <f>IF(AND($C285&lt;F$266,COUNT($E285:E285)&lt;$D$264+1),IF($D285*(1-$I$3)/$D$264*(F$266-$C$285)&gt;$D285*(1-$I$3),$D285*$I$3-$D285*$I$4,$D285*(1-$I$3)/$D$264),"")</f>
        <v/>
      </c>
      <c r="G285" s="79" t="str">
        <f>IF(AND($C285&lt;G$266,COUNT($E285:F285)&lt;$D$264+1),IF($D285*(1-$I$3)/$D$264*(G$266-$C$285)&gt;$D285*(1-$I$3),$D285*$I$3-$D285*$I$4,$D285*(1-$I$3)/$D$264),"")</f>
        <v/>
      </c>
      <c r="H285" s="79" t="str">
        <f>IF(AND($C285&lt;H$266,COUNT($E285:G285)&lt;$D$264+1),IF($D285*(1-$I$3)/$D$264*(H$266-$C$285)&gt;$D285*(1-$I$3),$D285*$I$3-$D285*$I$4,$D285*(1-$I$3)/$D$264),"")</f>
        <v/>
      </c>
      <c r="I285" s="79" t="str">
        <f>IF(AND($C285&lt;I$266,COUNT($E285:H285)&lt;$D$264+1),IF($D285*(1-$I$3)/$D$264*(I$266-$C$285)&gt;$D285*(1-$I$3),$D285*$I$3-$D285*$I$4,$D285*(1-$I$3)/$D$264),"")</f>
        <v/>
      </c>
      <c r="J285" s="79" t="str">
        <f>IF(AND($C285&lt;J$266,COUNT($E285:I285)&lt;$D$264+1),IF($D285*(1-$I$3)/$D$264*(J$266-$C$285)&gt;$D285*(1-$I$3),$D285*$I$3-$D285*$I$4,$D285*(1-$I$3)/$D$264),"")</f>
        <v/>
      </c>
      <c r="K285" s="79" t="str">
        <f>IF(AND($C285&lt;K$266,COUNT($E285:J285)&lt;$D$264+1),IF($D285*(1-$I$3)/$D$264*(K$266-$C$285)&gt;$D285*(1-$I$3),$D285*$I$3-$D285*$I$4,$D285*(1-$I$3)/$D$264),"")</f>
        <v/>
      </c>
      <c r="L285" s="79" t="str">
        <f>IF(AND($C285&lt;L$266,COUNT($E285:K285)&lt;$D$264+1),IF($D285*(1-$I$3)/$D$264*(L$266-$C$285)&gt;$D285*(1-$I$3),$D285*$I$3-$D285*$I$4,$D285*(1-$I$3)/$D$264),"")</f>
        <v/>
      </c>
      <c r="M285" s="79" t="str">
        <f>IF(AND($C285&lt;M$266,COUNT($E285:L285)&lt;$D$264+1),IF($D285*(1-$I$3)/$D$264*(M$266-$C$285)&gt;$D285*(1-$I$3),$D285*$I$3-$D285*$I$4,$D285*(1-$I$3)/$D$264),"")</f>
        <v/>
      </c>
      <c r="N285" s="79" t="str">
        <f>IF(AND($C285&lt;N$266,COUNT($E285:M285)&lt;$D$264+1),IF($D285*(1-$I$3)/$D$264*(N$266-$C$285)&gt;$D285*(1-$I$3),$D285*$I$3-$D285*$I$4,$D285*(1-$I$3)/$D$264),"")</f>
        <v/>
      </c>
      <c r="O285" s="79" t="str">
        <f>IF(AND($C285&lt;O$266,COUNT($E285:N285)&lt;$D$264+1),IF($D285*(1-$I$3)/$D$264*(O$266-$C$285)&gt;$D285*(1-$I$3),$D285*$I$3-$D285*$I$4,$D285*(1-$I$3)/$D$264),"")</f>
        <v/>
      </c>
      <c r="P285" s="79" t="str">
        <f>IF(AND($C285&lt;P$266,COUNT($E285:O285)&lt;$D$264+1),IF($D285*(1-$I$3)/$D$264*(P$266-$C$285)&gt;$D285*(1-$I$3),$D285*$I$3-$D285*$I$4,$D285*(1-$I$3)/$D$264),"")</f>
        <v/>
      </c>
      <c r="Q285" s="79" t="str">
        <f>IF(AND($C285&lt;Q$266,COUNT($E285:P285)&lt;$D$264+1),IF($D285*(1-$I$3)/$D$264*(Q$266-$C$285)&gt;$D285*(1-$I$3),$D285*$I$3-$D285*$I$4,$D285*(1-$I$3)/$D$264),"")</f>
        <v/>
      </c>
      <c r="R285" s="79">
        <f>IF(AND($C285&lt;R$266,COUNT($E285:Q285)&lt;$D$264+1),IF($D285*(1-$I$3)/$D$264*(R$266-$C$285)&gt;$D285*(1-$I$3),$D285*$I$3-$D285*$I$4,$D285*(1-$I$3)/$D$264),"")</f>
        <v>1.8</v>
      </c>
      <c r="S285" s="79">
        <f>IF(AND($C285&lt;S$266,COUNT($E285:R285)&lt;$D$264+1),IF($D285*(1-$I$3)/$D$264*(S$266-$C$285)&gt;$D285*(1-$I$3),$D285*$I$3-$D285*$I$4,$D285*(1-$I$3)/$D$264),"")</f>
        <v>1.8</v>
      </c>
      <c r="T285" s="79">
        <f>IF(AND($C285&lt;T$266,COUNT($E285:S285)&lt;$D$264+1),IF($D285*(1-$I$3)/$D$264*(T$266-$C$285)&gt;$D285*(1-$I$3),$D285*$I$3-$D285*$I$4,$D285*(1-$I$3)/$D$264),"")</f>
        <v>1.8</v>
      </c>
      <c r="U285" s="79">
        <f>IF(AND($C285&lt;U$266,COUNT($E285:T285)&lt;$D$264+1),IF($D285*(1-$I$3)/$D$264*(U$266-$C$285)&gt;$D285*(1-$I$3),$D285*$I$3-$D285*$I$4,$D285*(1-$I$3)/$D$264),"")</f>
        <v>1.8</v>
      </c>
      <c r="V285" s="79">
        <f>IF(AND($C285&lt;V$266,COUNT($E285:U285)&lt;$D$264+1),IF($D285*(1-$I$3)/$D$264*(V$266-$C$285)&gt;$D285*(1-$I$3),$D285*$I$3-$D285*$I$4,$D285*(1-$I$3)/$D$264),"")</f>
        <v>1.8</v>
      </c>
      <c r="W285" s="79">
        <f>IF(AND($C285&lt;W$266,COUNT($E285:V285)&lt;$D$264+1),IF($D285*(1-$I$3)/$D$264*(W$266-$C$285)&gt;$D285*(1-$I$3),$D285*$I$3-$D285*$I$4,$D285*(1-$I$3)/$D$264),"")</f>
        <v>1.8</v>
      </c>
      <c r="X285" s="79">
        <f>IF(AND($C285&lt;X$266,COUNT($E285:W285)&lt;$D$264+1),IF($D285*(1-$I$3)/$D$264*(X$266-$C$285)&gt;$D285*(1-$I$3),$D285*$I$3-$D285*$I$4,$D285*(1-$I$3)/$D$264),"")</f>
        <v>1.8</v>
      </c>
      <c r="Y285" s="42">
        <f t="shared" si="268"/>
        <v>27.4</v>
      </c>
    </row>
    <row r="286" spans="2:25" x14ac:dyDescent="0.15">
      <c r="B286" s="92"/>
      <c r="C286" s="49">
        <v>43</v>
      </c>
      <c r="D286" s="41">
        <v>40</v>
      </c>
      <c r="E286" s="42" t="str">
        <f t="shared" si="267"/>
        <v/>
      </c>
      <c r="F286" s="79" t="str">
        <f>IF(AND($C286&lt;F$266,COUNT($E286:E286)&lt;$D$264+1),IF($D286*(1-$I$3)/$D$264*(F$266-$C$286)&gt;$D286*(1-$I$3),$D286*$I$3-$D286*$I$4,$D286*(1-$I$3)/$D$264),"")</f>
        <v/>
      </c>
      <c r="G286" s="79" t="str">
        <f>IF(AND($C286&lt;G$266,COUNT($E286:F286)&lt;$D$264+1),IF($D286*(1-$I$3)/$D$264*(G$266-$C$286)&gt;$D286*(1-$I$3),$D286*$I$3-$D286*$I$4,$D286*(1-$I$3)/$D$264),"")</f>
        <v/>
      </c>
      <c r="H286" s="79" t="str">
        <f>IF(AND($C286&lt;H$266,COUNT($E286:G286)&lt;$D$264+1),IF($D286*(1-$I$3)/$D$264*(H$266-$C$286)&gt;$D286*(1-$I$3),$D286*$I$3-$D286*$I$4,$D286*(1-$I$3)/$D$264),"")</f>
        <v/>
      </c>
      <c r="I286" s="79" t="str">
        <f>IF(AND($C286&lt;I$266,COUNT($E286:H286)&lt;$D$264+1),IF($D286*(1-$I$3)/$D$264*(I$266-$C$286)&gt;$D286*(1-$I$3),$D286*$I$3-$D286*$I$4,$D286*(1-$I$3)/$D$264),"")</f>
        <v/>
      </c>
      <c r="J286" s="79" t="str">
        <f>IF(AND($C286&lt;J$266,COUNT($E286:I286)&lt;$D$264+1),IF($D286*(1-$I$3)/$D$264*(J$266-$C$286)&gt;$D286*(1-$I$3),$D286*$I$3-$D286*$I$4,$D286*(1-$I$3)/$D$264),"")</f>
        <v/>
      </c>
      <c r="K286" s="79" t="str">
        <f>IF(AND($C286&lt;K$266,COUNT($E286:J286)&lt;$D$264+1),IF($D286*(1-$I$3)/$D$264*(K$266-$C$286)&gt;$D286*(1-$I$3),$D286*$I$3-$D286*$I$4,$D286*(1-$I$3)/$D$264),"")</f>
        <v/>
      </c>
      <c r="L286" s="79" t="str">
        <f>IF(AND($C286&lt;L$266,COUNT($E286:K286)&lt;$D$264+1),IF($D286*(1-$I$3)/$D$264*(L$266-$C$286)&gt;$D286*(1-$I$3),$D286*$I$3-$D286*$I$4,$D286*(1-$I$3)/$D$264),"")</f>
        <v/>
      </c>
      <c r="M286" s="79" t="str">
        <f>IF(AND($C286&lt;M$266,COUNT($E286:L286)&lt;$D$264+1),IF($D286*(1-$I$3)/$D$264*(M$266-$C$286)&gt;$D286*(1-$I$3),$D286*$I$3-$D286*$I$4,$D286*(1-$I$3)/$D$264),"")</f>
        <v/>
      </c>
      <c r="N286" s="79" t="str">
        <f>IF(AND($C286&lt;N$266,COUNT($E286:M286)&lt;$D$264+1),IF($D286*(1-$I$3)/$D$264*(N$266-$C$286)&gt;$D286*(1-$I$3),$D286*$I$3-$D286*$I$4,$D286*(1-$I$3)/$D$264),"")</f>
        <v/>
      </c>
      <c r="O286" s="79" t="str">
        <f>IF(AND($C286&lt;O$266,COUNT($E286:N286)&lt;$D$264+1),IF($D286*(1-$I$3)/$D$264*(O$266-$C$286)&gt;$D286*(1-$I$3),$D286*$I$3-$D286*$I$4,$D286*(1-$I$3)/$D$264),"")</f>
        <v/>
      </c>
      <c r="P286" s="79" t="str">
        <f>IF(AND($C286&lt;P$266,COUNT($E286:O286)&lt;$D$264+1),IF($D286*(1-$I$3)/$D$264*(P$266-$C$286)&gt;$D286*(1-$I$3),$D286*$I$3-$D286*$I$4,$D286*(1-$I$3)/$D$264),"")</f>
        <v/>
      </c>
      <c r="Q286" s="79" t="str">
        <f>IF(AND($C286&lt;Q$266,COUNT($E286:P286)&lt;$D$264+1),IF($D286*(1-$I$3)/$D$264*(Q$266-$C$286)&gt;$D286*(1-$I$3),$D286*$I$3-$D286*$I$4,$D286*(1-$I$3)/$D$264),"")</f>
        <v/>
      </c>
      <c r="R286" s="79" t="str">
        <f>IF(AND($C286&lt;R$266,COUNT($E286:Q286)&lt;$D$264+1),IF($D286*(1-$I$3)/$D$264*(R$266-$C$286)&gt;$D286*(1-$I$3),$D286*$I$3-$D286*$I$4,$D286*(1-$I$3)/$D$264),"")</f>
        <v/>
      </c>
      <c r="S286" s="79">
        <f>IF(AND($C286&lt;S$266,COUNT($E286:R286)&lt;$D$264+1),IF($D286*(1-$I$3)/$D$264*(S$266-$C$286)&gt;$D286*(1-$I$3),$D286*$I$3-$D286*$I$4,$D286*(1-$I$3)/$D$264),"")</f>
        <v>1.8</v>
      </c>
      <c r="T286" s="79">
        <f>IF(AND($C286&lt;T$266,COUNT($E286:S286)&lt;$D$264+1),IF($D286*(1-$I$3)/$D$264*(T$266-$C$286)&gt;$D286*(1-$I$3),$D286*$I$3-$D286*$I$4,$D286*(1-$I$3)/$D$264),"")</f>
        <v>1.8</v>
      </c>
      <c r="U286" s="79">
        <f>IF(AND($C286&lt;U$266,COUNT($E286:T286)&lt;$D$264+1),IF($D286*(1-$I$3)/$D$264*(U$266-$C$286)&gt;$D286*(1-$I$3),$D286*$I$3-$D286*$I$4,$D286*(1-$I$3)/$D$264),"")</f>
        <v>1.8</v>
      </c>
      <c r="V286" s="79">
        <f>IF(AND($C286&lt;V$266,COUNT($E286:U286)&lt;$D$264+1),IF($D286*(1-$I$3)/$D$264*(V$266-$C$286)&gt;$D286*(1-$I$3),$D286*$I$3-$D286*$I$4,$D286*(1-$I$3)/$D$264),"")</f>
        <v>1.8</v>
      </c>
      <c r="W286" s="79">
        <f>IF(AND($C286&lt;W$266,COUNT($E286:V286)&lt;$D$264+1),IF($D286*(1-$I$3)/$D$264*(W$266-$C$286)&gt;$D286*(1-$I$3),$D286*$I$3-$D286*$I$4,$D286*(1-$I$3)/$D$264),"")</f>
        <v>1.8</v>
      </c>
      <c r="X286" s="79">
        <f>IF(AND($C286&lt;X$266,COUNT($E286:W286)&lt;$D$264+1),IF($D286*(1-$I$3)/$D$264*(X$266-$C$286)&gt;$D286*(1-$I$3),$D286*$I$3-$D286*$I$4,$D286*(1-$I$3)/$D$264),"")</f>
        <v>1.8</v>
      </c>
      <c r="Y286" s="42">
        <f t="shared" si="268"/>
        <v>29.2</v>
      </c>
    </row>
    <row r="287" spans="2:25" x14ac:dyDescent="0.15">
      <c r="B287" s="92"/>
      <c r="C287" s="49">
        <v>44</v>
      </c>
      <c r="D287" s="41">
        <v>41.904761904761905</v>
      </c>
      <c r="E287" s="42" t="str">
        <f t="shared" si="267"/>
        <v/>
      </c>
      <c r="F287" s="79" t="str">
        <f>IF(AND($C287&lt;F$266,COUNT($E287:E287)&lt;$D$264+1),IF($D287*(1-$I$3)/$D$264*(F$266-$C$287)&gt;$D287*(1-$I$3),$D287*$I$3-$D287*$I$4,$D287*(1-$I$3)/$D$264),"")</f>
        <v/>
      </c>
      <c r="G287" s="79" t="str">
        <f>IF(AND($C287&lt;G$266,COUNT($E287:F287)&lt;$D$264+1),IF($D287*(1-$I$3)/$D$264*(G$266-$C$287)&gt;$D287*(1-$I$3),$D287*$I$3-$D287*$I$4,$D287*(1-$I$3)/$D$264),"")</f>
        <v/>
      </c>
      <c r="H287" s="79" t="str">
        <f>IF(AND($C287&lt;H$266,COUNT($E287:G287)&lt;$D$264+1),IF($D287*(1-$I$3)/$D$264*(H$266-$C$287)&gt;$D287*(1-$I$3),$D287*$I$3-$D287*$I$4,$D287*(1-$I$3)/$D$264),"")</f>
        <v/>
      </c>
      <c r="I287" s="79" t="str">
        <f>IF(AND($C287&lt;I$266,COUNT($E287:H287)&lt;$D$264+1),IF($D287*(1-$I$3)/$D$264*(I$266-$C$287)&gt;$D287*(1-$I$3),$D287*$I$3-$D287*$I$4,$D287*(1-$I$3)/$D$264),"")</f>
        <v/>
      </c>
      <c r="J287" s="79" t="str">
        <f>IF(AND($C287&lt;J$266,COUNT($E287:I287)&lt;$D$264+1),IF($D287*(1-$I$3)/$D$264*(J$266-$C$287)&gt;$D287*(1-$I$3),$D287*$I$3-$D287*$I$4,$D287*(1-$I$3)/$D$264),"")</f>
        <v/>
      </c>
      <c r="K287" s="79" t="str">
        <f>IF(AND($C287&lt;K$266,COUNT($E287:J287)&lt;$D$264+1),IF($D287*(1-$I$3)/$D$264*(K$266-$C$287)&gt;$D287*(1-$I$3),$D287*$I$3-$D287*$I$4,$D287*(1-$I$3)/$D$264),"")</f>
        <v/>
      </c>
      <c r="L287" s="79" t="str">
        <f>IF(AND($C287&lt;L$266,COUNT($E287:K287)&lt;$D$264+1),IF($D287*(1-$I$3)/$D$264*(L$266-$C$287)&gt;$D287*(1-$I$3),$D287*$I$3-$D287*$I$4,$D287*(1-$I$3)/$D$264),"")</f>
        <v/>
      </c>
      <c r="M287" s="79" t="str">
        <f>IF(AND($C287&lt;M$266,COUNT($E287:L287)&lt;$D$264+1),IF($D287*(1-$I$3)/$D$264*(M$266-$C$287)&gt;$D287*(1-$I$3),$D287*$I$3-$D287*$I$4,$D287*(1-$I$3)/$D$264),"")</f>
        <v/>
      </c>
      <c r="N287" s="79" t="str">
        <f>IF(AND($C287&lt;N$266,COUNT($E287:M287)&lt;$D$264+1),IF($D287*(1-$I$3)/$D$264*(N$266-$C$287)&gt;$D287*(1-$I$3),$D287*$I$3-$D287*$I$4,$D287*(1-$I$3)/$D$264),"")</f>
        <v/>
      </c>
      <c r="O287" s="79" t="str">
        <f>IF(AND($C287&lt;O$266,COUNT($E287:N287)&lt;$D$264+1),IF($D287*(1-$I$3)/$D$264*(O$266-$C$287)&gt;$D287*(1-$I$3),$D287*$I$3-$D287*$I$4,$D287*(1-$I$3)/$D$264),"")</f>
        <v/>
      </c>
      <c r="P287" s="79" t="str">
        <f>IF(AND($C287&lt;P$266,COUNT($E287:O287)&lt;$D$264+1),IF($D287*(1-$I$3)/$D$264*(P$266-$C$287)&gt;$D287*(1-$I$3),$D287*$I$3-$D287*$I$4,$D287*(1-$I$3)/$D$264),"")</f>
        <v/>
      </c>
      <c r="Q287" s="79" t="str">
        <f>IF(AND($C287&lt;Q$266,COUNT($E287:P287)&lt;$D$264+1),IF($D287*(1-$I$3)/$D$264*(Q$266-$C$287)&gt;$D287*(1-$I$3),$D287*$I$3-$D287*$I$4,$D287*(1-$I$3)/$D$264),"")</f>
        <v/>
      </c>
      <c r="R287" s="79" t="str">
        <f>IF(AND($C287&lt;R$266,COUNT($E287:Q287)&lt;$D$264+1),IF($D287*(1-$I$3)/$D$264*(R$266-$C$287)&gt;$D287*(1-$I$3),$D287*$I$3-$D287*$I$4,$D287*(1-$I$3)/$D$264),"")</f>
        <v/>
      </c>
      <c r="S287" s="79" t="str">
        <f>IF(AND($C287&lt;S$266,COUNT($E287:R287)&lt;$D$264+1),IF($D287*(1-$I$3)/$D$264*(S$266-$C$287)&gt;$D287*(1-$I$3),$D287*$I$3-$D287*$I$4,$D287*(1-$I$3)/$D$264),"")</f>
        <v/>
      </c>
      <c r="T287" s="79">
        <f>IF(AND($C287&lt;T$266,COUNT($E287:S287)&lt;$D$264+1),IF($D287*(1-$I$3)/$D$264*(T$266-$C$287)&gt;$D287*(1-$I$3),$D287*$I$3-$D287*$I$4,$D287*(1-$I$3)/$D$264),"")</f>
        <v>1.8857142857142857</v>
      </c>
      <c r="U287" s="79">
        <f>IF(AND($C287&lt;U$266,COUNT($E287:T287)&lt;$D$264+1),IF($D287*(1-$I$3)/$D$264*(U$266-$C$287)&gt;$D287*(1-$I$3),$D287*$I$3-$D287*$I$4,$D287*(1-$I$3)/$D$264),"")</f>
        <v>1.8857142857142857</v>
      </c>
      <c r="V287" s="79">
        <f>IF(AND($C287&lt;V$266,COUNT($E287:U287)&lt;$D$264+1),IF($D287*(1-$I$3)/$D$264*(V$266-$C$287)&gt;$D287*(1-$I$3),$D287*$I$3-$D287*$I$4,$D287*(1-$I$3)/$D$264),"")</f>
        <v>1.8857142857142857</v>
      </c>
      <c r="W287" s="79">
        <f>IF(AND($C287&lt;W$266,COUNT($E287:V287)&lt;$D$264+1),IF($D287*(1-$I$3)/$D$264*(W$266-$C$287)&gt;$D287*(1-$I$3),$D287*$I$3-$D287*$I$4,$D287*(1-$I$3)/$D$264),"")</f>
        <v>1.8857142857142857</v>
      </c>
      <c r="X287" s="79">
        <f>IF(AND($C287&lt;X$266,COUNT($E287:W287)&lt;$D$264+1),IF($D287*(1-$I$3)/$D$264*(X$266-$C$287)&gt;$D287*(1-$I$3),$D287*$I$3-$D287*$I$4,$D287*(1-$I$3)/$D$264),"")</f>
        <v>1.8857142857142857</v>
      </c>
      <c r="Y287" s="42">
        <f t="shared" si="268"/>
        <v>32.476190476190474</v>
      </c>
    </row>
    <row r="288" spans="2:25" x14ac:dyDescent="0.15">
      <c r="B288" s="92"/>
      <c r="C288" s="49">
        <v>45</v>
      </c>
      <c r="D288" s="41">
        <v>40</v>
      </c>
      <c r="E288" s="42" t="str">
        <f t="shared" si="267"/>
        <v/>
      </c>
      <c r="F288" s="79" t="str">
        <f>IF(AND($C288&lt;F$266,COUNT($E288:E288)&lt;$D$264+1),IF($D288*(1-$I$3)/$D$264*(F$266-$C$288)&gt;$D288*(1-$I$3),$D288*$I$3-$D288*$I$4,$D288*(1-$I$3)/$D$264),"")</f>
        <v/>
      </c>
      <c r="G288" s="79" t="str">
        <f>IF(AND($C288&lt;G$266,COUNT($E288:F288)&lt;$D$264+1),IF($D288*(1-$I$3)/$D$264*(G$266-$C$288)&gt;$D288*(1-$I$3),$D288*$I$3-$D288*$I$4,$D288*(1-$I$3)/$D$264),"")</f>
        <v/>
      </c>
      <c r="H288" s="79" t="str">
        <f>IF(AND($C288&lt;H$266,COUNT($E288:G288)&lt;$D$264+1),IF($D288*(1-$I$3)/$D$264*(H$266-$C$288)&gt;$D288*(1-$I$3),$D288*$I$3-$D288*$I$4,$D288*(1-$I$3)/$D$264),"")</f>
        <v/>
      </c>
      <c r="I288" s="79" t="str">
        <f>IF(AND($C288&lt;I$266,COUNT($E288:H288)&lt;$D$264+1),IF($D288*(1-$I$3)/$D$264*(I$266-$C$288)&gt;$D288*(1-$I$3),$D288*$I$3-$D288*$I$4,$D288*(1-$I$3)/$D$264),"")</f>
        <v/>
      </c>
      <c r="J288" s="79" t="str">
        <f>IF(AND($C288&lt;J$266,COUNT($E288:I288)&lt;$D$264+1),IF($D288*(1-$I$3)/$D$264*(J$266-$C$288)&gt;$D288*(1-$I$3),$D288*$I$3-$D288*$I$4,$D288*(1-$I$3)/$D$264),"")</f>
        <v/>
      </c>
      <c r="K288" s="79" t="str">
        <f>IF(AND($C288&lt;K$266,COUNT($E288:J288)&lt;$D$264+1),IF($D288*(1-$I$3)/$D$264*(K$266-$C$288)&gt;$D288*(1-$I$3),$D288*$I$3-$D288*$I$4,$D288*(1-$I$3)/$D$264),"")</f>
        <v/>
      </c>
      <c r="L288" s="79" t="str">
        <f>IF(AND($C288&lt;L$266,COUNT($E288:K288)&lt;$D$264+1),IF($D288*(1-$I$3)/$D$264*(L$266-$C$288)&gt;$D288*(1-$I$3),$D288*$I$3-$D288*$I$4,$D288*(1-$I$3)/$D$264),"")</f>
        <v/>
      </c>
      <c r="M288" s="79" t="str">
        <f>IF(AND($C288&lt;M$266,COUNT($E288:L288)&lt;$D$264+1),IF($D288*(1-$I$3)/$D$264*(M$266-$C$288)&gt;$D288*(1-$I$3),$D288*$I$3-$D288*$I$4,$D288*(1-$I$3)/$D$264),"")</f>
        <v/>
      </c>
      <c r="N288" s="79" t="str">
        <f>IF(AND($C288&lt;N$266,COUNT($E288:M288)&lt;$D$264+1),IF($D288*(1-$I$3)/$D$264*(N$266-$C$288)&gt;$D288*(1-$I$3),$D288*$I$3-$D288*$I$4,$D288*(1-$I$3)/$D$264),"")</f>
        <v/>
      </c>
      <c r="O288" s="79" t="str">
        <f>IF(AND($C288&lt;O$266,COUNT($E288:N288)&lt;$D$264+1),IF($D288*(1-$I$3)/$D$264*(O$266-$C$288)&gt;$D288*(1-$I$3),$D288*$I$3-$D288*$I$4,$D288*(1-$I$3)/$D$264),"")</f>
        <v/>
      </c>
      <c r="P288" s="79" t="str">
        <f>IF(AND($C288&lt;P$266,COUNT($E288:O288)&lt;$D$264+1),IF($D288*(1-$I$3)/$D$264*(P$266-$C$288)&gt;$D288*(1-$I$3),$D288*$I$3-$D288*$I$4,$D288*(1-$I$3)/$D$264),"")</f>
        <v/>
      </c>
      <c r="Q288" s="79" t="str">
        <f>IF(AND($C288&lt;Q$266,COUNT($E288:P288)&lt;$D$264+1),IF($D288*(1-$I$3)/$D$264*(Q$266-$C$288)&gt;$D288*(1-$I$3),$D288*$I$3-$D288*$I$4,$D288*(1-$I$3)/$D$264),"")</f>
        <v/>
      </c>
      <c r="R288" s="79" t="str">
        <f>IF(AND($C288&lt;R$266,COUNT($E288:Q288)&lt;$D$264+1),IF($D288*(1-$I$3)/$D$264*(R$266-$C$288)&gt;$D288*(1-$I$3),$D288*$I$3-$D288*$I$4,$D288*(1-$I$3)/$D$264),"")</f>
        <v/>
      </c>
      <c r="S288" s="79" t="str">
        <f>IF(AND($C288&lt;S$266,COUNT($E288:R288)&lt;$D$264+1),IF($D288*(1-$I$3)/$D$264*(S$266-$C$288)&gt;$D288*(1-$I$3),$D288*$I$3-$D288*$I$4,$D288*(1-$I$3)/$D$264),"")</f>
        <v/>
      </c>
      <c r="T288" s="79" t="str">
        <f>IF(AND($C288&lt;T$266,COUNT($E288:S288)&lt;$D$264+1),IF($D288*(1-$I$3)/$D$264*(T$266-$C$288)&gt;$D288*(1-$I$3),$D288*$I$3-$D288*$I$4,$D288*(1-$I$3)/$D$264),"")</f>
        <v/>
      </c>
      <c r="U288" s="79">
        <f>IF(AND($C288&lt;U$266,COUNT($E288:T288)&lt;$D$264+1),IF($D288*(1-$I$3)/$D$264*(U$266-$C$288)&gt;$D288*(1-$I$3),$D288*$I$3-$D288*$I$4,$D288*(1-$I$3)/$D$264),"")</f>
        <v>1.8</v>
      </c>
      <c r="V288" s="79">
        <f>IF(AND($C288&lt;V$266,COUNT($E288:U288)&lt;$D$264+1),IF($D288*(1-$I$3)/$D$264*(V$266-$C$288)&gt;$D288*(1-$I$3),$D288*$I$3-$D288*$I$4,$D288*(1-$I$3)/$D$264),"")</f>
        <v>1.8</v>
      </c>
      <c r="W288" s="79">
        <f>IF(AND($C288&lt;W$266,COUNT($E288:V288)&lt;$D$264+1),IF($D288*(1-$I$3)/$D$264*(W$266-$C$288)&gt;$D288*(1-$I$3),$D288*$I$3-$D288*$I$4,$D288*(1-$I$3)/$D$264),"")</f>
        <v>1.8</v>
      </c>
      <c r="X288" s="79">
        <f>IF(AND($C288&lt;X$266,COUNT($E288:W288)&lt;$D$264+1),IF($D288*(1-$I$3)/$D$264*(X$266-$C$288)&gt;$D288*(1-$I$3),$D288*$I$3-$D288*$I$4,$D288*(1-$I$3)/$D$264),"")</f>
        <v>1.8</v>
      </c>
      <c r="Y288" s="42">
        <f t="shared" si="268"/>
        <v>32.799999999999997</v>
      </c>
    </row>
    <row r="289" spans="1:25" x14ac:dyDescent="0.15">
      <c r="B289" s="92"/>
      <c r="C289" s="49">
        <v>46</v>
      </c>
      <c r="D289" s="41">
        <v>40</v>
      </c>
      <c r="E289" s="42" t="str">
        <f t="shared" si="267"/>
        <v/>
      </c>
      <c r="F289" s="79" t="str">
        <f>IF(AND($C289&lt;F$266,COUNT($E289:E289)&lt;$D$264+1),IF($D289*(1-$I$3)/$D$264*(F$266-$C$289)&gt;$D289*(1-$I$3),$D289*$I$3-$D289*$I$4,$D289*(1-$I$3)/$D$264),"")</f>
        <v/>
      </c>
      <c r="G289" s="79" t="str">
        <f>IF(AND($C289&lt;G$266,COUNT($E289:F289)&lt;$D$264+1),IF($D289*(1-$I$3)/$D$264*(G$266-$C$289)&gt;$D289*(1-$I$3),$D289*$I$3-$D289*$I$4,$D289*(1-$I$3)/$D$264),"")</f>
        <v/>
      </c>
      <c r="H289" s="79" t="str">
        <f>IF(AND($C289&lt;H$266,COUNT($E289:G289)&lt;$D$264+1),IF($D289*(1-$I$3)/$D$264*(H$266-$C$289)&gt;$D289*(1-$I$3),$D289*$I$3-$D289*$I$4,$D289*(1-$I$3)/$D$264),"")</f>
        <v/>
      </c>
      <c r="I289" s="79" t="str">
        <f>IF(AND($C289&lt;I$266,COUNT($E289:H289)&lt;$D$264+1),IF($D289*(1-$I$3)/$D$264*(I$266-$C$289)&gt;$D289*(1-$I$3),$D289*$I$3-$D289*$I$4,$D289*(1-$I$3)/$D$264),"")</f>
        <v/>
      </c>
      <c r="J289" s="79" t="str">
        <f>IF(AND($C289&lt;J$266,COUNT($E289:I289)&lt;$D$264+1),IF($D289*(1-$I$3)/$D$264*(J$266-$C$289)&gt;$D289*(1-$I$3),$D289*$I$3-$D289*$I$4,$D289*(1-$I$3)/$D$264),"")</f>
        <v/>
      </c>
      <c r="K289" s="79" t="str">
        <f>IF(AND($C289&lt;K$266,COUNT($E289:J289)&lt;$D$264+1),IF($D289*(1-$I$3)/$D$264*(K$266-$C$289)&gt;$D289*(1-$I$3),$D289*$I$3-$D289*$I$4,$D289*(1-$I$3)/$D$264),"")</f>
        <v/>
      </c>
      <c r="L289" s="79" t="str">
        <f>IF(AND($C289&lt;L$266,COUNT($E289:K289)&lt;$D$264+1),IF($D289*(1-$I$3)/$D$264*(L$266-$C$289)&gt;$D289*(1-$I$3),$D289*$I$3-$D289*$I$4,$D289*(1-$I$3)/$D$264),"")</f>
        <v/>
      </c>
      <c r="M289" s="79" t="str">
        <f>IF(AND($C289&lt;M$266,COUNT($E289:L289)&lt;$D$264+1),IF($D289*(1-$I$3)/$D$264*(M$266-$C$289)&gt;$D289*(1-$I$3),$D289*$I$3-$D289*$I$4,$D289*(1-$I$3)/$D$264),"")</f>
        <v/>
      </c>
      <c r="N289" s="79" t="str">
        <f>IF(AND($C289&lt;N$266,COUNT($E289:M289)&lt;$D$264+1),IF($D289*(1-$I$3)/$D$264*(N$266-$C$289)&gt;$D289*(1-$I$3),$D289*$I$3-$D289*$I$4,$D289*(1-$I$3)/$D$264),"")</f>
        <v/>
      </c>
      <c r="O289" s="79" t="str">
        <f>IF(AND($C289&lt;O$266,COUNT($E289:N289)&lt;$D$264+1),IF($D289*(1-$I$3)/$D$264*(O$266-$C$289)&gt;$D289*(1-$I$3),$D289*$I$3-$D289*$I$4,$D289*(1-$I$3)/$D$264),"")</f>
        <v/>
      </c>
      <c r="P289" s="79" t="str">
        <f>IF(AND($C289&lt;P$266,COUNT($E289:O289)&lt;$D$264+1),IF($D289*(1-$I$3)/$D$264*(P$266-$C$289)&gt;$D289*(1-$I$3),$D289*$I$3-$D289*$I$4,$D289*(1-$I$3)/$D$264),"")</f>
        <v/>
      </c>
      <c r="Q289" s="79" t="str">
        <f>IF(AND($C289&lt;Q$266,COUNT($E289:P289)&lt;$D$264+1),IF($D289*(1-$I$3)/$D$264*(Q$266-$C$289)&gt;$D289*(1-$I$3),$D289*$I$3-$D289*$I$4,$D289*(1-$I$3)/$D$264),"")</f>
        <v/>
      </c>
      <c r="R289" s="79" t="str">
        <f>IF(AND($C289&lt;R$266,COUNT($E289:Q289)&lt;$D$264+1),IF($D289*(1-$I$3)/$D$264*(R$266-$C$289)&gt;$D289*(1-$I$3),$D289*$I$3-$D289*$I$4,$D289*(1-$I$3)/$D$264),"")</f>
        <v/>
      </c>
      <c r="S289" s="79" t="str">
        <f>IF(AND($C289&lt;S$266,COUNT($E289:R289)&lt;$D$264+1),IF($D289*(1-$I$3)/$D$264*(S$266-$C$289)&gt;$D289*(1-$I$3),$D289*$I$3-$D289*$I$4,$D289*(1-$I$3)/$D$264),"")</f>
        <v/>
      </c>
      <c r="T289" s="79" t="str">
        <f>IF(AND($C289&lt;T$266,COUNT($E289:S289)&lt;$D$264+1),IF($D289*(1-$I$3)/$D$264*(T$266-$C$289)&gt;$D289*(1-$I$3),$D289*$I$3-$D289*$I$4,$D289*(1-$I$3)/$D$264),"")</f>
        <v/>
      </c>
      <c r="U289" s="79" t="str">
        <f>IF(AND($C289&lt;U$266,COUNT($E289:T289)&lt;$D$264+1),IF($D289*(1-$I$3)/$D$264*(U$266-$C$289)&gt;$D289*(1-$I$3),$D289*$I$3-$D289*$I$4,$D289*(1-$I$3)/$D$264),"")</f>
        <v/>
      </c>
      <c r="V289" s="79">
        <f>IF(AND($C289&lt;V$266,COUNT($E289:U289)&lt;$D$264+1),IF($D289*(1-$I$3)/$D$264*(V$266-$C$289)&gt;$D289*(1-$I$3),$D289*$I$3-$D289*$I$4,$D289*(1-$I$3)/$D$264),"")</f>
        <v>1.8</v>
      </c>
      <c r="W289" s="79">
        <f>IF(AND($C289&lt;W$266,COUNT($E289:V289)&lt;$D$264+1),IF($D289*(1-$I$3)/$D$264*(W$266-$C$289)&gt;$D289*(1-$I$3),$D289*$I$3-$D289*$I$4,$D289*(1-$I$3)/$D$264),"")</f>
        <v>1.8</v>
      </c>
      <c r="X289" s="79">
        <f>IF(AND($C289&lt;X$266,COUNT($E289:W289)&lt;$D$264+1),IF($D289*(1-$I$3)/$D$264*(X$266-$C$289)&gt;$D289*(1-$I$3),$D289*$I$3-$D289*$I$4,$D289*(1-$I$3)/$D$264),"")</f>
        <v>1.8</v>
      </c>
      <c r="Y289" s="42">
        <f t="shared" si="268"/>
        <v>34.6</v>
      </c>
    </row>
    <row r="290" spans="1:25" x14ac:dyDescent="0.15">
      <c r="B290" s="92"/>
      <c r="C290" s="49">
        <v>47</v>
      </c>
      <c r="D290" s="41">
        <v>160</v>
      </c>
      <c r="E290" s="42" t="str">
        <f t="shared" si="267"/>
        <v/>
      </c>
      <c r="F290" s="79" t="str">
        <f>IF(AND($C290&lt;F$266,COUNT($E290:E290)&lt;$D$264+1),IF($D290*(1-$I$3)/$D$264*(F$266-$C$290)&gt;$D290*(1-$I$3),$D290*$I$3-$D290*$I$4,$D290*(1-$I$3)/$D$264),"")</f>
        <v/>
      </c>
      <c r="G290" s="79" t="str">
        <f>IF(AND($C290&lt;G$266,COUNT($E290:F290)&lt;$D$264+1),IF($D290*(1-$I$3)/$D$264*(G$266-$C$290)&gt;$D290*(1-$I$3),$D290*$I$3-$D290*$I$4,$D290*(1-$I$3)/$D$264),"")</f>
        <v/>
      </c>
      <c r="H290" s="79" t="str">
        <f>IF(AND($C290&lt;H$266,COUNT($E290:G290)&lt;$D$264+1),IF($D290*(1-$I$3)/$D$264*(H$266-$C$290)&gt;$D290*(1-$I$3),$D290*$I$3-$D290*$I$4,$D290*(1-$I$3)/$D$264),"")</f>
        <v/>
      </c>
      <c r="I290" s="79" t="str">
        <f>IF(AND($C290&lt;I$266,COUNT($E290:H290)&lt;$D$264+1),IF($D290*(1-$I$3)/$D$264*(I$266-$C$290)&gt;$D290*(1-$I$3),$D290*$I$3-$D290*$I$4,$D290*(1-$I$3)/$D$264),"")</f>
        <v/>
      </c>
      <c r="J290" s="79" t="str">
        <f>IF(AND($C290&lt;J$266,COUNT($E290:I290)&lt;$D$264+1),IF($D290*(1-$I$3)/$D$264*(J$266-$C$290)&gt;$D290*(1-$I$3),$D290*$I$3-$D290*$I$4,$D290*(1-$I$3)/$D$264),"")</f>
        <v/>
      </c>
      <c r="K290" s="79" t="str">
        <f>IF(AND($C290&lt;K$266,COUNT($E290:J290)&lt;$D$264+1),IF($D290*(1-$I$3)/$D$264*(K$266-$C$290)&gt;$D290*(1-$I$3),$D290*$I$3-$D290*$I$4,$D290*(1-$I$3)/$D$264),"")</f>
        <v/>
      </c>
      <c r="L290" s="79" t="str">
        <f>IF(AND($C290&lt;L$266,COUNT($E290:K290)&lt;$D$264+1),IF($D290*(1-$I$3)/$D$264*(L$266-$C$290)&gt;$D290*(1-$I$3),$D290*$I$3-$D290*$I$4,$D290*(1-$I$3)/$D$264),"")</f>
        <v/>
      </c>
      <c r="M290" s="79" t="str">
        <f>IF(AND($C290&lt;M$266,COUNT($E290:L290)&lt;$D$264+1),IF($D290*(1-$I$3)/$D$264*(M$266-$C$290)&gt;$D290*(1-$I$3),$D290*$I$3-$D290*$I$4,$D290*(1-$I$3)/$D$264),"")</f>
        <v/>
      </c>
      <c r="N290" s="79" t="str">
        <f>IF(AND($C290&lt;N$266,COUNT($E290:M290)&lt;$D$264+1),IF($D290*(1-$I$3)/$D$264*(N$266-$C$290)&gt;$D290*(1-$I$3),$D290*$I$3-$D290*$I$4,$D290*(1-$I$3)/$D$264),"")</f>
        <v/>
      </c>
      <c r="O290" s="79" t="str">
        <f>IF(AND($C290&lt;O$266,COUNT($E290:N290)&lt;$D$264+1),IF($D290*(1-$I$3)/$D$264*(O$266-$C$290)&gt;$D290*(1-$I$3),$D290*$I$3-$D290*$I$4,$D290*(1-$I$3)/$D$264),"")</f>
        <v/>
      </c>
      <c r="P290" s="79" t="str">
        <f>IF(AND($C290&lt;P$266,COUNT($E290:O290)&lt;$D$264+1),IF($D290*(1-$I$3)/$D$264*(P$266-$C$290)&gt;$D290*(1-$I$3),$D290*$I$3-$D290*$I$4,$D290*(1-$I$3)/$D$264),"")</f>
        <v/>
      </c>
      <c r="Q290" s="79" t="str">
        <f>IF(AND($C290&lt;Q$266,COUNT($E290:P290)&lt;$D$264+1),IF($D290*(1-$I$3)/$D$264*(Q$266-$C$290)&gt;$D290*(1-$I$3),$D290*$I$3-$D290*$I$4,$D290*(1-$I$3)/$D$264),"")</f>
        <v/>
      </c>
      <c r="R290" s="79" t="str">
        <f>IF(AND($C290&lt;R$266,COUNT($E290:Q290)&lt;$D$264+1),IF($D290*(1-$I$3)/$D$264*(R$266-$C$290)&gt;$D290*(1-$I$3),$D290*$I$3-$D290*$I$4,$D290*(1-$I$3)/$D$264),"")</f>
        <v/>
      </c>
      <c r="S290" s="79" t="str">
        <f>IF(AND($C290&lt;S$266,COUNT($E290:R290)&lt;$D$264+1),IF($D290*(1-$I$3)/$D$264*(S$266-$C$290)&gt;$D290*(1-$I$3),$D290*$I$3-$D290*$I$4,$D290*(1-$I$3)/$D$264),"")</f>
        <v/>
      </c>
      <c r="T290" s="79" t="str">
        <f>IF(AND($C290&lt;T$266,COUNT($E290:S290)&lt;$D$264+1),IF($D290*(1-$I$3)/$D$264*(T$266-$C$290)&gt;$D290*(1-$I$3),$D290*$I$3-$D290*$I$4,$D290*(1-$I$3)/$D$264),"")</f>
        <v/>
      </c>
      <c r="U290" s="79" t="str">
        <f>IF(AND($C290&lt;U$266,COUNT($E290:T290)&lt;$D$264+1),IF($D290*(1-$I$3)/$D$264*(U$266-$C$290)&gt;$D290*(1-$I$3),$D290*$I$3-$D290*$I$4,$D290*(1-$I$3)/$D$264),"")</f>
        <v/>
      </c>
      <c r="V290" s="79" t="str">
        <f>IF(AND($C290&lt;V$266,COUNT($E290:U290)&lt;$D$264+1),IF($D290*(1-$I$3)/$D$264*(V$266-$C$290)&gt;$D290*(1-$I$3),$D290*$I$3-$D290*$I$4,$D290*(1-$I$3)/$D$264),"")</f>
        <v/>
      </c>
      <c r="W290" s="79">
        <f>IF(AND($C290&lt;W$266,COUNT($E290:V290)&lt;$D$264+1),IF($D290*(1-$I$3)/$D$264*(W$266-$C$290)&gt;$D290*(1-$I$3),$D290*$I$3-$D290*$I$4,$D290*(1-$I$3)/$D$264),"")</f>
        <v>7.2</v>
      </c>
      <c r="X290" s="79">
        <f>IF(AND($C290&lt;X$266,COUNT($E290:W290)&lt;$D$264+1),IF($D290*(1-$I$3)/$D$264*(X$266-$C$290)&gt;$D290*(1-$I$3),$D290*$I$3-$D290*$I$4,$D290*(1-$I$3)/$D$264),"")</f>
        <v>7.2</v>
      </c>
      <c r="Y290" s="42">
        <f t="shared" si="268"/>
        <v>145.6</v>
      </c>
    </row>
    <row r="291" spans="1:25" x14ac:dyDescent="0.15">
      <c r="B291" s="92"/>
      <c r="C291" s="49">
        <v>48</v>
      </c>
      <c r="D291" s="41">
        <v>40</v>
      </c>
      <c r="E291" s="42" t="str">
        <f t="shared" si="267"/>
        <v/>
      </c>
      <c r="F291" s="79" t="str">
        <f>IF(AND($C291&lt;F$266,COUNT($E291:E291)&lt;$D$264+1),IF($D291*(1-$I$3)/$D$264*(F$266-$C$291)&gt;$D291*(1-$I$3),$D291*$I$3-$D291*$I$4,$D291*(1-$I$3)/$D$264),"")</f>
        <v/>
      </c>
      <c r="G291" s="79" t="str">
        <f>IF(AND($C291&lt;G$266,COUNT($E291:F291)&lt;$D$264+1),IF($D291*(1-$I$3)/$D$264*(G$266-$C$291)&gt;$D291*(1-$I$3),$D291*$I$3-$D291*$I$4,$D291*(1-$I$3)/$D$264),"")</f>
        <v/>
      </c>
      <c r="H291" s="79" t="str">
        <f>IF(AND($C291&lt;H$266,COUNT($E291:G291)&lt;$D$264+1),IF($D291*(1-$I$3)/$D$264*(H$266-$C$291)&gt;$D291*(1-$I$3),$D291*$I$3-$D291*$I$4,$D291*(1-$I$3)/$D$264),"")</f>
        <v/>
      </c>
      <c r="I291" s="79" t="str">
        <f>IF(AND($C291&lt;I$266,COUNT($E291:H291)&lt;$D$264+1),IF($D291*(1-$I$3)/$D$264*(I$266-$C$291)&gt;$D291*(1-$I$3),$D291*$I$3-$D291*$I$4,$D291*(1-$I$3)/$D$264),"")</f>
        <v/>
      </c>
      <c r="J291" s="79" t="str">
        <f>IF(AND($C291&lt;J$266,COUNT($E291:I291)&lt;$D$264+1),IF($D291*(1-$I$3)/$D$264*(J$266-$C$291)&gt;$D291*(1-$I$3),$D291*$I$3-$D291*$I$4,$D291*(1-$I$3)/$D$264),"")</f>
        <v/>
      </c>
      <c r="K291" s="79" t="str">
        <f>IF(AND($C291&lt;K$266,COUNT($E291:J291)&lt;$D$264+1),IF($D291*(1-$I$3)/$D$264*(K$266-$C$291)&gt;$D291*(1-$I$3),$D291*$I$3-$D291*$I$4,$D291*(1-$I$3)/$D$264),"")</f>
        <v/>
      </c>
      <c r="L291" s="79" t="str">
        <f>IF(AND($C291&lt;L$266,COUNT($E291:K291)&lt;$D$264+1),IF($D291*(1-$I$3)/$D$264*(L$266-$C$291)&gt;$D291*(1-$I$3),$D291*$I$3-$D291*$I$4,$D291*(1-$I$3)/$D$264),"")</f>
        <v/>
      </c>
      <c r="M291" s="79" t="str">
        <f>IF(AND($C291&lt;M$266,COUNT($E291:L291)&lt;$D$264+1),IF($D291*(1-$I$3)/$D$264*(M$266-$C$291)&gt;$D291*(1-$I$3),$D291*$I$3-$D291*$I$4,$D291*(1-$I$3)/$D$264),"")</f>
        <v/>
      </c>
      <c r="N291" s="79" t="str">
        <f>IF(AND($C291&lt;N$266,COUNT($E291:M291)&lt;$D$264+1),IF($D291*(1-$I$3)/$D$264*(N$266-$C$291)&gt;$D291*(1-$I$3),$D291*$I$3-$D291*$I$4,$D291*(1-$I$3)/$D$264),"")</f>
        <v/>
      </c>
      <c r="O291" s="79" t="str">
        <f>IF(AND($C291&lt;O$266,COUNT($E291:N291)&lt;$D$264+1),IF($D291*(1-$I$3)/$D$264*(O$266-$C$291)&gt;$D291*(1-$I$3),$D291*$I$3-$D291*$I$4,$D291*(1-$I$3)/$D$264),"")</f>
        <v/>
      </c>
      <c r="P291" s="79" t="str">
        <f>IF(AND($C291&lt;P$266,COUNT($E291:O291)&lt;$D$264+1),IF($D291*(1-$I$3)/$D$264*(P$266-$C$291)&gt;$D291*(1-$I$3),$D291*$I$3-$D291*$I$4,$D291*(1-$I$3)/$D$264),"")</f>
        <v/>
      </c>
      <c r="Q291" s="79" t="str">
        <f>IF(AND($C291&lt;Q$266,COUNT($E291:P291)&lt;$D$264+1),IF($D291*(1-$I$3)/$D$264*(Q$266-$C$291)&gt;$D291*(1-$I$3),$D291*$I$3-$D291*$I$4,$D291*(1-$I$3)/$D$264),"")</f>
        <v/>
      </c>
      <c r="R291" s="79" t="str">
        <f>IF(AND($C291&lt;R$266,COUNT($E291:Q291)&lt;$D$264+1),IF($D291*(1-$I$3)/$D$264*(R$266-$C$291)&gt;$D291*(1-$I$3),$D291*$I$3-$D291*$I$4,$D291*(1-$I$3)/$D$264),"")</f>
        <v/>
      </c>
      <c r="S291" s="79" t="str">
        <f>IF(AND($C291&lt;S$266,COUNT($E291:R291)&lt;$D$264+1),IF($D291*(1-$I$3)/$D$264*(S$266-$C$291)&gt;$D291*(1-$I$3),$D291*$I$3-$D291*$I$4,$D291*(1-$I$3)/$D$264),"")</f>
        <v/>
      </c>
      <c r="T291" s="79" t="str">
        <f>IF(AND($C291&lt;T$266,COUNT($E291:S291)&lt;$D$264+1),IF($D291*(1-$I$3)/$D$264*(T$266-$C$291)&gt;$D291*(1-$I$3),$D291*$I$3-$D291*$I$4,$D291*(1-$I$3)/$D$264),"")</f>
        <v/>
      </c>
      <c r="U291" s="79" t="str">
        <f>IF(AND($C291&lt;U$266,COUNT($E291:T291)&lt;$D$264+1),IF($D291*(1-$I$3)/$D$264*(U$266-$C$291)&gt;$D291*(1-$I$3),$D291*$I$3-$D291*$I$4,$D291*(1-$I$3)/$D$264),"")</f>
        <v/>
      </c>
      <c r="V291" s="79" t="str">
        <f>IF(AND($C291&lt;V$266,COUNT($E291:U291)&lt;$D$264+1),IF($D291*(1-$I$3)/$D$264*(V$266-$C$291)&gt;$D291*(1-$I$3),$D291*$I$3-$D291*$I$4,$D291*(1-$I$3)/$D$264),"")</f>
        <v/>
      </c>
      <c r="W291" s="79" t="str">
        <f>IF(AND($C291&lt;W$266,COUNT($E291:V291)&lt;$D$264+1),IF($D291*(1-$I$3)/$D$264*(W$266-$C$291)&gt;$D291*(1-$I$3),$D291*$I$3-$D291*$I$4,$D291*(1-$I$3)/$D$264),"")</f>
        <v/>
      </c>
      <c r="X291" s="79">
        <f>IF(AND($C291&lt;X$266,COUNT($E291:W291)&lt;$D$264+1),IF($D291*(1-$I$3)/$D$264*(X$266-$C$291)&gt;$D291*(1-$I$3),$D291*$I$3-$D291*$I$4,$D291*(1-$I$3)/$D$264),"")</f>
        <v>1.8</v>
      </c>
      <c r="Y291" s="42">
        <f t="shared" si="268"/>
        <v>38.200000000000003</v>
      </c>
    </row>
    <row r="292" spans="1:25" x14ac:dyDescent="0.15">
      <c r="B292" s="93"/>
      <c r="C292" s="52">
        <v>49</v>
      </c>
      <c r="D292" s="43">
        <v>40</v>
      </c>
      <c r="E292" s="44" t="str">
        <f t="shared" si="267"/>
        <v/>
      </c>
      <c r="F292" s="80" t="str">
        <f>IF(AND($C292&lt;F$266,COUNT($E292:E292)&lt;$D$264+1),IF($D292*(1-$I$3)/$D$264*(F$266-$C$292)&gt;$D292*(1-$I$3),$D292*$I$3-$D292*$I$4,$D292*(1-$I$3)/$D$264),"")</f>
        <v/>
      </c>
      <c r="G292" s="80" t="str">
        <f>IF(AND($C292&lt;G$266,COUNT($E292:F292)&lt;$D$264+1),IF($D292*(1-$I$3)/$D$264*(G$266-$C$292)&gt;$D292*(1-$I$3),$D292*$I$3-$D292*$I$4,$D292*(1-$I$3)/$D$264),"")</f>
        <v/>
      </c>
      <c r="H292" s="80" t="str">
        <f>IF(AND($C292&lt;H$266,COUNT($E292:G292)&lt;$D$264+1),IF($D292*(1-$I$3)/$D$264*(H$266-$C$292)&gt;$D292*(1-$I$3),$D292*$I$3-$D292*$I$4,$D292*(1-$I$3)/$D$264),"")</f>
        <v/>
      </c>
      <c r="I292" s="80" t="str">
        <f>IF(AND($C292&lt;I$266,COUNT($E292:H292)&lt;$D$264+1),IF($D292*(1-$I$3)/$D$264*(I$266-$C$292)&gt;$D292*(1-$I$3),$D292*$I$3-$D292*$I$4,$D292*(1-$I$3)/$D$264),"")</f>
        <v/>
      </c>
      <c r="J292" s="80" t="str">
        <f>IF(AND($C292&lt;J$266,COUNT($E292:I292)&lt;$D$264+1),IF($D292*(1-$I$3)/$D$264*(J$266-$C$292)&gt;$D292*(1-$I$3),$D292*$I$3-$D292*$I$4,$D292*(1-$I$3)/$D$264),"")</f>
        <v/>
      </c>
      <c r="K292" s="80" t="str">
        <f>IF(AND($C292&lt;K$266,COUNT($E292:J292)&lt;$D$264+1),IF($D292*(1-$I$3)/$D$264*(K$266-$C$292)&gt;$D292*(1-$I$3),$D292*$I$3-$D292*$I$4,$D292*(1-$I$3)/$D$264),"")</f>
        <v/>
      </c>
      <c r="L292" s="80" t="str">
        <f>IF(AND($C292&lt;L$266,COUNT($E292:K292)&lt;$D$264+1),IF($D292*(1-$I$3)/$D$264*(L$266-$C$292)&gt;$D292*(1-$I$3),$D292*$I$3-$D292*$I$4,$D292*(1-$I$3)/$D$264),"")</f>
        <v/>
      </c>
      <c r="M292" s="80" t="str">
        <f>IF(AND($C292&lt;M$266,COUNT($E292:L292)&lt;$D$264+1),IF($D292*(1-$I$3)/$D$264*(M$266-$C$292)&gt;$D292*(1-$I$3),$D292*$I$3-$D292*$I$4,$D292*(1-$I$3)/$D$264),"")</f>
        <v/>
      </c>
      <c r="N292" s="80" t="str">
        <f>IF(AND($C292&lt;N$266,COUNT($E292:M292)&lt;$D$264+1),IF($D292*(1-$I$3)/$D$264*(N$266-$C$292)&gt;$D292*(1-$I$3),$D292*$I$3-$D292*$I$4,$D292*(1-$I$3)/$D$264),"")</f>
        <v/>
      </c>
      <c r="O292" s="80" t="str">
        <f>IF(AND($C292&lt;O$266,COUNT($E292:N292)&lt;$D$264+1),IF($D292*(1-$I$3)/$D$264*(O$266-$C$292)&gt;$D292*(1-$I$3),$D292*$I$3-$D292*$I$4,$D292*(1-$I$3)/$D$264),"")</f>
        <v/>
      </c>
      <c r="P292" s="80" t="str">
        <f>IF(AND($C292&lt;P$266,COUNT($E292:O292)&lt;$D$264+1),IF($D292*(1-$I$3)/$D$264*(P$266-$C$292)&gt;$D292*(1-$I$3),$D292*$I$3-$D292*$I$4,$D292*(1-$I$3)/$D$264),"")</f>
        <v/>
      </c>
      <c r="Q292" s="80" t="str">
        <f>IF(AND($C292&lt;Q$266,COUNT($E292:P292)&lt;$D$264+1),IF($D292*(1-$I$3)/$D$264*(Q$266-$C$292)&gt;$D292*(1-$I$3),$D292*$I$3-$D292*$I$4,$D292*(1-$I$3)/$D$264),"")</f>
        <v/>
      </c>
      <c r="R292" s="80" t="str">
        <f>IF(AND($C292&lt;R$266,COUNT($E292:Q292)&lt;$D$264+1),IF($D292*(1-$I$3)/$D$264*(R$266-$C$292)&gt;$D292*(1-$I$3),$D292*$I$3-$D292*$I$4,$D292*(1-$I$3)/$D$264),"")</f>
        <v/>
      </c>
      <c r="S292" s="80" t="str">
        <f>IF(AND($C292&lt;S$266,COUNT($E292:R292)&lt;$D$264+1),IF($D292*(1-$I$3)/$D$264*(S$266-$C$292)&gt;$D292*(1-$I$3),$D292*$I$3-$D292*$I$4,$D292*(1-$I$3)/$D$264),"")</f>
        <v/>
      </c>
      <c r="T292" s="80" t="str">
        <f>IF(AND($C292&lt;T$266,COUNT($E292:S292)&lt;$D$264+1),IF($D292*(1-$I$3)/$D$264*(T$266-$C$292)&gt;$D292*(1-$I$3),$D292*$I$3-$D292*$I$4,$D292*(1-$I$3)/$D$264),"")</f>
        <v/>
      </c>
      <c r="U292" s="80" t="str">
        <f>IF(AND($C292&lt;U$266,COUNT($E292:T292)&lt;$D$264+1),IF($D292*(1-$I$3)/$D$264*(U$266-$C$292)&gt;$D292*(1-$I$3),$D292*$I$3-$D292*$I$4,$D292*(1-$I$3)/$D$264),"")</f>
        <v/>
      </c>
      <c r="V292" s="80" t="str">
        <f>IF(AND($C292&lt;V$266,COUNT($E292:U292)&lt;$D$264+1),IF($D292*(1-$I$3)/$D$264*(V$266-$C$292)&gt;$D292*(1-$I$3),$D292*$I$3-$D292*$I$4,$D292*(1-$I$3)/$D$264),"")</f>
        <v/>
      </c>
      <c r="W292" s="80" t="str">
        <f>IF(AND($C292&lt;W$266,COUNT($E292:V292)&lt;$D$264+1),IF($D292*(1-$I$3)/$D$264*(W$266-$C$292)&gt;$D292*(1-$I$3),$D292*$I$3-$D292*$I$4,$D292*(1-$I$3)/$D$264),"")</f>
        <v/>
      </c>
      <c r="X292" s="80" t="str">
        <f>IF(AND($C292&lt;X$266,COUNT($E292:W292)&lt;$D$264+1),IF($D292*(1-$I$3)/$D$264*(X$266-$C$292)&gt;$D292*(1-$I$3),$D292*$I$3-$D292*$I$4,$D292*(1-$I$3)/$D$264),"")</f>
        <v/>
      </c>
      <c r="Y292" s="44">
        <f t="shared" si="268"/>
        <v>40</v>
      </c>
    </row>
    <row r="294" spans="1:25" x14ac:dyDescent="0.15">
      <c r="Y294" s="123" t="s">
        <v>53</v>
      </c>
    </row>
    <row r="295" spans="1:25" ht="15" x14ac:dyDescent="0.15">
      <c r="A295" s="148" t="s">
        <v>140</v>
      </c>
      <c r="E295" s="10">
        <v>30</v>
      </c>
      <c r="F295" s="10">
        <f t="shared" ref="F295:X295" si="269">E295+1</f>
        <v>31</v>
      </c>
      <c r="G295" s="10">
        <f t="shared" si="269"/>
        <v>32</v>
      </c>
      <c r="H295" s="10">
        <f t="shared" si="269"/>
        <v>33</v>
      </c>
      <c r="I295" s="10">
        <f t="shared" si="269"/>
        <v>34</v>
      </c>
      <c r="J295" s="10">
        <f t="shared" si="269"/>
        <v>35</v>
      </c>
      <c r="K295" s="10">
        <f t="shared" si="269"/>
        <v>36</v>
      </c>
      <c r="L295" s="10">
        <f t="shared" si="269"/>
        <v>37</v>
      </c>
      <c r="M295" s="10">
        <f t="shared" si="269"/>
        <v>38</v>
      </c>
      <c r="N295" s="10">
        <f t="shared" si="269"/>
        <v>39</v>
      </c>
      <c r="O295" s="10">
        <f t="shared" si="269"/>
        <v>40</v>
      </c>
      <c r="P295" s="10">
        <f t="shared" si="269"/>
        <v>41</v>
      </c>
      <c r="Q295" s="10">
        <f t="shared" si="269"/>
        <v>42</v>
      </c>
      <c r="R295" s="10">
        <f t="shared" si="269"/>
        <v>43</v>
      </c>
      <c r="S295" s="10">
        <f t="shared" si="269"/>
        <v>44</v>
      </c>
      <c r="T295" s="10">
        <f t="shared" si="269"/>
        <v>45</v>
      </c>
      <c r="U295" s="10">
        <f t="shared" si="269"/>
        <v>46</v>
      </c>
      <c r="V295" s="10">
        <f t="shared" si="269"/>
        <v>47</v>
      </c>
      <c r="W295" s="10">
        <f t="shared" si="269"/>
        <v>48</v>
      </c>
      <c r="X295" s="10">
        <f t="shared" si="269"/>
        <v>49</v>
      </c>
      <c r="Y295" s="124"/>
    </row>
    <row r="296" spans="1:25" x14ac:dyDescent="0.15">
      <c r="E296" s="6">
        <v>1</v>
      </c>
      <c r="F296" s="6">
        <f t="shared" ref="F296:X296" si="270">E296+1</f>
        <v>2</v>
      </c>
      <c r="G296" s="6">
        <f t="shared" si="270"/>
        <v>3</v>
      </c>
      <c r="H296" s="6">
        <f t="shared" si="270"/>
        <v>4</v>
      </c>
      <c r="I296" s="6">
        <f t="shared" si="270"/>
        <v>5</v>
      </c>
      <c r="J296" s="6">
        <f t="shared" si="270"/>
        <v>6</v>
      </c>
      <c r="K296" s="6">
        <f t="shared" si="270"/>
        <v>7</v>
      </c>
      <c r="L296" s="6">
        <f t="shared" si="270"/>
        <v>8</v>
      </c>
      <c r="M296" s="6">
        <f t="shared" si="270"/>
        <v>9</v>
      </c>
      <c r="N296" s="6">
        <f t="shared" si="270"/>
        <v>10</v>
      </c>
      <c r="O296" s="6">
        <f t="shared" si="270"/>
        <v>11</v>
      </c>
      <c r="P296" s="6">
        <f t="shared" si="270"/>
        <v>12</v>
      </c>
      <c r="Q296" s="6">
        <f t="shared" si="270"/>
        <v>13</v>
      </c>
      <c r="R296" s="6">
        <f t="shared" si="270"/>
        <v>14</v>
      </c>
      <c r="S296" s="6">
        <f t="shared" si="270"/>
        <v>15</v>
      </c>
      <c r="T296" s="6">
        <f t="shared" si="270"/>
        <v>16</v>
      </c>
      <c r="U296" s="6">
        <f t="shared" si="270"/>
        <v>17</v>
      </c>
      <c r="V296" s="6">
        <f t="shared" si="270"/>
        <v>18</v>
      </c>
      <c r="W296" s="6">
        <f t="shared" si="270"/>
        <v>19</v>
      </c>
      <c r="X296" s="6">
        <f t="shared" si="270"/>
        <v>20</v>
      </c>
      <c r="Y296" s="125" t="s">
        <v>54</v>
      </c>
    </row>
    <row r="297" spans="1:25" x14ac:dyDescent="0.15">
      <c r="E297" s="7">
        <v>43555</v>
      </c>
      <c r="F297" s="7">
        <f t="shared" ref="F297:X297" si="271">DATE(YEAR(E297)+1,MONTH(E297),DAY(E297))</f>
        <v>43921</v>
      </c>
      <c r="G297" s="7">
        <f t="shared" si="271"/>
        <v>44286</v>
      </c>
      <c r="H297" s="7">
        <f t="shared" si="271"/>
        <v>44651</v>
      </c>
      <c r="I297" s="7">
        <f t="shared" si="271"/>
        <v>45016</v>
      </c>
      <c r="J297" s="7">
        <f t="shared" si="271"/>
        <v>45382</v>
      </c>
      <c r="K297" s="7">
        <f t="shared" si="271"/>
        <v>45747</v>
      </c>
      <c r="L297" s="7">
        <f t="shared" si="271"/>
        <v>46112</v>
      </c>
      <c r="M297" s="7">
        <f t="shared" si="271"/>
        <v>46477</v>
      </c>
      <c r="N297" s="7">
        <f t="shared" si="271"/>
        <v>46843</v>
      </c>
      <c r="O297" s="7">
        <f t="shared" si="271"/>
        <v>47208</v>
      </c>
      <c r="P297" s="7">
        <f t="shared" si="271"/>
        <v>47573</v>
      </c>
      <c r="Q297" s="7">
        <f t="shared" si="271"/>
        <v>47938</v>
      </c>
      <c r="R297" s="7">
        <f t="shared" si="271"/>
        <v>48304</v>
      </c>
      <c r="S297" s="7">
        <f t="shared" si="271"/>
        <v>48669</v>
      </c>
      <c r="T297" s="7">
        <f t="shared" si="271"/>
        <v>49034</v>
      </c>
      <c r="U297" s="7">
        <f t="shared" si="271"/>
        <v>49399</v>
      </c>
      <c r="V297" s="7">
        <f t="shared" si="271"/>
        <v>49765</v>
      </c>
      <c r="W297" s="7">
        <f t="shared" si="271"/>
        <v>50130</v>
      </c>
      <c r="X297" s="7">
        <f t="shared" si="271"/>
        <v>50495</v>
      </c>
      <c r="Y297" s="8"/>
    </row>
    <row r="298" spans="1:25" x14ac:dyDescent="0.15">
      <c r="B298" s="126"/>
      <c r="C298" s="50" t="s">
        <v>141</v>
      </c>
      <c r="D298" s="50"/>
      <c r="E298" s="42">
        <f t="shared" ref="E298:X298" si="272">E269</f>
        <v>400</v>
      </c>
      <c r="F298" s="42">
        <f t="shared" si="272"/>
        <v>400</v>
      </c>
      <c r="G298" s="42">
        <f t="shared" si="272"/>
        <v>400</v>
      </c>
      <c r="H298" s="42">
        <f t="shared" si="272"/>
        <v>400</v>
      </c>
      <c r="I298" s="42">
        <f t="shared" si="272"/>
        <v>419.04761904761904</v>
      </c>
      <c r="J298" s="42">
        <f t="shared" si="272"/>
        <v>400</v>
      </c>
      <c r="K298" s="42">
        <f t="shared" si="272"/>
        <v>400</v>
      </c>
      <c r="L298" s="42">
        <f t="shared" si="272"/>
        <v>400</v>
      </c>
      <c r="M298" s="42">
        <f t="shared" si="272"/>
        <v>1600</v>
      </c>
      <c r="N298" s="42">
        <f t="shared" si="272"/>
        <v>419.04761904761904</v>
      </c>
      <c r="O298" s="42">
        <f t="shared" si="272"/>
        <v>400</v>
      </c>
      <c r="P298" s="42">
        <f t="shared" si="272"/>
        <v>400</v>
      </c>
      <c r="Q298" s="42">
        <f t="shared" si="272"/>
        <v>400</v>
      </c>
      <c r="R298" s="42">
        <f t="shared" si="272"/>
        <v>400</v>
      </c>
      <c r="S298" s="42">
        <f t="shared" si="272"/>
        <v>419.04761904761904</v>
      </c>
      <c r="T298" s="42">
        <f t="shared" si="272"/>
        <v>400</v>
      </c>
      <c r="U298" s="42">
        <f t="shared" si="272"/>
        <v>400</v>
      </c>
      <c r="V298" s="42">
        <f t="shared" si="272"/>
        <v>1600</v>
      </c>
      <c r="W298" s="42">
        <f t="shared" si="272"/>
        <v>400</v>
      </c>
      <c r="X298" s="42">
        <f t="shared" si="272"/>
        <v>400</v>
      </c>
      <c r="Y298" s="42">
        <f>SUM(E298:X298)</f>
        <v>10457.142857142859</v>
      </c>
    </row>
    <row r="299" spans="1:25" x14ac:dyDescent="0.15">
      <c r="B299" s="92"/>
      <c r="C299" s="130" t="s">
        <v>142</v>
      </c>
      <c r="D299" s="51"/>
      <c r="E299" s="42">
        <f t="array" ref="E299:X299">TRANSPOSE(Y273:Y292)</f>
        <v>5.7999999999999972</v>
      </c>
      <c r="F299" s="42">
        <v>7.5999999999999943</v>
      </c>
      <c r="G299" s="42">
        <v>9.3999999999999915</v>
      </c>
      <c r="H299" s="42">
        <v>11.199999999999992</v>
      </c>
      <c r="I299" s="42">
        <v>13.619047619047617</v>
      </c>
      <c r="J299" s="42">
        <v>14.799999999999994</v>
      </c>
      <c r="K299" s="42">
        <v>16.599999999999994</v>
      </c>
      <c r="L299" s="42">
        <v>18.399999999999995</v>
      </c>
      <c r="M299" s="42">
        <v>80.799999999999983</v>
      </c>
      <c r="N299" s="42">
        <v>23.047619047619047</v>
      </c>
      <c r="O299" s="42">
        <v>23.799999999999997</v>
      </c>
      <c r="P299" s="42">
        <v>25.599999999999998</v>
      </c>
      <c r="Q299" s="42">
        <v>27.4</v>
      </c>
      <c r="R299" s="42">
        <v>29.2</v>
      </c>
      <c r="S299" s="42">
        <v>32.476190476190474</v>
      </c>
      <c r="T299" s="42">
        <v>32.799999999999997</v>
      </c>
      <c r="U299" s="42">
        <v>34.6</v>
      </c>
      <c r="V299" s="42">
        <v>145.6</v>
      </c>
      <c r="W299" s="42">
        <v>38.200000000000003</v>
      </c>
      <c r="X299" s="42">
        <v>40</v>
      </c>
      <c r="Y299" s="42">
        <f>SUM(E299:X299)</f>
        <v>630.94285714285718</v>
      </c>
    </row>
    <row r="300" spans="1:25" x14ac:dyDescent="0.15">
      <c r="B300" s="92"/>
      <c r="C300" s="130" t="s">
        <v>143</v>
      </c>
      <c r="D300" s="4">
        <v>0.55000000000000004</v>
      </c>
      <c r="E300" s="42">
        <f t="shared" ref="E300:X300" si="273">E269*$D$300</f>
        <v>220.00000000000003</v>
      </c>
      <c r="F300" s="42">
        <f t="shared" si="273"/>
        <v>220.00000000000003</v>
      </c>
      <c r="G300" s="42">
        <f t="shared" si="273"/>
        <v>220.00000000000003</v>
      </c>
      <c r="H300" s="42">
        <f t="shared" si="273"/>
        <v>220.00000000000003</v>
      </c>
      <c r="I300" s="42">
        <f t="shared" si="273"/>
        <v>230.47619047619048</v>
      </c>
      <c r="J300" s="42">
        <f t="shared" si="273"/>
        <v>220.00000000000003</v>
      </c>
      <c r="K300" s="42">
        <f t="shared" si="273"/>
        <v>220.00000000000003</v>
      </c>
      <c r="L300" s="42">
        <f t="shared" si="273"/>
        <v>220.00000000000003</v>
      </c>
      <c r="M300" s="42">
        <f t="shared" si="273"/>
        <v>880.00000000000011</v>
      </c>
      <c r="N300" s="42">
        <f t="shared" si="273"/>
        <v>230.47619047619048</v>
      </c>
      <c r="O300" s="42">
        <f t="shared" si="273"/>
        <v>220.00000000000003</v>
      </c>
      <c r="P300" s="42">
        <f t="shared" si="273"/>
        <v>220.00000000000003</v>
      </c>
      <c r="Q300" s="42">
        <f t="shared" si="273"/>
        <v>220.00000000000003</v>
      </c>
      <c r="R300" s="42">
        <f t="shared" si="273"/>
        <v>220.00000000000003</v>
      </c>
      <c r="S300" s="42">
        <f t="shared" si="273"/>
        <v>230.47619047619048</v>
      </c>
      <c r="T300" s="42">
        <f t="shared" si="273"/>
        <v>220.00000000000003</v>
      </c>
      <c r="U300" s="42">
        <f t="shared" si="273"/>
        <v>220.00000000000003</v>
      </c>
      <c r="V300" s="42">
        <f t="shared" si="273"/>
        <v>880.00000000000011</v>
      </c>
      <c r="W300" s="42">
        <f t="shared" si="273"/>
        <v>220.00000000000003</v>
      </c>
      <c r="X300" s="42">
        <f t="shared" si="273"/>
        <v>220.00000000000003</v>
      </c>
      <c r="Y300" s="42">
        <f>SUM(E300:X300)</f>
        <v>5751.4285714285716</v>
      </c>
    </row>
    <row r="301" spans="1:25" x14ac:dyDescent="0.15">
      <c r="B301" s="92"/>
      <c r="C301" s="130" t="s">
        <v>144</v>
      </c>
      <c r="D301" s="51"/>
      <c r="E301" s="42">
        <f>E298-E300-E270</f>
        <v>139.99999999999997</v>
      </c>
      <c r="F301" s="42">
        <f t="shared" ref="F301:X301" si="274">F298-F300-F270</f>
        <v>139.99999999999997</v>
      </c>
      <c r="G301" s="42">
        <f t="shared" si="274"/>
        <v>139.99999999999997</v>
      </c>
      <c r="H301" s="42">
        <f t="shared" si="274"/>
        <v>139.99999999999997</v>
      </c>
      <c r="I301" s="42">
        <f t="shared" si="274"/>
        <v>146.66666666666666</v>
      </c>
      <c r="J301" s="42">
        <f t="shared" si="274"/>
        <v>139.99999999999997</v>
      </c>
      <c r="K301" s="42">
        <f t="shared" si="274"/>
        <v>139.99999999999997</v>
      </c>
      <c r="L301" s="42">
        <f t="shared" si="274"/>
        <v>139.99999999999997</v>
      </c>
      <c r="M301" s="42">
        <f t="shared" si="274"/>
        <v>559.99999999999989</v>
      </c>
      <c r="N301" s="42">
        <f t="shared" si="274"/>
        <v>146.66666666666666</v>
      </c>
      <c r="O301" s="42">
        <f t="shared" si="274"/>
        <v>139.99999999999997</v>
      </c>
      <c r="P301" s="42">
        <f t="shared" si="274"/>
        <v>139.99999999999997</v>
      </c>
      <c r="Q301" s="42">
        <f t="shared" si="274"/>
        <v>139.99999999999997</v>
      </c>
      <c r="R301" s="42">
        <f t="shared" si="274"/>
        <v>139.99999999999997</v>
      </c>
      <c r="S301" s="42">
        <f t="shared" si="274"/>
        <v>146.66666666666666</v>
      </c>
      <c r="T301" s="42">
        <f t="shared" si="274"/>
        <v>139.99999999999997</v>
      </c>
      <c r="U301" s="42">
        <f t="shared" si="274"/>
        <v>139.99999999999997</v>
      </c>
      <c r="V301" s="42">
        <f t="shared" si="274"/>
        <v>559.99999999999989</v>
      </c>
      <c r="W301" s="42">
        <f t="shared" si="274"/>
        <v>139.99999999999997</v>
      </c>
      <c r="X301" s="42">
        <f t="shared" si="274"/>
        <v>139.99999999999997</v>
      </c>
      <c r="Y301" s="42">
        <f>SUM(E301:X301)</f>
        <v>3659.9999999999995</v>
      </c>
    </row>
    <row r="302" spans="1:25" x14ac:dyDescent="0.15">
      <c r="B302" s="36"/>
      <c r="C302" s="47" t="s">
        <v>145</v>
      </c>
      <c r="D302" s="47"/>
      <c r="E302" s="45">
        <f t="shared" ref="E302:X302" si="275">E298-E299-E300-E301</f>
        <v>34.199999999999989</v>
      </c>
      <c r="F302" s="45">
        <f t="shared" si="275"/>
        <v>32.399999999999977</v>
      </c>
      <c r="G302" s="45">
        <f t="shared" si="275"/>
        <v>30.600000000000023</v>
      </c>
      <c r="H302" s="45">
        <f t="shared" si="275"/>
        <v>28.800000000000011</v>
      </c>
      <c r="I302" s="45">
        <f t="shared" si="275"/>
        <v>28.285714285714306</v>
      </c>
      <c r="J302" s="45">
        <f t="shared" si="275"/>
        <v>25.199999999999989</v>
      </c>
      <c r="K302" s="45">
        <f t="shared" si="275"/>
        <v>23.399999999999977</v>
      </c>
      <c r="L302" s="45">
        <f t="shared" si="275"/>
        <v>21.600000000000023</v>
      </c>
      <c r="M302" s="45">
        <f t="shared" si="275"/>
        <v>79.200000000000045</v>
      </c>
      <c r="N302" s="45">
        <f t="shared" si="275"/>
        <v>18.857142857142861</v>
      </c>
      <c r="O302" s="45">
        <f t="shared" si="275"/>
        <v>16.199999999999989</v>
      </c>
      <c r="P302" s="45">
        <f t="shared" si="275"/>
        <v>14.399999999999977</v>
      </c>
      <c r="Q302" s="45">
        <f t="shared" si="275"/>
        <v>12.600000000000023</v>
      </c>
      <c r="R302" s="45">
        <f t="shared" si="275"/>
        <v>10.800000000000011</v>
      </c>
      <c r="S302" s="45">
        <f t="shared" si="275"/>
        <v>9.4285714285714164</v>
      </c>
      <c r="T302" s="45">
        <f t="shared" si="275"/>
        <v>7.1999999999999886</v>
      </c>
      <c r="U302" s="45">
        <f t="shared" si="275"/>
        <v>5.3999999999999773</v>
      </c>
      <c r="V302" s="45">
        <f t="shared" si="275"/>
        <v>14.400000000000091</v>
      </c>
      <c r="W302" s="45">
        <f t="shared" si="275"/>
        <v>1.8000000000000114</v>
      </c>
      <c r="X302" s="45">
        <f t="shared" si="275"/>
        <v>0</v>
      </c>
      <c r="Y302" s="45">
        <f>SUM(E302:X302)</f>
        <v>414.77142857142871</v>
      </c>
    </row>
    <row r="304" spans="1:25" x14ac:dyDescent="0.15">
      <c r="E304" s="10">
        <v>30</v>
      </c>
      <c r="F304" s="10">
        <f>E304+1</f>
        <v>31</v>
      </c>
      <c r="G304" s="10">
        <f t="shared" ref="G304" si="276">F304+1</f>
        <v>32</v>
      </c>
      <c r="H304" s="10">
        <f t="shared" ref="H304" si="277">G304+1</f>
        <v>33</v>
      </c>
      <c r="I304" s="10">
        <f t="shared" ref="I304" si="278">H304+1</f>
        <v>34</v>
      </c>
      <c r="J304" s="10">
        <f t="shared" ref="J304" si="279">I304+1</f>
        <v>35</v>
      </c>
      <c r="K304" s="10">
        <f t="shared" ref="K304" si="280">J304+1</f>
        <v>36</v>
      </c>
      <c r="L304" s="10">
        <f t="shared" ref="L304" si="281">K304+1</f>
        <v>37</v>
      </c>
      <c r="M304" s="10">
        <f t="shared" ref="M304" si="282">L304+1</f>
        <v>38</v>
      </c>
      <c r="N304" s="10">
        <f t="shared" ref="N304" si="283">M304+1</f>
        <v>39</v>
      </c>
      <c r="O304" s="10">
        <f t="shared" ref="O304" si="284">N304+1</f>
        <v>40</v>
      </c>
      <c r="P304" s="10">
        <f t="shared" ref="P304" si="285">O304+1</f>
        <v>41</v>
      </c>
      <c r="Q304" s="10">
        <f t="shared" ref="Q304" si="286">P304+1</f>
        <v>42</v>
      </c>
      <c r="R304" s="10">
        <f t="shared" ref="R304" si="287">Q304+1</f>
        <v>43</v>
      </c>
      <c r="S304" s="10">
        <f t="shared" ref="S304" si="288">R304+1</f>
        <v>44</v>
      </c>
      <c r="T304" s="10">
        <f t="shared" ref="T304" si="289">S304+1</f>
        <v>45</v>
      </c>
      <c r="U304" s="10">
        <f t="shared" ref="U304" si="290">T304+1</f>
        <v>46</v>
      </c>
      <c r="V304" s="10">
        <f t="shared" ref="V304" si="291">U304+1</f>
        <v>47</v>
      </c>
      <c r="W304" s="10">
        <f t="shared" ref="W304" si="292">V304+1</f>
        <v>48</v>
      </c>
      <c r="X304" s="10">
        <f t="shared" ref="X304" si="293">W304+1</f>
        <v>49</v>
      </c>
      <c r="Y304" s="5" t="s">
        <v>146</v>
      </c>
    </row>
    <row r="305" spans="2:25" x14ac:dyDescent="0.15">
      <c r="B305" s="91"/>
      <c r="C305" s="48">
        <f t="array" ref="C305:C324">TRANSPOSE(E295:X295)</f>
        <v>30</v>
      </c>
      <c r="D305" s="40">
        <f t="array" ref="D305:D324">TRANSPOSE(E302:X302)</f>
        <v>34.199999999999989</v>
      </c>
      <c r="E305" s="39" t="str">
        <f t="shared" ref="E305:E324" si="294">IF($C305&lt;E$295,$D305/MIN($D$264,COUNT($E$295:$X$295)),"")</f>
        <v/>
      </c>
      <c r="F305" s="81">
        <f>F273</f>
        <v>1.8</v>
      </c>
      <c r="G305" s="81">
        <f t="shared" ref="G305:X319" si="295">G273</f>
        <v>1.8</v>
      </c>
      <c r="H305" s="81">
        <f t="shared" si="295"/>
        <v>1.8</v>
      </c>
      <c r="I305" s="81">
        <f t="shared" si="295"/>
        <v>1.8</v>
      </c>
      <c r="J305" s="81">
        <f t="shared" si="295"/>
        <v>1.8</v>
      </c>
      <c r="K305" s="81">
        <f t="shared" si="295"/>
        <v>1.8</v>
      </c>
      <c r="L305" s="81">
        <f t="shared" si="295"/>
        <v>1.8</v>
      </c>
      <c r="M305" s="81">
        <f t="shared" si="295"/>
        <v>1.8</v>
      </c>
      <c r="N305" s="81">
        <f t="shared" si="295"/>
        <v>1.8</v>
      </c>
      <c r="O305" s="81">
        <f t="shared" si="295"/>
        <v>1.8</v>
      </c>
      <c r="P305" s="81">
        <f t="shared" si="295"/>
        <v>1.8</v>
      </c>
      <c r="Q305" s="81">
        <f t="shared" si="295"/>
        <v>1.8</v>
      </c>
      <c r="R305" s="81">
        <f t="shared" si="295"/>
        <v>1.8</v>
      </c>
      <c r="S305" s="81">
        <f t="shared" si="295"/>
        <v>1.8</v>
      </c>
      <c r="T305" s="81">
        <f t="shared" si="295"/>
        <v>1.8</v>
      </c>
      <c r="U305" s="81">
        <f t="shared" si="295"/>
        <v>1.8</v>
      </c>
      <c r="V305" s="81">
        <f t="shared" si="295"/>
        <v>1.8</v>
      </c>
      <c r="W305" s="81">
        <f t="shared" si="295"/>
        <v>1.8</v>
      </c>
      <c r="X305" s="81">
        <f t="shared" si="295"/>
        <v>1.8</v>
      </c>
      <c r="Y305" s="39">
        <f t="shared" ref="Y305:Y325" si="296">SUM(E305:X305)</f>
        <v>34.200000000000003</v>
      </c>
    </row>
    <row r="306" spans="2:25" x14ac:dyDescent="0.15">
      <c r="B306" s="92"/>
      <c r="C306" s="49">
        <v>31</v>
      </c>
      <c r="D306" s="41">
        <v>32.399999999999977</v>
      </c>
      <c r="E306" s="42" t="str">
        <f t="shared" si="294"/>
        <v/>
      </c>
      <c r="F306" s="79" t="str">
        <f>F274</f>
        <v/>
      </c>
      <c r="G306" s="79">
        <f t="shared" si="295"/>
        <v>1.8</v>
      </c>
      <c r="H306" s="79">
        <f t="shared" si="295"/>
        <v>1.8</v>
      </c>
      <c r="I306" s="79">
        <f t="shared" si="295"/>
        <v>1.8</v>
      </c>
      <c r="J306" s="79">
        <f t="shared" si="295"/>
        <v>1.8</v>
      </c>
      <c r="K306" s="79">
        <f t="shared" si="295"/>
        <v>1.8</v>
      </c>
      <c r="L306" s="79">
        <f t="shared" si="295"/>
        <v>1.8</v>
      </c>
      <c r="M306" s="79">
        <f t="shared" si="295"/>
        <v>1.8</v>
      </c>
      <c r="N306" s="79">
        <f t="shared" si="295"/>
        <v>1.8</v>
      </c>
      <c r="O306" s="79">
        <f t="shared" si="295"/>
        <v>1.8</v>
      </c>
      <c r="P306" s="79">
        <f t="shared" si="295"/>
        <v>1.8</v>
      </c>
      <c r="Q306" s="79">
        <f t="shared" si="295"/>
        <v>1.8</v>
      </c>
      <c r="R306" s="79">
        <f t="shared" si="295"/>
        <v>1.8</v>
      </c>
      <c r="S306" s="79">
        <f t="shared" si="295"/>
        <v>1.8</v>
      </c>
      <c r="T306" s="79">
        <f t="shared" si="295"/>
        <v>1.8</v>
      </c>
      <c r="U306" s="79">
        <f t="shared" si="295"/>
        <v>1.8</v>
      </c>
      <c r="V306" s="79">
        <f t="shared" si="295"/>
        <v>1.8</v>
      </c>
      <c r="W306" s="79">
        <f t="shared" si="295"/>
        <v>1.8</v>
      </c>
      <c r="X306" s="79">
        <f t="shared" si="295"/>
        <v>1.8</v>
      </c>
      <c r="Y306" s="42">
        <f t="shared" si="296"/>
        <v>32.400000000000006</v>
      </c>
    </row>
    <row r="307" spans="2:25" x14ac:dyDescent="0.15">
      <c r="B307" s="92"/>
      <c r="C307" s="49">
        <v>32</v>
      </c>
      <c r="D307" s="41">
        <v>30.600000000000023</v>
      </c>
      <c r="E307" s="42" t="str">
        <f t="shared" si="294"/>
        <v/>
      </c>
      <c r="F307" s="79" t="str">
        <f t="shared" ref="F307:U307" si="297">F275</f>
        <v/>
      </c>
      <c r="G307" s="79" t="str">
        <f t="shared" si="297"/>
        <v/>
      </c>
      <c r="H307" s="79">
        <f t="shared" si="297"/>
        <v>1.8</v>
      </c>
      <c r="I307" s="79">
        <f t="shared" si="297"/>
        <v>1.8</v>
      </c>
      <c r="J307" s="79">
        <f t="shared" si="297"/>
        <v>1.8</v>
      </c>
      <c r="K307" s="79">
        <f t="shared" si="297"/>
        <v>1.8</v>
      </c>
      <c r="L307" s="79">
        <f t="shared" si="297"/>
        <v>1.8</v>
      </c>
      <c r="M307" s="79">
        <f t="shared" si="297"/>
        <v>1.8</v>
      </c>
      <c r="N307" s="79">
        <f t="shared" si="297"/>
        <v>1.8</v>
      </c>
      <c r="O307" s="79">
        <f t="shared" si="297"/>
        <v>1.8</v>
      </c>
      <c r="P307" s="79">
        <f t="shared" si="297"/>
        <v>1.8</v>
      </c>
      <c r="Q307" s="79">
        <f t="shared" si="297"/>
        <v>1.8</v>
      </c>
      <c r="R307" s="79">
        <f t="shared" si="297"/>
        <v>1.8</v>
      </c>
      <c r="S307" s="79">
        <f t="shared" si="297"/>
        <v>1.8</v>
      </c>
      <c r="T307" s="79">
        <f t="shared" si="297"/>
        <v>1.8</v>
      </c>
      <c r="U307" s="79">
        <f t="shared" si="297"/>
        <v>1.8</v>
      </c>
      <c r="V307" s="79">
        <f t="shared" si="295"/>
        <v>1.8</v>
      </c>
      <c r="W307" s="79">
        <f t="shared" si="295"/>
        <v>1.8</v>
      </c>
      <c r="X307" s="79">
        <f t="shared" si="295"/>
        <v>1.8</v>
      </c>
      <c r="Y307" s="42">
        <f t="shared" si="296"/>
        <v>30.600000000000009</v>
      </c>
    </row>
    <row r="308" spans="2:25" x14ac:dyDescent="0.15">
      <c r="B308" s="92"/>
      <c r="C308" s="49">
        <v>33</v>
      </c>
      <c r="D308" s="41">
        <v>28.800000000000011</v>
      </c>
      <c r="E308" s="42" t="str">
        <f t="shared" si="294"/>
        <v/>
      </c>
      <c r="F308" s="79" t="str">
        <f t="shared" ref="F308" si="298">F276</f>
        <v/>
      </c>
      <c r="G308" s="79" t="str">
        <f t="shared" si="295"/>
        <v/>
      </c>
      <c r="H308" s="79" t="str">
        <f t="shared" si="295"/>
        <v/>
      </c>
      <c r="I308" s="79">
        <f t="shared" si="295"/>
        <v>1.8</v>
      </c>
      <c r="J308" s="79">
        <f t="shared" si="295"/>
        <v>1.8</v>
      </c>
      <c r="K308" s="79">
        <f t="shared" si="295"/>
        <v>1.8</v>
      </c>
      <c r="L308" s="79">
        <f t="shared" si="295"/>
        <v>1.8</v>
      </c>
      <c r="M308" s="79">
        <f t="shared" si="295"/>
        <v>1.8</v>
      </c>
      <c r="N308" s="79">
        <f t="shared" si="295"/>
        <v>1.8</v>
      </c>
      <c r="O308" s="79">
        <f t="shared" si="295"/>
        <v>1.8</v>
      </c>
      <c r="P308" s="79">
        <f t="shared" si="295"/>
        <v>1.8</v>
      </c>
      <c r="Q308" s="79">
        <f t="shared" si="295"/>
        <v>1.8</v>
      </c>
      <c r="R308" s="79">
        <f t="shared" si="295"/>
        <v>1.8</v>
      </c>
      <c r="S308" s="79">
        <f t="shared" si="295"/>
        <v>1.8</v>
      </c>
      <c r="T308" s="79">
        <f t="shared" si="295"/>
        <v>1.8</v>
      </c>
      <c r="U308" s="79">
        <f t="shared" si="295"/>
        <v>1.8</v>
      </c>
      <c r="V308" s="79">
        <f t="shared" si="295"/>
        <v>1.8</v>
      </c>
      <c r="W308" s="79">
        <f t="shared" si="295"/>
        <v>1.8</v>
      </c>
      <c r="X308" s="79">
        <f t="shared" si="295"/>
        <v>1.8</v>
      </c>
      <c r="Y308" s="42">
        <f t="shared" si="296"/>
        <v>28.800000000000008</v>
      </c>
    </row>
    <row r="309" spans="2:25" x14ac:dyDescent="0.15">
      <c r="B309" s="92"/>
      <c r="C309" s="49">
        <v>34</v>
      </c>
      <c r="D309" s="41">
        <v>28.285714285714306</v>
      </c>
      <c r="E309" s="42" t="str">
        <f t="shared" si="294"/>
        <v/>
      </c>
      <c r="F309" s="79" t="str">
        <f t="shared" ref="F309" si="299">F277</f>
        <v/>
      </c>
      <c r="G309" s="79" t="str">
        <f t="shared" si="295"/>
        <v/>
      </c>
      <c r="H309" s="79" t="str">
        <f t="shared" si="295"/>
        <v/>
      </c>
      <c r="I309" s="79" t="str">
        <f t="shared" si="295"/>
        <v/>
      </c>
      <c r="J309" s="79">
        <f t="shared" si="295"/>
        <v>1.8857142857142857</v>
      </c>
      <c r="K309" s="79">
        <f t="shared" si="295"/>
        <v>1.8857142857142857</v>
      </c>
      <c r="L309" s="79">
        <f t="shared" si="295"/>
        <v>1.8857142857142857</v>
      </c>
      <c r="M309" s="79">
        <f t="shared" si="295"/>
        <v>1.8857142857142857</v>
      </c>
      <c r="N309" s="79">
        <f t="shared" si="295"/>
        <v>1.8857142857142857</v>
      </c>
      <c r="O309" s="79">
        <f t="shared" si="295"/>
        <v>1.8857142857142857</v>
      </c>
      <c r="P309" s="79">
        <f t="shared" si="295"/>
        <v>1.8857142857142857</v>
      </c>
      <c r="Q309" s="79">
        <f t="shared" si="295"/>
        <v>1.8857142857142857</v>
      </c>
      <c r="R309" s="79">
        <f t="shared" si="295"/>
        <v>1.8857142857142857</v>
      </c>
      <c r="S309" s="79">
        <f t="shared" si="295"/>
        <v>1.8857142857142857</v>
      </c>
      <c r="T309" s="79">
        <f t="shared" si="295"/>
        <v>1.8857142857142857</v>
      </c>
      <c r="U309" s="79">
        <f t="shared" si="295"/>
        <v>1.8857142857142857</v>
      </c>
      <c r="V309" s="79">
        <f t="shared" si="295"/>
        <v>1.8857142857142857</v>
      </c>
      <c r="W309" s="79">
        <f t="shared" si="295"/>
        <v>1.8857142857142857</v>
      </c>
      <c r="X309" s="79">
        <f t="shared" si="295"/>
        <v>1.8857142857142857</v>
      </c>
      <c r="Y309" s="42">
        <f t="shared" si="296"/>
        <v>28.285714285714288</v>
      </c>
    </row>
    <row r="310" spans="2:25" x14ac:dyDescent="0.15">
      <c r="B310" s="92"/>
      <c r="C310" s="49">
        <v>35</v>
      </c>
      <c r="D310" s="41">
        <v>25.199999999999989</v>
      </c>
      <c r="E310" s="42" t="str">
        <f t="shared" si="294"/>
        <v/>
      </c>
      <c r="F310" s="79" t="str">
        <f t="shared" ref="F310" si="300">F278</f>
        <v/>
      </c>
      <c r="G310" s="79" t="str">
        <f t="shared" si="295"/>
        <v/>
      </c>
      <c r="H310" s="79" t="str">
        <f t="shared" si="295"/>
        <v/>
      </c>
      <c r="I310" s="79" t="str">
        <f t="shared" si="295"/>
        <v/>
      </c>
      <c r="J310" s="79" t="str">
        <f t="shared" si="295"/>
        <v/>
      </c>
      <c r="K310" s="79">
        <f t="shared" si="295"/>
        <v>1.8</v>
      </c>
      <c r="L310" s="79">
        <f t="shared" si="295"/>
        <v>1.8</v>
      </c>
      <c r="M310" s="79">
        <f t="shared" si="295"/>
        <v>1.8</v>
      </c>
      <c r="N310" s="79">
        <f t="shared" si="295"/>
        <v>1.8</v>
      </c>
      <c r="O310" s="79">
        <f t="shared" si="295"/>
        <v>1.8</v>
      </c>
      <c r="P310" s="79">
        <f t="shared" si="295"/>
        <v>1.8</v>
      </c>
      <c r="Q310" s="79">
        <f t="shared" si="295"/>
        <v>1.8</v>
      </c>
      <c r="R310" s="79">
        <f t="shared" si="295"/>
        <v>1.8</v>
      </c>
      <c r="S310" s="79">
        <f t="shared" si="295"/>
        <v>1.8</v>
      </c>
      <c r="T310" s="79">
        <f t="shared" si="295"/>
        <v>1.8</v>
      </c>
      <c r="U310" s="79">
        <f t="shared" si="295"/>
        <v>1.8</v>
      </c>
      <c r="V310" s="79">
        <f t="shared" si="295"/>
        <v>1.8</v>
      </c>
      <c r="W310" s="79">
        <f t="shared" si="295"/>
        <v>1.8</v>
      </c>
      <c r="X310" s="79">
        <f t="shared" si="295"/>
        <v>1.8</v>
      </c>
      <c r="Y310" s="42">
        <f t="shared" si="296"/>
        <v>25.200000000000006</v>
      </c>
    </row>
    <row r="311" spans="2:25" x14ac:dyDescent="0.15">
      <c r="B311" s="92"/>
      <c r="C311" s="49">
        <v>36</v>
      </c>
      <c r="D311" s="41">
        <v>23.399999999999977</v>
      </c>
      <c r="E311" s="42" t="str">
        <f t="shared" si="294"/>
        <v/>
      </c>
      <c r="F311" s="79" t="str">
        <f t="shared" ref="F311" si="301">F279</f>
        <v/>
      </c>
      <c r="G311" s="79" t="str">
        <f t="shared" si="295"/>
        <v/>
      </c>
      <c r="H311" s="79" t="str">
        <f t="shared" si="295"/>
        <v/>
      </c>
      <c r="I311" s="79" t="str">
        <f t="shared" si="295"/>
        <v/>
      </c>
      <c r="J311" s="79" t="str">
        <f t="shared" si="295"/>
        <v/>
      </c>
      <c r="K311" s="79" t="str">
        <f t="shared" si="295"/>
        <v/>
      </c>
      <c r="L311" s="79">
        <f t="shared" si="295"/>
        <v>1.8</v>
      </c>
      <c r="M311" s="79">
        <f t="shared" si="295"/>
        <v>1.8</v>
      </c>
      <c r="N311" s="79">
        <f t="shared" si="295"/>
        <v>1.8</v>
      </c>
      <c r="O311" s="79">
        <f t="shared" si="295"/>
        <v>1.8</v>
      </c>
      <c r="P311" s="79">
        <f t="shared" si="295"/>
        <v>1.8</v>
      </c>
      <c r="Q311" s="79">
        <f t="shared" si="295"/>
        <v>1.8</v>
      </c>
      <c r="R311" s="79">
        <f t="shared" si="295"/>
        <v>1.8</v>
      </c>
      <c r="S311" s="79">
        <f t="shared" si="295"/>
        <v>1.8</v>
      </c>
      <c r="T311" s="79">
        <f t="shared" si="295"/>
        <v>1.8</v>
      </c>
      <c r="U311" s="79">
        <f t="shared" si="295"/>
        <v>1.8</v>
      </c>
      <c r="V311" s="79">
        <f t="shared" si="295"/>
        <v>1.8</v>
      </c>
      <c r="W311" s="79">
        <f t="shared" si="295"/>
        <v>1.8</v>
      </c>
      <c r="X311" s="79">
        <f t="shared" si="295"/>
        <v>1.8</v>
      </c>
      <c r="Y311" s="42">
        <f t="shared" si="296"/>
        <v>23.400000000000006</v>
      </c>
    </row>
    <row r="312" spans="2:25" x14ac:dyDescent="0.15">
      <c r="B312" s="92"/>
      <c r="C312" s="49">
        <v>37</v>
      </c>
      <c r="D312" s="41">
        <v>21.600000000000023</v>
      </c>
      <c r="E312" s="42" t="str">
        <f t="shared" si="294"/>
        <v/>
      </c>
      <c r="F312" s="79" t="str">
        <f t="shared" ref="F312" si="302">F280</f>
        <v/>
      </c>
      <c r="G312" s="79" t="str">
        <f t="shared" si="295"/>
        <v/>
      </c>
      <c r="H312" s="79" t="str">
        <f t="shared" si="295"/>
        <v/>
      </c>
      <c r="I312" s="79" t="str">
        <f t="shared" si="295"/>
        <v/>
      </c>
      <c r="J312" s="79" t="str">
        <f t="shared" si="295"/>
        <v/>
      </c>
      <c r="K312" s="79" t="str">
        <f t="shared" si="295"/>
        <v/>
      </c>
      <c r="L312" s="79" t="str">
        <f t="shared" si="295"/>
        <v/>
      </c>
      <c r="M312" s="79">
        <f t="shared" si="295"/>
        <v>1.8</v>
      </c>
      <c r="N312" s="79">
        <f t="shared" si="295"/>
        <v>1.8</v>
      </c>
      <c r="O312" s="79">
        <f t="shared" si="295"/>
        <v>1.8</v>
      </c>
      <c r="P312" s="79">
        <f t="shared" si="295"/>
        <v>1.8</v>
      </c>
      <c r="Q312" s="79">
        <f t="shared" si="295"/>
        <v>1.8</v>
      </c>
      <c r="R312" s="79">
        <f t="shared" si="295"/>
        <v>1.8</v>
      </c>
      <c r="S312" s="79">
        <f t="shared" si="295"/>
        <v>1.8</v>
      </c>
      <c r="T312" s="79">
        <f t="shared" si="295"/>
        <v>1.8</v>
      </c>
      <c r="U312" s="79">
        <f t="shared" si="295"/>
        <v>1.8</v>
      </c>
      <c r="V312" s="79">
        <f t="shared" si="295"/>
        <v>1.8</v>
      </c>
      <c r="W312" s="79">
        <f t="shared" si="295"/>
        <v>1.8</v>
      </c>
      <c r="X312" s="79">
        <f t="shared" si="295"/>
        <v>1.8</v>
      </c>
      <c r="Y312" s="42">
        <f t="shared" si="296"/>
        <v>21.600000000000005</v>
      </c>
    </row>
    <row r="313" spans="2:25" x14ac:dyDescent="0.15">
      <c r="B313" s="92"/>
      <c r="C313" s="49">
        <v>38</v>
      </c>
      <c r="D313" s="41">
        <v>79.200000000000045</v>
      </c>
      <c r="E313" s="42" t="str">
        <f t="shared" si="294"/>
        <v/>
      </c>
      <c r="F313" s="79" t="str">
        <f t="shared" ref="F313" si="303">F281</f>
        <v/>
      </c>
      <c r="G313" s="79" t="str">
        <f t="shared" si="295"/>
        <v/>
      </c>
      <c r="H313" s="79" t="str">
        <f t="shared" si="295"/>
        <v/>
      </c>
      <c r="I313" s="79" t="str">
        <f t="shared" si="295"/>
        <v/>
      </c>
      <c r="J313" s="79" t="str">
        <f t="shared" si="295"/>
        <v/>
      </c>
      <c r="K313" s="79" t="str">
        <f t="shared" si="295"/>
        <v/>
      </c>
      <c r="L313" s="79" t="str">
        <f t="shared" si="295"/>
        <v/>
      </c>
      <c r="M313" s="79" t="str">
        <f t="shared" si="295"/>
        <v/>
      </c>
      <c r="N313" s="79">
        <f t="shared" si="295"/>
        <v>7.2</v>
      </c>
      <c r="O313" s="79">
        <f t="shared" si="295"/>
        <v>7.2</v>
      </c>
      <c r="P313" s="79">
        <f t="shared" si="295"/>
        <v>7.2</v>
      </c>
      <c r="Q313" s="79">
        <f t="shared" si="295"/>
        <v>7.2</v>
      </c>
      <c r="R313" s="79">
        <f t="shared" si="295"/>
        <v>7.2</v>
      </c>
      <c r="S313" s="79">
        <f t="shared" si="295"/>
        <v>7.2</v>
      </c>
      <c r="T313" s="79">
        <f t="shared" si="295"/>
        <v>7.2</v>
      </c>
      <c r="U313" s="79">
        <f t="shared" si="295"/>
        <v>7.2</v>
      </c>
      <c r="V313" s="79">
        <f t="shared" si="295"/>
        <v>7.2</v>
      </c>
      <c r="W313" s="79">
        <f t="shared" si="295"/>
        <v>7.2</v>
      </c>
      <c r="X313" s="79">
        <f t="shared" si="295"/>
        <v>7.2</v>
      </c>
      <c r="Y313" s="42">
        <f t="shared" si="296"/>
        <v>79.200000000000017</v>
      </c>
    </row>
    <row r="314" spans="2:25" x14ac:dyDescent="0.15">
      <c r="B314" s="92"/>
      <c r="C314" s="49">
        <v>39</v>
      </c>
      <c r="D314" s="41">
        <v>18.857142857142861</v>
      </c>
      <c r="E314" s="42" t="str">
        <f t="shared" si="294"/>
        <v/>
      </c>
      <c r="F314" s="79" t="str">
        <f t="shared" ref="F314" si="304">F282</f>
        <v/>
      </c>
      <c r="G314" s="79" t="str">
        <f t="shared" si="295"/>
        <v/>
      </c>
      <c r="H314" s="79" t="str">
        <f t="shared" si="295"/>
        <v/>
      </c>
      <c r="I314" s="79" t="str">
        <f t="shared" si="295"/>
        <v/>
      </c>
      <c r="J314" s="79" t="str">
        <f t="shared" si="295"/>
        <v/>
      </c>
      <c r="K314" s="79" t="str">
        <f t="shared" si="295"/>
        <v/>
      </c>
      <c r="L314" s="79" t="str">
        <f t="shared" si="295"/>
        <v/>
      </c>
      <c r="M314" s="79" t="str">
        <f t="shared" si="295"/>
        <v/>
      </c>
      <c r="N314" s="79" t="str">
        <f t="shared" si="295"/>
        <v/>
      </c>
      <c r="O314" s="79">
        <f t="shared" si="295"/>
        <v>1.8857142857142857</v>
      </c>
      <c r="P314" s="79">
        <f t="shared" si="295"/>
        <v>1.8857142857142857</v>
      </c>
      <c r="Q314" s="79">
        <f t="shared" si="295"/>
        <v>1.8857142857142857</v>
      </c>
      <c r="R314" s="79">
        <f t="shared" si="295"/>
        <v>1.8857142857142857</v>
      </c>
      <c r="S314" s="79">
        <f t="shared" si="295"/>
        <v>1.8857142857142857</v>
      </c>
      <c r="T314" s="79">
        <f t="shared" si="295"/>
        <v>1.8857142857142857</v>
      </c>
      <c r="U314" s="79">
        <f t="shared" si="295"/>
        <v>1.8857142857142857</v>
      </c>
      <c r="V314" s="79">
        <f t="shared" si="295"/>
        <v>1.8857142857142857</v>
      </c>
      <c r="W314" s="79">
        <f t="shared" si="295"/>
        <v>1.8857142857142857</v>
      </c>
      <c r="X314" s="79">
        <f t="shared" si="295"/>
        <v>1.8857142857142857</v>
      </c>
      <c r="Y314" s="42">
        <f t="shared" si="296"/>
        <v>18.857142857142858</v>
      </c>
    </row>
    <row r="315" spans="2:25" x14ac:dyDescent="0.15">
      <c r="B315" s="92"/>
      <c r="C315" s="49">
        <v>40</v>
      </c>
      <c r="D315" s="41">
        <v>16.199999999999989</v>
      </c>
      <c r="E315" s="42" t="str">
        <f t="shared" si="294"/>
        <v/>
      </c>
      <c r="F315" s="79" t="str">
        <f t="shared" ref="F315" si="305">F283</f>
        <v/>
      </c>
      <c r="G315" s="79" t="str">
        <f t="shared" si="295"/>
        <v/>
      </c>
      <c r="H315" s="79" t="str">
        <f t="shared" si="295"/>
        <v/>
      </c>
      <c r="I315" s="79" t="str">
        <f t="shared" si="295"/>
        <v/>
      </c>
      <c r="J315" s="79" t="str">
        <f t="shared" si="295"/>
        <v/>
      </c>
      <c r="K315" s="79" t="str">
        <f t="shared" si="295"/>
        <v/>
      </c>
      <c r="L315" s="79" t="str">
        <f t="shared" si="295"/>
        <v/>
      </c>
      <c r="M315" s="79" t="str">
        <f t="shared" si="295"/>
        <v/>
      </c>
      <c r="N315" s="79" t="str">
        <f t="shared" si="295"/>
        <v/>
      </c>
      <c r="O315" s="79" t="str">
        <f t="shared" si="295"/>
        <v/>
      </c>
      <c r="P315" s="79">
        <f t="shared" si="295"/>
        <v>1.8</v>
      </c>
      <c r="Q315" s="79">
        <f t="shared" si="295"/>
        <v>1.8</v>
      </c>
      <c r="R315" s="79">
        <f t="shared" si="295"/>
        <v>1.8</v>
      </c>
      <c r="S315" s="79">
        <f t="shared" si="295"/>
        <v>1.8</v>
      </c>
      <c r="T315" s="79">
        <f t="shared" si="295"/>
        <v>1.8</v>
      </c>
      <c r="U315" s="79">
        <f t="shared" si="295"/>
        <v>1.8</v>
      </c>
      <c r="V315" s="79">
        <f t="shared" si="295"/>
        <v>1.8</v>
      </c>
      <c r="W315" s="79">
        <f t="shared" si="295"/>
        <v>1.8</v>
      </c>
      <c r="X315" s="79">
        <f t="shared" si="295"/>
        <v>1.8</v>
      </c>
      <c r="Y315" s="42">
        <f t="shared" si="296"/>
        <v>16.200000000000003</v>
      </c>
    </row>
    <row r="316" spans="2:25" x14ac:dyDescent="0.15">
      <c r="B316" s="92"/>
      <c r="C316" s="49">
        <v>41</v>
      </c>
      <c r="D316" s="41">
        <v>14.399999999999977</v>
      </c>
      <c r="E316" s="42" t="str">
        <f t="shared" si="294"/>
        <v/>
      </c>
      <c r="F316" s="79" t="str">
        <f t="shared" ref="F316" si="306">F284</f>
        <v/>
      </c>
      <c r="G316" s="79" t="str">
        <f t="shared" si="295"/>
        <v/>
      </c>
      <c r="H316" s="79" t="str">
        <f t="shared" si="295"/>
        <v/>
      </c>
      <c r="I316" s="79" t="str">
        <f t="shared" si="295"/>
        <v/>
      </c>
      <c r="J316" s="79" t="str">
        <f t="shared" si="295"/>
        <v/>
      </c>
      <c r="K316" s="79" t="str">
        <f t="shared" si="295"/>
        <v/>
      </c>
      <c r="L316" s="79" t="str">
        <f t="shared" si="295"/>
        <v/>
      </c>
      <c r="M316" s="79" t="str">
        <f t="shared" si="295"/>
        <v/>
      </c>
      <c r="N316" s="79" t="str">
        <f t="shared" si="295"/>
        <v/>
      </c>
      <c r="O316" s="79" t="str">
        <f t="shared" si="295"/>
        <v/>
      </c>
      <c r="P316" s="79" t="str">
        <f t="shared" si="295"/>
        <v/>
      </c>
      <c r="Q316" s="79">
        <f t="shared" si="295"/>
        <v>1.8</v>
      </c>
      <c r="R316" s="79">
        <f t="shared" si="295"/>
        <v>1.8</v>
      </c>
      <c r="S316" s="79">
        <f t="shared" si="295"/>
        <v>1.8</v>
      </c>
      <c r="T316" s="79">
        <f t="shared" si="295"/>
        <v>1.8</v>
      </c>
      <c r="U316" s="79">
        <f t="shared" si="295"/>
        <v>1.8</v>
      </c>
      <c r="V316" s="79">
        <f t="shared" si="295"/>
        <v>1.8</v>
      </c>
      <c r="W316" s="79">
        <f t="shared" si="295"/>
        <v>1.8</v>
      </c>
      <c r="X316" s="79">
        <f t="shared" si="295"/>
        <v>1.8</v>
      </c>
      <c r="Y316" s="42">
        <f t="shared" si="296"/>
        <v>14.400000000000002</v>
      </c>
    </row>
    <row r="317" spans="2:25" x14ac:dyDescent="0.15">
      <c r="B317" s="92"/>
      <c r="C317" s="49">
        <v>42</v>
      </c>
      <c r="D317" s="41">
        <v>12.600000000000023</v>
      </c>
      <c r="E317" s="42" t="str">
        <f t="shared" si="294"/>
        <v/>
      </c>
      <c r="F317" s="79" t="str">
        <f t="shared" ref="F317" si="307">F285</f>
        <v/>
      </c>
      <c r="G317" s="79" t="str">
        <f t="shared" si="295"/>
        <v/>
      </c>
      <c r="H317" s="79" t="str">
        <f t="shared" si="295"/>
        <v/>
      </c>
      <c r="I317" s="79" t="str">
        <f t="shared" si="295"/>
        <v/>
      </c>
      <c r="J317" s="79" t="str">
        <f t="shared" si="295"/>
        <v/>
      </c>
      <c r="K317" s="79" t="str">
        <f t="shared" si="295"/>
        <v/>
      </c>
      <c r="L317" s="79" t="str">
        <f t="shared" si="295"/>
        <v/>
      </c>
      <c r="M317" s="79" t="str">
        <f t="shared" si="295"/>
        <v/>
      </c>
      <c r="N317" s="79" t="str">
        <f t="shared" si="295"/>
        <v/>
      </c>
      <c r="O317" s="79" t="str">
        <f t="shared" si="295"/>
        <v/>
      </c>
      <c r="P317" s="79" t="str">
        <f t="shared" si="295"/>
        <v/>
      </c>
      <c r="Q317" s="79" t="str">
        <f t="shared" si="295"/>
        <v/>
      </c>
      <c r="R317" s="79">
        <f t="shared" si="295"/>
        <v>1.8</v>
      </c>
      <c r="S317" s="79">
        <f t="shared" si="295"/>
        <v>1.8</v>
      </c>
      <c r="T317" s="79">
        <f t="shared" si="295"/>
        <v>1.8</v>
      </c>
      <c r="U317" s="79">
        <f t="shared" si="295"/>
        <v>1.8</v>
      </c>
      <c r="V317" s="79">
        <f t="shared" si="295"/>
        <v>1.8</v>
      </c>
      <c r="W317" s="79">
        <f t="shared" si="295"/>
        <v>1.8</v>
      </c>
      <c r="X317" s="79">
        <f t="shared" si="295"/>
        <v>1.8</v>
      </c>
      <c r="Y317" s="42">
        <f t="shared" si="296"/>
        <v>12.600000000000001</v>
      </c>
    </row>
    <row r="318" spans="2:25" x14ac:dyDescent="0.15">
      <c r="B318" s="92"/>
      <c r="C318" s="49">
        <v>43</v>
      </c>
      <c r="D318" s="41">
        <v>10.800000000000011</v>
      </c>
      <c r="E318" s="42" t="str">
        <f t="shared" si="294"/>
        <v/>
      </c>
      <c r="F318" s="79" t="str">
        <f t="shared" ref="F318" si="308">F286</f>
        <v/>
      </c>
      <c r="G318" s="79" t="str">
        <f t="shared" si="295"/>
        <v/>
      </c>
      <c r="H318" s="79" t="str">
        <f t="shared" si="295"/>
        <v/>
      </c>
      <c r="I318" s="79" t="str">
        <f t="shared" si="295"/>
        <v/>
      </c>
      <c r="J318" s="79" t="str">
        <f t="shared" si="295"/>
        <v/>
      </c>
      <c r="K318" s="79" t="str">
        <f t="shared" si="295"/>
        <v/>
      </c>
      <c r="L318" s="79" t="str">
        <f t="shared" si="295"/>
        <v/>
      </c>
      <c r="M318" s="79" t="str">
        <f t="shared" si="295"/>
        <v/>
      </c>
      <c r="N318" s="79" t="str">
        <f t="shared" si="295"/>
        <v/>
      </c>
      <c r="O318" s="79" t="str">
        <f t="shared" si="295"/>
        <v/>
      </c>
      <c r="P318" s="79" t="str">
        <f t="shared" si="295"/>
        <v/>
      </c>
      <c r="Q318" s="79" t="str">
        <f t="shared" si="295"/>
        <v/>
      </c>
      <c r="R318" s="79" t="str">
        <f t="shared" si="295"/>
        <v/>
      </c>
      <c r="S318" s="79">
        <f t="shared" si="295"/>
        <v>1.8</v>
      </c>
      <c r="T318" s="79">
        <f t="shared" si="295"/>
        <v>1.8</v>
      </c>
      <c r="U318" s="79">
        <f t="shared" si="295"/>
        <v>1.8</v>
      </c>
      <c r="V318" s="79">
        <f t="shared" si="295"/>
        <v>1.8</v>
      </c>
      <c r="W318" s="79">
        <f t="shared" si="295"/>
        <v>1.8</v>
      </c>
      <c r="X318" s="79">
        <f t="shared" si="295"/>
        <v>1.8</v>
      </c>
      <c r="Y318" s="42">
        <f t="shared" si="296"/>
        <v>10.8</v>
      </c>
    </row>
    <row r="319" spans="2:25" x14ac:dyDescent="0.15">
      <c r="B319" s="92"/>
      <c r="C319" s="49">
        <v>44</v>
      </c>
      <c r="D319" s="41">
        <v>9.4285714285714164</v>
      </c>
      <c r="E319" s="42" t="str">
        <f t="shared" si="294"/>
        <v/>
      </c>
      <c r="F319" s="79" t="str">
        <f t="shared" ref="F319" si="309">F287</f>
        <v/>
      </c>
      <c r="G319" s="79" t="str">
        <f t="shared" si="295"/>
        <v/>
      </c>
      <c r="H319" s="79" t="str">
        <f t="shared" si="295"/>
        <v/>
      </c>
      <c r="I319" s="79" t="str">
        <f t="shared" si="295"/>
        <v/>
      </c>
      <c r="J319" s="79" t="str">
        <f t="shared" si="295"/>
        <v/>
      </c>
      <c r="K319" s="79" t="str">
        <f t="shared" si="295"/>
        <v/>
      </c>
      <c r="L319" s="79" t="str">
        <f t="shared" si="295"/>
        <v/>
      </c>
      <c r="M319" s="79" t="str">
        <f t="shared" si="295"/>
        <v/>
      </c>
      <c r="N319" s="79" t="str">
        <f t="shared" si="295"/>
        <v/>
      </c>
      <c r="O319" s="79" t="str">
        <f t="shared" si="295"/>
        <v/>
      </c>
      <c r="P319" s="79" t="str">
        <f t="shared" si="295"/>
        <v/>
      </c>
      <c r="Q319" s="79" t="str">
        <f t="shared" si="295"/>
        <v/>
      </c>
      <c r="R319" s="79" t="str">
        <f t="shared" si="295"/>
        <v/>
      </c>
      <c r="S319" s="79" t="str">
        <f t="shared" si="295"/>
        <v/>
      </c>
      <c r="T319" s="79">
        <f t="shared" si="295"/>
        <v>1.8857142857142857</v>
      </c>
      <c r="U319" s="79">
        <f t="shared" si="295"/>
        <v>1.8857142857142857</v>
      </c>
      <c r="V319" s="79">
        <f t="shared" si="295"/>
        <v>1.8857142857142857</v>
      </c>
      <c r="W319" s="79">
        <f t="shared" si="295"/>
        <v>1.8857142857142857</v>
      </c>
      <c r="X319" s="79">
        <f t="shared" si="295"/>
        <v>1.8857142857142857</v>
      </c>
      <c r="Y319" s="42">
        <f t="shared" si="296"/>
        <v>9.4285714285714288</v>
      </c>
    </row>
    <row r="320" spans="2:25" x14ac:dyDescent="0.15">
      <c r="B320" s="92"/>
      <c r="C320" s="49">
        <v>45</v>
      </c>
      <c r="D320" s="41">
        <v>7.1999999999999886</v>
      </c>
      <c r="E320" s="42" t="str">
        <f t="shared" si="294"/>
        <v/>
      </c>
      <c r="F320" s="79" t="str">
        <f t="shared" ref="F320:X320" si="310">F288</f>
        <v/>
      </c>
      <c r="G320" s="79" t="str">
        <f t="shared" si="310"/>
        <v/>
      </c>
      <c r="H320" s="79" t="str">
        <f t="shared" si="310"/>
        <v/>
      </c>
      <c r="I320" s="79" t="str">
        <f t="shared" si="310"/>
        <v/>
      </c>
      <c r="J320" s="79" t="str">
        <f t="shared" si="310"/>
        <v/>
      </c>
      <c r="K320" s="79" t="str">
        <f t="shared" si="310"/>
        <v/>
      </c>
      <c r="L320" s="79" t="str">
        <f t="shared" si="310"/>
        <v/>
      </c>
      <c r="M320" s="79" t="str">
        <f t="shared" si="310"/>
        <v/>
      </c>
      <c r="N320" s="79" t="str">
        <f t="shared" si="310"/>
        <v/>
      </c>
      <c r="O320" s="79" t="str">
        <f t="shared" si="310"/>
        <v/>
      </c>
      <c r="P320" s="79" t="str">
        <f t="shared" si="310"/>
        <v/>
      </c>
      <c r="Q320" s="79" t="str">
        <f t="shared" si="310"/>
        <v/>
      </c>
      <c r="R320" s="79" t="str">
        <f t="shared" si="310"/>
        <v/>
      </c>
      <c r="S320" s="79" t="str">
        <f t="shared" si="310"/>
        <v/>
      </c>
      <c r="T320" s="79" t="str">
        <f t="shared" si="310"/>
        <v/>
      </c>
      <c r="U320" s="79">
        <f t="shared" si="310"/>
        <v>1.8</v>
      </c>
      <c r="V320" s="79">
        <f t="shared" si="310"/>
        <v>1.8</v>
      </c>
      <c r="W320" s="79">
        <f t="shared" si="310"/>
        <v>1.8</v>
      </c>
      <c r="X320" s="79">
        <f t="shared" si="310"/>
        <v>1.8</v>
      </c>
      <c r="Y320" s="42">
        <f t="shared" si="296"/>
        <v>7.2</v>
      </c>
    </row>
    <row r="321" spans="1:25" x14ac:dyDescent="0.15">
      <c r="B321" s="92"/>
      <c r="C321" s="49">
        <v>46</v>
      </c>
      <c r="D321" s="41">
        <v>5.3999999999999773</v>
      </c>
      <c r="E321" s="42" t="str">
        <f t="shared" si="294"/>
        <v/>
      </c>
      <c r="F321" s="79" t="str">
        <f t="shared" ref="F321:X321" si="311">F289</f>
        <v/>
      </c>
      <c r="G321" s="79" t="str">
        <f t="shared" si="311"/>
        <v/>
      </c>
      <c r="H321" s="79" t="str">
        <f t="shared" si="311"/>
        <v/>
      </c>
      <c r="I321" s="79" t="str">
        <f t="shared" si="311"/>
        <v/>
      </c>
      <c r="J321" s="79" t="str">
        <f t="shared" si="311"/>
        <v/>
      </c>
      <c r="K321" s="79" t="str">
        <f t="shared" si="311"/>
        <v/>
      </c>
      <c r="L321" s="79" t="str">
        <f t="shared" si="311"/>
        <v/>
      </c>
      <c r="M321" s="79" t="str">
        <f t="shared" si="311"/>
        <v/>
      </c>
      <c r="N321" s="79" t="str">
        <f t="shared" si="311"/>
        <v/>
      </c>
      <c r="O321" s="79" t="str">
        <f t="shared" si="311"/>
        <v/>
      </c>
      <c r="P321" s="79" t="str">
        <f t="shared" si="311"/>
        <v/>
      </c>
      <c r="Q321" s="79" t="str">
        <f t="shared" si="311"/>
        <v/>
      </c>
      <c r="R321" s="79" t="str">
        <f t="shared" si="311"/>
        <v/>
      </c>
      <c r="S321" s="79" t="str">
        <f t="shared" si="311"/>
        <v/>
      </c>
      <c r="T321" s="79" t="str">
        <f t="shared" si="311"/>
        <v/>
      </c>
      <c r="U321" s="79" t="str">
        <f t="shared" si="311"/>
        <v/>
      </c>
      <c r="V321" s="79">
        <f t="shared" si="311"/>
        <v>1.8</v>
      </c>
      <c r="W321" s="79">
        <f t="shared" si="311"/>
        <v>1.8</v>
      </c>
      <c r="X321" s="79">
        <f t="shared" si="311"/>
        <v>1.8</v>
      </c>
      <c r="Y321" s="42">
        <f t="shared" si="296"/>
        <v>5.4</v>
      </c>
    </row>
    <row r="322" spans="1:25" x14ac:dyDescent="0.15">
      <c r="B322" s="92"/>
      <c r="C322" s="49">
        <v>47</v>
      </c>
      <c r="D322" s="41">
        <v>14.400000000000091</v>
      </c>
      <c r="E322" s="42" t="str">
        <f t="shared" si="294"/>
        <v/>
      </c>
      <c r="F322" s="79" t="str">
        <f t="shared" ref="F322:X322" si="312">F290</f>
        <v/>
      </c>
      <c r="G322" s="79" t="str">
        <f t="shared" si="312"/>
        <v/>
      </c>
      <c r="H322" s="79" t="str">
        <f t="shared" si="312"/>
        <v/>
      </c>
      <c r="I322" s="79" t="str">
        <f t="shared" si="312"/>
        <v/>
      </c>
      <c r="J322" s="79" t="str">
        <f t="shared" si="312"/>
        <v/>
      </c>
      <c r="K322" s="79" t="str">
        <f t="shared" si="312"/>
        <v/>
      </c>
      <c r="L322" s="79" t="str">
        <f t="shared" si="312"/>
        <v/>
      </c>
      <c r="M322" s="79" t="str">
        <f t="shared" si="312"/>
        <v/>
      </c>
      <c r="N322" s="79" t="str">
        <f t="shared" si="312"/>
        <v/>
      </c>
      <c r="O322" s="79" t="str">
        <f t="shared" si="312"/>
        <v/>
      </c>
      <c r="P322" s="79" t="str">
        <f t="shared" si="312"/>
        <v/>
      </c>
      <c r="Q322" s="79" t="str">
        <f t="shared" si="312"/>
        <v/>
      </c>
      <c r="R322" s="79" t="str">
        <f t="shared" si="312"/>
        <v/>
      </c>
      <c r="S322" s="79" t="str">
        <f t="shared" si="312"/>
        <v/>
      </c>
      <c r="T322" s="79" t="str">
        <f t="shared" si="312"/>
        <v/>
      </c>
      <c r="U322" s="79" t="str">
        <f t="shared" si="312"/>
        <v/>
      </c>
      <c r="V322" s="79" t="str">
        <f t="shared" si="312"/>
        <v/>
      </c>
      <c r="W322" s="79">
        <f t="shared" si="312"/>
        <v>7.2</v>
      </c>
      <c r="X322" s="79">
        <f t="shared" si="312"/>
        <v>7.2</v>
      </c>
      <c r="Y322" s="42">
        <f t="shared" si="296"/>
        <v>14.4</v>
      </c>
    </row>
    <row r="323" spans="1:25" x14ac:dyDescent="0.15">
      <c r="B323" s="92"/>
      <c r="C323" s="49">
        <v>48</v>
      </c>
      <c r="D323" s="41">
        <v>1.8000000000000114</v>
      </c>
      <c r="E323" s="42" t="str">
        <f t="shared" si="294"/>
        <v/>
      </c>
      <c r="F323" s="79" t="str">
        <f t="shared" ref="F323:X323" si="313">F291</f>
        <v/>
      </c>
      <c r="G323" s="79" t="str">
        <f t="shared" si="313"/>
        <v/>
      </c>
      <c r="H323" s="79" t="str">
        <f t="shared" si="313"/>
        <v/>
      </c>
      <c r="I323" s="79" t="str">
        <f t="shared" si="313"/>
        <v/>
      </c>
      <c r="J323" s="79" t="str">
        <f t="shared" si="313"/>
        <v/>
      </c>
      <c r="K323" s="79" t="str">
        <f t="shared" si="313"/>
        <v/>
      </c>
      <c r="L323" s="79" t="str">
        <f t="shared" si="313"/>
        <v/>
      </c>
      <c r="M323" s="79" t="str">
        <f t="shared" si="313"/>
        <v/>
      </c>
      <c r="N323" s="79" t="str">
        <f t="shared" si="313"/>
        <v/>
      </c>
      <c r="O323" s="79" t="str">
        <f t="shared" si="313"/>
        <v/>
      </c>
      <c r="P323" s="79" t="str">
        <f t="shared" si="313"/>
        <v/>
      </c>
      <c r="Q323" s="79" t="str">
        <f t="shared" si="313"/>
        <v/>
      </c>
      <c r="R323" s="79" t="str">
        <f t="shared" si="313"/>
        <v/>
      </c>
      <c r="S323" s="79" t="str">
        <f t="shared" si="313"/>
        <v/>
      </c>
      <c r="T323" s="79" t="str">
        <f t="shared" si="313"/>
        <v/>
      </c>
      <c r="U323" s="79" t="str">
        <f t="shared" si="313"/>
        <v/>
      </c>
      <c r="V323" s="79" t="str">
        <f t="shared" si="313"/>
        <v/>
      </c>
      <c r="W323" s="79" t="str">
        <f t="shared" si="313"/>
        <v/>
      </c>
      <c r="X323" s="79">
        <f t="shared" si="313"/>
        <v>1.8</v>
      </c>
      <c r="Y323" s="42">
        <f t="shared" si="296"/>
        <v>1.8</v>
      </c>
    </row>
    <row r="324" spans="1:25" x14ac:dyDescent="0.15">
      <c r="B324" s="92"/>
      <c r="C324" s="49">
        <v>49</v>
      </c>
      <c r="D324" s="43">
        <v>0</v>
      </c>
      <c r="E324" s="42" t="str">
        <f t="shared" si="294"/>
        <v/>
      </c>
      <c r="F324" s="79" t="str">
        <f>F292</f>
        <v/>
      </c>
      <c r="G324" s="79" t="str">
        <f t="shared" ref="G324:X324" si="314">G292</f>
        <v/>
      </c>
      <c r="H324" s="79" t="str">
        <f t="shared" si="314"/>
        <v/>
      </c>
      <c r="I324" s="79" t="str">
        <f t="shared" si="314"/>
        <v/>
      </c>
      <c r="J324" s="79" t="str">
        <f t="shared" si="314"/>
        <v/>
      </c>
      <c r="K324" s="79" t="str">
        <f t="shared" si="314"/>
        <v/>
      </c>
      <c r="L324" s="79" t="str">
        <f t="shared" si="314"/>
        <v/>
      </c>
      <c r="M324" s="79" t="str">
        <f t="shared" si="314"/>
        <v/>
      </c>
      <c r="N324" s="79" t="str">
        <f t="shared" si="314"/>
        <v/>
      </c>
      <c r="O324" s="79" t="str">
        <f t="shared" si="314"/>
        <v/>
      </c>
      <c r="P324" s="79" t="str">
        <f t="shared" si="314"/>
        <v/>
      </c>
      <c r="Q324" s="79" t="str">
        <f t="shared" si="314"/>
        <v/>
      </c>
      <c r="R324" s="79" t="str">
        <f t="shared" si="314"/>
        <v/>
      </c>
      <c r="S324" s="79" t="str">
        <f t="shared" si="314"/>
        <v/>
      </c>
      <c r="T324" s="79" t="str">
        <f t="shared" si="314"/>
        <v/>
      </c>
      <c r="U324" s="79" t="str">
        <f t="shared" si="314"/>
        <v/>
      </c>
      <c r="V324" s="79" t="str">
        <f t="shared" si="314"/>
        <v/>
      </c>
      <c r="W324" s="79" t="str">
        <f t="shared" si="314"/>
        <v/>
      </c>
      <c r="X324" s="79" t="str">
        <f t="shared" si="314"/>
        <v/>
      </c>
      <c r="Y324" s="42">
        <f t="shared" si="296"/>
        <v>0</v>
      </c>
    </row>
    <row r="325" spans="1:25" x14ac:dyDescent="0.15">
      <c r="B325" s="36"/>
      <c r="C325" s="47" t="s">
        <v>147</v>
      </c>
      <c r="D325" s="47"/>
      <c r="E325" s="45">
        <f t="shared" ref="E325:X325" si="315">SUM(E305:E324)</f>
        <v>0</v>
      </c>
      <c r="F325" s="45">
        <f t="shared" si="315"/>
        <v>1.8</v>
      </c>
      <c r="G325" s="45">
        <f t="shared" si="315"/>
        <v>3.6</v>
      </c>
      <c r="H325" s="45">
        <f t="shared" si="315"/>
        <v>5.4</v>
      </c>
      <c r="I325" s="45">
        <f t="shared" si="315"/>
        <v>7.2</v>
      </c>
      <c r="J325" s="45">
        <f t="shared" si="315"/>
        <v>9.0857142857142854</v>
      </c>
      <c r="K325" s="45">
        <f t="shared" si="315"/>
        <v>10.885714285714286</v>
      </c>
      <c r="L325" s="45">
        <f t="shared" si="315"/>
        <v>12.685714285714287</v>
      </c>
      <c r="M325" s="45">
        <f t="shared" si="315"/>
        <v>14.485714285714288</v>
      </c>
      <c r="N325" s="45">
        <f t="shared" si="315"/>
        <v>21.685714285714287</v>
      </c>
      <c r="O325" s="45">
        <f t="shared" si="315"/>
        <v>23.571428571428573</v>
      </c>
      <c r="P325" s="45">
        <f t="shared" si="315"/>
        <v>25.371428571428574</v>
      </c>
      <c r="Q325" s="45">
        <f t="shared" si="315"/>
        <v>27.171428571428574</v>
      </c>
      <c r="R325" s="45">
        <f t="shared" si="315"/>
        <v>28.971428571428575</v>
      </c>
      <c r="S325" s="45">
        <f t="shared" si="315"/>
        <v>30.771428571428576</v>
      </c>
      <c r="T325" s="45">
        <f t="shared" si="315"/>
        <v>32.657142857142858</v>
      </c>
      <c r="U325" s="45">
        <f t="shared" si="315"/>
        <v>34.457142857142856</v>
      </c>
      <c r="V325" s="45">
        <f t="shared" si="315"/>
        <v>36.257142857142853</v>
      </c>
      <c r="W325" s="45">
        <f t="shared" si="315"/>
        <v>43.457142857142856</v>
      </c>
      <c r="X325" s="45">
        <f t="shared" si="315"/>
        <v>45.257142857142853</v>
      </c>
      <c r="Y325" s="45">
        <f t="shared" si="296"/>
        <v>414.7714285714286</v>
      </c>
    </row>
    <row r="326" spans="1:25" x14ac:dyDescent="0.15">
      <c r="B326" s="36"/>
      <c r="C326" s="47" t="s">
        <v>148</v>
      </c>
      <c r="D326" s="47"/>
      <c r="E326" s="45">
        <f>E302-E325</f>
        <v>34.199999999999989</v>
      </c>
      <c r="F326" s="45">
        <f>E326+F302-F325</f>
        <v>64.799999999999969</v>
      </c>
      <c r="G326" s="45">
        <f t="shared" ref="G326:X326" si="316">F326+G302-G325</f>
        <v>91.8</v>
      </c>
      <c r="H326" s="45">
        <f t="shared" si="316"/>
        <v>115.2</v>
      </c>
      <c r="I326" s="45">
        <f t="shared" si="316"/>
        <v>136.28571428571433</v>
      </c>
      <c r="J326" s="45">
        <f t="shared" si="316"/>
        <v>152.40000000000003</v>
      </c>
      <c r="K326" s="45">
        <f t="shared" si="316"/>
        <v>164.91428571428571</v>
      </c>
      <c r="L326" s="45">
        <f t="shared" si="316"/>
        <v>173.82857142857145</v>
      </c>
      <c r="M326" s="45">
        <f t="shared" si="316"/>
        <v>238.5428571428572</v>
      </c>
      <c r="N326" s="45">
        <f t="shared" si="316"/>
        <v>235.71428571428581</v>
      </c>
      <c r="O326" s="45">
        <f t="shared" si="316"/>
        <v>228.34285714285721</v>
      </c>
      <c r="P326" s="45">
        <f t="shared" si="316"/>
        <v>217.37142857142862</v>
      </c>
      <c r="Q326" s="45">
        <f t="shared" si="316"/>
        <v>202.80000000000007</v>
      </c>
      <c r="R326" s="45">
        <f t="shared" si="316"/>
        <v>184.62857142857149</v>
      </c>
      <c r="S326" s="45">
        <f t="shared" si="316"/>
        <v>163.28571428571433</v>
      </c>
      <c r="T326" s="45">
        <f t="shared" si="316"/>
        <v>137.82857142857148</v>
      </c>
      <c r="U326" s="45">
        <f t="shared" si="316"/>
        <v>108.7714285714286</v>
      </c>
      <c r="V326" s="45">
        <f t="shared" si="316"/>
        <v>86.914285714285839</v>
      </c>
      <c r="W326" s="45">
        <f t="shared" si="316"/>
        <v>45.257142857142995</v>
      </c>
      <c r="X326" s="45">
        <f t="shared" si="316"/>
        <v>1.4210854715202004E-13</v>
      </c>
      <c r="Y326" s="45"/>
    </row>
    <row r="327" spans="1:25" x14ac:dyDescent="0.15">
      <c r="B327" s="19"/>
      <c r="C327" s="19"/>
      <c r="D327" s="19"/>
      <c r="E327" s="16"/>
      <c r="F327" s="16"/>
      <c r="G327" s="16"/>
      <c r="H327" s="16"/>
      <c r="I327" s="16"/>
      <c r="J327" s="16"/>
      <c r="K327" s="16"/>
      <c r="L327" s="16"/>
      <c r="M327" s="16"/>
      <c r="N327" s="16"/>
      <c r="O327" s="16"/>
      <c r="P327" s="16"/>
      <c r="Q327" s="16"/>
      <c r="R327" s="16"/>
      <c r="S327" s="16"/>
      <c r="T327" s="16"/>
      <c r="U327" s="16"/>
      <c r="V327" s="16"/>
      <c r="W327" s="16"/>
      <c r="X327" s="16"/>
      <c r="Y327" s="16"/>
    </row>
    <row r="328" spans="1:25" ht="15" x14ac:dyDescent="0.15">
      <c r="B328" s="157"/>
      <c r="C328" s="19"/>
      <c r="D328" s="19"/>
      <c r="E328" s="16"/>
      <c r="F328" s="16"/>
      <c r="G328" s="16"/>
      <c r="H328" s="16"/>
      <c r="I328" s="16"/>
      <c r="J328" s="16"/>
      <c r="K328" s="16"/>
      <c r="L328" s="16"/>
      <c r="M328" s="16"/>
      <c r="N328" s="16"/>
      <c r="O328" s="16"/>
      <c r="P328" s="16"/>
      <c r="Q328" s="16"/>
      <c r="R328" s="16"/>
      <c r="S328" s="16"/>
      <c r="T328" s="16"/>
      <c r="U328" s="16"/>
      <c r="V328" s="16"/>
      <c r="W328" s="16"/>
      <c r="X328" s="16"/>
      <c r="Y328" s="16"/>
    </row>
    <row r="329" spans="1:25" ht="15" x14ac:dyDescent="0.15">
      <c r="A329" s="148" t="s">
        <v>149</v>
      </c>
      <c r="E329" s="10">
        <v>30</v>
      </c>
      <c r="F329" s="10">
        <f>E329+1</f>
        <v>31</v>
      </c>
      <c r="G329" s="10">
        <f t="shared" ref="G329" si="317">F329+1</f>
        <v>32</v>
      </c>
      <c r="H329" s="10">
        <f t="shared" ref="H329" si="318">G329+1</f>
        <v>33</v>
      </c>
      <c r="I329" s="10">
        <f t="shared" ref="I329" si="319">H329+1</f>
        <v>34</v>
      </c>
      <c r="J329" s="10">
        <f t="shared" ref="J329" si="320">I329+1</f>
        <v>35</v>
      </c>
      <c r="K329" s="10">
        <f t="shared" ref="K329" si="321">J329+1</f>
        <v>36</v>
      </c>
      <c r="L329" s="10">
        <f t="shared" ref="L329" si="322">K329+1</f>
        <v>37</v>
      </c>
      <c r="M329" s="10">
        <f t="shared" ref="M329" si="323">L329+1</f>
        <v>38</v>
      </c>
      <c r="N329" s="10">
        <f t="shared" ref="N329" si="324">M329+1</f>
        <v>39</v>
      </c>
      <c r="O329" s="10">
        <f t="shared" ref="O329" si="325">N329+1</f>
        <v>40</v>
      </c>
      <c r="P329" s="10">
        <f t="shared" ref="P329" si="326">O329+1</f>
        <v>41</v>
      </c>
      <c r="Q329" s="10">
        <f t="shared" ref="Q329" si="327">P329+1</f>
        <v>42</v>
      </c>
      <c r="R329" s="10">
        <f t="shared" ref="R329" si="328">Q329+1</f>
        <v>43</v>
      </c>
      <c r="S329" s="10">
        <f t="shared" ref="S329" si="329">R329+1</f>
        <v>44</v>
      </c>
      <c r="T329" s="10">
        <f t="shared" ref="T329" si="330">S329+1</f>
        <v>45</v>
      </c>
      <c r="U329" s="10">
        <f t="shared" ref="U329" si="331">T329+1</f>
        <v>46</v>
      </c>
      <c r="V329" s="10">
        <f t="shared" ref="V329" si="332">U329+1</f>
        <v>47</v>
      </c>
      <c r="W329" s="10">
        <f t="shared" ref="W329" si="333">V329+1</f>
        <v>48</v>
      </c>
      <c r="X329" s="10">
        <f t="shared" ref="X329" si="334">W329+1</f>
        <v>49</v>
      </c>
      <c r="Y329" s="5" t="s">
        <v>130</v>
      </c>
    </row>
    <row r="330" spans="1:25" x14ac:dyDescent="0.15">
      <c r="A330" s="158"/>
      <c r="B330" s="36"/>
      <c r="C330" s="47" t="s">
        <v>142</v>
      </c>
      <c r="D330" s="47"/>
      <c r="E330" s="45">
        <f>SUM(E39,E104,E169,E234,E299)</f>
        <v>8.7999999999999954</v>
      </c>
      <c r="F330" s="45">
        <f t="shared" ref="F330:X330" si="335">SUM(F39,F104,F169,F234,F299)</f>
        <v>10.849999999999989</v>
      </c>
      <c r="G330" s="45">
        <f t="shared" si="335"/>
        <v>14.149999999999986</v>
      </c>
      <c r="H330" s="45">
        <f t="shared" si="335"/>
        <v>17.538235294117634</v>
      </c>
      <c r="I330" s="45">
        <f t="shared" si="335"/>
        <v>22.97058823529412</v>
      </c>
      <c r="J330" s="45">
        <f t="shared" si="335"/>
        <v>25.220588235294109</v>
      </c>
      <c r="K330" s="45">
        <f t="shared" si="335"/>
        <v>31.102941176470583</v>
      </c>
      <c r="L330" s="45">
        <f t="shared" si="335"/>
        <v>35.691176470588232</v>
      </c>
      <c r="M330" s="45">
        <f t="shared" si="335"/>
        <v>161.11764705882354</v>
      </c>
      <c r="N330" s="45">
        <f t="shared" si="335"/>
        <v>47.5280112044818</v>
      </c>
      <c r="O330" s="45">
        <f t="shared" si="335"/>
        <v>48.238235294117644</v>
      </c>
      <c r="P330" s="45">
        <f t="shared" si="335"/>
        <v>56.594117647058823</v>
      </c>
      <c r="Q330" s="45">
        <f t="shared" si="335"/>
        <v>62.644852941176467</v>
      </c>
      <c r="R330" s="45">
        <f t="shared" si="335"/>
        <v>68.69558823529411</v>
      </c>
      <c r="S330" s="45">
        <f t="shared" si="335"/>
        <v>78.305672268907557</v>
      </c>
      <c r="T330" s="45">
        <f t="shared" si="335"/>
        <v>76.85588235294118</v>
      </c>
      <c r="U330" s="45">
        <f t="shared" si="335"/>
        <v>86.847794117647055</v>
      </c>
      <c r="V330" s="45">
        <f t="shared" si="335"/>
        <v>371.59411764705885</v>
      </c>
      <c r="W330" s="45">
        <f t="shared" si="335"/>
        <v>98.949264705882356</v>
      </c>
      <c r="X330" s="45">
        <f t="shared" si="335"/>
        <v>105</v>
      </c>
      <c r="Y330" s="45">
        <f>SUM(E330:X330)</f>
        <v>1428.6947128851541</v>
      </c>
    </row>
    <row r="331" spans="1:25" x14ac:dyDescent="0.15">
      <c r="B331" s="36"/>
      <c r="C331" s="47" t="s">
        <v>143</v>
      </c>
      <c r="D331" s="47"/>
      <c r="E331" s="45">
        <f>SUM(E40,E105,E170,E235,E300)</f>
        <v>550</v>
      </c>
      <c r="F331" s="45">
        <f t="shared" ref="F331:X331" si="336">SUM(F40,F105,F170,F235,F300)</f>
        <v>577.5</v>
      </c>
      <c r="G331" s="45">
        <f t="shared" si="336"/>
        <v>577.5</v>
      </c>
      <c r="H331" s="45">
        <f t="shared" si="336"/>
        <v>577.5</v>
      </c>
      <c r="I331" s="45">
        <f t="shared" si="336"/>
        <v>605</v>
      </c>
      <c r="J331" s="45">
        <f t="shared" si="336"/>
        <v>550</v>
      </c>
      <c r="K331" s="45">
        <f t="shared" si="336"/>
        <v>577.5</v>
      </c>
      <c r="L331" s="45">
        <f t="shared" si="336"/>
        <v>577.5</v>
      </c>
      <c r="M331" s="45">
        <f t="shared" si="336"/>
        <v>2310</v>
      </c>
      <c r="N331" s="45">
        <f t="shared" si="336"/>
        <v>605</v>
      </c>
      <c r="O331" s="45">
        <f t="shared" si="336"/>
        <v>550</v>
      </c>
      <c r="P331" s="45">
        <f t="shared" si="336"/>
        <v>577.5</v>
      </c>
      <c r="Q331" s="45">
        <f t="shared" si="336"/>
        <v>577.5</v>
      </c>
      <c r="R331" s="45">
        <f t="shared" si="336"/>
        <v>577.5</v>
      </c>
      <c r="S331" s="45">
        <f t="shared" si="336"/>
        <v>605</v>
      </c>
      <c r="T331" s="45">
        <f t="shared" si="336"/>
        <v>550</v>
      </c>
      <c r="U331" s="45">
        <f t="shared" si="336"/>
        <v>577.5</v>
      </c>
      <c r="V331" s="45">
        <f t="shared" si="336"/>
        <v>2310</v>
      </c>
      <c r="W331" s="45">
        <f t="shared" si="336"/>
        <v>577.5</v>
      </c>
      <c r="X331" s="45">
        <f t="shared" si="336"/>
        <v>577.5</v>
      </c>
      <c r="Y331" s="45">
        <f>SUM(E331:X331)</f>
        <v>14987.5</v>
      </c>
    </row>
    <row r="332" spans="1:25" x14ac:dyDescent="0.15">
      <c r="B332" s="36"/>
      <c r="C332" s="47" t="s">
        <v>176</v>
      </c>
      <c r="D332" s="47"/>
      <c r="E332" s="45">
        <f>SUM(E41,E106,E171,E236,E301)</f>
        <v>349.99999999999994</v>
      </c>
      <c r="F332" s="45">
        <f t="shared" ref="F332:X332" si="337">SUM(F41,F106,F171,F236,F301)</f>
        <v>367.49999999999994</v>
      </c>
      <c r="G332" s="45">
        <f t="shared" si="337"/>
        <v>367.49999999999994</v>
      </c>
      <c r="H332" s="45">
        <f t="shared" si="337"/>
        <v>367.49999999999994</v>
      </c>
      <c r="I332" s="45">
        <f t="shared" si="337"/>
        <v>385</v>
      </c>
      <c r="J332" s="45">
        <f t="shared" si="337"/>
        <v>349.99999999999994</v>
      </c>
      <c r="K332" s="45">
        <f t="shared" si="337"/>
        <v>367.49999999999994</v>
      </c>
      <c r="L332" s="45">
        <f t="shared" si="337"/>
        <v>367.49999999999994</v>
      </c>
      <c r="M332" s="45">
        <f t="shared" si="337"/>
        <v>1469.9999999999998</v>
      </c>
      <c r="N332" s="45">
        <f t="shared" si="337"/>
        <v>385</v>
      </c>
      <c r="O332" s="45">
        <f t="shared" si="337"/>
        <v>349.99999999999994</v>
      </c>
      <c r="P332" s="45">
        <f t="shared" si="337"/>
        <v>367.49999999999994</v>
      </c>
      <c r="Q332" s="45">
        <f t="shared" si="337"/>
        <v>367.49999999999994</v>
      </c>
      <c r="R332" s="45">
        <f t="shared" si="337"/>
        <v>367.49999999999994</v>
      </c>
      <c r="S332" s="45">
        <f t="shared" si="337"/>
        <v>385</v>
      </c>
      <c r="T332" s="45">
        <f t="shared" si="337"/>
        <v>349.99999999999994</v>
      </c>
      <c r="U332" s="45">
        <f t="shared" si="337"/>
        <v>367.49999999999994</v>
      </c>
      <c r="V332" s="45">
        <f t="shared" si="337"/>
        <v>1469.9999999999998</v>
      </c>
      <c r="W332" s="45">
        <f t="shared" si="337"/>
        <v>367.49999999999994</v>
      </c>
      <c r="X332" s="45">
        <f t="shared" si="337"/>
        <v>367.49999999999994</v>
      </c>
      <c r="Y332" s="45">
        <f>SUM(E332:X332)</f>
        <v>9537.4999999999982</v>
      </c>
    </row>
    <row r="333" spans="1:25" x14ac:dyDescent="0.15">
      <c r="B333" s="36"/>
      <c r="C333" s="47" t="s">
        <v>147</v>
      </c>
      <c r="D333" s="47"/>
      <c r="E333" s="45">
        <f t="shared" ref="E333:X333" si="338">SUM(E65,E130,E195,E260,E325)</f>
        <v>0</v>
      </c>
      <c r="F333" s="45">
        <f t="shared" si="338"/>
        <v>5.7860294117647051</v>
      </c>
      <c r="G333" s="45">
        <f t="shared" si="338"/>
        <v>11.836764705882352</v>
      </c>
      <c r="H333" s="45">
        <f t="shared" si="338"/>
        <v>17.887500000000003</v>
      </c>
      <c r="I333" s="45">
        <f t="shared" si="338"/>
        <v>23.938235294117643</v>
      </c>
      <c r="J333" s="45">
        <f t="shared" si="338"/>
        <v>30.277100840336132</v>
      </c>
      <c r="K333" s="45">
        <f t="shared" si="338"/>
        <v>36.063130252100841</v>
      </c>
      <c r="L333" s="45">
        <f t="shared" si="338"/>
        <v>42.113865546218491</v>
      </c>
      <c r="M333" s="45">
        <f t="shared" si="338"/>
        <v>48.164600840336135</v>
      </c>
      <c r="N333" s="45">
        <f t="shared" si="338"/>
        <v>72.055042016806723</v>
      </c>
      <c r="O333" s="45">
        <f t="shared" si="338"/>
        <v>77.831407563025209</v>
      </c>
      <c r="P333" s="45">
        <f t="shared" si="338"/>
        <v>82.654936974789905</v>
      </c>
      <c r="Q333" s="45">
        <f t="shared" si="338"/>
        <v>87.243172268907557</v>
      </c>
      <c r="R333" s="45">
        <f t="shared" si="338"/>
        <v>91.81652661064426</v>
      </c>
      <c r="S333" s="45">
        <f t="shared" si="338"/>
        <v>96.392857142857139</v>
      </c>
      <c r="T333" s="45">
        <f t="shared" si="338"/>
        <v>101.25017507002802</v>
      </c>
      <c r="U333" s="45">
        <f t="shared" si="338"/>
        <v>105.3498949579832</v>
      </c>
      <c r="V333" s="45">
        <f t="shared" si="338"/>
        <v>107.80063025210085</v>
      </c>
      <c r="W333" s="45">
        <f t="shared" si="338"/>
        <v>128.50266106442578</v>
      </c>
      <c r="X333" s="45">
        <f t="shared" si="338"/>
        <v>129.34075630252102</v>
      </c>
      <c r="Y333" s="45">
        <f>SUM(E333:X333)</f>
        <v>1296.3052871148459</v>
      </c>
    </row>
    <row r="334" spans="1:25" x14ac:dyDescent="0.15">
      <c r="B334" s="36"/>
      <c r="C334" s="47" t="s">
        <v>148</v>
      </c>
      <c r="D334" s="47"/>
      <c r="E334" s="45">
        <f t="shared" ref="E334:X334" si="339">SUM(E66,E131,E196,E261,E326)</f>
        <v>91.199999999999989</v>
      </c>
      <c r="F334" s="45">
        <f t="shared" si="339"/>
        <v>179.56397058823526</v>
      </c>
      <c r="G334" s="45">
        <f t="shared" si="339"/>
        <v>258.57720588235293</v>
      </c>
      <c r="H334" s="45">
        <f t="shared" si="339"/>
        <v>328.15147058823533</v>
      </c>
      <c r="I334" s="45">
        <f t="shared" si="339"/>
        <v>391.24264705882365</v>
      </c>
      <c r="J334" s="45">
        <f t="shared" si="339"/>
        <v>435.74495798319339</v>
      </c>
      <c r="K334" s="45">
        <f t="shared" si="339"/>
        <v>473.57888655462187</v>
      </c>
      <c r="L334" s="45">
        <f t="shared" si="339"/>
        <v>500.77384453781519</v>
      </c>
      <c r="M334" s="45">
        <f t="shared" si="339"/>
        <v>711.49159663865555</v>
      </c>
      <c r="N334" s="45">
        <f t="shared" si="339"/>
        <v>701.90854341736701</v>
      </c>
      <c r="O334" s="45">
        <f t="shared" si="339"/>
        <v>675.83890056022415</v>
      </c>
      <c r="P334" s="45">
        <f t="shared" si="339"/>
        <v>641.58984593837545</v>
      </c>
      <c r="Q334" s="45">
        <f t="shared" si="339"/>
        <v>596.70182072829141</v>
      </c>
      <c r="R334" s="45">
        <f t="shared" si="339"/>
        <v>541.189705882353</v>
      </c>
      <c r="S334" s="45">
        <f t="shared" si="339"/>
        <v>476.49117647058836</v>
      </c>
      <c r="T334" s="45">
        <f t="shared" si="339"/>
        <v>398.38511904761913</v>
      </c>
      <c r="U334" s="45">
        <f t="shared" si="339"/>
        <v>311.18742997198882</v>
      </c>
      <c r="V334" s="45">
        <f t="shared" si="339"/>
        <v>251.79268207282928</v>
      </c>
      <c r="W334" s="45">
        <f t="shared" si="339"/>
        <v>129.34075630252119</v>
      </c>
      <c r="X334" s="45">
        <f t="shared" si="339"/>
        <v>1.092459456231154E-13</v>
      </c>
      <c r="Y334"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4" manualBreakCount="4">
    <brk id="67" max="24" man="1"/>
    <brk id="132" max="24" man="1"/>
    <brk id="197" max="24" man="1"/>
    <brk id="262" max="2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07"/>
  <sheetViews>
    <sheetView showGridLines="0" zoomScale="70" zoomScaleNormal="70" workbookViewId="0">
      <selection activeCell="J3" sqref="J3"/>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39</v>
      </c>
    </row>
    <row r="3" spans="1:25" ht="15.75" x14ac:dyDescent="0.15">
      <c r="A3" s="3"/>
      <c r="B3" s="36"/>
      <c r="C3" s="47" t="s">
        <v>134</v>
      </c>
      <c r="D3" s="20">
        <f>'主要工事一覧（例）'!C123</f>
        <v>12</v>
      </c>
      <c r="F3" s="36" t="s">
        <v>33</v>
      </c>
      <c r="G3" s="37"/>
      <c r="H3" s="155"/>
      <c r="I3" s="38" t="s">
        <v>37</v>
      </c>
    </row>
    <row r="4" spans="1:25" ht="15.75" x14ac:dyDescent="0.15">
      <c r="A4" s="3"/>
      <c r="B4" s="19"/>
      <c r="C4" s="19"/>
      <c r="D4" s="17"/>
      <c r="Y4" s="123" t="s">
        <v>53</v>
      </c>
    </row>
    <row r="5" spans="1:25" ht="15" x14ac:dyDescent="0.15">
      <c r="A5" s="148" t="s">
        <v>151</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c r="C8" s="47" t="s">
        <v>152</v>
      </c>
      <c r="D8" s="47"/>
      <c r="E8" s="46">
        <f>'主要工事一覧（例）'!D123</f>
        <v>60</v>
      </c>
      <c r="F8" s="46">
        <f>'主要工事一覧（例）'!E123</f>
        <v>0</v>
      </c>
      <c r="G8" s="46">
        <f>'主要工事一覧（例）'!F123</f>
        <v>0</v>
      </c>
      <c r="H8" s="46">
        <f>'主要工事一覧（例）'!G123</f>
        <v>0</v>
      </c>
      <c r="I8" s="46">
        <f>'主要工事一覧（例）'!H123</f>
        <v>0</v>
      </c>
      <c r="J8" s="46">
        <f>'主要工事一覧（例）'!I123</f>
        <v>0</v>
      </c>
      <c r="K8" s="46">
        <f>'主要工事一覧（例）'!J123</f>
        <v>0</v>
      </c>
      <c r="L8" s="46">
        <f>'主要工事一覧（例）'!K123</f>
        <v>0</v>
      </c>
      <c r="M8" s="46">
        <f>'主要工事一覧（例）'!L123</f>
        <v>0</v>
      </c>
      <c r="N8" s="46">
        <f>'主要工事一覧（例）'!M123</f>
        <v>0</v>
      </c>
      <c r="O8" s="46">
        <f>'主要工事一覧（例）'!N123</f>
        <v>0</v>
      </c>
      <c r="P8" s="46">
        <f>'主要工事一覧（例）'!O123</f>
        <v>0</v>
      </c>
      <c r="Q8" s="46">
        <f>'主要工事一覧（例）'!P123</f>
        <v>0</v>
      </c>
      <c r="R8" s="46">
        <f>'主要工事一覧（例）'!Q123</f>
        <v>60</v>
      </c>
      <c r="S8" s="46">
        <f>'主要工事一覧（例）'!R123</f>
        <v>0</v>
      </c>
      <c r="T8" s="46">
        <f>'主要工事一覧（例）'!S123</f>
        <v>0</v>
      </c>
      <c r="U8" s="46">
        <f>'主要工事一覧（例）'!T123</f>
        <v>0</v>
      </c>
      <c r="V8" s="46">
        <f>'主要工事一覧（例）'!U123</f>
        <v>0</v>
      </c>
      <c r="W8" s="46">
        <f>'主要工事一覧（例）'!V123</f>
        <v>0</v>
      </c>
      <c r="X8" s="46">
        <f>'主要工事一覧（例）'!W123</f>
        <v>0</v>
      </c>
      <c r="Y8" s="46">
        <f>SUM(E8:X8)</f>
        <v>120</v>
      </c>
    </row>
    <row r="9" spans="1:25" x14ac:dyDescent="0.15">
      <c r="B9" s="36"/>
      <c r="C9" s="47" t="s">
        <v>138</v>
      </c>
      <c r="D9" s="4">
        <v>1</v>
      </c>
      <c r="E9" s="45">
        <f>E8*$D$9</f>
        <v>60</v>
      </c>
      <c r="F9" s="45">
        <f t="shared" ref="F9:X9" si="3">F8*$D$9</f>
        <v>0</v>
      </c>
      <c r="G9" s="45">
        <f t="shared" si="3"/>
        <v>0</v>
      </c>
      <c r="H9" s="45">
        <f t="shared" si="3"/>
        <v>0</v>
      </c>
      <c r="I9" s="45">
        <f t="shared" si="3"/>
        <v>0</v>
      </c>
      <c r="J9" s="45">
        <f t="shared" si="3"/>
        <v>0</v>
      </c>
      <c r="K9" s="45">
        <f t="shared" si="3"/>
        <v>0</v>
      </c>
      <c r="L9" s="45">
        <f t="shared" si="3"/>
        <v>0</v>
      </c>
      <c r="M9" s="45">
        <f t="shared" si="3"/>
        <v>0</v>
      </c>
      <c r="N9" s="45">
        <f t="shared" si="3"/>
        <v>0</v>
      </c>
      <c r="O9" s="45">
        <f t="shared" si="3"/>
        <v>0</v>
      </c>
      <c r="P9" s="45">
        <f t="shared" si="3"/>
        <v>0</v>
      </c>
      <c r="Q9" s="45">
        <f t="shared" si="3"/>
        <v>0</v>
      </c>
      <c r="R9" s="45">
        <f t="shared" si="3"/>
        <v>60</v>
      </c>
      <c r="S9" s="45">
        <f t="shared" si="3"/>
        <v>0</v>
      </c>
      <c r="T9" s="45">
        <f t="shared" si="3"/>
        <v>0</v>
      </c>
      <c r="U9" s="45">
        <f t="shared" si="3"/>
        <v>0</v>
      </c>
      <c r="V9" s="45">
        <f t="shared" si="3"/>
        <v>0</v>
      </c>
      <c r="W9" s="45">
        <f t="shared" si="3"/>
        <v>0</v>
      </c>
      <c r="X9" s="45">
        <f t="shared" si="3"/>
        <v>0</v>
      </c>
      <c r="Y9" s="45">
        <f>SUM(E9:X9)</f>
        <v>120</v>
      </c>
    </row>
    <row r="11" spans="1:25" x14ac:dyDescent="0.15">
      <c r="E11" s="10">
        <v>30</v>
      </c>
      <c r="F11" s="10">
        <f>E11+1</f>
        <v>31</v>
      </c>
      <c r="G11" s="10">
        <f t="shared" ref="G11:X11" si="4">F11+1</f>
        <v>32</v>
      </c>
      <c r="H11" s="10">
        <f t="shared" si="4"/>
        <v>33</v>
      </c>
      <c r="I11" s="10">
        <f t="shared" si="4"/>
        <v>34</v>
      </c>
      <c r="J11" s="10">
        <f t="shared" si="4"/>
        <v>35</v>
      </c>
      <c r="K11" s="10">
        <f t="shared" si="4"/>
        <v>36</v>
      </c>
      <c r="L11" s="10">
        <f t="shared" si="4"/>
        <v>37</v>
      </c>
      <c r="M11" s="10">
        <f t="shared" si="4"/>
        <v>38</v>
      </c>
      <c r="N11" s="10">
        <f t="shared" si="4"/>
        <v>39</v>
      </c>
      <c r="O11" s="10">
        <f t="shared" si="4"/>
        <v>40</v>
      </c>
      <c r="P11" s="10">
        <f t="shared" si="4"/>
        <v>41</v>
      </c>
      <c r="Q11" s="10">
        <f t="shared" si="4"/>
        <v>42</v>
      </c>
      <c r="R11" s="10">
        <f t="shared" si="4"/>
        <v>43</v>
      </c>
      <c r="S11" s="10">
        <f t="shared" si="4"/>
        <v>44</v>
      </c>
      <c r="T11" s="10">
        <f t="shared" si="4"/>
        <v>45</v>
      </c>
      <c r="U11" s="10">
        <f t="shared" si="4"/>
        <v>46</v>
      </c>
      <c r="V11" s="10">
        <f t="shared" si="4"/>
        <v>47</v>
      </c>
      <c r="W11" s="10">
        <f t="shared" si="4"/>
        <v>48</v>
      </c>
      <c r="X11" s="10">
        <f t="shared" si="4"/>
        <v>49</v>
      </c>
      <c r="Y11" s="5" t="s">
        <v>139</v>
      </c>
    </row>
    <row r="12" spans="1:25" x14ac:dyDescent="0.15">
      <c r="B12" s="91"/>
      <c r="C12" s="48">
        <f t="array" ref="C12:C31">TRANSPOSE(E5:X5)</f>
        <v>30</v>
      </c>
      <c r="D12" s="40">
        <f t="array" ref="D12:D31">TRANSPOSE(E9:X9)</f>
        <v>60</v>
      </c>
      <c r="E12" s="39" t="str">
        <f t="shared" ref="E12:E31" si="5">IF($C12&lt;E$5,$D12/$D$3,"")</f>
        <v/>
      </c>
      <c r="F12" s="39">
        <f>IF(AND($C12&lt;F$5,COUNT($E12:E12)&lt;$D$3),$D12/$D$3,"")</f>
        <v>5</v>
      </c>
      <c r="G12" s="39">
        <f>IF(AND($C12&lt;G$5,COUNT($E12:F12)&lt;$D$3),$D12/$D$3,"")</f>
        <v>5</v>
      </c>
      <c r="H12" s="39">
        <f>IF(AND($C12&lt;H$5,COUNT($E12:G12)&lt;$D$3),$D12/$D$3,"")</f>
        <v>5</v>
      </c>
      <c r="I12" s="39">
        <f>IF(AND($C12&lt;I$5,COUNT($E12:H12)&lt;$D$3),$D12/$D$3,"")</f>
        <v>5</v>
      </c>
      <c r="J12" s="39">
        <f>IF(AND($C12&lt;J$5,COUNT($E12:I12)&lt;$D$3),$D12/$D$3,"")</f>
        <v>5</v>
      </c>
      <c r="K12" s="39">
        <f>IF(AND($C12&lt;K$5,COUNT($E12:J12)&lt;$D$3),$D12/$D$3,"")</f>
        <v>5</v>
      </c>
      <c r="L12" s="39">
        <f>IF(AND($C12&lt;L$5,COUNT($E12:K12)&lt;$D$3),$D12/$D$3,"")</f>
        <v>5</v>
      </c>
      <c r="M12" s="39">
        <f>IF(AND($C12&lt;M$5,COUNT($E12:L12)&lt;$D$3),$D12/$D$3,"")</f>
        <v>5</v>
      </c>
      <c r="N12" s="39">
        <f>IF(AND($C12&lt;N$5,COUNT($E12:M12)&lt;$D$3),$D12/$D$3,"")</f>
        <v>5</v>
      </c>
      <c r="O12" s="39">
        <f>IF(AND($C12&lt;O$5,COUNT($E12:N12)&lt;$D$3),$D12/$D$3,"")</f>
        <v>5</v>
      </c>
      <c r="P12" s="39">
        <f>IF(AND($C12&lt;P$5,COUNT($E12:O12)&lt;$D$3),$D12/$D$3,"")</f>
        <v>5</v>
      </c>
      <c r="Q12" s="39">
        <f>IF(AND($C12&lt;Q$5,COUNT($E12:P12)&lt;$D$3),$D12/$D$3,"")</f>
        <v>5</v>
      </c>
      <c r="R12" s="39" t="str">
        <f>IF(AND($C12&lt;R$5,COUNT($E12:Q12)&lt;$D$3),$D12/$D$3,"")</f>
        <v/>
      </c>
      <c r="S12" s="39" t="str">
        <f>IF(AND($C12&lt;S$5,COUNT($E12:R12)&lt;$D$3),$D12/$D$3,"")</f>
        <v/>
      </c>
      <c r="T12" s="39" t="str">
        <f>IF(AND($C12&lt;T$5,COUNT($E12:S12)&lt;$D$3),$D12/$D$3,"")</f>
        <v/>
      </c>
      <c r="U12" s="39" t="str">
        <f>IF(AND($C12&lt;U$5,COUNT($E12:T12)&lt;$D$3),$D12/$D$3,"")</f>
        <v/>
      </c>
      <c r="V12" s="39" t="str">
        <f>IF(AND($C12&lt;V$5,COUNT($E12:U12)&lt;$D$3),$D12/$D$3,"")</f>
        <v/>
      </c>
      <c r="W12" s="39" t="str">
        <f>IF(AND($C12&lt;W$5,COUNT($E12:V12)&lt;$D$3),$D12/$D$3,"")</f>
        <v/>
      </c>
      <c r="X12" s="39" t="str">
        <f>IF(AND($C12&lt;X$5,COUNT($E12:W12)&lt;$D$3),$D12/$D$3,"")</f>
        <v/>
      </c>
      <c r="Y12" s="39">
        <f>D12-SUM(E12:X12)</f>
        <v>0</v>
      </c>
    </row>
    <row r="13" spans="1:25" x14ac:dyDescent="0.15">
      <c r="B13" s="92"/>
      <c r="C13" s="49">
        <v>31</v>
      </c>
      <c r="D13" s="41">
        <v>0</v>
      </c>
      <c r="E13" s="42" t="str">
        <f t="shared" si="5"/>
        <v/>
      </c>
      <c r="F13" s="79" t="str">
        <f>IF(AND($C13&lt;F$5,COUNT($E13:E13)&lt;$D$3),$D13/$D$3,"")</f>
        <v/>
      </c>
      <c r="G13" s="79">
        <f>IF(AND($C13&lt;G$5,COUNT($E13:F13)&lt;$D$3),$D13/$D$3,"")</f>
        <v>0</v>
      </c>
      <c r="H13" s="79">
        <f>IF(AND($C13&lt;H$5,COUNT($E13:G13)&lt;$D$3),$D13/$D$3,"")</f>
        <v>0</v>
      </c>
      <c r="I13" s="79">
        <f>IF(AND($C13&lt;I$5,COUNT($E13:H13)&lt;$D$3),$D13/$D$3,"")</f>
        <v>0</v>
      </c>
      <c r="J13" s="79">
        <f>IF(AND($C13&lt;J$5,COUNT($E13:I13)&lt;$D$3),$D13/$D$3,"")</f>
        <v>0</v>
      </c>
      <c r="K13" s="79">
        <f>IF(AND($C13&lt;K$5,COUNT($E13:J13)&lt;$D$3),$D13/$D$3,"")</f>
        <v>0</v>
      </c>
      <c r="L13" s="79">
        <f>IF(AND($C13&lt;L$5,COUNT($E13:K13)&lt;$D$3),$D13/$D$3,"")</f>
        <v>0</v>
      </c>
      <c r="M13" s="79">
        <f>IF(AND($C13&lt;M$5,COUNT($E13:L13)&lt;$D$3),$D13/$D$3,"")</f>
        <v>0</v>
      </c>
      <c r="N13" s="79">
        <f>IF(AND($C13&lt;N$5,COUNT($E13:M13)&lt;$D$3),$D13/$D$3,"")</f>
        <v>0</v>
      </c>
      <c r="O13" s="79">
        <f>IF(AND($C13&lt;O$5,COUNT($E13:N13)&lt;$D$3),$D13/$D$3,"")</f>
        <v>0</v>
      </c>
      <c r="P13" s="79">
        <f>IF(AND($C13&lt;P$5,COUNT($E13:O13)&lt;$D$3),$D13/$D$3,"")</f>
        <v>0</v>
      </c>
      <c r="Q13" s="79">
        <f>IF(AND($C13&lt;Q$5,COUNT($E13:P13)&lt;$D$3),$D13/$D$3,"")</f>
        <v>0</v>
      </c>
      <c r="R13" s="79">
        <f>IF(AND($C13&lt;R$5,COUNT($E13:Q13)&lt;$D$3),$D13/$D$3,"")</f>
        <v>0</v>
      </c>
      <c r="S13" s="79" t="str">
        <f>IF(AND($C13&lt;S$5,COUNT($E13:R13)&lt;$D$3),$D13/$D$3,"")</f>
        <v/>
      </c>
      <c r="T13" s="79" t="str">
        <f>IF(AND($C13&lt;T$5,COUNT($E13:S13)&lt;$D$3),$D13/$D$3,"")</f>
        <v/>
      </c>
      <c r="U13" s="79" t="str">
        <f>IF(AND($C13&lt;U$5,COUNT($E13:T13)&lt;$D$3),$D13/$D$3,"")</f>
        <v/>
      </c>
      <c r="V13" s="79" t="str">
        <f>IF(AND($C13&lt;V$5,COUNT($E13:U13)&lt;$D$3),$D13/$D$3,"")</f>
        <v/>
      </c>
      <c r="W13" s="79" t="str">
        <f>IF(AND($C13&lt;W$5,COUNT($E13:V13)&lt;$D$3),$D13/$D$3,"")</f>
        <v/>
      </c>
      <c r="X13" s="79" t="str">
        <f>IF(AND($C13&lt;X$5,COUNT($E13:W13)&lt;$D$3),$D13/$D$3,"")</f>
        <v/>
      </c>
      <c r="Y13" s="42">
        <f t="shared" ref="Y13:Y31" si="6">D13-SUM(E13:X13)</f>
        <v>0</v>
      </c>
    </row>
    <row r="14" spans="1:25" x14ac:dyDescent="0.15">
      <c r="B14" s="92"/>
      <c r="C14" s="49">
        <v>32</v>
      </c>
      <c r="D14" s="41">
        <v>0</v>
      </c>
      <c r="E14" s="42" t="str">
        <f t="shared" si="5"/>
        <v/>
      </c>
      <c r="F14" s="79" t="str">
        <f>IF(AND($C14&lt;F$5,COUNT($E14:E14)&lt;$D$3),$D14/$D$3,"")</f>
        <v/>
      </c>
      <c r="G14" s="79" t="str">
        <f>IF(AND($C14&lt;G$5,COUNT($E14:F14)&lt;$D$3),$D14/$D$3,"")</f>
        <v/>
      </c>
      <c r="H14" s="79">
        <f>IF(AND($C14&lt;H$5,COUNT($E14:G14)&lt;$D$3),$D14/$D$3,"")</f>
        <v>0</v>
      </c>
      <c r="I14" s="79">
        <f>IF(AND($C14&lt;I$5,COUNT($E14:H14)&lt;$D$3),$D14/$D$3,"")</f>
        <v>0</v>
      </c>
      <c r="J14" s="79">
        <f>IF(AND($C14&lt;J$5,COUNT($E14:I14)&lt;$D$3),$D14/$D$3,"")</f>
        <v>0</v>
      </c>
      <c r="K14" s="79">
        <f>IF(AND($C14&lt;K$5,COUNT($E14:J14)&lt;$D$3),$D14/$D$3,"")</f>
        <v>0</v>
      </c>
      <c r="L14" s="79">
        <f>IF(AND($C14&lt;L$5,COUNT($E14:K14)&lt;$D$3),$D14/$D$3,"")</f>
        <v>0</v>
      </c>
      <c r="M14" s="79">
        <f>IF(AND($C14&lt;M$5,COUNT($E14:L14)&lt;$D$3),$D14/$D$3,"")</f>
        <v>0</v>
      </c>
      <c r="N14" s="79">
        <f>IF(AND($C14&lt;N$5,COUNT($E14:M14)&lt;$D$3),$D14/$D$3,"")</f>
        <v>0</v>
      </c>
      <c r="O14" s="79">
        <f>IF(AND($C14&lt;O$5,COUNT($E14:N14)&lt;$D$3),$D14/$D$3,"")</f>
        <v>0</v>
      </c>
      <c r="P14" s="79">
        <f>IF(AND($C14&lt;P$5,COUNT($E14:O14)&lt;$D$3),$D14/$D$3,"")</f>
        <v>0</v>
      </c>
      <c r="Q14" s="79">
        <f>IF(AND($C14&lt;Q$5,COUNT($E14:P14)&lt;$D$3),$D14/$D$3,"")</f>
        <v>0</v>
      </c>
      <c r="R14" s="79">
        <f>IF(AND($C14&lt;R$5,COUNT($E14:Q14)&lt;$D$3),$D14/$D$3,"")</f>
        <v>0</v>
      </c>
      <c r="S14" s="79">
        <f>IF(AND($C14&lt;S$5,COUNT($E14:R14)&lt;$D$3),$D14/$D$3,"")</f>
        <v>0</v>
      </c>
      <c r="T14" s="79" t="str">
        <f>IF(AND($C14&lt;T$5,COUNT($E14:S14)&lt;$D$3),$D14/$D$3,"")</f>
        <v/>
      </c>
      <c r="U14" s="79" t="str">
        <f>IF(AND($C14&lt;U$5,COUNT($E14:T14)&lt;$D$3),$D14/$D$3,"")</f>
        <v/>
      </c>
      <c r="V14" s="79" t="str">
        <f>IF(AND($C14&lt;V$5,COUNT($E14:U14)&lt;$D$3),$D14/$D$3,"")</f>
        <v/>
      </c>
      <c r="W14" s="79" t="str">
        <f>IF(AND($C14&lt;W$5,COUNT($E14:V14)&lt;$D$3),$D14/$D$3,"")</f>
        <v/>
      </c>
      <c r="X14" s="79" t="str">
        <f>IF(AND($C14&lt;X$5,COUNT($E14:W14)&lt;$D$3),$D14/$D$3,"")</f>
        <v/>
      </c>
      <c r="Y14" s="42">
        <f t="shared" si="6"/>
        <v>0</v>
      </c>
    </row>
    <row r="15" spans="1:25" x14ac:dyDescent="0.15">
      <c r="B15" s="92"/>
      <c r="C15" s="49">
        <v>33</v>
      </c>
      <c r="D15" s="41">
        <v>0</v>
      </c>
      <c r="E15" s="42" t="str">
        <f t="shared" si="5"/>
        <v/>
      </c>
      <c r="F15" s="79" t="str">
        <f>IF(AND($C15&lt;F$5,COUNT($E15:E15)&lt;$D$3),$D15/$D$3,"")</f>
        <v/>
      </c>
      <c r="G15" s="79" t="str">
        <f>IF(AND($C15&lt;G$5,COUNT($E15:F15)&lt;$D$3),$D15/$D$3,"")</f>
        <v/>
      </c>
      <c r="H15" s="79" t="str">
        <f>IF(AND($C15&lt;H$5,COUNT($E15:G15)&lt;$D$3),$D15/$D$3,"")</f>
        <v/>
      </c>
      <c r="I15" s="79">
        <f>IF(AND($C15&lt;I$5,COUNT($E15:H15)&lt;$D$3),$D15/$D$3,"")</f>
        <v>0</v>
      </c>
      <c r="J15" s="79">
        <f>IF(AND($C15&lt;J$5,COUNT($E15:I15)&lt;$D$3),$D15/$D$3,"")</f>
        <v>0</v>
      </c>
      <c r="K15" s="79">
        <f>IF(AND($C15&lt;K$5,COUNT($E15:J15)&lt;$D$3),$D15/$D$3,"")</f>
        <v>0</v>
      </c>
      <c r="L15" s="79">
        <f>IF(AND($C15&lt;L$5,COUNT($E15:K15)&lt;$D$3),$D15/$D$3,"")</f>
        <v>0</v>
      </c>
      <c r="M15" s="79">
        <f>IF(AND($C15&lt;M$5,COUNT($E15:L15)&lt;$D$3),$D15/$D$3,"")</f>
        <v>0</v>
      </c>
      <c r="N15" s="79">
        <f>IF(AND($C15&lt;N$5,COUNT($E15:M15)&lt;$D$3),$D15/$D$3,"")</f>
        <v>0</v>
      </c>
      <c r="O15" s="79">
        <f>IF(AND($C15&lt;O$5,COUNT($E15:N15)&lt;$D$3),$D15/$D$3,"")</f>
        <v>0</v>
      </c>
      <c r="P15" s="79">
        <f>IF(AND($C15&lt;P$5,COUNT($E15:O15)&lt;$D$3),$D15/$D$3,"")</f>
        <v>0</v>
      </c>
      <c r="Q15" s="79">
        <f>IF(AND($C15&lt;Q$5,COUNT($E15:P15)&lt;$D$3),$D15/$D$3,"")</f>
        <v>0</v>
      </c>
      <c r="R15" s="79">
        <f>IF(AND($C15&lt;R$5,COUNT($E15:Q15)&lt;$D$3),$D15/$D$3,"")</f>
        <v>0</v>
      </c>
      <c r="S15" s="79">
        <f>IF(AND($C15&lt;S$5,COUNT($E15:R15)&lt;$D$3),$D15/$D$3,"")</f>
        <v>0</v>
      </c>
      <c r="T15" s="79">
        <f>IF(AND($C15&lt;T$5,COUNT($E15:S15)&lt;$D$3),$D15/$D$3,"")</f>
        <v>0</v>
      </c>
      <c r="U15" s="79" t="str">
        <f>IF(AND($C15&lt;U$5,COUNT($E15:T15)&lt;$D$3),$D15/$D$3,"")</f>
        <v/>
      </c>
      <c r="V15" s="79" t="str">
        <f>IF(AND($C15&lt;V$5,COUNT($E15:U15)&lt;$D$3),$D15/$D$3,"")</f>
        <v/>
      </c>
      <c r="W15" s="79" t="str">
        <f>IF(AND($C15&lt;W$5,COUNT($E15:V15)&lt;$D$3),$D15/$D$3,"")</f>
        <v/>
      </c>
      <c r="X15" s="79" t="str">
        <f>IF(AND($C15&lt;X$5,COUNT($E15:W15)&lt;$D$3),$D15/$D$3,"")</f>
        <v/>
      </c>
      <c r="Y15" s="42">
        <f t="shared" si="6"/>
        <v>0</v>
      </c>
    </row>
    <row r="16" spans="1:25" x14ac:dyDescent="0.15">
      <c r="B16" s="92"/>
      <c r="C16" s="49">
        <v>34</v>
      </c>
      <c r="D16" s="41">
        <v>0</v>
      </c>
      <c r="E16" s="42" t="str">
        <f t="shared" si="5"/>
        <v/>
      </c>
      <c r="F16" s="79" t="str">
        <f>IF(AND($C16&lt;F$5,COUNT($E16:E16)&lt;$D$3),$D16/$D$3,"")</f>
        <v/>
      </c>
      <c r="G16" s="79" t="str">
        <f>IF(AND($C16&lt;G$5,COUNT($E16:F16)&lt;$D$3),$D16/$D$3,"")</f>
        <v/>
      </c>
      <c r="H16" s="79" t="str">
        <f>IF(AND($C16&lt;H$5,COUNT($E16:G16)&lt;$D$3),$D16/$D$3,"")</f>
        <v/>
      </c>
      <c r="I16" s="79" t="str">
        <f>IF(AND($C16&lt;I$5,COUNT($E16:H16)&lt;$D$3),$D16/$D$3,"")</f>
        <v/>
      </c>
      <c r="J16" s="79">
        <f>IF(AND($C16&lt;J$5,COUNT($E16:I16)&lt;$D$3),$D16/$D$3,"")</f>
        <v>0</v>
      </c>
      <c r="K16" s="79">
        <f>IF(AND($C16&lt;K$5,COUNT($E16:J16)&lt;$D$3),$D16/$D$3,"")</f>
        <v>0</v>
      </c>
      <c r="L16" s="79">
        <f>IF(AND($C16&lt;L$5,COUNT($E16:K16)&lt;$D$3),$D16/$D$3,"")</f>
        <v>0</v>
      </c>
      <c r="M16" s="79">
        <f>IF(AND($C16&lt;M$5,COUNT($E16:L16)&lt;$D$3),$D16/$D$3,"")</f>
        <v>0</v>
      </c>
      <c r="N16" s="79">
        <f>IF(AND($C16&lt;N$5,COUNT($E16:M16)&lt;$D$3),$D16/$D$3,"")</f>
        <v>0</v>
      </c>
      <c r="O16" s="79">
        <f>IF(AND($C16&lt;O$5,COUNT($E16:N16)&lt;$D$3),$D16/$D$3,"")</f>
        <v>0</v>
      </c>
      <c r="P16" s="79">
        <f>IF(AND($C16&lt;P$5,COUNT($E16:O16)&lt;$D$3),$D16/$D$3,"")</f>
        <v>0</v>
      </c>
      <c r="Q16" s="79">
        <f>IF(AND($C16&lt;Q$5,COUNT($E16:P16)&lt;$D$3),$D16/$D$3,"")</f>
        <v>0</v>
      </c>
      <c r="R16" s="79">
        <f>IF(AND($C16&lt;R$5,COUNT($E16:Q16)&lt;$D$3),$D16/$D$3,"")</f>
        <v>0</v>
      </c>
      <c r="S16" s="79">
        <f>IF(AND($C16&lt;S$5,COUNT($E16:R16)&lt;$D$3),$D16/$D$3,"")</f>
        <v>0</v>
      </c>
      <c r="T16" s="79">
        <f>IF(AND($C16&lt;T$5,COUNT($E16:S16)&lt;$D$3),$D16/$D$3,"")</f>
        <v>0</v>
      </c>
      <c r="U16" s="79">
        <f>IF(AND($C16&lt;U$5,COUNT($E16:T16)&lt;$D$3),$D16/$D$3,"")</f>
        <v>0</v>
      </c>
      <c r="V16" s="79" t="str">
        <f>IF(AND($C16&lt;V$5,COUNT($E16:U16)&lt;$D$3),$D16/$D$3,"")</f>
        <v/>
      </c>
      <c r="W16" s="79" t="str">
        <f>IF(AND($C16&lt;W$5,COUNT($E16:V16)&lt;$D$3),$D16/$D$3,"")</f>
        <v/>
      </c>
      <c r="X16" s="79" t="str">
        <f>IF(AND($C16&lt;X$5,COUNT($E16:W16)&lt;$D$3),$D16/$D$3,"")</f>
        <v/>
      </c>
      <c r="Y16" s="42">
        <f t="shared" si="6"/>
        <v>0</v>
      </c>
    </row>
    <row r="17" spans="2:25" x14ac:dyDescent="0.15">
      <c r="B17" s="92"/>
      <c r="C17" s="49">
        <v>35</v>
      </c>
      <c r="D17" s="41">
        <v>0</v>
      </c>
      <c r="E17" s="42" t="str">
        <f t="shared" si="5"/>
        <v/>
      </c>
      <c r="F17" s="79" t="str">
        <f>IF(AND($C17&lt;F$5,COUNT($E17:E17)&lt;$D$3),$D17/$D$3,"")</f>
        <v/>
      </c>
      <c r="G17" s="79" t="str">
        <f>IF(AND($C17&lt;G$5,COUNT($E17:F17)&lt;$D$3),$D17/$D$3,"")</f>
        <v/>
      </c>
      <c r="H17" s="79" t="str">
        <f>IF(AND($C17&lt;H$5,COUNT($E17:G17)&lt;$D$3),$D17/$D$3,"")</f>
        <v/>
      </c>
      <c r="I17" s="79" t="str">
        <f>IF(AND($C17&lt;I$5,COUNT($E17:H17)&lt;$D$3),$D17/$D$3,"")</f>
        <v/>
      </c>
      <c r="J17" s="79" t="str">
        <f>IF(AND($C17&lt;J$5,COUNT($E17:I17)&lt;$D$3),$D17/$D$3,"")</f>
        <v/>
      </c>
      <c r="K17" s="79">
        <f>IF(AND($C17&lt;K$5,COUNT($E17:J17)&lt;$D$3),$D17/$D$3,"")</f>
        <v>0</v>
      </c>
      <c r="L17" s="79">
        <f>IF(AND($C17&lt;L$5,COUNT($E17:K17)&lt;$D$3),$D17/$D$3,"")</f>
        <v>0</v>
      </c>
      <c r="M17" s="79">
        <f>IF(AND($C17&lt;M$5,COUNT($E17:L17)&lt;$D$3),$D17/$D$3,"")</f>
        <v>0</v>
      </c>
      <c r="N17" s="79">
        <f>IF(AND($C17&lt;N$5,COUNT($E17:M17)&lt;$D$3),$D17/$D$3,"")</f>
        <v>0</v>
      </c>
      <c r="O17" s="79">
        <f>IF(AND($C17&lt;O$5,COUNT($E17:N17)&lt;$D$3),$D17/$D$3,"")</f>
        <v>0</v>
      </c>
      <c r="P17" s="79">
        <f>IF(AND($C17&lt;P$5,COUNT($E17:O17)&lt;$D$3),$D17/$D$3,"")</f>
        <v>0</v>
      </c>
      <c r="Q17" s="79">
        <f>IF(AND($C17&lt;Q$5,COUNT($E17:P17)&lt;$D$3),$D17/$D$3,"")</f>
        <v>0</v>
      </c>
      <c r="R17" s="79">
        <f>IF(AND($C17&lt;R$5,COUNT($E17:Q17)&lt;$D$3),$D17/$D$3,"")</f>
        <v>0</v>
      </c>
      <c r="S17" s="79">
        <f>IF(AND($C17&lt;S$5,COUNT($E17:R17)&lt;$D$3),$D17/$D$3,"")</f>
        <v>0</v>
      </c>
      <c r="T17" s="79">
        <f>IF(AND($C17&lt;T$5,COUNT($E17:S17)&lt;$D$3),$D17/$D$3,"")</f>
        <v>0</v>
      </c>
      <c r="U17" s="79">
        <f>IF(AND($C17&lt;U$5,COUNT($E17:T17)&lt;$D$3),$D17/$D$3,"")</f>
        <v>0</v>
      </c>
      <c r="V17" s="79">
        <f>IF(AND($C17&lt;V$5,COUNT($E17:U17)&lt;$D$3),$D17/$D$3,"")</f>
        <v>0</v>
      </c>
      <c r="W17" s="79" t="str">
        <f>IF(AND($C17&lt;W$5,COUNT($E17:V17)&lt;$D$3),$D17/$D$3,"")</f>
        <v/>
      </c>
      <c r="X17" s="79" t="str">
        <f>IF(AND($C17&lt;X$5,COUNT($E17:W17)&lt;$D$3),$D17/$D$3,"")</f>
        <v/>
      </c>
      <c r="Y17" s="42">
        <f t="shared" si="6"/>
        <v>0</v>
      </c>
    </row>
    <row r="18" spans="2:25" x14ac:dyDescent="0.15">
      <c r="B18" s="92"/>
      <c r="C18" s="49">
        <v>36</v>
      </c>
      <c r="D18" s="41">
        <v>0</v>
      </c>
      <c r="E18" s="42" t="str">
        <f t="shared" si="5"/>
        <v/>
      </c>
      <c r="F18" s="79" t="str">
        <f>IF(AND($C18&lt;F$5,COUNT($E18:E18)&lt;$D$3),$D18/$D$3,"")</f>
        <v/>
      </c>
      <c r="G18" s="79" t="str">
        <f>IF(AND($C18&lt;G$5,COUNT($E18:F18)&lt;$D$3),$D18/$D$3,"")</f>
        <v/>
      </c>
      <c r="H18" s="79" t="str">
        <f>IF(AND($C18&lt;H$5,COUNT($E18:G18)&lt;$D$3),$D18/$D$3,"")</f>
        <v/>
      </c>
      <c r="I18" s="79" t="str">
        <f>IF(AND($C18&lt;I$5,COUNT($E18:H18)&lt;$D$3),$D18/$D$3,"")</f>
        <v/>
      </c>
      <c r="J18" s="79" t="str">
        <f>IF(AND($C18&lt;J$5,COUNT($E18:I18)&lt;$D$3),$D18/$D$3,"")</f>
        <v/>
      </c>
      <c r="K18" s="79" t="str">
        <f>IF(AND($C18&lt;K$5,COUNT($E18:J18)&lt;$D$3),$D18/$D$3,"")</f>
        <v/>
      </c>
      <c r="L18" s="79">
        <f>IF(AND($C18&lt;L$5,COUNT($E18:K18)&lt;$D$3),$D18/$D$3,"")</f>
        <v>0</v>
      </c>
      <c r="M18" s="79">
        <f>IF(AND($C18&lt;M$5,COUNT($E18:L18)&lt;$D$3),$D18/$D$3,"")</f>
        <v>0</v>
      </c>
      <c r="N18" s="79">
        <f>IF(AND($C18&lt;N$5,COUNT($E18:M18)&lt;$D$3),$D18/$D$3,"")</f>
        <v>0</v>
      </c>
      <c r="O18" s="79">
        <f>IF(AND($C18&lt;O$5,COUNT($E18:N18)&lt;$D$3),$D18/$D$3,"")</f>
        <v>0</v>
      </c>
      <c r="P18" s="79">
        <f>IF(AND($C18&lt;P$5,COUNT($E18:O18)&lt;$D$3),$D18/$D$3,"")</f>
        <v>0</v>
      </c>
      <c r="Q18" s="79">
        <f>IF(AND($C18&lt;Q$5,COUNT($E18:P18)&lt;$D$3),$D18/$D$3,"")</f>
        <v>0</v>
      </c>
      <c r="R18" s="79">
        <f>IF(AND($C18&lt;R$5,COUNT($E18:Q18)&lt;$D$3),$D18/$D$3,"")</f>
        <v>0</v>
      </c>
      <c r="S18" s="79">
        <f>IF(AND($C18&lt;S$5,COUNT($E18:R18)&lt;$D$3),$D18/$D$3,"")</f>
        <v>0</v>
      </c>
      <c r="T18" s="79">
        <f>IF(AND($C18&lt;T$5,COUNT($E18:S18)&lt;$D$3),$D18/$D$3,"")</f>
        <v>0</v>
      </c>
      <c r="U18" s="79">
        <f>IF(AND($C18&lt;U$5,COUNT($E18:T18)&lt;$D$3),$D18/$D$3,"")</f>
        <v>0</v>
      </c>
      <c r="V18" s="79">
        <f>IF(AND($C18&lt;V$5,COUNT($E18:U18)&lt;$D$3),$D18/$D$3,"")</f>
        <v>0</v>
      </c>
      <c r="W18" s="79">
        <f>IF(AND($C18&lt;W$5,COUNT($E18:V18)&lt;$D$3),$D18/$D$3,"")</f>
        <v>0</v>
      </c>
      <c r="X18" s="79" t="str">
        <f>IF(AND($C18&lt;X$5,COUNT($E18:W18)&lt;$D$3),$D18/$D$3,"")</f>
        <v/>
      </c>
      <c r="Y18" s="42">
        <f t="shared" si="6"/>
        <v>0</v>
      </c>
    </row>
    <row r="19" spans="2:25" x14ac:dyDescent="0.15">
      <c r="B19" s="92"/>
      <c r="C19" s="49">
        <v>37</v>
      </c>
      <c r="D19" s="41">
        <v>0</v>
      </c>
      <c r="E19" s="42" t="str">
        <f t="shared" si="5"/>
        <v/>
      </c>
      <c r="F19" s="79" t="str">
        <f>IF(AND($C19&lt;F$5,COUNT($E19:E19)&lt;$D$3),$D19/$D$3,"")</f>
        <v/>
      </c>
      <c r="G19" s="79" t="str">
        <f>IF(AND($C19&lt;G$5,COUNT($E19:F19)&lt;$D$3),$D19/$D$3,"")</f>
        <v/>
      </c>
      <c r="H19" s="79" t="str">
        <f>IF(AND($C19&lt;H$5,COUNT($E19:G19)&lt;$D$3),$D19/$D$3,"")</f>
        <v/>
      </c>
      <c r="I19" s="79" t="str">
        <f>IF(AND($C19&lt;I$5,COUNT($E19:H19)&lt;$D$3),$D19/$D$3,"")</f>
        <v/>
      </c>
      <c r="J19" s="79" t="str">
        <f>IF(AND($C19&lt;J$5,COUNT($E19:I19)&lt;$D$3),$D19/$D$3,"")</f>
        <v/>
      </c>
      <c r="K19" s="79" t="str">
        <f>IF(AND($C19&lt;K$5,COUNT($E19:J19)&lt;$D$3),$D19/$D$3,"")</f>
        <v/>
      </c>
      <c r="L19" s="79" t="str">
        <f>IF(AND($C19&lt;L$5,COUNT($E19:K19)&lt;$D$3),$D19/$D$3,"")</f>
        <v/>
      </c>
      <c r="M19" s="79">
        <f>IF(AND($C19&lt;M$5,COUNT($E19:L19)&lt;$D$3),$D19/$D$3,"")</f>
        <v>0</v>
      </c>
      <c r="N19" s="79">
        <f>IF(AND($C19&lt;N$5,COUNT($E19:M19)&lt;$D$3),$D19/$D$3,"")</f>
        <v>0</v>
      </c>
      <c r="O19" s="79">
        <f>IF(AND($C19&lt;O$5,COUNT($E19:N19)&lt;$D$3),$D19/$D$3,"")</f>
        <v>0</v>
      </c>
      <c r="P19" s="79">
        <f>IF(AND($C19&lt;P$5,COUNT($E19:O19)&lt;$D$3),$D19/$D$3,"")</f>
        <v>0</v>
      </c>
      <c r="Q19" s="79">
        <f>IF(AND($C19&lt;Q$5,COUNT($E19:P19)&lt;$D$3),$D19/$D$3,"")</f>
        <v>0</v>
      </c>
      <c r="R19" s="79">
        <f>IF(AND($C19&lt;R$5,COUNT($E19:Q19)&lt;$D$3),$D19/$D$3,"")</f>
        <v>0</v>
      </c>
      <c r="S19" s="79">
        <f>IF(AND($C19&lt;S$5,COUNT($E19:R19)&lt;$D$3),$D19/$D$3,"")</f>
        <v>0</v>
      </c>
      <c r="T19" s="79">
        <f>IF(AND($C19&lt;T$5,COUNT($E19:S19)&lt;$D$3),$D19/$D$3,"")</f>
        <v>0</v>
      </c>
      <c r="U19" s="79">
        <f>IF(AND($C19&lt;U$5,COUNT($E19:T19)&lt;$D$3),$D19/$D$3,"")</f>
        <v>0</v>
      </c>
      <c r="V19" s="79">
        <f>IF(AND($C19&lt;V$5,COUNT($E19:U19)&lt;$D$3),$D19/$D$3,"")</f>
        <v>0</v>
      </c>
      <c r="W19" s="79">
        <f>IF(AND($C19&lt;W$5,COUNT($E19:V19)&lt;$D$3),$D19/$D$3,"")</f>
        <v>0</v>
      </c>
      <c r="X19" s="79">
        <f>IF(AND($C19&lt;X$5,COUNT($E19:W19)&lt;$D$3),$D19/$D$3,"")</f>
        <v>0</v>
      </c>
      <c r="Y19" s="42">
        <f t="shared" si="6"/>
        <v>0</v>
      </c>
    </row>
    <row r="20" spans="2:25" x14ac:dyDescent="0.15">
      <c r="B20" s="92"/>
      <c r="C20" s="49">
        <v>38</v>
      </c>
      <c r="D20" s="41">
        <v>0</v>
      </c>
      <c r="E20" s="42" t="str">
        <f t="shared" si="5"/>
        <v/>
      </c>
      <c r="F20" s="79" t="str">
        <f>IF(AND($C20&lt;F$5,COUNT($E20:E20)&lt;$D$3),$D20/$D$3,"")</f>
        <v/>
      </c>
      <c r="G20" s="79" t="str">
        <f>IF(AND($C20&lt;G$5,COUNT($E20:F20)&lt;$D$3),$D20/$D$3,"")</f>
        <v/>
      </c>
      <c r="H20" s="79" t="str">
        <f>IF(AND($C20&lt;H$5,COUNT($E20:G20)&lt;$D$3),$D20/$D$3,"")</f>
        <v/>
      </c>
      <c r="I20" s="79" t="str">
        <f>IF(AND($C20&lt;I$5,COUNT($E20:H20)&lt;$D$3),$D20/$D$3,"")</f>
        <v/>
      </c>
      <c r="J20" s="79" t="str">
        <f>IF(AND($C20&lt;J$5,COUNT($E20:I20)&lt;$D$3),$D20/$D$3,"")</f>
        <v/>
      </c>
      <c r="K20" s="79" t="str">
        <f>IF(AND($C20&lt;K$5,COUNT($E20:J20)&lt;$D$3),$D20/$D$3,"")</f>
        <v/>
      </c>
      <c r="L20" s="79" t="str">
        <f>IF(AND($C20&lt;L$5,COUNT($E20:K20)&lt;$D$3),$D20/$D$3,"")</f>
        <v/>
      </c>
      <c r="M20" s="79" t="str">
        <f>IF(AND($C20&lt;M$5,COUNT($E20:L20)&lt;$D$3),$D20/$D$3,"")</f>
        <v/>
      </c>
      <c r="N20" s="79">
        <f>IF(AND($C20&lt;N$5,COUNT($E20:M20)&lt;$D$3),$D20/$D$3,"")</f>
        <v>0</v>
      </c>
      <c r="O20" s="79">
        <f>IF(AND($C20&lt;O$5,COUNT($E20:N20)&lt;$D$3),$D20/$D$3,"")</f>
        <v>0</v>
      </c>
      <c r="P20" s="79">
        <f>IF(AND($C20&lt;P$5,COUNT($E20:O20)&lt;$D$3),$D20/$D$3,"")</f>
        <v>0</v>
      </c>
      <c r="Q20" s="79">
        <f>IF(AND($C20&lt;Q$5,COUNT($E20:P20)&lt;$D$3),$D20/$D$3,"")</f>
        <v>0</v>
      </c>
      <c r="R20" s="79">
        <f>IF(AND($C20&lt;R$5,COUNT($E20:Q20)&lt;$D$3),$D20/$D$3,"")</f>
        <v>0</v>
      </c>
      <c r="S20" s="79">
        <f>IF(AND($C20&lt;S$5,COUNT($E20:R20)&lt;$D$3),$D20/$D$3,"")</f>
        <v>0</v>
      </c>
      <c r="T20" s="79">
        <f>IF(AND($C20&lt;T$5,COUNT($E20:S20)&lt;$D$3),$D20/$D$3,"")</f>
        <v>0</v>
      </c>
      <c r="U20" s="79">
        <f>IF(AND($C20&lt;U$5,COUNT($E20:T20)&lt;$D$3),$D20/$D$3,"")</f>
        <v>0</v>
      </c>
      <c r="V20" s="79">
        <f>IF(AND($C20&lt;V$5,COUNT($E20:U20)&lt;$D$3),$D20/$D$3,"")</f>
        <v>0</v>
      </c>
      <c r="W20" s="79">
        <f>IF(AND($C20&lt;W$5,COUNT($E20:V20)&lt;$D$3),$D20/$D$3,"")</f>
        <v>0</v>
      </c>
      <c r="X20" s="79">
        <f>IF(AND($C20&lt;X$5,COUNT($E20:W20)&lt;$D$3),$D20/$D$3,"")</f>
        <v>0</v>
      </c>
      <c r="Y20" s="42">
        <f t="shared" si="6"/>
        <v>0</v>
      </c>
    </row>
    <row r="21" spans="2:25" x14ac:dyDescent="0.15">
      <c r="B21" s="92"/>
      <c r="C21" s="49">
        <v>39</v>
      </c>
      <c r="D21" s="41">
        <v>0</v>
      </c>
      <c r="E21" s="42" t="str">
        <f t="shared" si="5"/>
        <v/>
      </c>
      <c r="F21" s="79" t="str">
        <f>IF(AND($C21&lt;F$5,COUNT($E21:E21)&lt;$D$3),$D21/$D$3,"")</f>
        <v/>
      </c>
      <c r="G21" s="79" t="str">
        <f>IF(AND($C21&lt;G$5,COUNT($E21:F21)&lt;$D$3),$D21/$D$3,"")</f>
        <v/>
      </c>
      <c r="H21" s="79" t="str">
        <f>IF(AND($C21&lt;H$5,COUNT($E21:G21)&lt;$D$3),$D21/$D$3,"")</f>
        <v/>
      </c>
      <c r="I21" s="79" t="str">
        <f>IF(AND($C21&lt;I$5,COUNT($E21:H21)&lt;$D$3),$D21/$D$3,"")</f>
        <v/>
      </c>
      <c r="J21" s="79" t="str">
        <f>IF(AND($C21&lt;J$5,COUNT($E21:I21)&lt;$D$3),$D21/$D$3,"")</f>
        <v/>
      </c>
      <c r="K21" s="79" t="str">
        <f>IF(AND($C21&lt;K$5,COUNT($E21:J21)&lt;$D$3),$D21/$D$3,"")</f>
        <v/>
      </c>
      <c r="L21" s="79" t="str">
        <f>IF(AND($C21&lt;L$5,COUNT($E21:K21)&lt;$D$3),$D21/$D$3,"")</f>
        <v/>
      </c>
      <c r="M21" s="79" t="str">
        <f>IF(AND($C21&lt;M$5,COUNT($E21:L21)&lt;$D$3),$D21/$D$3,"")</f>
        <v/>
      </c>
      <c r="N21" s="79" t="str">
        <f>IF(AND($C21&lt;N$5,COUNT($E21:M21)&lt;$D$3),$D21/$D$3,"")</f>
        <v/>
      </c>
      <c r="O21" s="79">
        <f>IF(AND($C21&lt;O$5,COUNT($E21:N21)&lt;$D$3),$D21/$D$3,"")</f>
        <v>0</v>
      </c>
      <c r="P21" s="79">
        <f>IF(AND($C21&lt;P$5,COUNT($E21:O21)&lt;$D$3),$D21/$D$3,"")</f>
        <v>0</v>
      </c>
      <c r="Q21" s="79">
        <f>IF(AND($C21&lt;Q$5,COUNT($E21:P21)&lt;$D$3),$D21/$D$3,"")</f>
        <v>0</v>
      </c>
      <c r="R21" s="79">
        <f>IF(AND($C21&lt;R$5,COUNT($E21:Q21)&lt;$D$3),$D21/$D$3,"")</f>
        <v>0</v>
      </c>
      <c r="S21" s="79">
        <f>IF(AND($C21&lt;S$5,COUNT($E21:R21)&lt;$D$3),$D21/$D$3,"")</f>
        <v>0</v>
      </c>
      <c r="T21" s="79">
        <f>IF(AND($C21&lt;T$5,COUNT($E21:S21)&lt;$D$3),$D21/$D$3,"")</f>
        <v>0</v>
      </c>
      <c r="U21" s="79">
        <f>IF(AND($C21&lt;U$5,COUNT($E21:T21)&lt;$D$3),$D21/$D$3,"")</f>
        <v>0</v>
      </c>
      <c r="V21" s="79">
        <f>IF(AND($C21&lt;V$5,COUNT($E21:U21)&lt;$D$3),$D21/$D$3,"")</f>
        <v>0</v>
      </c>
      <c r="W21" s="79">
        <f>IF(AND($C21&lt;W$5,COUNT($E21:V21)&lt;$D$3),$D21/$D$3,"")</f>
        <v>0</v>
      </c>
      <c r="X21" s="79">
        <f>IF(AND($C21&lt;X$5,COUNT($E21:W21)&lt;$D$3),$D21/$D$3,"")</f>
        <v>0</v>
      </c>
      <c r="Y21" s="42">
        <f t="shared" si="6"/>
        <v>0</v>
      </c>
    </row>
    <row r="22" spans="2:25" x14ac:dyDescent="0.15">
      <c r="B22" s="92"/>
      <c r="C22" s="49">
        <v>40</v>
      </c>
      <c r="D22" s="41">
        <v>0</v>
      </c>
      <c r="E22" s="42" t="str">
        <f t="shared" si="5"/>
        <v/>
      </c>
      <c r="F22" s="79" t="str">
        <f>IF(AND($C22&lt;F$5,COUNT($E22:E22)&lt;$D$3),$D22/$D$3,"")</f>
        <v/>
      </c>
      <c r="G22" s="79" t="str">
        <f>IF(AND($C22&lt;G$5,COUNT($E22:F22)&lt;$D$3),$D22/$D$3,"")</f>
        <v/>
      </c>
      <c r="H22" s="79" t="str">
        <f>IF(AND($C22&lt;H$5,COUNT($E22:G22)&lt;$D$3),$D22/$D$3,"")</f>
        <v/>
      </c>
      <c r="I22" s="79" t="str">
        <f>IF(AND($C22&lt;I$5,COUNT($E22:H22)&lt;$D$3),$D22/$D$3,"")</f>
        <v/>
      </c>
      <c r="J22" s="79" t="str">
        <f>IF(AND($C22&lt;J$5,COUNT($E22:I22)&lt;$D$3),$D22/$D$3,"")</f>
        <v/>
      </c>
      <c r="K22" s="79" t="str">
        <f>IF(AND($C22&lt;K$5,COUNT($E22:J22)&lt;$D$3),$D22/$D$3,"")</f>
        <v/>
      </c>
      <c r="L22" s="79" t="str">
        <f>IF(AND($C22&lt;L$5,COUNT($E22:K22)&lt;$D$3),$D22/$D$3,"")</f>
        <v/>
      </c>
      <c r="M22" s="79" t="str">
        <f>IF(AND($C22&lt;M$5,COUNT($E22:L22)&lt;$D$3),$D22/$D$3,"")</f>
        <v/>
      </c>
      <c r="N22" s="79" t="str">
        <f>IF(AND($C22&lt;N$5,COUNT($E22:M22)&lt;$D$3),$D22/$D$3,"")</f>
        <v/>
      </c>
      <c r="O22" s="79" t="str">
        <f>IF(AND($C22&lt;O$5,COUNT($E22:N22)&lt;$D$3),$D22/$D$3,"")</f>
        <v/>
      </c>
      <c r="P22" s="79">
        <f>IF(AND($C22&lt;P$5,COUNT($E22:O22)&lt;$D$3),$D22/$D$3,"")</f>
        <v>0</v>
      </c>
      <c r="Q22" s="79">
        <f>IF(AND($C22&lt;Q$5,COUNT($E22:P22)&lt;$D$3),$D22/$D$3,"")</f>
        <v>0</v>
      </c>
      <c r="R22" s="79">
        <f>IF(AND($C22&lt;R$5,COUNT($E22:Q22)&lt;$D$3),$D22/$D$3,"")</f>
        <v>0</v>
      </c>
      <c r="S22" s="79">
        <f>IF(AND($C22&lt;S$5,COUNT($E22:R22)&lt;$D$3),$D22/$D$3,"")</f>
        <v>0</v>
      </c>
      <c r="T22" s="79">
        <f>IF(AND($C22&lt;T$5,COUNT($E22:S22)&lt;$D$3),$D22/$D$3,"")</f>
        <v>0</v>
      </c>
      <c r="U22" s="79">
        <f>IF(AND($C22&lt;U$5,COUNT($E22:T22)&lt;$D$3),$D22/$D$3,"")</f>
        <v>0</v>
      </c>
      <c r="V22" s="79">
        <f>IF(AND($C22&lt;V$5,COUNT($E22:U22)&lt;$D$3),$D22/$D$3,"")</f>
        <v>0</v>
      </c>
      <c r="W22" s="79">
        <f>IF(AND($C22&lt;W$5,COUNT($E22:V22)&lt;$D$3),$D22/$D$3,"")</f>
        <v>0</v>
      </c>
      <c r="X22" s="79">
        <f>IF(AND($C22&lt;X$5,COUNT($E22:W22)&lt;$D$3),$D22/$D$3,"")</f>
        <v>0</v>
      </c>
      <c r="Y22" s="42">
        <f t="shared" si="6"/>
        <v>0</v>
      </c>
    </row>
    <row r="23" spans="2:25" x14ac:dyDescent="0.15">
      <c r="B23" s="92"/>
      <c r="C23" s="49">
        <v>41</v>
      </c>
      <c r="D23" s="41">
        <v>0</v>
      </c>
      <c r="E23" s="42" t="str">
        <f t="shared" si="5"/>
        <v/>
      </c>
      <c r="F23" s="79" t="str">
        <f>IF(AND($C23&lt;F$5,COUNT($E23:E23)&lt;$D$3),$D23/$D$3,"")</f>
        <v/>
      </c>
      <c r="G23" s="79" t="str">
        <f>IF(AND($C23&lt;G$5,COUNT($E23:F23)&lt;$D$3),$D23/$D$3,"")</f>
        <v/>
      </c>
      <c r="H23" s="79" t="str">
        <f>IF(AND($C23&lt;H$5,COUNT($E23:G23)&lt;$D$3),$D23/$D$3,"")</f>
        <v/>
      </c>
      <c r="I23" s="79" t="str">
        <f>IF(AND($C23&lt;I$5,COUNT($E23:H23)&lt;$D$3),$D23/$D$3,"")</f>
        <v/>
      </c>
      <c r="J23" s="79" t="str">
        <f>IF(AND($C23&lt;J$5,COUNT($E23:I23)&lt;$D$3),$D23/$D$3,"")</f>
        <v/>
      </c>
      <c r="K23" s="79" t="str">
        <f>IF(AND($C23&lt;K$5,COUNT($E23:J23)&lt;$D$3),$D23/$D$3,"")</f>
        <v/>
      </c>
      <c r="L23" s="79" t="str">
        <f>IF(AND($C23&lt;L$5,COUNT($E23:K23)&lt;$D$3),$D23/$D$3,"")</f>
        <v/>
      </c>
      <c r="M23" s="79" t="str">
        <f>IF(AND($C23&lt;M$5,COUNT($E23:L23)&lt;$D$3),$D23/$D$3,"")</f>
        <v/>
      </c>
      <c r="N23" s="79" t="str">
        <f>IF(AND($C23&lt;N$5,COUNT($E23:M23)&lt;$D$3),$D23/$D$3,"")</f>
        <v/>
      </c>
      <c r="O23" s="79" t="str">
        <f>IF(AND($C23&lt;O$5,COUNT($E23:N23)&lt;$D$3),$D23/$D$3,"")</f>
        <v/>
      </c>
      <c r="P23" s="79" t="str">
        <f>IF(AND($C23&lt;P$5,COUNT($E23:O23)&lt;$D$3),$D23/$D$3,"")</f>
        <v/>
      </c>
      <c r="Q23" s="79">
        <f>IF(AND($C23&lt;Q$5,COUNT($E23:P23)&lt;$D$3),$D23/$D$3,"")</f>
        <v>0</v>
      </c>
      <c r="R23" s="79">
        <f>IF(AND($C23&lt;R$5,COUNT($E23:Q23)&lt;$D$3),$D23/$D$3,"")</f>
        <v>0</v>
      </c>
      <c r="S23" s="79">
        <f>IF(AND($C23&lt;S$5,COUNT($E23:R23)&lt;$D$3),$D23/$D$3,"")</f>
        <v>0</v>
      </c>
      <c r="T23" s="79">
        <f>IF(AND($C23&lt;T$5,COUNT($E23:S23)&lt;$D$3),$D23/$D$3,"")</f>
        <v>0</v>
      </c>
      <c r="U23" s="79">
        <f>IF(AND($C23&lt;U$5,COUNT($E23:T23)&lt;$D$3),$D23/$D$3,"")</f>
        <v>0</v>
      </c>
      <c r="V23" s="79">
        <f>IF(AND($C23&lt;V$5,COUNT($E23:U23)&lt;$D$3),$D23/$D$3,"")</f>
        <v>0</v>
      </c>
      <c r="W23" s="79">
        <f>IF(AND($C23&lt;W$5,COUNT($E23:V23)&lt;$D$3),$D23/$D$3,"")</f>
        <v>0</v>
      </c>
      <c r="X23" s="79">
        <f>IF(AND($C23&lt;X$5,COUNT($E23:W23)&lt;$D$3),$D23/$D$3,"")</f>
        <v>0</v>
      </c>
      <c r="Y23" s="42">
        <f t="shared" si="6"/>
        <v>0</v>
      </c>
    </row>
    <row r="24" spans="2:25" x14ac:dyDescent="0.15">
      <c r="B24" s="92"/>
      <c r="C24" s="49">
        <v>42</v>
      </c>
      <c r="D24" s="41">
        <v>0</v>
      </c>
      <c r="E24" s="42" t="str">
        <f t="shared" si="5"/>
        <v/>
      </c>
      <c r="F24" s="79" t="str">
        <f>IF(AND($C24&lt;F$5,COUNT($E24:E24)&lt;$D$3),$D24/$D$3,"")</f>
        <v/>
      </c>
      <c r="G24" s="79" t="str">
        <f>IF(AND($C24&lt;G$5,COUNT($E24:F24)&lt;$D$3),$D24/$D$3,"")</f>
        <v/>
      </c>
      <c r="H24" s="79" t="str">
        <f>IF(AND($C24&lt;H$5,COUNT($E24:G24)&lt;$D$3),$D24/$D$3,"")</f>
        <v/>
      </c>
      <c r="I24" s="79" t="str">
        <f>IF(AND($C24&lt;I$5,COUNT($E24:H24)&lt;$D$3),$D24/$D$3,"")</f>
        <v/>
      </c>
      <c r="J24" s="79" t="str">
        <f>IF(AND($C24&lt;J$5,COUNT($E24:I24)&lt;$D$3),$D24/$D$3,"")</f>
        <v/>
      </c>
      <c r="K24" s="79" t="str">
        <f>IF(AND($C24&lt;K$5,COUNT($E24:J24)&lt;$D$3),$D24/$D$3,"")</f>
        <v/>
      </c>
      <c r="L24" s="79" t="str">
        <f>IF(AND($C24&lt;L$5,COUNT($E24:K24)&lt;$D$3),$D24/$D$3,"")</f>
        <v/>
      </c>
      <c r="M24" s="79" t="str">
        <f>IF(AND($C24&lt;M$5,COUNT($E24:L24)&lt;$D$3),$D24/$D$3,"")</f>
        <v/>
      </c>
      <c r="N24" s="79" t="str">
        <f>IF(AND($C24&lt;N$5,COUNT($E24:M24)&lt;$D$3),$D24/$D$3,"")</f>
        <v/>
      </c>
      <c r="O24" s="79" t="str">
        <f>IF(AND($C24&lt;O$5,COUNT($E24:N24)&lt;$D$3),$D24/$D$3,"")</f>
        <v/>
      </c>
      <c r="P24" s="79" t="str">
        <f>IF(AND($C24&lt;P$5,COUNT($E24:O24)&lt;$D$3),$D24/$D$3,"")</f>
        <v/>
      </c>
      <c r="Q24" s="79" t="str">
        <f>IF(AND($C24&lt;Q$5,COUNT($E24:P24)&lt;$D$3),$D24/$D$3,"")</f>
        <v/>
      </c>
      <c r="R24" s="79">
        <f>IF(AND($C24&lt;R$5,COUNT($E24:Q24)&lt;$D$3),$D24/$D$3,"")</f>
        <v>0</v>
      </c>
      <c r="S24" s="79">
        <f>IF(AND($C24&lt;S$5,COUNT($E24:R24)&lt;$D$3),$D24/$D$3,"")</f>
        <v>0</v>
      </c>
      <c r="T24" s="79">
        <f>IF(AND($C24&lt;T$5,COUNT($E24:S24)&lt;$D$3),$D24/$D$3,"")</f>
        <v>0</v>
      </c>
      <c r="U24" s="79">
        <f>IF(AND($C24&lt;U$5,COUNT($E24:T24)&lt;$D$3),$D24/$D$3,"")</f>
        <v>0</v>
      </c>
      <c r="V24" s="79">
        <f>IF(AND($C24&lt;V$5,COUNT($E24:U24)&lt;$D$3),$D24/$D$3,"")</f>
        <v>0</v>
      </c>
      <c r="W24" s="79">
        <f>IF(AND($C24&lt;W$5,COUNT($E24:V24)&lt;$D$3),$D24/$D$3,"")</f>
        <v>0</v>
      </c>
      <c r="X24" s="79">
        <f>IF(AND($C24&lt;X$5,COUNT($E24:W24)&lt;$D$3),$D24/$D$3,"")</f>
        <v>0</v>
      </c>
      <c r="Y24" s="42">
        <f t="shared" si="6"/>
        <v>0</v>
      </c>
    </row>
    <row r="25" spans="2:25" x14ac:dyDescent="0.15">
      <c r="B25" s="92"/>
      <c r="C25" s="49">
        <v>43</v>
      </c>
      <c r="D25" s="41">
        <v>60</v>
      </c>
      <c r="E25" s="42" t="str">
        <f t="shared" si="5"/>
        <v/>
      </c>
      <c r="F25" s="79" t="str">
        <f>IF(AND($C25&lt;F$5,COUNT($E25:E25)&lt;$D$3),$D25/$D$3,"")</f>
        <v/>
      </c>
      <c r="G25" s="79" t="str">
        <f>IF(AND($C25&lt;G$5,COUNT($E25:F25)&lt;$D$3),$D25/$D$3,"")</f>
        <v/>
      </c>
      <c r="H25" s="79" t="str">
        <f>IF(AND($C25&lt;H$5,COUNT($E25:G25)&lt;$D$3),$D25/$D$3,"")</f>
        <v/>
      </c>
      <c r="I25" s="79" t="str">
        <f>IF(AND($C25&lt;I$5,COUNT($E25:H25)&lt;$D$3),$D25/$D$3,"")</f>
        <v/>
      </c>
      <c r="J25" s="79" t="str">
        <f>IF(AND($C25&lt;J$5,COUNT($E25:I25)&lt;$D$3),$D25/$D$3,"")</f>
        <v/>
      </c>
      <c r="K25" s="79" t="str">
        <f>IF(AND($C25&lt;K$5,COUNT($E25:J25)&lt;$D$3),$D25/$D$3,"")</f>
        <v/>
      </c>
      <c r="L25" s="79" t="str">
        <f>IF(AND($C25&lt;L$5,COUNT($E25:K25)&lt;$D$3),$D25/$D$3,"")</f>
        <v/>
      </c>
      <c r="M25" s="79" t="str">
        <f>IF(AND($C25&lt;M$5,COUNT($E25:L25)&lt;$D$3),$D25/$D$3,"")</f>
        <v/>
      </c>
      <c r="N25" s="79" t="str">
        <f>IF(AND($C25&lt;N$5,COUNT($E25:M25)&lt;$D$3),$D25/$D$3,"")</f>
        <v/>
      </c>
      <c r="O25" s="79" t="str">
        <f>IF(AND($C25&lt;O$5,COUNT($E25:N25)&lt;$D$3),$D25/$D$3,"")</f>
        <v/>
      </c>
      <c r="P25" s="79" t="str">
        <f>IF(AND($C25&lt;P$5,COUNT($E25:O25)&lt;$D$3),$D25/$D$3,"")</f>
        <v/>
      </c>
      <c r="Q25" s="79" t="str">
        <f>IF(AND($C25&lt;Q$5,COUNT($E25:P25)&lt;$D$3),$D25/$D$3,"")</f>
        <v/>
      </c>
      <c r="R25" s="79" t="str">
        <f>IF(AND($C25&lt;R$5,COUNT($E25:Q25)&lt;$D$3),$D25/$D$3,"")</f>
        <v/>
      </c>
      <c r="S25" s="79">
        <f>IF(AND($C25&lt;S$5,COUNT($E25:R25)&lt;$D$3),$D25/$D$3,"")</f>
        <v>5</v>
      </c>
      <c r="T25" s="79">
        <f>IF(AND($C25&lt;T$5,COUNT($E25:S25)&lt;$D$3),$D25/$D$3,"")</f>
        <v>5</v>
      </c>
      <c r="U25" s="79">
        <f>IF(AND($C25&lt;U$5,COUNT($E25:T25)&lt;$D$3),$D25/$D$3,"")</f>
        <v>5</v>
      </c>
      <c r="V25" s="79">
        <f>IF(AND($C25&lt;V$5,COUNT($E25:U25)&lt;$D$3),$D25/$D$3,"")</f>
        <v>5</v>
      </c>
      <c r="W25" s="79">
        <f>IF(AND($C25&lt;W$5,COUNT($E25:V25)&lt;$D$3),$D25/$D$3,"")</f>
        <v>5</v>
      </c>
      <c r="X25" s="79">
        <f>IF(AND($C25&lt;X$5,COUNT($E25:W25)&lt;$D$3),$D25/$D$3,"")</f>
        <v>5</v>
      </c>
      <c r="Y25" s="42">
        <f t="shared" si="6"/>
        <v>30</v>
      </c>
    </row>
    <row r="26" spans="2:25" x14ac:dyDescent="0.15">
      <c r="B26" s="92"/>
      <c r="C26" s="49">
        <v>44</v>
      </c>
      <c r="D26" s="41">
        <v>0</v>
      </c>
      <c r="E26" s="42" t="str">
        <f t="shared" si="5"/>
        <v/>
      </c>
      <c r="F26" s="79" t="str">
        <f>IF(AND($C26&lt;F$5,COUNT($E26:E26)&lt;$D$3),$D26/$D$3,"")</f>
        <v/>
      </c>
      <c r="G26" s="79" t="str">
        <f>IF(AND($C26&lt;G$5,COUNT($E26:F26)&lt;$D$3),$D26/$D$3,"")</f>
        <v/>
      </c>
      <c r="H26" s="79" t="str">
        <f>IF(AND($C26&lt;H$5,COUNT($E26:G26)&lt;$D$3),$D26/$D$3,"")</f>
        <v/>
      </c>
      <c r="I26" s="79" t="str">
        <f>IF(AND($C26&lt;I$5,COUNT($E26:H26)&lt;$D$3),$D26/$D$3,"")</f>
        <v/>
      </c>
      <c r="J26" s="79" t="str">
        <f>IF(AND($C26&lt;J$5,COUNT($E26:I26)&lt;$D$3),$D26/$D$3,"")</f>
        <v/>
      </c>
      <c r="K26" s="79" t="str">
        <f>IF(AND($C26&lt;K$5,COUNT($E26:J26)&lt;$D$3),$D26/$D$3,"")</f>
        <v/>
      </c>
      <c r="L26" s="79" t="str">
        <f>IF(AND($C26&lt;L$5,COUNT($E26:K26)&lt;$D$3),$D26/$D$3,"")</f>
        <v/>
      </c>
      <c r="M26" s="79" t="str">
        <f>IF(AND($C26&lt;M$5,COUNT($E26:L26)&lt;$D$3),$D26/$D$3,"")</f>
        <v/>
      </c>
      <c r="N26" s="79" t="str">
        <f>IF(AND($C26&lt;N$5,COUNT($E26:M26)&lt;$D$3),$D26/$D$3,"")</f>
        <v/>
      </c>
      <c r="O26" s="79" t="str">
        <f>IF(AND($C26&lt;O$5,COUNT($E26:N26)&lt;$D$3),$D26/$D$3,"")</f>
        <v/>
      </c>
      <c r="P26" s="79" t="str">
        <f>IF(AND($C26&lt;P$5,COUNT($E26:O26)&lt;$D$3),$D26/$D$3,"")</f>
        <v/>
      </c>
      <c r="Q26" s="79" t="str">
        <f>IF(AND($C26&lt;Q$5,COUNT($E26:P26)&lt;$D$3),$D26/$D$3,"")</f>
        <v/>
      </c>
      <c r="R26" s="79" t="str">
        <f>IF(AND($C26&lt;R$5,COUNT($E26:Q26)&lt;$D$3),$D26/$D$3,"")</f>
        <v/>
      </c>
      <c r="S26" s="79" t="str">
        <f>IF(AND($C26&lt;S$5,COUNT($E26:R26)&lt;$D$3),$D26/$D$3,"")</f>
        <v/>
      </c>
      <c r="T26" s="79">
        <f>IF(AND($C26&lt;T$5,COUNT($E26:S26)&lt;$D$3),$D26/$D$3,"")</f>
        <v>0</v>
      </c>
      <c r="U26" s="79">
        <f>IF(AND($C26&lt;U$5,COUNT($E26:T26)&lt;$D$3),$D26/$D$3,"")</f>
        <v>0</v>
      </c>
      <c r="V26" s="79">
        <f>IF(AND($C26&lt;V$5,COUNT($E26:U26)&lt;$D$3),$D26/$D$3,"")</f>
        <v>0</v>
      </c>
      <c r="W26" s="79">
        <f>IF(AND($C26&lt;W$5,COUNT($E26:V26)&lt;$D$3),$D26/$D$3,"")</f>
        <v>0</v>
      </c>
      <c r="X26" s="79">
        <f>IF(AND($C26&lt;X$5,COUNT($E26:W26)&lt;$D$3),$D26/$D$3,"")</f>
        <v>0</v>
      </c>
      <c r="Y26" s="42">
        <f t="shared" si="6"/>
        <v>0</v>
      </c>
    </row>
    <row r="27" spans="2:25" x14ac:dyDescent="0.15">
      <c r="B27" s="92"/>
      <c r="C27" s="49">
        <v>45</v>
      </c>
      <c r="D27" s="41">
        <v>0</v>
      </c>
      <c r="E27" s="42" t="str">
        <f t="shared" si="5"/>
        <v/>
      </c>
      <c r="F27" s="79" t="str">
        <f>IF(AND($C27&lt;F$5,COUNT($E27:E27)&lt;$D$3),$D27/$D$3,"")</f>
        <v/>
      </c>
      <c r="G27" s="79" t="str">
        <f>IF(AND($C27&lt;G$5,COUNT($E27:F27)&lt;$D$3),$D27/$D$3,"")</f>
        <v/>
      </c>
      <c r="H27" s="79" t="str">
        <f>IF(AND($C27&lt;H$5,COUNT($E27:G27)&lt;$D$3),$D27/$D$3,"")</f>
        <v/>
      </c>
      <c r="I27" s="79" t="str">
        <f>IF(AND($C27&lt;I$5,COUNT($E27:H27)&lt;$D$3),$D27/$D$3,"")</f>
        <v/>
      </c>
      <c r="J27" s="79" t="str">
        <f>IF(AND($C27&lt;J$5,COUNT($E27:I27)&lt;$D$3),$D27/$D$3,"")</f>
        <v/>
      </c>
      <c r="K27" s="79" t="str">
        <f>IF(AND($C27&lt;K$5,COUNT($E27:J27)&lt;$D$3),$D27/$D$3,"")</f>
        <v/>
      </c>
      <c r="L27" s="79" t="str">
        <f>IF(AND($C27&lt;L$5,COUNT($E27:K27)&lt;$D$3),$D27/$D$3,"")</f>
        <v/>
      </c>
      <c r="M27" s="79" t="str">
        <f>IF(AND($C27&lt;M$5,COUNT($E27:L27)&lt;$D$3),$D27/$D$3,"")</f>
        <v/>
      </c>
      <c r="N27" s="79" t="str">
        <f>IF(AND($C27&lt;N$5,COUNT($E27:M27)&lt;$D$3),$D27/$D$3,"")</f>
        <v/>
      </c>
      <c r="O27" s="79" t="str">
        <f>IF(AND($C27&lt;O$5,COUNT($E27:N27)&lt;$D$3),$D27/$D$3,"")</f>
        <v/>
      </c>
      <c r="P27" s="79" t="str">
        <f>IF(AND($C27&lt;P$5,COUNT($E27:O27)&lt;$D$3),$D27/$D$3,"")</f>
        <v/>
      </c>
      <c r="Q27" s="79" t="str">
        <f>IF(AND($C27&lt;Q$5,COUNT($E27:P27)&lt;$D$3),$D27/$D$3,"")</f>
        <v/>
      </c>
      <c r="R27" s="79" t="str">
        <f>IF(AND($C27&lt;R$5,COUNT($E27:Q27)&lt;$D$3),$D27/$D$3,"")</f>
        <v/>
      </c>
      <c r="S27" s="79" t="str">
        <f>IF(AND($C27&lt;S$5,COUNT($E27:R27)&lt;$D$3),$D27/$D$3,"")</f>
        <v/>
      </c>
      <c r="T27" s="79" t="str">
        <f>IF(AND($C27&lt;T$5,COUNT($E27:S27)&lt;$D$3),$D27/$D$3,"")</f>
        <v/>
      </c>
      <c r="U27" s="79">
        <f>IF(AND($C27&lt;U$5,COUNT($E27:T27)&lt;$D$3),$D27/$D$3,"")</f>
        <v>0</v>
      </c>
      <c r="V27" s="79">
        <f>IF(AND($C27&lt;V$5,COUNT($E27:U27)&lt;$D$3),$D27/$D$3,"")</f>
        <v>0</v>
      </c>
      <c r="W27" s="79">
        <f>IF(AND($C27&lt;W$5,COUNT($E27:V27)&lt;$D$3),$D27/$D$3,"")</f>
        <v>0</v>
      </c>
      <c r="X27" s="79">
        <f>IF(AND($C27&lt;X$5,COUNT($E27:W27)&lt;$D$3),$D27/$D$3,"")</f>
        <v>0</v>
      </c>
      <c r="Y27" s="42">
        <f t="shared" si="6"/>
        <v>0</v>
      </c>
    </row>
    <row r="28" spans="2:25" x14ac:dyDescent="0.15">
      <c r="B28" s="92"/>
      <c r="C28" s="49">
        <v>46</v>
      </c>
      <c r="D28" s="41">
        <v>0</v>
      </c>
      <c r="E28" s="42" t="str">
        <f t="shared" si="5"/>
        <v/>
      </c>
      <c r="F28" s="79" t="str">
        <f>IF(AND($C28&lt;F$5,COUNT($E28:E28)&lt;$D$3),$D28/$D$3,"")</f>
        <v/>
      </c>
      <c r="G28" s="79" t="str">
        <f>IF(AND($C28&lt;G$5,COUNT($E28:F28)&lt;$D$3),$D28/$D$3,"")</f>
        <v/>
      </c>
      <c r="H28" s="79" t="str">
        <f>IF(AND($C28&lt;H$5,COUNT($E28:G28)&lt;$D$3),$D28/$D$3,"")</f>
        <v/>
      </c>
      <c r="I28" s="79" t="str">
        <f>IF(AND($C28&lt;I$5,COUNT($E28:H28)&lt;$D$3),$D28/$D$3,"")</f>
        <v/>
      </c>
      <c r="J28" s="79" t="str">
        <f>IF(AND($C28&lt;J$5,COUNT($E28:I28)&lt;$D$3),$D28/$D$3,"")</f>
        <v/>
      </c>
      <c r="K28" s="79" t="str">
        <f>IF(AND($C28&lt;K$5,COUNT($E28:J28)&lt;$D$3),$D28/$D$3,"")</f>
        <v/>
      </c>
      <c r="L28" s="79" t="str">
        <f>IF(AND($C28&lt;L$5,COUNT($E28:K28)&lt;$D$3),$D28/$D$3,"")</f>
        <v/>
      </c>
      <c r="M28" s="79" t="str">
        <f>IF(AND($C28&lt;M$5,COUNT($E28:L28)&lt;$D$3),$D28/$D$3,"")</f>
        <v/>
      </c>
      <c r="N28" s="79" t="str">
        <f>IF(AND($C28&lt;N$5,COUNT($E28:M28)&lt;$D$3),$D28/$D$3,"")</f>
        <v/>
      </c>
      <c r="O28" s="79" t="str">
        <f>IF(AND($C28&lt;O$5,COUNT($E28:N28)&lt;$D$3),$D28/$D$3,"")</f>
        <v/>
      </c>
      <c r="P28" s="79" t="str">
        <f>IF(AND($C28&lt;P$5,COUNT($E28:O28)&lt;$D$3),$D28/$D$3,"")</f>
        <v/>
      </c>
      <c r="Q28" s="79" t="str">
        <f>IF(AND($C28&lt;Q$5,COUNT($E28:P28)&lt;$D$3),$D28/$D$3,"")</f>
        <v/>
      </c>
      <c r="R28" s="79" t="str">
        <f>IF(AND($C28&lt;R$5,COUNT($E28:Q28)&lt;$D$3),$D28/$D$3,"")</f>
        <v/>
      </c>
      <c r="S28" s="79" t="str">
        <f>IF(AND($C28&lt;S$5,COUNT($E28:R28)&lt;$D$3),$D28/$D$3,"")</f>
        <v/>
      </c>
      <c r="T28" s="79" t="str">
        <f>IF(AND($C28&lt;T$5,COUNT($E28:S28)&lt;$D$3),$D28/$D$3,"")</f>
        <v/>
      </c>
      <c r="U28" s="79" t="str">
        <f>IF(AND($C28&lt;U$5,COUNT($E28:T28)&lt;$D$3),$D28/$D$3,"")</f>
        <v/>
      </c>
      <c r="V28" s="79">
        <f>IF(AND($C28&lt;V$5,COUNT($E28:U28)&lt;$D$3),$D28/$D$3,"")</f>
        <v>0</v>
      </c>
      <c r="W28" s="79">
        <f>IF(AND($C28&lt;W$5,COUNT($E28:V28)&lt;$D$3),$D28/$D$3,"")</f>
        <v>0</v>
      </c>
      <c r="X28" s="79">
        <f>IF(AND($C28&lt;X$5,COUNT($E28:W28)&lt;$D$3),$D28/$D$3,"")</f>
        <v>0</v>
      </c>
      <c r="Y28" s="42">
        <f>D28-SUM(E28:X28)</f>
        <v>0</v>
      </c>
    </row>
    <row r="29" spans="2:25" x14ac:dyDescent="0.15">
      <c r="B29" s="92"/>
      <c r="C29" s="49">
        <v>47</v>
      </c>
      <c r="D29" s="41">
        <v>0</v>
      </c>
      <c r="E29" s="42" t="str">
        <f t="shared" si="5"/>
        <v/>
      </c>
      <c r="F29" s="79" t="str">
        <f>IF(AND($C29&lt;F$5,COUNT($E29:E29)&lt;$D$3),$D29/$D$3,"")</f>
        <v/>
      </c>
      <c r="G29" s="79" t="str">
        <f>IF(AND($C29&lt;G$5,COUNT($E29:F29)&lt;$D$3),$D29/$D$3,"")</f>
        <v/>
      </c>
      <c r="H29" s="79" t="str">
        <f>IF(AND($C29&lt;H$5,COUNT($E29:G29)&lt;$D$3),$D29/$D$3,"")</f>
        <v/>
      </c>
      <c r="I29" s="79" t="str">
        <f>IF(AND($C29&lt;I$5,COUNT($E29:H29)&lt;$D$3),$D29/$D$3,"")</f>
        <v/>
      </c>
      <c r="J29" s="79" t="str">
        <f>IF(AND($C29&lt;J$5,COUNT($E29:I29)&lt;$D$3),$D29/$D$3,"")</f>
        <v/>
      </c>
      <c r="K29" s="79" t="str">
        <f>IF(AND($C29&lt;K$5,COUNT($E29:J29)&lt;$D$3),$D29/$D$3,"")</f>
        <v/>
      </c>
      <c r="L29" s="79" t="str">
        <f>IF(AND($C29&lt;L$5,COUNT($E29:K29)&lt;$D$3),$D29/$D$3,"")</f>
        <v/>
      </c>
      <c r="M29" s="79" t="str">
        <f>IF(AND($C29&lt;M$5,COUNT($E29:L29)&lt;$D$3),$D29/$D$3,"")</f>
        <v/>
      </c>
      <c r="N29" s="79" t="str">
        <f>IF(AND($C29&lt;N$5,COUNT($E29:M29)&lt;$D$3),$D29/$D$3,"")</f>
        <v/>
      </c>
      <c r="O29" s="79" t="str">
        <f>IF(AND($C29&lt;O$5,COUNT($E29:N29)&lt;$D$3),$D29/$D$3,"")</f>
        <v/>
      </c>
      <c r="P29" s="79" t="str">
        <f>IF(AND($C29&lt;P$5,COUNT($E29:O29)&lt;$D$3),$D29/$D$3,"")</f>
        <v/>
      </c>
      <c r="Q29" s="79" t="str">
        <f>IF(AND($C29&lt;Q$5,COUNT($E29:P29)&lt;$D$3),$D29/$D$3,"")</f>
        <v/>
      </c>
      <c r="R29" s="79" t="str">
        <f>IF(AND($C29&lt;R$5,COUNT($E29:Q29)&lt;$D$3),$D29/$D$3,"")</f>
        <v/>
      </c>
      <c r="S29" s="79" t="str">
        <f>IF(AND($C29&lt;S$5,COUNT($E29:R29)&lt;$D$3),$D29/$D$3,"")</f>
        <v/>
      </c>
      <c r="T29" s="79" t="str">
        <f>IF(AND($C29&lt;T$5,COUNT($E29:S29)&lt;$D$3),$D29/$D$3,"")</f>
        <v/>
      </c>
      <c r="U29" s="79" t="str">
        <f>IF(AND($C29&lt;U$5,COUNT($E29:T29)&lt;$D$3),$D29/$D$3,"")</f>
        <v/>
      </c>
      <c r="V29" s="79" t="str">
        <f>IF(AND($C29&lt;V$5,COUNT($E29:U29)&lt;$D$3),$D29/$D$3,"")</f>
        <v/>
      </c>
      <c r="W29" s="79">
        <f>IF(AND($C29&lt;W$5,COUNT($E29:V29)&lt;$D$3),$D29/$D$3,"")</f>
        <v>0</v>
      </c>
      <c r="X29" s="79">
        <f>IF(AND($C29&lt;X$5,COUNT($E29:W29)&lt;$D$3),$D29/$D$3,"")</f>
        <v>0</v>
      </c>
      <c r="Y29" s="42">
        <f t="shared" si="6"/>
        <v>0</v>
      </c>
    </row>
    <row r="30" spans="2:25" x14ac:dyDescent="0.15">
      <c r="B30" s="92"/>
      <c r="C30" s="49">
        <v>48</v>
      </c>
      <c r="D30" s="41">
        <v>0</v>
      </c>
      <c r="E30" s="42" t="str">
        <f t="shared" si="5"/>
        <v/>
      </c>
      <c r="F30" s="79" t="str">
        <f>IF(AND($C30&lt;F$5,COUNT($E30:E30)&lt;$D$3),$D30/$D$3,"")</f>
        <v/>
      </c>
      <c r="G30" s="79" t="str">
        <f>IF(AND($C30&lt;G$5,COUNT($E30:F30)&lt;$D$3),$D30/$D$3,"")</f>
        <v/>
      </c>
      <c r="H30" s="79" t="str">
        <f>IF(AND($C30&lt;H$5,COUNT($E30:G30)&lt;$D$3),$D30/$D$3,"")</f>
        <v/>
      </c>
      <c r="I30" s="79" t="str">
        <f>IF(AND($C30&lt;I$5,COUNT($E30:H30)&lt;$D$3),$D30/$D$3,"")</f>
        <v/>
      </c>
      <c r="J30" s="79" t="str">
        <f>IF(AND($C30&lt;J$5,COUNT($E30:I30)&lt;$D$3),$D30/$D$3,"")</f>
        <v/>
      </c>
      <c r="K30" s="79" t="str">
        <f>IF(AND($C30&lt;K$5,COUNT($E30:J30)&lt;$D$3),$D30/$D$3,"")</f>
        <v/>
      </c>
      <c r="L30" s="79" t="str">
        <f>IF(AND($C30&lt;L$5,COUNT($E30:K30)&lt;$D$3),$D30/$D$3,"")</f>
        <v/>
      </c>
      <c r="M30" s="79" t="str">
        <f>IF(AND($C30&lt;M$5,COUNT($E30:L30)&lt;$D$3),$D30/$D$3,"")</f>
        <v/>
      </c>
      <c r="N30" s="79" t="str">
        <f>IF(AND($C30&lt;N$5,COUNT($E30:M30)&lt;$D$3),$D30/$D$3,"")</f>
        <v/>
      </c>
      <c r="O30" s="79" t="str">
        <f>IF(AND($C30&lt;O$5,COUNT($E30:N30)&lt;$D$3),$D30/$D$3,"")</f>
        <v/>
      </c>
      <c r="P30" s="79" t="str">
        <f>IF(AND($C30&lt;P$5,COUNT($E30:O30)&lt;$D$3),$D30/$D$3,"")</f>
        <v/>
      </c>
      <c r="Q30" s="79" t="str">
        <f>IF(AND($C30&lt;Q$5,COUNT($E30:P30)&lt;$D$3),$D30/$D$3,"")</f>
        <v/>
      </c>
      <c r="R30" s="79" t="str">
        <f>IF(AND($C30&lt;R$5,COUNT($E30:Q30)&lt;$D$3),$D30/$D$3,"")</f>
        <v/>
      </c>
      <c r="S30" s="79" t="str">
        <f>IF(AND($C30&lt;S$5,COUNT($E30:R30)&lt;$D$3),$D30/$D$3,"")</f>
        <v/>
      </c>
      <c r="T30" s="79" t="str">
        <f>IF(AND($C30&lt;T$5,COUNT($E30:S30)&lt;$D$3),$D30/$D$3,"")</f>
        <v/>
      </c>
      <c r="U30" s="79" t="str">
        <f>IF(AND($C30&lt;U$5,COUNT($E30:T30)&lt;$D$3),$D30/$D$3,"")</f>
        <v/>
      </c>
      <c r="V30" s="79" t="str">
        <f>IF(AND($C30&lt;V$5,COUNT($E30:U30)&lt;$D$3),$D30/$D$3,"")</f>
        <v/>
      </c>
      <c r="W30" s="79" t="str">
        <f>IF(AND($C30&lt;W$5,COUNT($E30:V30)&lt;$D$3),$D30/$D$3,"")</f>
        <v/>
      </c>
      <c r="X30" s="79">
        <f>IF(AND($C30&lt;X$5,COUNT($E30:W30)&lt;$D$3),$D30/$D$3,"")</f>
        <v>0</v>
      </c>
      <c r="Y30" s="42">
        <f t="shared" si="6"/>
        <v>0</v>
      </c>
    </row>
    <row r="31" spans="2:25" x14ac:dyDescent="0.15">
      <c r="B31" s="93"/>
      <c r="C31" s="52">
        <v>49</v>
      </c>
      <c r="D31" s="43">
        <v>0</v>
      </c>
      <c r="E31" s="44" t="str">
        <f t="shared" si="5"/>
        <v/>
      </c>
      <c r="F31" s="80" t="str">
        <f>IF(AND($C31&lt;F$5,COUNT($E31:E31)&lt;$D$3),$D31/$D$3,"")</f>
        <v/>
      </c>
      <c r="G31" s="80" t="str">
        <f>IF(AND($C31&lt;G$5,COUNT($E31:F31)&lt;$D$3),$D31/$D$3,"")</f>
        <v/>
      </c>
      <c r="H31" s="80" t="str">
        <f>IF(AND($C31&lt;H$5,COUNT($E31:G31)&lt;$D$3),$D31/$D$3,"")</f>
        <v/>
      </c>
      <c r="I31" s="80" t="str">
        <f>IF(AND($C31&lt;I$5,COUNT($E31:H31)&lt;$D$3),$D31/$D$3,"")</f>
        <v/>
      </c>
      <c r="J31" s="80" t="str">
        <f>IF(AND($C31&lt;J$5,COUNT($E31:I31)&lt;$D$3),$D31/$D$3,"")</f>
        <v/>
      </c>
      <c r="K31" s="80" t="str">
        <f>IF(AND($C31&lt;K$5,COUNT($E31:J31)&lt;$D$3),$D31/$D$3,"")</f>
        <v/>
      </c>
      <c r="L31" s="80" t="str">
        <f>IF(AND($C31&lt;L$5,COUNT($E31:K31)&lt;$D$3),$D31/$D$3,"")</f>
        <v/>
      </c>
      <c r="M31" s="80" t="str">
        <f>IF(AND($C31&lt;M$5,COUNT($E31:L31)&lt;$D$3),$D31/$D$3,"")</f>
        <v/>
      </c>
      <c r="N31" s="80" t="str">
        <f>IF(AND($C31&lt;N$5,COUNT($E31:M31)&lt;$D$3),$D31/$D$3,"")</f>
        <v/>
      </c>
      <c r="O31" s="80" t="str">
        <f>IF(AND($C31&lt;O$5,COUNT($E31:N31)&lt;$D$3),$D31/$D$3,"")</f>
        <v/>
      </c>
      <c r="P31" s="80" t="str">
        <f>IF(AND($C31&lt;P$5,COUNT($E31:O31)&lt;$D$3),$D31/$D$3,"")</f>
        <v/>
      </c>
      <c r="Q31" s="80" t="str">
        <f>IF(AND($C31&lt;Q$5,COUNT($E31:P31)&lt;$D$3),$D31/$D$3,"")</f>
        <v/>
      </c>
      <c r="R31" s="80" t="str">
        <f>IF(AND($C31&lt;R$5,COUNT($E31:Q31)&lt;$D$3),$D31/$D$3,"")</f>
        <v/>
      </c>
      <c r="S31" s="80" t="str">
        <f>IF(AND($C31&lt;S$5,COUNT($E31:R31)&lt;$D$3),$D31/$D$3,"")</f>
        <v/>
      </c>
      <c r="T31" s="80" t="str">
        <f>IF(AND($C31&lt;T$5,COUNT($E31:S31)&lt;$D$3),$D31/$D$3,"")</f>
        <v/>
      </c>
      <c r="U31" s="80" t="str">
        <f>IF(AND($C31&lt;U$5,COUNT($E31:T31)&lt;$D$3),$D31/$D$3,"")</f>
        <v/>
      </c>
      <c r="V31" s="80" t="str">
        <f>IF(AND($C31&lt;V$5,COUNT($E31:U31)&lt;$D$3),$D31/$D$3,"")</f>
        <v/>
      </c>
      <c r="W31" s="80" t="str">
        <f>IF(AND($C31&lt;W$5,COUNT($E31:V31)&lt;$D$3),$D31/$D$3,"")</f>
        <v/>
      </c>
      <c r="X31" s="80" t="str">
        <f>IF(AND($C31&lt;X$5,COUNT($E31:W31)&lt;$D$3),$D31/$D$3,"")</f>
        <v/>
      </c>
      <c r="Y31" s="44">
        <f t="shared" si="6"/>
        <v>0</v>
      </c>
    </row>
    <row r="32" spans="2:25" x14ac:dyDescent="0.15">
      <c r="B32" s="156"/>
      <c r="C32" s="85"/>
      <c r="D32" s="82"/>
      <c r="E32" s="83"/>
      <c r="F32" s="84"/>
      <c r="G32" s="84"/>
      <c r="H32" s="84"/>
      <c r="I32" s="84"/>
      <c r="J32" s="84"/>
      <c r="K32" s="84"/>
      <c r="L32" s="84"/>
      <c r="M32" s="84"/>
      <c r="N32" s="84"/>
      <c r="O32" s="84"/>
      <c r="P32" s="84"/>
      <c r="Q32" s="84"/>
      <c r="R32" s="84"/>
      <c r="S32" s="84"/>
      <c r="T32" s="84"/>
      <c r="U32" s="84"/>
      <c r="V32" s="84"/>
      <c r="W32" s="84"/>
      <c r="X32" s="84"/>
      <c r="Y32" s="83"/>
    </row>
    <row r="33" spans="1:26" x14ac:dyDescent="0.15">
      <c r="Y33" s="123" t="s">
        <v>53</v>
      </c>
    </row>
    <row r="34" spans="1:26" ht="15" x14ac:dyDescent="0.15">
      <c r="A34" s="148" t="s">
        <v>153</v>
      </c>
      <c r="E34" s="10">
        <v>30</v>
      </c>
      <c r="F34" s="10">
        <f>E34+1</f>
        <v>31</v>
      </c>
      <c r="G34" s="10">
        <f t="shared" ref="G34:X34" si="7">F34+1</f>
        <v>32</v>
      </c>
      <c r="H34" s="10">
        <f t="shared" si="7"/>
        <v>33</v>
      </c>
      <c r="I34" s="10">
        <f t="shared" si="7"/>
        <v>34</v>
      </c>
      <c r="J34" s="10">
        <f t="shared" si="7"/>
        <v>35</v>
      </c>
      <c r="K34" s="10">
        <f t="shared" si="7"/>
        <v>36</v>
      </c>
      <c r="L34" s="10">
        <f t="shared" si="7"/>
        <v>37</v>
      </c>
      <c r="M34" s="10">
        <f t="shared" si="7"/>
        <v>38</v>
      </c>
      <c r="N34" s="10">
        <f t="shared" si="7"/>
        <v>39</v>
      </c>
      <c r="O34" s="10">
        <f t="shared" si="7"/>
        <v>40</v>
      </c>
      <c r="P34" s="10">
        <f t="shared" si="7"/>
        <v>41</v>
      </c>
      <c r="Q34" s="10">
        <f t="shared" si="7"/>
        <v>42</v>
      </c>
      <c r="R34" s="10">
        <f t="shared" si="7"/>
        <v>43</v>
      </c>
      <c r="S34" s="10">
        <f t="shared" si="7"/>
        <v>44</v>
      </c>
      <c r="T34" s="10">
        <f t="shared" si="7"/>
        <v>45</v>
      </c>
      <c r="U34" s="10">
        <f t="shared" si="7"/>
        <v>46</v>
      </c>
      <c r="V34" s="10">
        <f t="shared" si="7"/>
        <v>47</v>
      </c>
      <c r="W34" s="10">
        <f t="shared" si="7"/>
        <v>48</v>
      </c>
      <c r="X34" s="10">
        <f t="shared" si="7"/>
        <v>49</v>
      </c>
      <c r="Y34" s="124"/>
    </row>
    <row r="35" spans="1:26" x14ac:dyDescent="0.15">
      <c r="E35" s="6">
        <v>1</v>
      </c>
      <c r="F35" s="6">
        <f t="shared" ref="F35:X35" si="8">E35+1</f>
        <v>2</v>
      </c>
      <c r="G35" s="6">
        <f t="shared" si="8"/>
        <v>3</v>
      </c>
      <c r="H35" s="6">
        <f t="shared" si="8"/>
        <v>4</v>
      </c>
      <c r="I35" s="6">
        <f t="shared" si="8"/>
        <v>5</v>
      </c>
      <c r="J35" s="6">
        <f t="shared" si="8"/>
        <v>6</v>
      </c>
      <c r="K35" s="6">
        <f t="shared" si="8"/>
        <v>7</v>
      </c>
      <c r="L35" s="6">
        <f t="shared" si="8"/>
        <v>8</v>
      </c>
      <c r="M35" s="6">
        <f t="shared" si="8"/>
        <v>9</v>
      </c>
      <c r="N35" s="6">
        <f t="shared" si="8"/>
        <v>10</v>
      </c>
      <c r="O35" s="6">
        <f t="shared" si="8"/>
        <v>11</v>
      </c>
      <c r="P35" s="6">
        <f t="shared" si="8"/>
        <v>12</v>
      </c>
      <c r="Q35" s="6">
        <f t="shared" si="8"/>
        <v>13</v>
      </c>
      <c r="R35" s="6">
        <f t="shared" si="8"/>
        <v>14</v>
      </c>
      <c r="S35" s="6">
        <f t="shared" si="8"/>
        <v>15</v>
      </c>
      <c r="T35" s="6">
        <f t="shared" si="8"/>
        <v>16</v>
      </c>
      <c r="U35" s="6">
        <f t="shared" si="8"/>
        <v>17</v>
      </c>
      <c r="V35" s="6">
        <f t="shared" si="8"/>
        <v>18</v>
      </c>
      <c r="W35" s="6">
        <f t="shared" si="8"/>
        <v>19</v>
      </c>
      <c r="X35" s="6">
        <f t="shared" si="8"/>
        <v>20</v>
      </c>
      <c r="Y35" s="125" t="s">
        <v>54</v>
      </c>
    </row>
    <row r="36" spans="1:26" x14ac:dyDescent="0.15">
      <c r="E36" s="7">
        <v>43555</v>
      </c>
      <c r="F36" s="7">
        <f t="shared" ref="F36:X36" si="9">DATE(YEAR(E36)+1,MONTH(E36),DAY(E36))</f>
        <v>43921</v>
      </c>
      <c r="G36" s="7">
        <f t="shared" si="9"/>
        <v>44286</v>
      </c>
      <c r="H36" s="7">
        <f t="shared" si="9"/>
        <v>44651</v>
      </c>
      <c r="I36" s="7">
        <f t="shared" si="9"/>
        <v>45016</v>
      </c>
      <c r="J36" s="7">
        <f t="shared" si="9"/>
        <v>45382</v>
      </c>
      <c r="K36" s="7">
        <f t="shared" si="9"/>
        <v>45747</v>
      </c>
      <c r="L36" s="7">
        <f t="shared" si="9"/>
        <v>46112</v>
      </c>
      <c r="M36" s="7">
        <f t="shared" si="9"/>
        <v>46477</v>
      </c>
      <c r="N36" s="7">
        <f t="shared" si="9"/>
        <v>46843</v>
      </c>
      <c r="O36" s="7">
        <f t="shared" si="9"/>
        <v>47208</v>
      </c>
      <c r="P36" s="7">
        <f t="shared" si="9"/>
        <v>47573</v>
      </c>
      <c r="Q36" s="7">
        <f t="shared" si="9"/>
        <v>47938</v>
      </c>
      <c r="R36" s="7">
        <f t="shared" si="9"/>
        <v>48304</v>
      </c>
      <c r="S36" s="7">
        <f t="shared" si="9"/>
        <v>48669</v>
      </c>
      <c r="T36" s="7">
        <f t="shared" si="9"/>
        <v>49034</v>
      </c>
      <c r="U36" s="7">
        <f t="shared" si="9"/>
        <v>49399</v>
      </c>
      <c r="V36" s="7">
        <f t="shared" si="9"/>
        <v>49765</v>
      </c>
      <c r="W36" s="7">
        <f t="shared" si="9"/>
        <v>50130</v>
      </c>
      <c r="X36" s="7">
        <f t="shared" si="9"/>
        <v>50495</v>
      </c>
      <c r="Y36" s="8"/>
    </row>
    <row r="37" spans="1:26" s="9" customFormat="1" x14ac:dyDescent="0.15">
      <c r="B37" s="36"/>
      <c r="C37" s="47" t="s">
        <v>154</v>
      </c>
      <c r="D37" s="47"/>
      <c r="E37" s="79">
        <f t="array" ref="E37:X37">TRANSPOSE(Y12:Y31)</f>
        <v>0</v>
      </c>
      <c r="F37" s="79">
        <v>0</v>
      </c>
      <c r="G37" s="79">
        <v>0</v>
      </c>
      <c r="H37" s="79">
        <v>0</v>
      </c>
      <c r="I37" s="79">
        <v>0</v>
      </c>
      <c r="J37" s="79">
        <v>0</v>
      </c>
      <c r="K37" s="79">
        <v>0</v>
      </c>
      <c r="L37" s="79">
        <v>0</v>
      </c>
      <c r="M37" s="79">
        <v>0</v>
      </c>
      <c r="N37" s="79">
        <v>0</v>
      </c>
      <c r="O37" s="79">
        <v>0</v>
      </c>
      <c r="P37" s="79">
        <v>0</v>
      </c>
      <c r="Q37" s="79">
        <v>0</v>
      </c>
      <c r="R37" s="79">
        <v>30</v>
      </c>
      <c r="S37" s="79">
        <v>0</v>
      </c>
      <c r="T37" s="79">
        <v>0</v>
      </c>
      <c r="U37" s="79">
        <v>0</v>
      </c>
      <c r="V37" s="79">
        <v>0</v>
      </c>
      <c r="W37" s="79">
        <v>0</v>
      </c>
      <c r="X37" s="79">
        <v>0</v>
      </c>
      <c r="Y37" s="79">
        <f>SUM(E37:X37)</f>
        <v>30</v>
      </c>
    </row>
    <row r="38" spans="1:26" x14ac:dyDescent="0.15">
      <c r="B38" s="36"/>
      <c r="C38" s="47" t="s">
        <v>155</v>
      </c>
      <c r="D38" s="47"/>
      <c r="E38" s="45">
        <f t="shared" ref="E38:X38" si="10">SUM(E12:E31)</f>
        <v>0</v>
      </c>
      <c r="F38" s="45">
        <f t="shared" si="10"/>
        <v>5</v>
      </c>
      <c r="G38" s="45">
        <f t="shared" si="10"/>
        <v>5</v>
      </c>
      <c r="H38" s="45">
        <f t="shared" si="10"/>
        <v>5</v>
      </c>
      <c r="I38" s="45">
        <f t="shared" si="10"/>
        <v>5</v>
      </c>
      <c r="J38" s="45">
        <f t="shared" si="10"/>
        <v>5</v>
      </c>
      <c r="K38" s="45">
        <f t="shared" si="10"/>
        <v>5</v>
      </c>
      <c r="L38" s="45">
        <f t="shared" si="10"/>
        <v>5</v>
      </c>
      <c r="M38" s="45">
        <f t="shared" si="10"/>
        <v>5</v>
      </c>
      <c r="N38" s="45">
        <f t="shared" si="10"/>
        <v>5</v>
      </c>
      <c r="O38" s="45">
        <f t="shared" si="10"/>
        <v>5</v>
      </c>
      <c r="P38" s="45">
        <f t="shared" si="10"/>
        <v>5</v>
      </c>
      <c r="Q38" s="45">
        <f t="shared" si="10"/>
        <v>5</v>
      </c>
      <c r="R38" s="45">
        <f t="shared" si="10"/>
        <v>0</v>
      </c>
      <c r="S38" s="45">
        <f t="shared" si="10"/>
        <v>5</v>
      </c>
      <c r="T38" s="45">
        <f t="shared" si="10"/>
        <v>5</v>
      </c>
      <c r="U38" s="45">
        <f t="shared" si="10"/>
        <v>5</v>
      </c>
      <c r="V38" s="45">
        <f t="shared" si="10"/>
        <v>5</v>
      </c>
      <c r="W38" s="45">
        <f t="shared" si="10"/>
        <v>5</v>
      </c>
      <c r="X38" s="45">
        <f t="shared" si="10"/>
        <v>5</v>
      </c>
      <c r="Y38" s="45">
        <f t="shared" ref="Y38:Y39" si="11">SUM(E38:X38)</f>
        <v>90</v>
      </c>
    </row>
    <row r="39" spans="1:26" x14ac:dyDescent="0.15">
      <c r="B39" s="36"/>
      <c r="C39" s="47" t="s">
        <v>156</v>
      </c>
      <c r="D39" s="47"/>
      <c r="E39" s="45"/>
      <c r="F39" s="45"/>
      <c r="G39" s="45"/>
      <c r="H39" s="45"/>
      <c r="I39" s="45"/>
      <c r="J39" s="45"/>
      <c r="K39" s="45"/>
      <c r="L39" s="45"/>
      <c r="M39" s="45"/>
      <c r="N39" s="45"/>
      <c r="O39" s="45"/>
      <c r="P39" s="45"/>
      <c r="Q39" s="45"/>
      <c r="R39" s="45"/>
      <c r="S39" s="45"/>
      <c r="T39" s="45"/>
      <c r="U39" s="45"/>
      <c r="V39" s="45"/>
      <c r="W39" s="45"/>
      <c r="X39" s="45">
        <f>Y37</f>
        <v>30</v>
      </c>
      <c r="Y39" s="45">
        <f t="shared" si="11"/>
        <v>30</v>
      </c>
    </row>
    <row r="40" spans="1:26" x14ac:dyDescent="0.15">
      <c r="B40" s="36"/>
      <c r="C40" s="47" t="s">
        <v>157</v>
      </c>
      <c r="D40" s="47"/>
      <c r="E40" s="45">
        <f>E9-E38-E39</f>
        <v>60</v>
      </c>
      <c r="F40" s="45">
        <f>E40+F9-F38-F39</f>
        <v>55</v>
      </c>
      <c r="G40" s="45">
        <f t="shared" ref="G40:X40" si="12">F40+G9-G38-G39</f>
        <v>50</v>
      </c>
      <c r="H40" s="45">
        <f t="shared" si="12"/>
        <v>45</v>
      </c>
      <c r="I40" s="45">
        <f t="shared" si="12"/>
        <v>40</v>
      </c>
      <c r="J40" s="45">
        <f t="shared" si="12"/>
        <v>35</v>
      </c>
      <c r="K40" s="45">
        <f t="shared" si="12"/>
        <v>30</v>
      </c>
      <c r="L40" s="45">
        <f t="shared" si="12"/>
        <v>25</v>
      </c>
      <c r="M40" s="45">
        <f t="shared" si="12"/>
        <v>20</v>
      </c>
      <c r="N40" s="45">
        <f t="shared" si="12"/>
        <v>15</v>
      </c>
      <c r="O40" s="45">
        <f t="shared" si="12"/>
        <v>10</v>
      </c>
      <c r="P40" s="45">
        <f t="shared" si="12"/>
        <v>5</v>
      </c>
      <c r="Q40" s="45">
        <f t="shared" si="12"/>
        <v>0</v>
      </c>
      <c r="R40" s="45">
        <f t="shared" si="12"/>
        <v>60</v>
      </c>
      <c r="S40" s="45">
        <f t="shared" si="12"/>
        <v>55</v>
      </c>
      <c r="T40" s="45">
        <f t="shared" si="12"/>
        <v>50</v>
      </c>
      <c r="U40" s="45">
        <f t="shared" si="12"/>
        <v>45</v>
      </c>
      <c r="V40" s="45">
        <f t="shared" si="12"/>
        <v>40</v>
      </c>
      <c r="W40" s="45">
        <f t="shared" si="12"/>
        <v>35</v>
      </c>
      <c r="X40" s="45">
        <f t="shared" si="12"/>
        <v>0</v>
      </c>
      <c r="Y40" s="45"/>
    </row>
    <row r="41" spans="1:26" ht="15" thickBo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3" spans="1:26" ht="15.75" x14ac:dyDescent="0.15">
      <c r="A43" s="3"/>
      <c r="B43" s="36"/>
      <c r="C43" s="47" t="s">
        <v>134</v>
      </c>
      <c r="D43" s="20">
        <f>'主要工事一覧（例）'!C124</f>
        <v>1</v>
      </c>
    </row>
    <row r="44" spans="1:26" ht="15.75" x14ac:dyDescent="0.15">
      <c r="A44" s="3"/>
      <c r="B44" s="19"/>
      <c r="C44" s="19"/>
      <c r="D44" s="17"/>
      <c r="Y44" s="123" t="s">
        <v>53</v>
      </c>
    </row>
    <row r="45" spans="1:26" ht="15" x14ac:dyDescent="0.15">
      <c r="A45" s="148" t="s">
        <v>151</v>
      </c>
      <c r="E45" s="10">
        <v>30</v>
      </c>
      <c r="F45" s="10">
        <f t="shared" ref="F45:U46" si="13">E45+1</f>
        <v>31</v>
      </c>
      <c r="G45" s="10">
        <f t="shared" si="13"/>
        <v>32</v>
      </c>
      <c r="H45" s="10">
        <f t="shared" si="13"/>
        <v>33</v>
      </c>
      <c r="I45" s="10">
        <f t="shared" si="13"/>
        <v>34</v>
      </c>
      <c r="J45" s="10">
        <f t="shared" si="13"/>
        <v>35</v>
      </c>
      <c r="K45" s="10">
        <f t="shared" si="13"/>
        <v>36</v>
      </c>
      <c r="L45" s="10">
        <f t="shared" si="13"/>
        <v>37</v>
      </c>
      <c r="M45" s="10">
        <f t="shared" si="13"/>
        <v>38</v>
      </c>
      <c r="N45" s="10">
        <f t="shared" si="13"/>
        <v>39</v>
      </c>
      <c r="O45" s="10">
        <f t="shared" si="13"/>
        <v>40</v>
      </c>
      <c r="P45" s="10">
        <f t="shared" si="13"/>
        <v>41</v>
      </c>
      <c r="Q45" s="10">
        <f t="shared" si="13"/>
        <v>42</v>
      </c>
      <c r="R45" s="10">
        <f t="shared" si="13"/>
        <v>43</v>
      </c>
      <c r="S45" s="10">
        <f t="shared" si="13"/>
        <v>44</v>
      </c>
      <c r="T45" s="10">
        <f t="shared" si="13"/>
        <v>45</v>
      </c>
      <c r="U45" s="10">
        <f t="shared" si="13"/>
        <v>46</v>
      </c>
      <c r="V45" s="10">
        <f t="shared" ref="V45:X46" si="14">U45+1</f>
        <v>47</v>
      </c>
      <c r="W45" s="10">
        <f t="shared" si="14"/>
        <v>48</v>
      </c>
      <c r="X45" s="10">
        <f t="shared" si="14"/>
        <v>49</v>
      </c>
      <c r="Y45" s="124"/>
    </row>
    <row r="46" spans="1:26" x14ac:dyDescent="0.15">
      <c r="E46" s="6">
        <v>1</v>
      </c>
      <c r="F46" s="6">
        <f t="shared" si="13"/>
        <v>2</v>
      </c>
      <c r="G46" s="6">
        <f t="shared" si="13"/>
        <v>3</v>
      </c>
      <c r="H46" s="6">
        <f t="shared" si="13"/>
        <v>4</v>
      </c>
      <c r="I46" s="6">
        <f t="shared" si="13"/>
        <v>5</v>
      </c>
      <c r="J46" s="6">
        <f t="shared" si="13"/>
        <v>6</v>
      </c>
      <c r="K46" s="6">
        <f t="shared" si="13"/>
        <v>7</v>
      </c>
      <c r="L46" s="6">
        <f t="shared" si="13"/>
        <v>8</v>
      </c>
      <c r="M46" s="6">
        <f t="shared" si="13"/>
        <v>9</v>
      </c>
      <c r="N46" s="6">
        <f t="shared" si="13"/>
        <v>10</v>
      </c>
      <c r="O46" s="6">
        <f t="shared" si="13"/>
        <v>11</v>
      </c>
      <c r="P46" s="6">
        <f t="shared" si="13"/>
        <v>12</v>
      </c>
      <c r="Q46" s="6">
        <f t="shared" si="13"/>
        <v>13</v>
      </c>
      <c r="R46" s="6">
        <f t="shared" si="13"/>
        <v>14</v>
      </c>
      <c r="S46" s="6">
        <f t="shared" si="13"/>
        <v>15</v>
      </c>
      <c r="T46" s="6">
        <f t="shared" si="13"/>
        <v>16</v>
      </c>
      <c r="U46" s="6">
        <f t="shared" si="13"/>
        <v>17</v>
      </c>
      <c r="V46" s="6">
        <f t="shared" si="14"/>
        <v>18</v>
      </c>
      <c r="W46" s="6">
        <f t="shared" si="14"/>
        <v>19</v>
      </c>
      <c r="X46" s="6">
        <f t="shared" si="14"/>
        <v>20</v>
      </c>
      <c r="Y46" s="125" t="s">
        <v>54</v>
      </c>
    </row>
    <row r="47" spans="1:26" x14ac:dyDescent="0.15">
      <c r="E47" s="7">
        <v>43555</v>
      </c>
      <c r="F47" s="7">
        <f t="shared" ref="F47:X47" si="15">DATE(YEAR(E47)+1,MONTH(E47),DAY(E47))</f>
        <v>43921</v>
      </c>
      <c r="G47" s="7">
        <f t="shared" si="15"/>
        <v>44286</v>
      </c>
      <c r="H47" s="7">
        <f t="shared" si="15"/>
        <v>44651</v>
      </c>
      <c r="I47" s="7">
        <f t="shared" si="15"/>
        <v>45016</v>
      </c>
      <c r="J47" s="7">
        <f t="shared" si="15"/>
        <v>45382</v>
      </c>
      <c r="K47" s="7">
        <f t="shared" si="15"/>
        <v>45747</v>
      </c>
      <c r="L47" s="7">
        <f t="shared" si="15"/>
        <v>46112</v>
      </c>
      <c r="M47" s="7">
        <f t="shared" si="15"/>
        <v>46477</v>
      </c>
      <c r="N47" s="7">
        <f t="shared" si="15"/>
        <v>46843</v>
      </c>
      <c r="O47" s="7">
        <f t="shared" si="15"/>
        <v>47208</v>
      </c>
      <c r="P47" s="7">
        <f t="shared" si="15"/>
        <v>47573</v>
      </c>
      <c r="Q47" s="7">
        <f t="shared" si="15"/>
        <v>47938</v>
      </c>
      <c r="R47" s="7">
        <f t="shared" si="15"/>
        <v>48304</v>
      </c>
      <c r="S47" s="7">
        <f t="shared" si="15"/>
        <v>48669</v>
      </c>
      <c r="T47" s="7">
        <f t="shared" si="15"/>
        <v>49034</v>
      </c>
      <c r="U47" s="7">
        <f t="shared" si="15"/>
        <v>49399</v>
      </c>
      <c r="V47" s="7">
        <f t="shared" si="15"/>
        <v>49765</v>
      </c>
      <c r="W47" s="7">
        <f t="shared" si="15"/>
        <v>50130</v>
      </c>
      <c r="X47" s="7">
        <f t="shared" si="15"/>
        <v>50495</v>
      </c>
      <c r="Y47" s="8"/>
    </row>
    <row r="48" spans="1:26" x14ac:dyDescent="0.15">
      <c r="B48" s="36"/>
      <c r="C48" s="47" t="s">
        <v>152</v>
      </c>
      <c r="D48" s="47"/>
      <c r="E48" s="46">
        <f>'主要工事一覧（例）'!D124</f>
        <v>0</v>
      </c>
      <c r="F48" s="46">
        <f>'主要工事一覧（例）'!E124</f>
        <v>0</v>
      </c>
      <c r="G48" s="46">
        <f>'主要工事一覧（例）'!F124</f>
        <v>0</v>
      </c>
      <c r="H48" s="46">
        <f>'主要工事一覧（例）'!G124</f>
        <v>0</v>
      </c>
      <c r="I48" s="46">
        <f>'主要工事一覧（例）'!H124</f>
        <v>0</v>
      </c>
      <c r="J48" s="46">
        <f>'主要工事一覧（例）'!I124</f>
        <v>0</v>
      </c>
      <c r="K48" s="46">
        <f>'主要工事一覧（例）'!J124</f>
        <v>0</v>
      </c>
      <c r="L48" s="46">
        <f>'主要工事一覧（例）'!K124</f>
        <v>0</v>
      </c>
      <c r="M48" s="46">
        <f>'主要工事一覧（例）'!L124</f>
        <v>0</v>
      </c>
      <c r="N48" s="46">
        <f>'主要工事一覧（例）'!M124</f>
        <v>0</v>
      </c>
      <c r="O48" s="46">
        <f>'主要工事一覧（例）'!N124</f>
        <v>0</v>
      </c>
      <c r="P48" s="46">
        <f>'主要工事一覧（例）'!O124</f>
        <v>0</v>
      </c>
      <c r="Q48" s="46">
        <f>'主要工事一覧（例）'!P124</f>
        <v>0</v>
      </c>
      <c r="R48" s="46">
        <f>'主要工事一覧（例）'!Q124</f>
        <v>0</v>
      </c>
      <c r="S48" s="46">
        <f>'主要工事一覧（例）'!R124</f>
        <v>0</v>
      </c>
      <c r="T48" s="46">
        <f>'主要工事一覧（例）'!S124</f>
        <v>0</v>
      </c>
      <c r="U48" s="46">
        <f>'主要工事一覧（例）'!T124</f>
        <v>0</v>
      </c>
      <c r="V48" s="46">
        <f>'主要工事一覧（例）'!U124</f>
        <v>0</v>
      </c>
      <c r="W48" s="46">
        <f>'主要工事一覧（例）'!V124</f>
        <v>0</v>
      </c>
      <c r="X48" s="46">
        <f>'主要工事一覧（例）'!W124</f>
        <v>0</v>
      </c>
      <c r="Y48" s="46">
        <f>SUM(E48:X48)</f>
        <v>0</v>
      </c>
    </row>
    <row r="49" spans="2:25" x14ac:dyDescent="0.15">
      <c r="B49" s="36"/>
      <c r="C49" s="47" t="s">
        <v>138</v>
      </c>
      <c r="D49" s="4">
        <v>1</v>
      </c>
      <c r="E49" s="45">
        <f t="shared" ref="E49:X49" si="16">E48*$D$49</f>
        <v>0</v>
      </c>
      <c r="F49" s="45">
        <f t="shared" si="16"/>
        <v>0</v>
      </c>
      <c r="G49" s="45">
        <f t="shared" si="16"/>
        <v>0</v>
      </c>
      <c r="H49" s="45">
        <f t="shared" si="16"/>
        <v>0</v>
      </c>
      <c r="I49" s="45">
        <f t="shared" si="16"/>
        <v>0</v>
      </c>
      <c r="J49" s="45">
        <f t="shared" si="16"/>
        <v>0</v>
      </c>
      <c r="K49" s="45">
        <f t="shared" si="16"/>
        <v>0</v>
      </c>
      <c r="L49" s="45">
        <f t="shared" si="16"/>
        <v>0</v>
      </c>
      <c r="M49" s="45">
        <f t="shared" si="16"/>
        <v>0</v>
      </c>
      <c r="N49" s="45">
        <f t="shared" si="16"/>
        <v>0</v>
      </c>
      <c r="O49" s="45">
        <f t="shared" si="16"/>
        <v>0</v>
      </c>
      <c r="P49" s="45">
        <f t="shared" si="16"/>
        <v>0</v>
      </c>
      <c r="Q49" s="45">
        <f t="shared" si="16"/>
        <v>0</v>
      </c>
      <c r="R49" s="45">
        <f t="shared" si="16"/>
        <v>0</v>
      </c>
      <c r="S49" s="45">
        <f t="shared" si="16"/>
        <v>0</v>
      </c>
      <c r="T49" s="45">
        <f t="shared" si="16"/>
        <v>0</v>
      </c>
      <c r="U49" s="45">
        <f t="shared" si="16"/>
        <v>0</v>
      </c>
      <c r="V49" s="45">
        <f t="shared" si="16"/>
        <v>0</v>
      </c>
      <c r="W49" s="45">
        <f t="shared" si="16"/>
        <v>0</v>
      </c>
      <c r="X49" s="45">
        <f t="shared" si="16"/>
        <v>0</v>
      </c>
      <c r="Y49" s="45">
        <f>SUM(E49:X49)</f>
        <v>0</v>
      </c>
    </row>
    <row r="51" spans="2:25" x14ac:dyDescent="0.15">
      <c r="E51" s="10">
        <v>30</v>
      </c>
      <c r="F51" s="10">
        <f t="shared" ref="F51:X51" si="17">E51+1</f>
        <v>31</v>
      </c>
      <c r="G51" s="10">
        <f t="shared" si="17"/>
        <v>32</v>
      </c>
      <c r="H51" s="10">
        <f t="shared" si="17"/>
        <v>33</v>
      </c>
      <c r="I51" s="10">
        <f t="shared" si="17"/>
        <v>34</v>
      </c>
      <c r="J51" s="10">
        <f t="shared" si="17"/>
        <v>35</v>
      </c>
      <c r="K51" s="10">
        <f t="shared" si="17"/>
        <v>36</v>
      </c>
      <c r="L51" s="10">
        <f t="shared" si="17"/>
        <v>37</v>
      </c>
      <c r="M51" s="10">
        <f t="shared" si="17"/>
        <v>38</v>
      </c>
      <c r="N51" s="10">
        <f t="shared" si="17"/>
        <v>39</v>
      </c>
      <c r="O51" s="10">
        <f t="shared" si="17"/>
        <v>40</v>
      </c>
      <c r="P51" s="10">
        <f t="shared" si="17"/>
        <v>41</v>
      </c>
      <c r="Q51" s="10">
        <f t="shared" si="17"/>
        <v>42</v>
      </c>
      <c r="R51" s="10">
        <f t="shared" si="17"/>
        <v>43</v>
      </c>
      <c r="S51" s="10">
        <f t="shared" si="17"/>
        <v>44</v>
      </c>
      <c r="T51" s="10">
        <f t="shared" si="17"/>
        <v>45</v>
      </c>
      <c r="U51" s="10">
        <f t="shared" si="17"/>
        <v>46</v>
      </c>
      <c r="V51" s="10">
        <f t="shared" si="17"/>
        <v>47</v>
      </c>
      <c r="W51" s="10">
        <f t="shared" si="17"/>
        <v>48</v>
      </c>
      <c r="X51" s="10">
        <f t="shared" si="17"/>
        <v>49</v>
      </c>
      <c r="Y51" s="5" t="s">
        <v>139</v>
      </c>
    </row>
    <row r="52" spans="2:25" x14ac:dyDescent="0.15">
      <c r="B52" s="91"/>
      <c r="C52" s="48">
        <f t="array" ref="C52:C71">TRANSPOSE(E45:X45)</f>
        <v>30</v>
      </c>
      <c r="D52" s="40">
        <f t="array" ref="D52:D71">TRANSPOSE(E49:X49)</f>
        <v>0</v>
      </c>
      <c r="E52" s="39" t="str">
        <f t="shared" ref="E52:E71" si="18">IF($C52&lt;E$45,$D52/$D$43,"")</f>
        <v/>
      </c>
      <c r="F52" s="39">
        <f>IF(AND($C52&lt;F$45,COUNT($E52:E52)&lt;$D$43),$D52/$D$43,"")</f>
        <v>0</v>
      </c>
      <c r="G52" s="39" t="str">
        <f>IF(AND($C52&lt;G$45,COUNT($E52:F52)&lt;$D$43),$D52/$D$43,"")</f>
        <v/>
      </c>
      <c r="H52" s="39" t="str">
        <f>IF(AND($C52&lt;H$45,COUNT($E52:G52)&lt;$D$43),$D52/$D$43,"")</f>
        <v/>
      </c>
      <c r="I52" s="39" t="str">
        <f>IF(AND($C52&lt;I$45,COUNT($E52:H52)&lt;$D$43),$D52/$D$43,"")</f>
        <v/>
      </c>
      <c r="J52" s="39" t="str">
        <f>IF(AND($C52&lt;J$45,COUNT($E52:I52)&lt;$D$43),$D52/$D$43,"")</f>
        <v/>
      </c>
      <c r="K52" s="39" t="str">
        <f>IF(AND($C52&lt;K$45,COUNT($E52:J52)&lt;$D$43),$D52/$D$43,"")</f>
        <v/>
      </c>
      <c r="L52" s="39" t="str">
        <f>IF(AND($C52&lt;L$45,COUNT($E52:K52)&lt;$D$43),$D52/$D$43,"")</f>
        <v/>
      </c>
      <c r="M52" s="39" t="str">
        <f>IF(AND($C52&lt;M$45,COUNT($E52:L52)&lt;$D$43),$D52/$D$43,"")</f>
        <v/>
      </c>
      <c r="N52" s="39" t="str">
        <f>IF(AND($C52&lt;N$45,COUNT($E52:M52)&lt;$D$43),$D52/$D$43,"")</f>
        <v/>
      </c>
      <c r="O52" s="39" t="str">
        <f>IF(AND($C52&lt;O$45,COUNT($E52:N52)&lt;$D$43),$D52/$D$43,"")</f>
        <v/>
      </c>
      <c r="P52" s="39" t="str">
        <f>IF(AND($C52&lt;P$45,COUNT($E52:O52)&lt;$D$43),$D52/$D$43,"")</f>
        <v/>
      </c>
      <c r="Q52" s="39" t="str">
        <f>IF(AND($C52&lt;Q$45,COUNT($E52:P52)&lt;$D$43),$D52/$D$43,"")</f>
        <v/>
      </c>
      <c r="R52" s="39" t="str">
        <f>IF(AND($C52&lt;R$45,COUNT($E52:Q52)&lt;$D$43),$D52/$D$43,"")</f>
        <v/>
      </c>
      <c r="S52" s="39" t="str">
        <f>IF(AND($C52&lt;S$45,COUNT($E52:R52)&lt;$D$43),$D52/$D$43,"")</f>
        <v/>
      </c>
      <c r="T52" s="39" t="str">
        <f>IF(AND($C52&lt;T$45,COUNT($E52:S52)&lt;$D$43),$D52/$D$43,"")</f>
        <v/>
      </c>
      <c r="U52" s="39" t="str">
        <f>IF(AND($C52&lt;U$45,COUNT($E52:T52)&lt;$D$43),$D52/$D$43,"")</f>
        <v/>
      </c>
      <c r="V52" s="39" t="str">
        <f>IF(AND($C52&lt;V$45,COUNT($E52:U52)&lt;$D$43),$D52/$D$43,"")</f>
        <v/>
      </c>
      <c r="W52" s="39" t="str">
        <f>IF(AND($C52&lt;W$45,COUNT($E52:V52)&lt;$D$43),$D52/$D$43,"")</f>
        <v/>
      </c>
      <c r="X52" s="39" t="str">
        <f>IF(AND($C52&lt;X$45,COUNT($E52:W52)&lt;$D$43),$D52/$D$43,"")</f>
        <v/>
      </c>
      <c r="Y52" s="39">
        <f t="shared" ref="Y52:Y71" si="19">D52-SUM(E52:X52)</f>
        <v>0</v>
      </c>
    </row>
    <row r="53" spans="2:25" x14ac:dyDescent="0.15">
      <c r="B53" s="92"/>
      <c r="C53" s="49">
        <v>31</v>
      </c>
      <c r="D53" s="41">
        <v>0</v>
      </c>
      <c r="E53" s="42" t="str">
        <f t="shared" si="18"/>
        <v/>
      </c>
      <c r="F53" s="79" t="str">
        <f>IF(AND($C53&lt;F$45,COUNT($E53:E53)&lt;$D$43),$D53/$D$43,"")</f>
        <v/>
      </c>
      <c r="G53" s="79">
        <f>IF(AND($C53&lt;G$45,COUNT($E53:F53)&lt;$D$43),$D53/$D$43,"")</f>
        <v>0</v>
      </c>
      <c r="H53" s="79" t="str">
        <f>IF(AND($C53&lt;H$45,COUNT($E53:G53)&lt;$D$43),$D53/$D$43,"")</f>
        <v/>
      </c>
      <c r="I53" s="79" t="str">
        <f>IF(AND($C53&lt;I$45,COUNT($E53:H53)&lt;$D$43),$D53/$D$43,"")</f>
        <v/>
      </c>
      <c r="J53" s="79" t="str">
        <f>IF(AND($C53&lt;J$45,COUNT($E53:I53)&lt;$D$43),$D53/$D$43,"")</f>
        <v/>
      </c>
      <c r="K53" s="79" t="str">
        <f>IF(AND($C53&lt;K$45,COUNT($E53:J53)&lt;$D$43),$D53/$D$43,"")</f>
        <v/>
      </c>
      <c r="L53" s="79" t="str">
        <f>IF(AND($C53&lt;L$45,COUNT($E53:K53)&lt;$D$43),$D53/$D$43,"")</f>
        <v/>
      </c>
      <c r="M53" s="79" t="str">
        <f>IF(AND($C53&lt;M$45,COUNT($E53:L53)&lt;$D$43),$D53/$D$43,"")</f>
        <v/>
      </c>
      <c r="N53" s="79" t="str">
        <f>IF(AND($C53&lt;N$45,COUNT($E53:M53)&lt;$D$43),$D53/$D$43,"")</f>
        <v/>
      </c>
      <c r="O53" s="79" t="str">
        <f>IF(AND($C53&lt;O$45,COUNT($E53:N53)&lt;$D$43),$D53/$D$43,"")</f>
        <v/>
      </c>
      <c r="P53" s="79" t="str">
        <f>IF(AND($C53&lt;P$45,COUNT($E53:O53)&lt;$D$43),$D53/$D$43,"")</f>
        <v/>
      </c>
      <c r="Q53" s="79" t="str">
        <f>IF(AND($C53&lt;Q$45,COUNT($E53:P53)&lt;$D$43),$D53/$D$43,"")</f>
        <v/>
      </c>
      <c r="R53" s="79" t="str">
        <f>IF(AND($C53&lt;R$45,COUNT($E53:Q53)&lt;$D$43),$D53/$D$43,"")</f>
        <v/>
      </c>
      <c r="S53" s="79" t="str">
        <f>IF(AND($C53&lt;S$45,COUNT($E53:R53)&lt;$D$43),$D53/$D$43,"")</f>
        <v/>
      </c>
      <c r="T53" s="79" t="str">
        <f>IF(AND($C53&lt;T$45,COUNT($E53:S53)&lt;$D$43),$D53/$D$43,"")</f>
        <v/>
      </c>
      <c r="U53" s="79" t="str">
        <f>IF(AND($C53&lt;U$45,COUNT($E53:T53)&lt;$D$43),$D53/$D$43,"")</f>
        <v/>
      </c>
      <c r="V53" s="79" t="str">
        <f>IF(AND($C53&lt;V$45,COUNT($E53:U53)&lt;$D$43),$D53/$D$43,"")</f>
        <v/>
      </c>
      <c r="W53" s="79" t="str">
        <f>IF(AND($C53&lt;W$45,COUNT($E53:V53)&lt;$D$43),$D53/$D$43,"")</f>
        <v/>
      </c>
      <c r="X53" s="79" t="str">
        <f>IF(AND($C53&lt;X$45,COUNT($E53:W53)&lt;$D$43),$D53/$D$43,"")</f>
        <v/>
      </c>
      <c r="Y53" s="42">
        <f t="shared" si="19"/>
        <v>0</v>
      </c>
    </row>
    <row r="54" spans="2:25" x14ac:dyDescent="0.15">
      <c r="B54" s="92"/>
      <c r="C54" s="49">
        <v>32</v>
      </c>
      <c r="D54" s="41">
        <v>0</v>
      </c>
      <c r="E54" s="42" t="str">
        <f t="shared" si="18"/>
        <v/>
      </c>
      <c r="F54" s="79" t="str">
        <f>IF(AND($C54&lt;F$45,COUNT($E54:E54)&lt;$D$43),$D54/$D$43,"")</f>
        <v/>
      </c>
      <c r="G54" s="79" t="str">
        <f>IF(AND($C54&lt;G$45,COUNT($E54:F54)&lt;$D$43),$D54/$D$43,"")</f>
        <v/>
      </c>
      <c r="H54" s="79">
        <f>IF(AND($C54&lt;H$45,COUNT($E54:G54)&lt;$D$43),$D54/$D$43,"")</f>
        <v>0</v>
      </c>
      <c r="I54" s="79" t="str">
        <f>IF(AND($C54&lt;I$45,COUNT($E54:H54)&lt;$D$43),$D54/$D$43,"")</f>
        <v/>
      </c>
      <c r="J54" s="79" t="str">
        <f>IF(AND($C54&lt;J$45,COUNT($E54:I54)&lt;$D$43),$D54/$D$43,"")</f>
        <v/>
      </c>
      <c r="K54" s="79" t="str">
        <f>IF(AND($C54&lt;K$45,COUNT($E54:J54)&lt;$D$43),$D54/$D$43,"")</f>
        <v/>
      </c>
      <c r="L54" s="79" t="str">
        <f>IF(AND($C54&lt;L$45,COUNT($E54:K54)&lt;$D$43),$D54/$D$43,"")</f>
        <v/>
      </c>
      <c r="M54" s="79" t="str">
        <f>IF(AND($C54&lt;M$45,COUNT($E54:L54)&lt;$D$43),$D54/$D$43,"")</f>
        <v/>
      </c>
      <c r="N54" s="79" t="str">
        <f>IF(AND($C54&lt;N$45,COUNT($E54:M54)&lt;$D$43),$D54/$D$43,"")</f>
        <v/>
      </c>
      <c r="O54" s="79" t="str">
        <f>IF(AND($C54&lt;O$45,COUNT($E54:N54)&lt;$D$43),$D54/$D$43,"")</f>
        <v/>
      </c>
      <c r="P54" s="79" t="str">
        <f>IF(AND($C54&lt;P$45,COUNT($E54:O54)&lt;$D$43),$D54/$D$43,"")</f>
        <v/>
      </c>
      <c r="Q54" s="79" t="str">
        <f>IF(AND($C54&lt;Q$45,COUNT($E54:P54)&lt;$D$43),$D54/$D$43,"")</f>
        <v/>
      </c>
      <c r="R54" s="79" t="str">
        <f>IF(AND($C54&lt;R$45,COUNT($E54:Q54)&lt;$D$43),$D54/$D$43,"")</f>
        <v/>
      </c>
      <c r="S54" s="79" t="str">
        <f>IF(AND($C54&lt;S$45,COUNT($E54:R54)&lt;$D$43),$D54/$D$43,"")</f>
        <v/>
      </c>
      <c r="T54" s="79" t="str">
        <f>IF(AND($C54&lt;T$45,COUNT($E54:S54)&lt;$D$43),$D54/$D$43,"")</f>
        <v/>
      </c>
      <c r="U54" s="79" t="str">
        <f>IF(AND($C54&lt;U$45,COUNT($E54:T54)&lt;$D$43),$D54/$D$43,"")</f>
        <v/>
      </c>
      <c r="V54" s="79" t="str">
        <f>IF(AND($C54&lt;V$45,COUNT($E54:U54)&lt;$D$43),$D54/$D$43,"")</f>
        <v/>
      </c>
      <c r="W54" s="79" t="str">
        <f>IF(AND($C54&lt;W$45,COUNT($E54:V54)&lt;$D$43),$D54/$D$43,"")</f>
        <v/>
      </c>
      <c r="X54" s="79" t="str">
        <f>IF(AND($C54&lt;X$45,COUNT($E54:W54)&lt;$D$43),$D54/$D$43,"")</f>
        <v/>
      </c>
      <c r="Y54" s="42">
        <f t="shared" si="19"/>
        <v>0</v>
      </c>
    </row>
    <row r="55" spans="2:25" x14ac:dyDescent="0.15">
      <c r="B55" s="92"/>
      <c r="C55" s="49">
        <v>33</v>
      </c>
      <c r="D55" s="41">
        <v>0</v>
      </c>
      <c r="E55" s="42" t="str">
        <f t="shared" si="18"/>
        <v/>
      </c>
      <c r="F55" s="79" t="str">
        <f>IF(AND($C55&lt;F$45,COUNT($E55:E55)&lt;$D$43),$D55/$D$43,"")</f>
        <v/>
      </c>
      <c r="G55" s="79" t="str">
        <f>IF(AND($C55&lt;G$45,COUNT($E55:F55)&lt;$D$43),$D55/$D$43,"")</f>
        <v/>
      </c>
      <c r="H55" s="79" t="str">
        <f>IF(AND($C55&lt;H$45,COUNT($E55:G55)&lt;$D$43),$D55/$D$43,"")</f>
        <v/>
      </c>
      <c r="I55" s="79">
        <f>IF(AND($C55&lt;I$45,COUNT($E55:H55)&lt;$D$43),$D55/$D$43,"")</f>
        <v>0</v>
      </c>
      <c r="J55" s="79" t="str">
        <f>IF(AND($C55&lt;J$45,COUNT($E55:I55)&lt;$D$43),$D55/$D$43,"")</f>
        <v/>
      </c>
      <c r="K55" s="79" t="str">
        <f>IF(AND($C55&lt;K$45,COUNT($E55:J55)&lt;$D$43),$D55/$D$43,"")</f>
        <v/>
      </c>
      <c r="L55" s="79" t="str">
        <f>IF(AND($C55&lt;L$45,COUNT($E55:K55)&lt;$D$43),$D55/$D$43,"")</f>
        <v/>
      </c>
      <c r="M55" s="79" t="str">
        <f>IF(AND($C55&lt;M$45,COUNT($E55:L55)&lt;$D$43),$D55/$D$43,"")</f>
        <v/>
      </c>
      <c r="N55" s="79" t="str">
        <f>IF(AND($C55&lt;N$45,COUNT($E55:M55)&lt;$D$43),$D55/$D$43,"")</f>
        <v/>
      </c>
      <c r="O55" s="79" t="str">
        <f>IF(AND($C55&lt;O$45,COUNT($E55:N55)&lt;$D$43),$D55/$D$43,"")</f>
        <v/>
      </c>
      <c r="P55" s="79" t="str">
        <f>IF(AND($C55&lt;P$45,COUNT($E55:O55)&lt;$D$43),$D55/$D$43,"")</f>
        <v/>
      </c>
      <c r="Q55" s="79" t="str">
        <f>IF(AND($C55&lt;Q$45,COUNT($E55:P55)&lt;$D$43),$D55/$D$43,"")</f>
        <v/>
      </c>
      <c r="R55" s="79" t="str">
        <f>IF(AND($C55&lt;R$45,COUNT($E55:Q55)&lt;$D$43),$D55/$D$43,"")</f>
        <v/>
      </c>
      <c r="S55" s="79" t="str">
        <f>IF(AND($C55&lt;S$45,COUNT($E55:R55)&lt;$D$43),$D55/$D$43,"")</f>
        <v/>
      </c>
      <c r="T55" s="79" t="str">
        <f>IF(AND($C55&lt;T$45,COUNT($E55:S55)&lt;$D$43),$D55/$D$43,"")</f>
        <v/>
      </c>
      <c r="U55" s="79" t="str">
        <f>IF(AND($C55&lt;U$45,COUNT($E55:T55)&lt;$D$43),$D55/$D$43,"")</f>
        <v/>
      </c>
      <c r="V55" s="79" t="str">
        <f>IF(AND($C55&lt;V$45,COUNT($E55:U55)&lt;$D$43),$D55/$D$43,"")</f>
        <v/>
      </c>
      <c r="W55" s="79" t="str">
        <f>IF(AND($C55&lt;W$45,COUNT($E55:V55)&lt;$D$43),$D55/$D$43,"")</f>
        <v/>
      </c>
      <c r="X55" s="79" t="str">
        <f>IF(AND($C55&lt;X$45,COUNT($E55:W55)&lt;$D$43),$D55/$D$43,"")</f>
        <v/>
      </c>
      <c r="Y55" s="42">
        <f t="shared" si="19"/>
        <v>0</v>
      </c>
    </row>
    <row r="56" spans="2:25" x14ac:dyDescent="0.15">
      <c r="B56" s="92"/>
      <c r="C56" s="49">
        <v>34</v>
      </c>
      <c r="D56" s="41">
        <v>0</v>
      </c>
      <c r="E56" s="42" t="str">
        <f t="shared" si="18"/>
        <v/>
      </c>
      <c r="F56" s="79" t="str">
        <f>IF(AND($C56&lt;F$45,COUNT($E56:E56)&lt;$D$43),$D56/$D$43,"")</f>
        <v/>
      </c>
      <c r="G56" s="79" t="str">
        <f>IF(AND($C56&lt;G$45,COUNT($E56:F56)&lt;$D$43),$D56/$D$43,"")</f>
        <v/>
      </c>
      <c r="H56" s="79" t="str">
        <f>IF(AND($C56&lt;H$45,COUNT($E56:G56)&lt;$D$43),$D56/$D$43,"")</f>
        <v/>
      </c>
      <c r="I56" s="79" t="str">
        <f>IF(AND($C56&lt;I$45,COUNT($E56:H56)&lt;$D$43),$D56/$D$43,"")</f>
        <v/>
      </c>
      <c r="J56" s="79">
        <f>IF(AND($C56&lt;J$45,COUNT($E56:I56)&lt;$D$43),$D56/$D$43,"")</f>
        <v>0</v>
      </c>
      <c r="K56" s="79" t="str">
        <f>IF(AND($C56&lt;K$45,COUNT($E56:J56)&lt;$D$43),$D56/$D$43,"")</f>
        <v/>
      </c>
      <c r="L56" s="79" t="str">
        <f>IF(AND($C56&lt;L$45,COUNT($E56:K56)&lt;$D$43),$D56/$D$43,"")</f>
        <v/>
      </c>
      <c r="M56" s="79" t="str">
        <f>IF(AND($C56&lt;M$45,COUNT($E56:L56)&lt;$D$43),$D56/$D$43,"")</f>
        <v/>
      </c>
      <c r="N56" s="79" t="str">
        <f>IF(AND($C56&lt;N$45,COUNT($E56:M56)&lt;$D$43),$D56/$D$43,"")</f>
        <v/>
      </c>
      <c r="O56" s="79" t="str">
        <f>IF(AND($C56&lt;O$45,COUNT($E56:N56)&lt;$D$43),$D56/$D$43,"")</f>
        <v/>
      </c>
      <c r="P56" s="79" t="str">
        <f>IF(AND($C56&lt;P$45,COUNT($E56:O56)&lt;$D$43),$D56/$D$43,"")</f>
        <v/>
      </c>
      <c r="Q56" s="79" t="str">
        <f>IF(AND($C56&lt;Q$45,COUNT($E56:P56)&lt;$D$43),$D56/$D$43,"")</f>
        <v/>
      </c>
      <c r="R56" s="79" t="str">
        <f>IF(AND($C56&lt;R$45,COUNT($E56:Q56)&lt;$D$43),$D56/$D$43,"")</f>
        <v/>
      </c>
      <c r="S56" s="79" t="str">
        <f>IF(AND($C56&lt;S$45,COUNT($E56:R56)&lt;$D$43),$D56/$D$43,"")</f>
        <v/>
      </c>
      <c r="T56" s="79" t="str">
        <f>IF(AND($C56&lt;T$45,COUNT($E56:S56)&lt;$D$43),$D56/$D$43,"")</f>
        <v/>
      </c>
      <c r="U56" s="79" t="str">
        <f>IF(AND($C56&lt;U$45,COUNT($E56:T56)&lt;$D$43),$D56/$D$43,"")</f>
        <v/>
      </c>
      <c r="V56" s="79" t="str">
        <f>IF(AND($C56&lt;V$45,COUNT($E56:U56)&lt;$D$43),$D56/$D$43,"")</f>
        <v/>
      </c>
      <c r="W56" s="79" t="str">
        <f>IF(AND($C56&lt;W$45,COUNT($E56:V56)&lt;$D$43),$D56/$D$43,"")</f>
        <v/>
      </c>
      <c r="X56" s="79" t="str">
        <f>IF(AND($C56&lt;X$45,COUNT($E56:W56)&lt;$D$43),$D56/$D$43,"")</f>
        <v/>
      </c>
      <c r="Y56" s="42">
        <f t="shared" si="19"/>
        <v>0</v>
      </c>
    </row>
    <row r="57" spans="2:25" x14ac:dyDescent="0.15">
      <c r="B57" s="92"/>
      <c r="C57" s="49">
        <v>35</v>
      </c>
      <c r="D57" s="41">
        <v>0</v>
      </c>
      <c r="E57" s="42" t="str">
        <f t="shared" si="18"/>
        <v/>
      </c>
      <c r="F57" s="79" t="str">
        <f>IF(AND($C57&lt;F$45,COUNT($E57:E57)&lt;$D$43),$D57/$D$43,"")</f>
        <v/>
      </c>
      <c r="G57" s="79" t="str">
        <f>IF(AND($C57&lt;G$45,COUNT($E57:F57)&lt;$D$43),$D57/$D$43,"")</f>
        <v/>
      </c>
      <c r="H57" s="79" t="str">
        <f>IF(AND($C57&lt;H$45,COUNT($E57:G57)&lt;$D$43),$D57/$D$43,"")</f>
        <v/>
      </c>
      <c r="I57" s="79" t="str">
        <f>IF(AND($C57&lt;I$45,COUNT($E57:H57)&lt;$D$43),$D57/$D$43,"")</f>
        <v/>
      </c>
      <c r="J57" s="79" t="str">
        <f>IF(AND($C57&lt;J$45,COUNT($E57:I57)&lt;$D$43),$D57/$D$43,"")</f>
        <v/>
      </c>
      <c r="K57" s="79">
        <f>IF(AND($C57&lt;K$45,COUNT($E57:J57)&lt;$D$43),$D57/$D$43,"")</f>
        <v>0</v>
      </c>
      <c r="L57" s="79" t="str">
        <f>IF(AND($C57&lt;L$45,COUNT($E57:K57)&lt;$D$43),$D57/$D$43,"")</f>
        <v/>
      </c>
      <c r="M57" s="79" t="str">
        <f>IF(AND($C57&lt;M$45,COUNT($E57:L57)&lt;$D$43),$D57/$D$43,"")</f>
        <v/>
      </c>
      <c r="N57" s="79" t="str">
        <f>IF(AND($C57&lt;N$45,COUNT($E57:M57)&lt;$D$43),$D57/$D$43,"")</f>
        <v/>
      </c>
      <c r="O57" s="79" t="str">
        <f>IF(AND($C57&lt;O$45,COUNT($E57:N57)&lt;$D$43),$D57/$D$43,"")</f>
        <v/>
      </c>
      <c r="P57" s="79" t="str">
        <f>IF(AND($C57&lt;P$45,COUNT($E57:O57)&lt;$D$43),$D57/$D$43,"")</f>
        <v/>
      </c>
      <c r="Q57" s="79" t="str">
        <f>IF(AND($C57&lt;Q$45,COUNT($E57:P57)&lt;$D$43),$D57/$D$43,"")</f>
        <v/>
      </c>
      <c r="R57" s="79" t="str">
        <f>IF(AND($C57&lt;R$45,COUNT($E57:Q57)&lt;$D$43),$D57/$D$43,"")</f>
        <v/>
      </c>
      <c r="S57" s="79" t="str">
        <f>IF(AND($C57&lt;S$45,COUNT($E57:R57)&lt;$D$43),$D57/$D$43,"")</f>
        <v/>
      </c>
      <c r="T57" s="79" t="str">
        <f>IF(AND($C57&lt;T$45,COUNT($E57:S57)&lt;$D$43),$D57/$D$43,"")</f>
        <v/>
      </c>
      <c r="U57" s="79" t="str">
        <f>IF(AND($C57&lt;U$45,COUNT($E57:T57)&lt;$D$43),$D57/$D$43,"")</f>
        <v/>
      </c>
      <c r="V57" s="79" t="str">
        <f>IF(AND($C57&lt;V$45,COUNT($E57:U57)&lt;$D$43),$D57/$D$43,"")</f>
        <v/>
      </c>
      <c r="W57" s="79" t="str">
        <f>IF(AND($C57&lt;W$45,COUNT($E57:V57)&lt;$D$43),$D57/$D$43,"")</f>
        <v/>
      </c>
      <c r="X57" s="79" t="str">
        <f>IF(AND($C57&lt;X$45,COUNT($E57:W57)&lt;$D$43),$D57/$D$43,"")</f>
        <v/>
      </c>
      <c r="Y57" s="42">
        <f t="shared" si="19"/>
        <v>0</v>
      </c>
    </row>
    <row r="58" spans="2:25" x14ac:dyDescent="0.15">
      <c r="B58" s="92"/>
      <c r="C58" s="49">
        <v>36</v>
      </c>
      <c r="D58" s="41">
        <v>0</v>
      </c>
      <c r="E58" s="42" t="str">
        <f t="shared" si="18"/>
        <v/>
      </c>
      <c r="F58" s="79" t="str">
        <f>IF(AND($C58&lt;F$45,COUNT($E58:E58)&lt;$D$43),$D58/$D$43,"")</f>
        <v/>
      </c>
      <c r="G58" s="79" t="str">
        <f>IF(AND($C58&lt;G$45,COUNT($E58:F58)&lt;$D$43),$D58/$D$43,"")</f>
        <v/>
      </c>
      <c r="H58" s="79" t="str">
        <f>IF(AND($C58&lt;H$45,COUNT($E58:G58)&lt;$D$43),$D58/$D$43,"")</f>
        <v/>
      </c>
      <c r="I58" s="79" t="str">
        <f>IF(AND($C58&lt;I$45,COUNT($E58:H58)&lt;$D$43),$D58/$D$43,"")</f>
        <v/>
      </c>
      <c r="J58" s="79" t="str">
        <f>IF(AND($C58&lt;J$45,COUNT($E58:I58)&lt;$D$43),$D58/$D$43,"")</f>
        <v/>
      </c>
      <c r="K58" s="79" t="str">
        <f>IF(AND($C58&lt;K$45,COUNT($E58:J58)&lt;$D$43),$D58/$D$43,"")</f>
        <v/>
      </c>
      <c r="L58" s="79">
        <f>IF(AND($C58&lt;L$45,COUNT($E58:K58)&lt;$D$43),$D58/$D$43,"")</f>
        <v>0</v>
      </c>
      <c r="M58" s="79" t="str">
        <f>IF(AND($C58&lt;M$45,COUNT($E58:L58)&lt;$D$43),$D58/$D$43,"")</f>
        <v/>
      </c>
      <c r="N58" s="79" t="str">
        <f>IF(AND($C58&lt;N$45,COUNT($E58:M58)&lt;$D$43),$D58/$D$43,"")</f>
        <v/>
      </c>
      <c r="O58" s="79" t="str">
        <f>IF(AND($C58&lt;O$45,COUNT($E58:N58)&lt;$D$43),$D58/$D$43,"")</f>
        <v/>
      </c>
      <c r="P58" s="79" t="str">
        <f>IF(AND($C58&lt;P$45,COUNT($E58:O58)&lt;$D$43),$D58/$D$43,"")</f>
        <v/>
      </c>
      <c r="Q58" s="79" t="str">
        <f>IF(AND($C58&lt;Q$45,COUNT($E58:P58)&lt;$D$43),$D58/$D$43,"")</f>
        <v/>
      </c>
      <c r="R58" s="79" t="str">
        <f>IF(AND($C58&lt;R$45,COUNT($E58:Q58)&lt;$D$43),$D58/$D$43,"")</f>
        <v/>
      </c>
      <c r="S58" s="79" t="str">
        <f>IF(AND($C58&lt;S$45,COUNT($E58:R58)&lt;$D$43),$D58/$D$43,"")</f>
        <v/>
      </c>
      <c r="T58" s="79" t="str">
        <f>IF(AND($C58&lt;T$45,COUNT($E58:S58)&lt;$D$43),$D58/$D$43,"")</f>
        <v/>
      </c>
      <c r="U58" s="79" t="str">
        <f>IF(AND($C58&lt;U$45,COUNT($E58:T58)&lt;$D$43),$D58/$D$43,"")</f>
        <v/>
      </c>
      <c r="V58" s="79" t="str">
        <f>IF(AND($C58&lt;V$45,COUNT($E58:U58)&lt;$D$43),$D58/$D$43,"")</f>
        <v/>
      </c>
      <c r="W58" s="79" t="str">
        <f>IF(AND($C58&lt;W$45,COUNT($E58:V58)&lt;$D$43),$D58/$D$43,"")</f>
        <v/>
      </c>
      <c r="X58" s="79" t="str">
        <f>IF(AND($C58&lt;X$45,COUNT($E58:W58)&lt;$D$43),$D58/$D$43,"")</f>
        <v/>
      </c>
      <c r="Y58" s="42">
        <f t="shared" si="19"/>
        <v>0</v>
      </c>
    </row>
    <row r="59" spans="2:25" x14ac:dyDescent="0.15">
      <c r="B59" s="92"/>
      <c r="C59" s="49">
        <v>37</v>
      </c>
      <c r="D59" s="41">
        <v>0</v>
      </c>
      <c r="E59" s="42" t="str">
        <f t="shared" si="18"/>
        <v/>
      </c>
      <c r="F59" s="79" t="str">
        <f>IF(AND($C59&lt;F$45,COUNT($E59:E59)&lt;$D$43),$D59/$D$43,"")</f>
        <v/>
      </c>
      <c r="G59" s="79" t="str">
        <f>IF(AND($C59&lt;G$45,COUNT($E59:F59)&lt;$D$43),$D59/$D$43,"")</f>
        <v/>
      </c>
      <c r="H59" s="79" t="str">
        <f>IF(AND($C59&lt;H$45,COUNT($E59:G59)&lt;$D$43),$D59/$D$43,"")</f>
        <v/>
      </c>
      <c r="I59" s="79" t="str">
        <f>IF(AND($C59&lt;I$45,COUNT($E59:H59)&lt;$D$43),$D59/$D$43,"")</f>
        <v/>
      </c>
      <c r="J59" s="79" t="str">
        <f>IF(AND($C59&lt;J$45,COUNT($E59:I59)&lt;$D$43),$D59/$D$43,"")</f>
        <v/>
      </c>
      <c r="K59" s="79" t="str">
        <f>IF(AND($C59&lt;K$45,COUNT($E59:J59)&lt;$D$43),$D59/$D$43,"")</f>
        <v/>
      </c>
      <c r="L59" s="79" t="str">
        <f>IF(AND($C59&lt;L$45,COUNT($E59:K59)&lt;$D$43),$D59/$D$43,"")</f>
        <v/>
      </c>
      <c r="M59" s="79">
        <f>IF(AND($C59&lt;M$45,COUNT($E59:L59)&lt;$D$43),$D59/$D$43,"")</f>
        <v>0</v>
      </c>
      <c r="N59" s="79" t="str">
        <f>IF(AND($C59&lt;N$45,COUNT($E59:M59)&lt;$D$43),$D59/$D$43,"")</f>
        <v/>
      </c>
      <c r="O59" s="79" t="str">
        <f>IF(AND($C59&lt;O$45,COUNT($E59:N59)&lt;$D$43),$D59/$D$43,"")</f>
        <v/>
      </c>
      <c r="P59" s="79" t="str">
        <f>IF(AND($C59&lt;P$45,COUNT($E59:O59)&lt;$D$43),$D59/$D$43,"")</f>
        <v/>
      </c>
      <c r="Q59" s="79" t="str">
        <f>IF(AND($C59&lt;Q$45,COUNT($E59:P59)&lt;$D$43),$D59/$D$43,"")</f>
        <v/>
      </c>
      <c r="R59" s="79" t="str">
        <f>IF(AND($C59&lt;R$45,COUNT($E59:Q59)&lt;$D$43),$D59/$D$43,"")</f>
        <v/>
      </c>
      <c r="S59" s="79" t="str">
        <f>IF(AND($C59&lt;S$45,COUNT($E59:R59)&lt;$D$43),$D59/$D$43,"")</f>
        <v/>
      </c>
      <c r="T59" s="79" t="str">
        <f>IF(AND($C59&lt;T$45,COUNT($E59:S59)&lt;$D$43),$D59/$D$43,"")</f>
        <v/>
      </c>
      <c r="U59" s="79" t="str">
        <f>IF(AND($C59&lt;U$45,COUNT($E59:T59)&lt;$D$43),$D59/$D$43,"")</f>
        <v/>
      </c>
      <c r="V59" s="79" t="str">
        <f>IF(AND($C59&lt;V$45,COUNT($E59:U59)&lt;$D$43),$D59/$D$43,"")</f>
        <v/>
      </c>
      <c r="W59" s="79" t="str">
        <f>IF(AND($C59&lt;W$45,COUNT($E59:V59)&lt;$D$43),$D59/$D$43,"")</f>
        <v/>
      </c>
      <c r="X59" s="79" t="str">
        <f>IF(AND($C59&lt;X$45,COUNT($E59:W59)&lt;$D$43),$D59/$D$43,"")</f>
        <v/>
      </c>
      <c r="Y59" s="42">
        <f t="shared" si="19"/>
        <v>0</v>
      </c>
    </row>
    <row r="60" spans="2:25" x14ac:dyDescent="0.15">
      <c r="B60" s="92"/>
      <c r="C60" s="49">
        <v>38</v>
      </c>
      <c r="D60" s="41">
        <v>0</v>
      </c>
      <c r="E60" s="42" t="str">
        <f t="shared" si="18"/>
        <v/>
      </c>
      <c r="F60" s="79" t="str">
        <f>IF(AND($C60&lt;F$45,COUNT($E60:E60)&lt;$D$43),$D60/$D$43,"")</f>
        <v/>
      </c>
      <c r="G60" s="79" t="str">
        <f>IF(AND($C60&lt;G$45,COUNT($E60:F60)&lt;$D$43),$D60/$D$43,"")</f>
        <v/>
      </c>
      <c r="H60" s="79" t="str">
        <f>IF(AND($C60&lt;H$45,COUNT($E60:G60)&lt;$D$43),$D60/$D$43,"")</f>
        <v/>
      </c>
      <c r="I60" s="79" t="str">
        <f>IF(AND($C60&lt;I$45,COUNT($E60:H60)&lt;$D$43),$D60/$D$43,"")</f>
        <v/>
      </c>
      <c r="J60" s="79" t="str">
        <f>IF(AND($C60&lt;J$45,COUNT($E60:I60)&lt;$D$43),$D60/$D$43,"")</f>
        <v/>
      </c>
      <c r="K60" s="79" t="str">
        <f>IF(AND($C60&lt;K$45,COUNT($E60:J60)&lt;$D$43),$D60/$D$43,"")</f>
        <v/>
      </c>
      <c r="L60" s="79" t="str">
        <f>IF(AND($C60&lt;L$45,COUNT($E60:K60)&lt;$D$43),$D60/$D$43,"")</f>
        <v/>
      </c>
      <c r="M60" s="79" t="str">
        <f>IF(AND($C60&lt;M$45,COUNT($E60:L60)&lt;$D$43),$D60/$D$43,"")</f>
        <v/>
      </c>
      <c r="N60" s="79">
        <f>IF(AND($C60&lt;N$45,COUNT($E60:M60)&lt;$D$43),$D60/$D$43,"")</f>
        <v>0</v>
      </c>
      <c r="O60" s="79" t="str">
        <f>IF(AND($C60&lt;O$45,COUNT($E60:N60)&lt;$D$43),$D60/$D$43,"")</f>
        <v/>
      </c>
      <c r="P60" s="79" t="str">
        <f>IF(AND($C60&lt;P$45,COUNT($E60:O60)&lt;$D$43),$D60/$D$43,"")</f>
        <v/>
      </c>
      <c r="Q60" s="79" t="str">
        <f>IF(AND($C60&lt;Q$45,COUNT($E60:P60)&lt;$D$43),$D60/$D$43,"")</f>
        <v/>
      </c>
      <c r="R60" s="79" t="str">
        <f>IF(AND($C60&lt;R$45,COUNT($E60:Q60)&lt;$D$43),$D60/$D$43,"")</f>
        <v/>
      </c>
      <c r="S60" s="79" t="str">
        <f>IF(AND($C60&lt;S$45,COUNT($E60:R60)&lt;$D$43),$D60/$D$43,"")</f>
        <v/>
      </c>
      <c r="T60" s="79" t="str">
        <f>IF(AND($C60&lt;T$45,COUNT($E60:S60)&lt;$D$43),$D60/$D$43,"")</f>
        <v/>
      </c>
      <c r="U60" s="79" t="str">
        <f>IF(AND($C60&lt;U$45,COUNT($E60:T60)&lt;$D$43),$D60/$D$43,"")</f>
        <v/>
      </c>
      <c r="V60" s="79" t="str">
        <f>IF(AND($C60&lt;V$45,COUNT($E60:U60)&lt;$D$43),$D60/$D$43,"")</f>
        <v/>
      </c>
      <c r="W60" s="79" t="str">
        <f>IF(AND($C60&lt;W$45,COUNT($E60:V60)&lt;$D$43),$D60/$D$43,"")</f>
        <v/>
      </c>
      <c r="X60" s="79" t="str">
        <f>IF(AND($C60&lt;X$45,COUNT($E60:W60)&lt;$D$43),$D60/$D$43,"")</f>
        <v/>
      </c>
      <c r="Y60" s="42">
        <f t="shared" si="19"/>
        <v>0</v>
      </c>
    </row>
    <row r="61" spans="2:25" x14ac:dyDescent="0.15">
      <c r="B61" s="92"/>
      <c r="C61" s="49">
        <v>39</v>
      </c>
      <c r="D61" s="41">
        <v>0</v>
      </c>
      <c r="E61" s="42" t="str">
        <f t="shared" si="18"/>
        <v/>
      </c>
      <c r="F61" s="79" t="str">
        <f>IF(AND($C61&lt;F$45,COUNT($E61:E61)&lt;$D$43),$D61/$D$43,"")</f>
        <v/>
      </c>
      <c r="G61" s="79" t="str">
        <f>IF(AND($C61&lt;G$45,COUNT($E61:F61)&lt;$D$43),$D61/$D$43,"")</f>
        <v/>
      </c>
      <c r="H61" s="79" t="str">
        <f>IF(AND($C61&lt;H$45,COUNT($E61:G61)&lt;$D$43),$D61/$D$43,"")</f>
        <v/>
      </c>
      <c r="I61" s="79" t="str">
        <f>IF(AND($C61&lt;I$45,COUNT($E61:H61)&lt;$D$43),$D61/$D$43,"")</f>
        <v/>
      </c>
      <c r="J61" s="79" t="str">
        <f>IF(AND($C61&lt;J$45,COUNT($E61:I61)&lt;$D$43),$D61/$D$43,"")</f>
        <v/>
      </c>
      <c r="K61" s="79" t="str">
        <f>IF(AND($C61&lt;K$45,COUNT($E61:J61)&lt;$D$43),$D61/$D$43,"")</f>
        <v/>
      </c>
      <c r="L61" s="79" t="str">
        <f>IF(AND($C61&lt;L$45,COUNT($E61:K61)&lt;$D$43),$D61/$D$43,"")</f>
        <v/>
      </c>
      <c r="M61" s="79" t="str">
        <f>IF(AND($C61&lt;M$45,COUNT($E61:L61)&lt;$D$43),$D61/$D$43,"")</f>
        <v/>
      </c>
      <c r="N61" s="79" t="str">
        <f>IF(AND($C61&lt;N$45,COUNT($E61:M61)&lt;$D$43),$D61/$D$43,"")</f>
        <v/>
      </c>
      <c r="O61" s="79">
        <f>IF(AND($C61&lt;O$45,COUNT($E61:N61)&lt;$D$43),$D61/$D$43,"")</f>
        <v>0</v>
      </c>
      <c r="P61" s="79" t="str">
        <f>IF(AND($C61&lt;P$45,COUNT($E61:O61)&lt;$D$43),$D61/$D$43,"")</f>
        <v/>
      </c>
      <c r="Q61" s="79" t="str">
        <f>IF(AND($C61&lt;Q$45,COUNT($E61:P61)&lt;$D$43),$D61/$D$43,"")</f>
        <v/>
      </c>
      <c r="R61" s="79" t="str">
        <f>IF(AND($C61&lt;R$45,COUNT($E61:Q61)&lt;$D$43),$D61/$D$43,"")</f>
        <v/>
      </c>
      <c r="S61" s="79" t="str">
        <f>IF(AND($C61&lt;S$45,COUNT($E61:R61)&lt;$D$43),$D61/$D$43,"")</f>
        <v/>
      </c>
      <c r="T61" s="79" t="str">
        <f>IF(AND($C61&lt;T$45,COUNT($E61:S61)&lt;$D$43),$D61/$D$43,"")</f>
        <v/>
      </c>
      <c r="U61" s="79" t="str">
        <f>IF(AND($C61&lt;U$45,COUNT($E61:T61)&lt;$D$43),$D61/$D$43,"")</f>
        <v/>
      </c>
      <c r="V61" s="79" t="str">
        <f>IF(AND($C61&lt;V$45,COUNT($E61:U61)&lt;$D$43),$D61/$D$43,"")</f>
        <v/>
      </c>
      <c r="W61" s="79" t="str">
        <f>IF(AND($C61&lt;W$45,COUNT($E61:V61)&lt;$D$43),$D61/$D$43,"")</f>
        <v/>
      </c>
      <c r="X61" s="79" t="str">
        <f>IF(AND($C61&lt;X$45,COUNT($E61:W61)&lt;$D$43),$D61/$D$43,"")</f>
        <v/>
      </c>
      <c r="Y61" s="42">
        <f t="shared" si="19"/>
        <v>0</v>
      </c>
    </row>
    <row r="62" spans="2:25" x14ac:dyDescent="0.15">
      <c r="B62" s="92"/>
      <c r="C62" s="49">
        <v>40</v>
      </c>
      <c r="D62" s="41">
        <v>0</v>
      </c>
      <c r="E62" s="42" t="str">
        <f t="shared" si="18"/>
        <v/>
      </c>
      <c r="F62" s="79" t="str">
        <f>IF(AND($C62&lt;F$45,COUNT($E62:E62)&lt;$D$43),$D62/$D$43,"")</f>
        <v/>
      </c>
      <c r="G62" s="79" t="str">
        <f>IF(AND($C62&lt;G$45,COUNT($E62:F62)&lt;$D$43),$D62/$D$43,"")</f>
        <v/>
      </c>
      <c r="H62" s="79" t="str">
        <f>IF(AND($C62&lt;H$45,COUNT($E62:G62)&lt;$D$43),$D62/$D$43,"")</f>
        <v/>
      </c>
      <c r="I62" s="79" t="str">
        <f>IF(AND($C62&lt;I$45,COUNT($E62:H62)&lt;$D$43),$D62/$D$43,"")</f>
        <v/>
      </c>
      <c r="J62" s="79" t="str">
        <f>IF(AND($C62&lt;J$45,COUNT($E62:I62)&lt;$D$43),$D62/$D$43,"")</f>
        <v/>
      </c>
      <c r="K62" s="79" t="str">
        <f>IF(AND($C62&lt;K$45,COUNT($E62:J62)&lt;$D$43),$D62/$D$43,"")</f>
        <v/>
      </c>
      <c r="L62" s="79" t="str">
        <f>IF(AND($C62&lt;L$45,COUNT($E62:K62)&lt;$D$43),$D62/$D$43,"")</f>
        <v/>
      </c>
      <c r="M62" s="79" t="str">
        <f>IF(AND($C62&lt;M$45,COUNT($E62:L62)&lt;$D$43),$D62/$D$43,"")</f>
        <v/>
      </c>
      <c r="N62" s="79" t="str">
        <f>IF(AND($C62&lt;N$45,COUNT($E62:M62)&lt;$D$43),$D62/$D$43,"")</f>
        <v/>
      </c>
      <c r="O62" s="79" t="str">
        <f>IF(AND($C62&lt;O$45,COUNT($E62:N62)&lt;$D$43),$D62/$D$43,"")</f>
        <v/>
      </c>
      <c r="P62" s="79">
        <f>IF(AND($C62&lt;P$45,COUNT($E62:O62)&lt;$D$43),$D62/$D$43,"")</f>
        <v>0</v>
      </c>
      <c r="Q62" s="79" t="str">
        <f>IF(AND($C62&lt;Q$45,COUNT($E62:P62)&lt;$D$43),$D62/$D$43,"")</f>
        <v/>
      </c>
      <c r="R62" s="79" t="str">
        <f>IF(AND($C62&lt;R$45,COUNT($E62:Q62)&lt;$D$43),$D62/$D$43,"")</f>
        <v/>
      </c>
      <c r="S62" s="79" t="str">
        <f>IF(AND($C62&lt;S$45,COUNT($E62:R62)&lt;$D$43),$D62/$D$43,"")</f>
        <v/>
      </c>
      <c r="T62" s="79" t="str">
        <f>IF(AND($C62&lt;T$45,COUNT($E62:S62)&lt;$D$43),$D62/$D$43,"")</f>
        <v/>
      </c>
      <c r="U62" s="79" t="str">
        <f>IF(AND($C62&lt;U$45,COUNT($E62:T62)&lt;$D$43),$D62/$D$43,"")</f>
        <v/>
      </c>
      <c r="V62" s="79" t="str">
        <f>IF(AND($C62&lt;V$45,COUNT($E62:U62)&lt;$D$43),$D62/$D$43,"")</f>
        <v/>
      </c>
      <c r="W62" s="79" t="str">
        <f>IF(AND($C62&lt;W$45,COUNT($E62:V62)&lt;$D$43),$D62/$D$43,"")</f>
        <v/>
      </c>
      <c r="X62" s="79" t="str">
        <f>IF(AND($C62&lt;X$45,COUNT($E62:W62)&lt;$D$43),$D62/$D$43,"")</f>
        <v/>
      </c>
      <c r="Y62" s="42">
        <f t="shared" si="19"/>
        <v>0</v>
      </c>
    </row>
    <row r="63" spans="2:25" x14ac:dyDescent="0.15">
      <c r="B63" s="92"/>
      <c r="C63" s="49">
        <v>41</v>
      </c>
      <c r="D63" s="41">
        <v>0</v>
      </c>
      <c r="E63" s="42" t="str">
        <f t="shared" si="18"/>
        <v/>
      </c>
      <c r="F63" s="79" t="str">
        <f>IF(AND($C63&lt;F$45,COUNT($E63:E63)&lt;$D$43),$D63/$D$43,"")</f>
        <v/>
      </c>
      <c r="G63" s="79" t="str">
        <f>IF(AND($C63&lt;G$45,COUNT($E63:F63)&lt;$D$43),$D63/$D$43,"")</f>
        <v/>
      </c>
      <c r="H63" s="79" t="str">
        <f>IF(AND($C63&lt;H$45,COUNT($E63:G63)&lt;$D$43),$D63/$D$43,"")</f>
        <v/>
      </c>
      <c r="I63" s="79" t="str">
        <f>IF(AND($C63&lt;I$45,COUNT($E63:H63)&lt;$D$43),$D63/$D$43,"")</f>
        <v/>
      </c>
      <c r="J63" s="79" t="str">
        <f>IF(AND($C63&lt;J$45,COUNT($E63:I63)&lt;$D$43),$D63/$D$43,"")</f>
        <v/>
      </c>
      <c r="K63" s="79" t="str">
        <f>IF(AND($C63&lt;K$45,COUNT($E63:J63)&lt;$D$43),$D63/$D$43,"")</f>
        <v/>
      </c>
      <c r="L63" s="79" t="str">
        <f>IF(AND($C63&lt;L$45,COUNT($E63:K63)&lt;$D$43),$D63/$D$43,"")</f>
        <v/>
      </c>
      <c r="M63" s="79" t="str">
        <f>IF(AND($C63&lt;M$45,COUNT($E63:L63)&lt;$D$43),$D63/$D$43,"")</f>
        <v/>
      </c>
      <c r="N63" s="79" t="str">
        <f>IF(AND($C63&lt;N$45,COUNT($E63:M63)&lt;$D$43),$D63/$D$43,"")</f>
        <v/>
      </c>
      <c r="O63" s="79" t="str">
        <f>IF(AND($C63&lt;O$45,COUNT($E63:N63)&lt;$D$43),$D63/$D$43,"")</f>
        <v/>
      </c>
      <c r="P63" s="79" t="str">
        <f>IF(AND($C63&lt;P$45,COUNT($E63:O63)&lt;$D$43),$D63/$D$43,"")</f>
        <v/>
      </c>
      <c r="Q63" s="79">
        <f>IF(AND($C63&lt;Q$45,COUNT($E63:P63)&lt;$D$43),$D63/$D$43,"")</f>
        <v>0</v>
      </c>
      <c r="R63" s="79" t="str">
        <f>IF(AND($C63&lt;R$45,COUNT($E63:Q63)&lt;$D$43),$D63/$D$43,"")</f>
        <v/>
      </c>
      <c r="S63" s="79" t="str">
        <f>IF(AND($C63&lt;S$45,COUNT($E63:R63)&lt;$D$43),$D63/$D$43,"")</f>
        <v/>
      </c>
      <c r="T63" s="79" t="str">
        <f>IF(AND($C63&lt;T$45,COUNT($E63:S63)&lt;$D$43),$D63/$D$43,"")</f>
        <v/>
      </c>
      <c r="U63" s="79" t="str">
        <f>IF(AND($C63&lt;U$45,COUNT($E63:T63)&lt;$D$43),$D63/$D$43,"")</f>
        <v/>
      </c>
      <c r="V63" s="79" t="str">
        <f>IF(AND($C63&lt;V$45,COUNT($E63:U63)&lt;$D$43),$D63/$D$43,"")</f>
        <v/>
      </c>
      <c r="W63" s="79" t="str">
        <f>IF(AND($C63&lt;W$45,COUNT($E63:V63)&lt;$D$43),$D63/$D$43,"")</f>
        <v/>
      </c>
      <c r="X63" s="79" t="str">
        <f>IF(AND($C63&lt;X$45,COUNT($E63:W63)&lt;$D$43),$D63/$D$43,"")</f>
        <v/>
      </c>
      <c r="Y63" s="42">
        <f t="shared" si="19"/>
        <v>0</v>
      </c>
    </row>
    <row r="64" spans="2:25" x14ac:dyDescent="0.15">
      <c r="B64" s="92"/>
      <c r="C64" s="49">
        <v>42</v>
      </c>
      <c r="D64" s="41">
        <v>0</v>
      </c>
      <c r="E64" s="42" t="str">
        <f t="shared" si="18"/>
        <v/>
      </c>
      <c r="F64" s="79" t="str">
        <f>IF(AND($C64&lt;F$45,COUNT($E64:E64)&lt;$D$43),$D64/$D$43,"")</f>
        <v/>
      </c>
      <c r="G64" s="79" t="str">
        <f>IF(AND($C64&lt;G$45,COUNT($E64:F64)&lt;$D$43),$D64/$D$43,"")</f>
        <v/>
      </c>
      <c r="H64" s="79" t="str">
        <f>IF(AND($C64&lt;H$45,COUNT($E64:G64)&lt;$D$43),$D64/$D$43,"")</f>
        <v/>
      </c>
      <c r="I64" s="79" t="str">
        <f>IF(AND($C64&lt;I$45,COUNT($E64:H64)&lt;$D$43),$D64/$D$43,"")</f>
        <v/>
      </c>
      <c r="J64" s="79" t="str">
        <f>IF(AND($C64&lt;J$45,COUNT($E64:I64)&lt;$D$43),$D64/$D$43,"")</f>
        <v/>
      </c>
      <c r="K64" s="79" t="str">
        <f>IF(AND($C64&lt;K$45,COUNT($E64:J64)&lt;$D$43),$D64/$D$43,"")</f>
        <v/>
      </c>
      <c r="L64" s="79" t="str">
        <f>IF(AND($C64&lt;L$45,COUNT($E64:K64)&lt;$D$43),$D64/$D$43,"")</f>
        <v/>
      </c>
      <c r="M64" s="79" t="str">
        <f>IF(AND($C64&lt;M$45,COUNT($E64:L64)&lt;$D$43),$D64/$D$43,"")</f>
        <v/>
      </c>
      <c r="N64" s="79" t="str">
        <f>IF(AND($C64&lt;N$45,COUNT($E64:M64)&lt;$D$43),$D64/$D$43,"")</f>
        <v/>
      </c>
      <c r="O64" s="79" t="str">
        <f>IF(AND($C64&lt;O$45,COUNT($E64:N64)&lt;$D$43),$D64/$D$43,"")</f>
        <v/>
      </c>
      <c r="P64" s="79" t="str">
        <f>IF(AND($C64&lt;P$45,COUNT($E64:O64)&lt;$D$43),$D64/$D$43,"")</f>
        <v/>
      </c>
      <c r="Q64" s="79" t="str">
        <f>IF(AND($C64&lt;Q$45,COUNT($E64:P64)&lt;$D$43),$D64/$D$43,"")</f>
        <v/>
      </c>
      <c r="R64" s="79">
        <f>IF(AND($C64&lt;R$45,COUNT($E64:Q64)&lt;$D$43),$D64/$D$43,"")</f>
        <v>0</v>
      </c>
      <c r="S64" s="79" t="str">
        <f>IF(AND($C64&lt;S$45,COUNT($E64:R64)&lt;$D$43),$D64/$D$43,"")</f>
        <v/>
      </c>
      <c r="T64" s="79" t="str">
        <f>IF(AND($C64&lt;T$45,COUNT($E64:S64)&lt;$D$43),$D64/$D$43,"")</f>
        <v/>
      </c>
      <c r="U64" s="79" t="str">
        <f>IF(AND($C64&lt;U$45,COUNT($E64:T64)&lt;$D$43),$D64/$D$43,"")</f>
        <v/>
      </c>
      <c r="V64" s="79" t="str">
        <f>IF(AND($C64&lt;V$45,COUNT($E64:U64)&lt;$D$43),$D64/$D$43,"")</f>
        <v/>
      </c>
      <c r="W64" s="79" t="str">
        <f>IF(AND($C64&lt;W$45,COUNT($E64:V64)&lt;$D$43),$D64/$D$43,"")</f>
        <v/>
      </c>
      <c r="X64" s="79" t="str">
        <f>IF(AND($C64&lt;X$45,COUNT($E64:W64)&lt;$D$43),$D64/$D$43,"")</f>
        <v/>
      </c>
      <c r="Y64" s="42">
        <f t="shared" si="19"/>
        <v>0</v>
      </c>
    </row>
    <row r="65" spans="1:25" x14ac:dyDescent="0.15">
      <c r="B65" s="92"/>
      <c r="C65" s="49">
        <v>43</v>
      </c>
      <c r="D65" s="41">
        <v>0</v>
      </c>
      <c r="E65" s="42" t="str">
        <f t="shared" si="18"/>
        <v/>
      </c>
      <c r="F65" s="79" t="str">
        <f>IF(AND($C65&lt;F$45,COUNT($E65:E65)&lt;$D$43),$D65/$D$43,"")</f>
        <v/>
      </c>
      <c r="G65" s="79" t="str">
        <f>IF(AND($C65&lt;G$45,COUNT($E65:F65)&lt;$D$43),$D65/$D$43,"")</f>
        <v/>
      </c>
      <c r="H65" s="79" t="str">
        <f>IF(AND($C65&lt;H$45,COUNT($E65:G65)&lt;$D$43),$D65/$D$43,"")</f>
        <v/>
      </c>
      <c r="I65" s="79" t="str">
        <f>IF(AND($C65&lt;I$45,COUNT($E65:H65)&lt;$D$43),$D65/$D$43,"")</f>
        <v/>
      </c>
      <c r="J65" s="79" t="str">
        <f>IF(AND($C65&lt;J$45,COUNT($E65:I65)&lt;$D$43),$D65/$D$43,"")</f>
        <v/>
      </c>
      <c r="K65" s="79" t="str">
        <f>IF(AND($C65&lt;K$45,COUNT($E65:J65)&lt;$D$43),$D65/$D$43,"")</f>
        <v/>
      </c>
      <c r="L65" s="79" t="str">
        <f>IF(AND($C65&lt;L$45,COUNT($E65:K65)&lt;$D$43),$D65/$D$43,"")</f>
        <v/>
      </c>
      <c r="M65" s="79" t="str">
        <f>IF(AND($C65&lt;M$45,COUNT($E65:L65)&lt;$D$43),$D65/$D$43,"")</f>
        <v/>
      </c>
      <c r="N65" s="79" t="str">
        <f>IF(AND($C65&lt;N$45,COUNT($E65:M65)&lt;$D$43),$D65/$D$43,"")</f>
        <v/>
      </c>
      <c r="O65" s="79" t="str">
        <f>IF(AND($C65&lt;O$45,COUNT($E65:N65)&lt;$D$43),$D65/$D$43,"")</f>
        <v/>
      </c>
      <c r="P65" s="79" t="str">
        <f>IF(AND($C65&lt;P$45,COUNT($E65:O65)&lt;$D$43),$D65/$D$43,"")</f>
        <v/>
      </c>
      <c r="Q65" s="79" t="str">
        <f>IF(AND($C65&lt;Q$45,COUNT($E65:P65)&lt;$D$43),$D65/$D$43,"")</f>
        <v/>
      </c>
      <c r="R65" s="79" t="str">
        <f>IF(AND($C65&lt;R$45,COUNT($E65:Q65)&lt;$D$43),$D65/$D$43,"")</f>
        <v/>
      </c>
      <c r="S65" s="79">
        <f>IF(AND($C65&lt;S$45,COUNT($E65:R65)&lt;$D$43),$D65/$D$43,"")</f>
        <v>0</v>
      </c>
      <c r="T65" s="79" t="str">
        <f>IF(AND($C65&lt;T$45,COUNT($E65:S65)&lt;$D$43),$D65/$D$43,"")</f>
        <v/>
      </c>
      <c r="U65" s="79" t="str">
        <f>IF(AND($C65&lt;U$45,COUNT($E65:T65)&lt;$D$43),$D65/$D$43,"")</f>
        <v/>
      </c>
      <c r="V65" s="79" t="str">
        <f>IF(AND($C65&lt;V$45,COUNT($E65:U65)&lt;$D$43),$D65/$D$43,"")</f>
        <v/>
      </c>
      <c r="W65" s="79" t="str">
        <f>IF(AND($C65&lt;W$45,COUNT($E65:V65)&lt;$D$43),$D65/$D$43,"")</f>
        <v/>
      </c>
      <c r="X65" s="79" t="str">
        <f>IF(AND($C65&lt;X$45,COUNT($E65:W65)&lt;$D$43),$D65/$D$43,"")</f>
        <v/>
      </c>
      <c r="Y65" s="42">
        <f t="shared" si="19"/>
        <v>0</v>
      </c>
    </row>
    <row r="66" spans="1:25" x14ac:dyDescent="0.15">
      <c r="B66" s="92"/>
      <c r="C66" s="49">
        <v>44</v>
      </c>
      <c r="D66" s="41">
        <v>0</v>
      </c>
      <c r="E66" s="42" t="str">
        <f t="shared" si="18"/>
        <v/>
      </c>
      <c r="F66" s="79" t="str">
        <f>IF(AND($C66&lt;F$45,COUNT($E66:E66)&lt;$D$43),$D66/$D$43,"")</f>
        <v/>
      </c>
      <c r="G66" s="79" t="str">
        <f>IF(AND($C66&lt;G$45,COUNT($E66:F66)&lt;$D$43),$D66/$D$43,"")</f>
        <v/>
      </c>
      <c r="H66" s="79" t="str">
        <f>IF(AND($C66&lt;H$45,COUNT($E66:G66)&lt;$D$43),$D66/$D$43,"")</f>
        <v/>
      </c>
      <c r="I66" s="79" t="str">
        <f>IF(AND($C66&lt;I$45,COUNT($E66:H66)&lt;$D$43),$D66/$D$43,"")</f>
        <v/>
      </c>
      <c r="J66" s="79" t="str">
        <f>IF(AND($C66&lt;J$45,COUNT($E66:I66)&lt;$D$43),$D66/$D$43,"")</f>
        <v/>
      </c>
      <c r="K66" s="79" t="str">
        <f>IF(AND($C66&lt;K$45,COUNT($E66:J66)&lt;$D$43),$D66/$D$43,"")</f>
        <v/>
      </c>
      <c r="L66" s="79" t="str">
        <f>IF(AND($C66&lt;L$45,COUNT($E66:K66)&lt;$D$43),$D66/$D$43,"")</f>
        <v/>
      </c>
      <c r="M66" s="79" t="str">
        <f>IF(AND($C66&lt;M$45,COUNT($E66:L66)&lt;$D$43),$D66/$D$43,"")</f>
        <v/>
      </c>
      <c r="N66" s="79" t="str">
        <f>IF(AND($C66&lt;N$45,COUNT($E66:M66)&lt;$D$43),$D66/$D$43,"")</f>
        <v/>
      </c>
      <c r="O66" s="79" t="str">
        <f>IF(AND($C66&lt;O$45,COUNT($E66:N66)&lt;$D$43),$D66/$D$43,"")</f>
        <v/>
      </c>
      <c r="P66" s="79" t="str">
        <f>IF(AND($C66&lt;P$45,COUNT($E66:O66)&lt;$D$43),$D66/$D$43,"")</f>
        <v/>
      </c>
      <c r="Q66" s="79" t="str">
        <f>IF(AND($C66&lt;Q$45,COUNT($E66:P66)&lt;$D$43),$D66/$D$43,"")</f>
        <v/>
      </c>
      <c r="R66" s="79" t="str">
        <f>IF(AND($C66&lt;R$45,COUNT($E66:Q66)&lt;$D$43),$D66/$D$43,"")</f>
        <v/>
      </c>
      <c r="S66" s="79" t="str">
        <f>IF(AND($C66&lt;S$45,COUNT($E66:R66)&lt;$D$43),$D66/$D$43,"")</f>
        <v/>
      </c>
      <c r="T66" s="79">
        <f>IF(AND($C66&lt;T$45,COUNT($E66:S66)&lt;$D$43),$D66/$D$43,"")</f>
        <v>0</v>
      </c>
      <c r="U66" s="79" t="str">
        <f>IF(AND($C66&lt;U$45,COUNT($E66:T66)&lt;$D$43),$D66/$D$43,"")</f>
        <v/>
      </c>
      <c r="V66" s="79" t="str">
        <f>IF(AND($C66&lt;V$45,COUNT($E66:U66)&lt;$D$43),$D66/$D$43,"")</f>
        <v/>
      </c>
      <c r="W66" s="79" t="str">
        <f>IF(AND($C66&lt;W$45,COUNT($E66:V66)&lt;$D$43),$D66/$D$43,"")</f>
        <v/>
      </c>
      <c r="X66" s="79" t="str">
        <f>IF(AND($C66&lt;X$45,COUNT($E66:W66)&lt;$D$43),$D66/$D$43,"")</f>
        <v/>
      </c>
      <c r="Y66" s="42">
        <f t="shared" si="19"/>
        <v>0</v>
      </c>
    </row>
    <row r="67" spans="1:25" x14ac:dyDescent="0.15">
      <c r="B67" s="92"/>
      <c r="C67" s="49">
        <v>45</v>
      </c>
      <c r="D67" s="41">
        <v>0</v>
      </c>
      <c r="E67" s="42" t="str">
        <f t="shared" si="18"/>
        <v/>
      </c>
      <c r="F67" s="79" t="str">
        <f>IF(AND($C67&lt;F$45,COUNT($E67:E67)&lt;$D$43),$D67/$D$43,"")</f>
        <v/>
      </c>
      <c r="G67" s="79" t="str">
        <f>IF(AND($C67&lt;G$45,COUNT($E67:F67)&lt;$D$43),$D67/$D$43,"")</f>
        <v/>
      </c>
      <c r="H67" s="79" t="str">
        <f>IF(AND($C67&lt;H$45,COUNT($E67:G67)&lt;$D$43),$D67/$D$43,"")</f>
        <v/>
      </c>
      <c r="I67" s="79" t="str">
        <f>IF(AND($C67&lt;I$45,COUNT($E67:H67)&lt;$D$43),$D67/$D$43,"")</f>
        <v/>
      </c>
      <c r="J67" s="79" t="str">
        <f>IF(AND($C67&lt;J$45,COUNT($E67:I67)&lt;$D$43),$D67/$D$43,"")</f>
        <v/>
      </c>
      <c r="K67" s="79" t="str">
        <f>IF(AND($C67&lt;K$45,COUNT($E67:J67)&lt;$D$43),$D67/$D$43,"")</f>
        <v/>
      </c>
      <c r="L67" s="79" t="str">
        <f>IF(AND($C67&lt;L$45,COUNT($E67:K67)&lt;$D$43),$D67/$D$43,"")</f>
        <v/>
      </c>
      <c r="M67" s="79" t="str">
        <f>IF(AND($C67&lt;M$45,COUNT($E67:L67)&lt;$D$43),$D67/$D$43,"")</f>
        <v/>
      </c>
      <c r="N67" s="79" t="str">
        <f>IF(AND($C67&lt;N$45,COUNT($E67:M67)&lt;$D$43),$D67/$D$43,"")</f>
        <v/>
      </c>
      <c r="O67" s="79" t="str">
        <f>IF(AND($C67&lt;O$45,COUNT($E67:N67)&lt;$D$43),$D67/$D$43,"")</f>
        <v/>
      </c>
      <c r="P67" s="79" t="str">
        <f>IF(AND($C67&lt;P$45,COUNT($E67:O67)&lt;$D$43),$D67/$D$43,"")</f>
        <v/>
      </c>
      <c r="Q67" s="79" t="str">
        <f>IF(AND($C67&lt;Q$45,COUNT($E67:P67)&lt;$D$43),$D67/$D$43,"")</f>
        <v/>
      </c>
      <c r="R67" s="79" t="str">
        <f>IF(AND($C67&lt;R$45,COUNT($E67:Q67)&lt;$D$43),$D67/$D$43,"")</f>
        <v/>
      </c>
      <c r="S67" s="79" t="str">
        <f>IF(AND($C67&lt;S$45,COUNT($E67:R67)&lt;$D$43),$D67/$D$43,"")</f>
        <v/>
      </c>
      <c r="T67" s="79" t="str">
        <f>IF(AND($C67&lt;T$45,COUNT($E67:S67)&lt;$D$43),$D67/$D$43,"")</f>
        <v/>
      </c>
      <c r="U67" s="79">
        <f>IF(AND($C67&lt;U$45,COUNT($E67:T67)&lt;$D$43),$D67/$D$43,"")</f>
        <v>0</v>
      </c>
      <c r="V67" s="79" t="str">
        <f>IF(AND($C67&lt;V$45,COUNT($E67:U67)&lt;$D$43),$D67/$D$43,"")</f>
        <v/>
      </c>
      <c r="W67" s="79" t="str">
        <f>IF(AND($C67&lt;W$45,COUNT($E67:V67)&lt;$D$43),$D67/$D$43,"")</f>
        <v/>
      </c>
      <c r="X67" s="79" t="str">
        <f>IF(AND($C67&lt;X$45,COUNT($E67:W67)&lt;$D$43),$D67/$D$43,"")</f>
        <v/>
      </c>
      <c r="Y67" s="42">
        <f t="shared" si="19"/>
        <v>0</v>
      </c>
    </row>
    <row r="68" spans="1:25" x14ac:dyDescent="0.15">
      <c r="B68" s="92"/>
      <c r="C68" s="49">
        <v>46</v>
      </c>
      <c r="D68" s="41">
        <v>0</v>
      </c>
      <c r="E68" s="42" t="str">
        <f t="shared" si="18"/>
        <v/>
      </c>
      <c r="F68" s="79" t="str">
        <f>IF(AND($C68&lt;F$45,COUNT($E68:E68)&lt;$D$43),$D68/$D$43,"")</f>
        <v/>
      </c>
      <c r="G68" s="79" t="str">
        <f>IF(AND($C68&lt;G$45,COUNT($E68:F68)&lt;$D$43),$D68/$D$43,"")</f>
        <v/>
      </c>
      <c r="H68" s="79" t="str">
        <f>IF(AND($C68&lt;H$45,COUNT($E68:G68)&lt;$D$43),$D68/$D$43,"")</f>
        <v/>
      </c>
      <c r="I68" s="79" t="str">
        <f>IF(AND($C68&lt;I$45,COUNT($E68:H68)&lt;$D$43),$D68/$D$43,"")</f>
        <v/>
      </c>
      <c r="J68" s="79" t="str">
        <f>IF(AND($C68&lt;J$45,COUNT($E68:I68)&lt;$D$43),$D68/$D$43,"")</f>
        <v/>
      </c>
      <c r="K68" s="79" t="str">
        <f>IF(AND($C68&lt;K$45,COUNT($E68:J68)&lt;$D$43),$D68/$D$43,"")</f>
        <v/>
      </c>
      <c r="L68" s="79" t="str">
        <f>IF(AND($C68&lt;L$45,COUNT($E68:K68)&lt;$D$43),$D68/$D$43,"")</f>
        <v/>
      </c>
      <c r="M68" s="79" t="str">
        <f>IF(AND($C68&lt;M$45,COUNT($E68:L68)&lt;$D$43),$D68/$D$43,"")</f>
        <v/>
      </c>
      <c r="N68" s="79" t="str">
        <f>IF(AND($C68&lt;N$45,COUNT($E68:M68)&lt;$D$43),$D68/$D$43,"")</f>
        <v/>
      </c>
      <c r="O68" s="79" t="str">
        <f>IF(AND($C68&lt;O$45,COUNT($E68:N68)&lt;$D$43),$D68/$D$43,"")</f>
        <v/>
      </c>
      <c r="P68" s="79" t="str">
        <f>IF(AND($C68&lt;P$45,COUNT($E68:O68)&lt;$D$43),$D68/$D$43,"")</f>
        <v/>
      </c>
      <c r="Q68" s="79" t="str">
        <f>IF(AND($C68&lt;Q$45,COUNT($E68:P68)&lt;$D$43),$D68/$D$43,"")</f>
        <v/>
      </c>
      <c r="R68" s="79" t="str">
        <f>IF(AND($C68&lt;R$45,COUNT($E68:Q68)&lt;$D$43),$D68/$D$43,"")</f>
        <v/>
      </c>
      <c r="S68" s="79" t="str">
        <f>IF(AND($C68&lt;S$45,COUNT($E68:R68)&lt;$D$43),$D68/$D$43,"")</f>
        <v/>
      </c>
      <c r="T68" s="79" t="str">
        <f>IF(AND($C68&lt;T$45,COUNT($E68:S68)&lt;$D$43),$D68/$D$43,"")</f>
        <v/>
      </c>
      <c r="U68" s="79" t="str">
        <f>IF(AND($C68&lt;U$45,COUNT($E68:T68)&lt;$D$43),$D68/$D$43,"")</f>
        <v/>
      </c>
      <c r="V68" s="79">
        <f>IF(AND($C68&lt;V$45,COUNT($E68:U68)&lt;$D$43),$D68/$D$43,"")</f>
        <v>0</v>
      </c>
      <c r="W68" s="79" t="str">
        <f>IF(AND($C68&lt;W$45,COUNT($E68:V68)&lt;$D$43),$D68/$D$43,"")</f>
        <v/>
      </c>
      <c r="X68" s="79" t="str">
        <f>IF(AND($C68&lt;X$45,COUNT($E68:W68)&lt;$D$43),$D68/$D$43,"")</f>
        <v/>
      </c>
      <c r="Y68" s="42">
        <f t="shared" si="19"/>
        <v>0</v>
      </c>
    </row>
    <row r="69" spans="1:25" x14ac:dyDescent="0.15">
      <c r="B69" s="92"/>
      <c r="C69" s="49">
        <v>47</v>
      </c>
      <c r="D69" s="41">
        <v>0</v>
      </c>
      <c r="E69" s="42" t="str">
        <f t="shared" si="18"/>
        <v/>
      </c>
      <c r="F69" s="79" t="str">
        <f>IF(AND($C69&lt;F$45,COUNT($E69:E69)&lt;$D$43),$D69/$D$43,"")</f>
        <v/>
      </c>
      <c r="G69" s="79" t="str">
        <f>IF(AND($C69&lt;G$45,COUNT($E69:F69)&lt;$D$43),$D69/$D$43,"")</f>
        <v/>
      </c>
      <c r="H69" s="79" t="str">
        <f>IF(AND($C69&lt;H$45,COUNT($E69:G69)&lt;$D$43),$D69/$D$43,"")</f>
        <v/>
      </c>
      <c r="I69" s="79" t="str">
        <f>IF(AND($C69&lt;I$45,COUNT($E69:H69)&lt;$D$43),$D69/$D$43,"")</f>
        <v/>
      </c>
      <c r="J69" s="79" t="str">
        <f>IF(AND($C69&lt;J$45,COUNT($E69:I69)&lt;$D$43),$D69/$D$43,"")</f>
        <v/>
      </c>
      <c r="K69" s="79" t="str">
        <f>IF(AND($C69&lt;K$45,COUNT($E69:J69)&lt;$D$43),$D69/$D$43,"")</f>
        <v/>
      </c>
      <c r="L69" s="79" t="str">
        <f>IF(AND($C69&lt;L$45,COUNT($E69:K69)&lt;$D$43),$D69/$D$43,"")</f>
        <v/>
      </c>
      <c r="M69" s="79" t="str">
        <f>IF(AND($C69&lt;M$45,COUNT($E69:L69)&lt;$D$43),$D69/$D$43,"")</f>
        <v/>
      </c>
      <c r="N69" s="79" t="str">
        <f>IF(AND($C69&lt;N$45,COUNT($E69:M69)&lt;$D$43),$D69/$D$43,"")</f>
        <v/>
      </c>
      <c r="O69" s="79" t="str">
        <f>IF(AND($C69&lt;O$45,COUNT($E69:N69)&lt;$D$43),$D69/$D$43,"")</f>
        <v/>
      </c>
      <c r="P69" s="79" t="str">
        <f>IF(AND($C69&lt;P$45,COUNT($E69:O69)&lt;$D$43),$D69/$D$43,"")</f>
        <v/>
      </c>
      <c r="Q69" s="79" t="str">
        <f>IF(AND($C69&lt;Q$45,COUNT($E69:P69)&lt;$D$43),$D69/$D$43,"")</f>
        <v/>
      </c>
      <c r="R69" s="79" t="str">
        <f>IF(AND($C69&lt;R$45,COUNT($E69:Q69)&lt;$D$43),$D69/$D$43,"")</f>
        <v/>
      </c>
      <c r="S69" s="79" t="str">
        <f>IF(AND($C69&lt;S$45,COUNT($E69:R69)&lt;$D$43),$D69/$D$43,"")</f>
        <v/>
      </c>
      <c r="T69" s="79" t="str">
        <f>IF(AND($C69&lt;T$45,COUNT($E69:S69)&lt;$D$43),$D69/$D$43,"")</f>
        <v/>
      </c>
      <c r="U69" s="79" t="str">
        <f>IF(AND($C69&lt;U$45,COUNT($E69:T69)&lt;$D$43),$D69/$D$43,"")</f>
        <v/>
      </c>
      <c r="V69" s="79" t="str">
        <f>IF(AND($C69&lt;V$45,COUNT($E69:U69)&lt;$D$43),$D69/$D$43,"")</f>
        <v/>
      </c>
      <c r="W69" s="79">
        <f>IF(AND($C69&lt;W$45,COUNT($E69:V69)&lt;$D$43),$D69/$D$43,"")</f>
        <v>0</v>
      </c>
      <c r="X69" s="79" t="str">
        <f>IF(AND($C69&lt;X$45,COUNT($E69:W69)&lt;$D$43),$D69/$D$43,"")</f>
        <v/>
      </c>
      <c r="Y69" s="42">
        <f t="shared" si="19"/>
        <v>0</v>
      </c>
    </row>
    <row r="70" spans="1:25" x14ac:dyDescent="0.15">
      <c r="B70" s="92"/>
      <c r="C70" s="49">
        <v>48</v>
      </c>
      <c r="D70" s="41">
        <v>0</v>
      </c>
      <c r="E70" s="42" t="str">
        <f t="shared" si="18"/>
        <v/>
      </c>
      <c r="F70" s="79" t="str">
        <f>IF(AND($C70&lt;F$45,COUNT($E70:E70)&lt;$D$43),$D70/$D$43,"")</f>
        <v/>
      </c>
      <c r="G70" s="79" t="str">
        <f>IF(AND($C70&lt;G$45,COUNT($E70:F70)&lt;$D$43),$D70/$D$43,"")</f>
        <v/>
      </c>
      <c r="H70" s="79" t="str">
        <f>IF(AND($C70&lt;H$45,COUNT($E70:G70)&lt;$D$43),$D70/$D$43,"")</f>
        <v/>
      </c>
      <c r="I70" s="79" t="str">
        <f>IF(AND($C70&lt;I$45,COUNT($E70:H70)&lt;$D$43),$D70/$D$43,"")</f>
        <v/>
      </c>
      <c r="J70" s="79" t="str">
        <f>IF(AND($C70&lt;J$45,COUNT($E70:I70)&lt;$D$43),$D70/$D$43,"")</f>
        <v/>
      </c>
      <c r="K70" s="79" t="str">
        <f>IF(AND($C70&lt;K$45,COUNT($E70:J70)&lt;$D$43),$D70/$D$43,"")</f>
        <v/>
      </c>
      <c r="L70" s="79" t="str">
        <f>IF(AND($C70&lt;L$45,COUNT($E70:K70)&lt;$D$43),$D70/$D$43,"")</f>
        <v/>
      </c>
      <c r="M70" s="79" t="str">
        <f>IF(AND($C70&lt;M$45,COUNT($E70:L70)&lt;$D$43),$D70/$D$43,"")</f>
        <v/>
      </c>
      <c r="N70" s="79" t="str">
        <f>IF(AND($C70&lt;N$45,COUNT($E70:M70)&lt;$D$43),$D70/$D$43,"")</f>
        <v/>
      </c>
      <c r="O70" s="79" t="str">
        <f>IF(AND($C70&lt;O$45,COUNT($E70:N70)&lt;$D$43),$D70/$D$43,"")</f>
        <v/>
      </c>
      <c r="P70" s="79" t="str">
        <f>IF(AND($C70&lt;P$45,COUNT($E70:O70)&lt;$D$43),$D70/$D$43,"")</f>
        <v/>
      </c>
      <c r="Q70" s="79" t="str">
        <f>IF(AND($C70&lt;Q$45,COUNT($E70:P70)&lt;$D$43),$D70/$D$43,"")</f>
        <v/>
      </c>
      <c r="R70" s="79" t="str">
        <f>IF(AND($C70&lt;R$45,COUNT($E70:Q70)&lt;$D$43),$D70/$D$43,"")</f>
        <v/>
      </c>
      <c r="S70" s="79" t="str">
        <f>IF(AND($C70&lt;S$45,COUNT($E70:R70)&lt;$D$43),$D70/$D$43,"")</f>
        <v/>
      </c>
      <c r="T70" s="79" t="str">
        <f>IF(AND($C70&lt;T$45,COUNT($E70:S70)&lt;$D$43),$D70/$D$43,"")</f>
        <v/>
      </c>
      <c r="U70" s="79" t="str">
        <f>IF(AND($C70&lt;U$45,COUNT($E70:T70)&lt;$D$43),$D70/$D$43,"")</f>
        <v/>
      </c>
      <c r="V70" s="79" t="str">
        <f>IF(AND($C70&lt;V$45,COUNT($E70:U70)&lt;$D$43),$D70/$D$43,"")</f>
        <v/>
      </c>
      <c r="W70" s="79" t="str">
        <f>IF(AND($C70&lt;W$45,COUNT($E70:V70)&lt;$D$43),$D70/$D$43,"")</f>
        <v/>
      </c>
      <c r="X70" s="79">
        <f>IF(AND($C70&lt;X$45,COUNT($E70:W70)&lt;$D$43),$D70/$D$43,"")</f>
        <v>0</v>
      </c>
      <c r="Y70" s="42">
        <f t="shared" si="19"/>
        <v>0</v>
      </c>
    </row>
    <row r="71" spans="1:25" x14ac:dyDescent="0.15">
      <c r="B71" s="93"/>
      <c r="C71" s="52">
        <v>49</v>
      </c>
      <c r="D71" s="43">
        <v>0</v>
      </c>
      <c r="E71" s="44" t="str">
        <f t="shared" si="18"/>
        <v/>
      </c>
      <c r="F71" s="80" t="str">
        <f>IF(AND($C71&lt;F$45,COUNT($E71:E71)&lt;$D$43),$D71/$D$43,"")</f>
        <v/>
      </c>
      <c r="G71" s="80" t="str">
        <f>IF(AND($C71&lt;G$45,COUNT($E71:F71)&lt;$D$43),$D71/$D$43,"")</f>
        <v/>
      </c>
      <c r="H71" s="80" t="str">
        <f>IF(AND($C71&lt;H$45,COUNT($E71:G71)&lt;$D$43),$D71/$D$43,"")</f>
        <v/>
      </c>
      <c r="I71" s="80" t="str">
        <f>IF(AND($C71&lt;I$45,COUNT($E71:H71)&lt;$D$43),$D71/$D$43,"")</f>
        <v/>
      </c>
      <c r="J71" s="80" t="str">
        <f>IF(AND($C71&lt;J$45,COUNT($E71:I71)&lt;$D$43),$D71/$D$43,"")</f>
        <v/>
      </c>
      <c r="K71" s="80" t="str">
        <f>IF(AND($C71&lt;K$45,COUNT($E71:J71)&lt;$D$43),$D71/$D$43,"")</f>
        <v/>
      </c>
      <c r="L71" s="80" t="str">
        <f>IF(AND($C71&lt;L$45,COUNT($E71:K71)&lt;$D$43),$D71/$D$43,"")</f>
        <v/>
      </c>
      <c r="M71" s="80" t="str">
        <f>IF(AND($C71&lt;M$45,COUNT($E71:L71)&lt;$D$43),$D71/$D$43,"")</f>
        <v/>
      </c>
      <c r="N71" s="80" t="str">
        <f>IF(AND($C71&lt;N$45,COUNT($E71:M71)&lt;$D$43),$D71/$D$43,"")</f>
        <v/>
      </c>
      <c r="O71" s="80" t="str">
        <f>IF(AND($C71&lt;O$45,COUNT($E71:N71)&lt;$D$43),$D71/$D$43,"")</f>
        <v/>
      </c>
      <c r="P71" s="80" t="str">
        <f>IF(AND($C71&lt;P$45,COUNT($E71:O71)&lt;$D$43),$D71/$D$43,"")</f>
        <v/>
      </c>
      <c r="Q71" s="80" t="str">
        <f>IF(AND($C71&lt;Q$45,COUNT($E71:P71)&lt;$D$43),$D71/$D$43,"")</f>
        <v/>
      </c>
      <c r="R71" s="80" t="str">
        <f>IF(AND($C71&lt;R$45,COUNT($E71:Q71)&lt;$D$43),$D71/$D$43,"")</f>
        <v/>
      </c>
      <c r="S71" s="80" t="str">
        <f>IF(AND($C71&lt;S$45,COUNT($E71:R71)&lt;$D$43),$D71/$D$43,"")</f>
        <v/>
      </c>
      <c r="T71" s="80" t="str">
        <f>IF(AND($C71&lt;T$45,COUNT($E71:S71)&lt;$D$43),$D71/$D$43,"")</f>
        <v/>
      </c>
      <c r="U71" s="80" t="str">
        <f>IF(AND($C71&lt;U$45,COUNT($E71:T71)&lt;$D$43),$D71/$D$43,"")</f>
        <v/>
      </c>
      <c r="V71" s="80" t="str">
        <f>IF(AND($C71&lt;V$45,COUNT($E71:U71)&lt;$D$43),$D71/$D$43,"")</f>
        <v/>
      </c>
      <c r="W71" s="80" t="str">
        <f>IF(AND($C71&lt;W$45,COUNT($E71:V71)&lt;$D$43),$D71/$D$43,"")</f>
        <v/>
      </c>
      <c r="X71" s="80" t="str">
        <f>IF(AND($C71&lt;X$45,COUNT($E71:W71)&lt;$D$43),$D71/$D$43,"")</f>
        <v/>
      </c>
      <c r="Y71" s="44">
        <f t="shared" si="19"/>
        <v>0</v>
      </c>
    </row>
    <row r="73" spans="1:25" x14ac:dyDescent="0.15">
      <c r="Y73" s="123" t="s">
        <v>53</v>
      </c>
    </row>
    <row r="74" spans="1:25" ht="15" x14ac:dyDescent="0.15">
      <c r="A74" s="148" t="s">
        <v>153</v>
      </c>
      <c r="E74" s="10">
        <v>30</v>
      </c>
      <c r="F74" s="10">
        <f t="shared" ref="F74:U75" si="20">E74+1</f>
        <v>31</v>
      </c>
      <c r="G74" s="10">
        <f t="shared" si="20"/>
        <v>32</v>
      </c>
      <c r="H74" s="10">
        <f t="shared" si="20"/>
        <v>33</v>
      </c>
      <c r="I74" s="10">
        <f t="shared" si="20"/>
        <v>34</v>
      </c>
      <c r="J74" s="10">
        <f t="shared" si="20"/>
        <v>35</v>
      </c>
      <c r="K74" s="10">
        <f t="shared" si="20"/>
        <v>36</v>
      </c>
      <c r="L74" s="10">
        <f t="shared" si="20"/>
        <v>37</v>
      </c>
      <c r="M74" s="10">
        <f t="shared" si="20"/>
        <v>38</v>
      </c>
      <c r="N74" s="10">
        <f t="shared" si="20"/>
        <v>39</v>
      </c>
      <c r="O74" s="10">
        <f t="shared" si="20"/>
        <v>40</v>
      </c>
      <c r="P74" s="10">
        <f t="shared" si="20"/>
        <v>41</v>
      </c>
      <c r="Q74" s="10">
        <f t="shared" si="20"/>
        <v>42</v>
      </c>
      <c r="R74" s="10">
        <f t="shared" si="20"/>
        <v>43</v>
      </c>
      <c r="S74" s="10">
        <f t="shared" si="20"/>
        <v>44</v>
      </c>
      <c r="T74" s="10">
        <f t="shared" si="20"/>
        <v>45</v>
      </c>
      <c r="U74" s="10">
        <f t="shared" si="20"/>
        <v>46</v>
      </c>
      <c r="V74" s="10">
        <f t="shared" ref="V74:X75" si="21">U74+1</f>
        <v>47</v>
      </c>
      <c r="W74" s="10">
        <f t="shared" si="21"/>
        <v>48</v>
      </c>
      <c r="X74" s="10">
        <f t="shared" si="21"/>
        <v>49</v>
      </c>
      <c r="Y74" s="124"/>
    </row>
    <row r="75" spans="1:25" x14ac:dyDescent="0.15">
      <c r="E75" s="6">
        <v>1</v>
      </c>
      <c r="F75" s="6">
        <f t="shared" si="20"/>
        <v>2</v>
      </c>
      <c r="G75" s="6">
        <f t="shared" si="20"/>
        <v>3</v>
      </c>
      <c r="H75" s="6">
        <f t="shared" si="20"/>
        <v>4</v>
      </c>
      <c r="I75" s="6">
        <f t="shared" si="20"/>
        <v>5</v>
      </c>
      <c r="J75" s="6">
        <f t="shared" si="20"/>
        <v>6</v>
      </c>
      <c r="K75" s="6">
        <f t="shared" si="20"/>
        <v>7</v>
      </c>
      <c r="L75" s="6">
        <f t="shared" si="20"/>
        <v>8</v>
      </c>
      <c r="M75" s="6">
        <f t="shared" si="20"/>
        <v>9</v>
      </c>
      <c r="N75" s="6">
        <f t="shared" si="20"/>
        <v>10</v>
      </c>
      <c r="O75" s="6">
        <f t="shared" si="20"/>
        <v>11</v>
      </c>
      <c r="P75" s="6">
        <f t="shared" si="20"/>
        <v>12</v>
      </c>
      <c r="Q75" s="6">
        <f t="shared" si="20"/>
        <v>13</v>
      </c>
      <c r="R75" s="6">
        <f t="shared" si="20"/>
        <v>14</v>
      </c>
      <c r="S75" s="6">
        <f t="shared" si="20"/>
        <v>15</v>
      </c>
      <c r="T75" s="6">
        <f t="shared" si="20"/>
        <v>16</v>
      </c>
      <c r="U75" s="6">
        <f t="shared" si="20"/>
        <v>17</v>
      </c>
      <c r="V75" s="6">
        <f t="shared" si="21"/>
        <v>18</v>
      </c>
      <c r="W75" s="6">
        <f t="shared" si="21"/>
        <v>19</v>
      </c>
      <c r="X75" s="6">
        <f t="shared" si="21"/>
        <v>20</v>
      </c>
      <c r="Y75" s="125" t="s">
        <v>54</v>
      </c>
    </row>
    <row r="76" spans="1:25" x14ac:dyDescent="0.15">
      <c r="E76" s="7">
        <v>43555</v>
      </c>
      <c r="F76" s="7">
        <f t="shared" ref="F76:X76" si="22">DATE(YEAR(E76)+1,MONTH(E76),DAY(E76))</f>
        <v>43921</v>
      </c>
      <c r="G76" s="7">
        <f t="shared" si="22"/>
        <v>44286</v>
      </c>
      <c r="H76" s="7">
        <f t="shared" si="22"/>
        <v>44651</v>
      </c>
      <c r="I76" s="7">
        <f t="shared" si="22"/>
        <v>45016</v>
      </c>
      <c r="J76" s="7">
        <f t="shared" si="22"/>
        <v>45382</v>
      </c>
      <c r="K76" s="7">
        <f t="shared" si="22"/>
        <v>45747</v>
      </c>
      <c r="L76" s="7">
        <f t="shared" si="22"/>
        <v>46112</v>
      </c>
      <c r="M76" s="7">
        <f t="shared" si="22"/>
        <v>46477</v>
      </c>
      <c r="N76" s="7">
        <f t="shared" si="22"/>
        <v>46843</v>
      </c>
      <c r="O76" s="7">
        <f t="shared" si="22"/>
        <v>47208</v>
      </c>
      <c r="P76" s="7">
        <f t="shared" si="22"/>
        <v>47573</v>
      </c>
      <c r="Q76" s="7">
        <f t="shared" si="22"/>
        <v>47938</v>
      </c>
      <c r="R76" s="7">
        <f t="shared" si="22"/>
        <v>48304</v>
      </c>
      <c r="S76" s="7">
        <f t="shared" si="22"/>
        <v>48669</v>
      </c>
      <c r="T76" s="7">
        <f t="shared" si="22"/>
        <v>49034</v>
      </c>
      <c r="U76" s="7">
        <f t="shared" si="22"/>
        <v>49399</v>
      </c>
      <c r="V76" s="7">
        <f t="shared" si="22"/>
        <v>49765</v>
      </c>
      <c r="W76" s="7">
        <f t="shared" si="22"/>
        <v>50130</v>
      </c>
      <c r="X76" s="7">
        <f t="shared" si="22"/>
        <v>50495</v>
      </c>
      <c r="Y76" s="8"/>
    </row>
    <row r="77" spans="1:25" x14ac:dyDescent="0.15">
      <c r="B77" s="36"/>
      <c r="C77" s="47" t="s">
        <v>154</v>
      </c>
      <c r="D77" s="37"/>
      <c r="E77" s="42">
        <f t="array" ref="E77:X77">TRANSPOSE(Y52:Y71)</f>
        <v>0</v>
      </c>
      <c r="F77" s="42">
        <v>0</v>
      </c>
      <c r="G77" s="42">
        <v>0</v>
      </c>
      <c r="H77" s="42">
        <v>0</v>
      </c>
      <c r="I77" s="42">
        <v>0</v>
      </c>
      <c r="J77" s="42">
        <v>0</v>
      </c>
      <c r="K77" s="42">
        <v>0</v>
      </c>
      <c r="L77" s="42">
        <v>0</v>
      </c>
      <c r="M77" s="42">
        <v>0</v>
      </c>
      <c r="N77" s="42">
        <v>0</v>
      </c>
      <c r="O77" s="42">
        <v>0</v>
      </c>
      <c r="P77" s="42">
        <v>0</v>
      </c>
      <c r="Q77" s="42">
        <v>0</v>
      </c>
      <c r="R77" s="42">
        <v>0</v>
      </c>
      <c r="S77" s="42">
        <v>0</v>
      </c>
      <c r="T77" s="42">
        <v>0</v>
      </c>
      <c r="U77" s="42">
        <v>0</v>
      </c>
      <c r="V77" s="42">
        <v>0</v>
      </c>
      <c r="W77" s="42">
        <v>0</v>
      </c>
      <c r="X77" s="42">
        <v>0</v>
      </c>
      <c r="Y77" s="42">
        <f>SUM(E77:X77)</f>
        <v>0</v>
      </c>
    </row>
    <row r="78" spans="1:25" x14ac:dyDescent="0.15">
      <c r="B78" s="36"/>
      <c r="C78" s="47" t="s">
        <v>155</v>
      </c>
      <c r="D78" s="47"/>
      <c r="E78" s="45">
        <f t="shared" ref="E78:X78" si="23">SUM(E52:E71)</f>
        <v>0</v>
      </c>
      <c r="F78" s="45">
        <f t="shared" si="23"/>
        <v>0</v>
      </c>
      <c r="G78" s="45">
        <f t="shared" si="23"/>
        <v>0</v>
      </c>
      <c r="H78" s="45">
        <f t="shared" si="23"/>
        <v>0</v>
      </c>
      <c r="I78" s="45">
        <f t="shared" si="23"/>
        <v>0</v>
      </c>
      <c r="J78" s="45">
        <f t="shared" si="23"/>
        <v>0</v>
      </c>
      <c r="K78" s="45">
        <f t="shared" si="23"/>
        <v>0</v>
      </c>
      <c r="L78" s="45">
        <f t="shared" si="23"/>
        <v>0</v>
      </c>
      <c r="M78" s="45">
        <f t="shared" si="23"/>
        <v>0</v>
      </c>
      <c r="N78" s="45">
        <f t="shared" si="23"/>
        <v>0</v>
      </c>
      <c r="O78" s="45">
        <f t="shared" si="23"/>
        <v>0</v>
      </c>
      <c r="P78" s="45">
        <f t="shared" si="23"/>
        <v>0</v>
      </c>
      <c r="Q78" s="45">
        <f t="shared" si="23"/>
        <v>0</v>
      </c>
      <c r="R78" s="45">
        <f t="shared" si="23"/>
        <v>0</v>
      </c>
      <c r="S78" s="45">
        <f t="shared" si="23"/>
        <v>0</v>
      </c>
      <c r="T78" s="45">
        <f t="shared" si="23"/>
        <v>0</v>
      </c>
      <c r="U78" s="45">
        <f t="shared" si="23"/>
        <v>0</v>
      </c>
      <c r="V78" s="45">
        <f t="shared" si="23"/>
        <v>0</v>
      </c>
      <c r="W78" s="45">
        <f t="shared" si="23"/>
        <v>0</v>
      </c>
      <c r="X78" s="45">
        <f t="shared" si="23"/>
        <v>0</v>
      </c>
      <c r="Y78" s="45">
        <f t="shared" ref="Y78:Y79" si="24">SUM(E78:X78)</f>
        <v>0</v>
      </c>
    </row>
    <row r="79" spans="1:25" x14ac:dyDescent="0.15">
      <c r="B79" s="36"/>
      <c r="C79" s="47" t="s">
        <v>156</v>
      </c>
      <c r="D79" s="47"/>
      <c r="E79" s="45"/>
      <c r="F79" s="45"/>
      <c r="G79" s="45"/>
      <c r="H79" s="45"/>
      <c r="I79" s="45"/>
      <c r="J79" s="45"/>
      <c r="K79" s="45"/>
      <c r="L79" s="45"/>
      <c r="M79" s="45"/>
      <c r="N79" s="45"/>
      <c r="O79" s="45"/>
      <c r="P79" s="45"/>
      <c r="Q79" s="45"/>
      <c r="R79" s="45"/>
      <c r="S79" s="45"/>
      <c r="T79" s="45"/>
      <c r="U79" s="45"/>
      <c r="V79" s="45"/>
      <c r="W79" s="45"/>
      <c r="X79" s="45">
        <f>Y77</f>
        <v>0</v>
      </c>
      <c r="Y79" s="45">
        <f t="shared" si="24"/>
        <v>0</v>
      </c>
    </row>
    <row r="80" spans="1:25" x14ac:dyDescent="0.15">
      <c r="B80" s="36"/>
      <c r="C80" s="47" t="s">
        <v>157</v>
      </c>
      <c r="D80" s="47"/>
      <c r="E80" s="45">
        <f>E49-E78-E79</f>
        <v>0</v>
      </c>
      <c r="F80" s="45">
        <f>E80+F49-F78-F79</f>
        <v>0</v>
      </c>
      <c r="G80" s="45">
        <f t="shared" ref="G80" si="25">F80+G49-G78-G79</f>
        <v>0</v>
      </c>
      <c r="H80" s="45">
        <f t="shared" ref="H80" si="26">G80+H49-H78-H79</f>
        <v>0</v>
      </c>
      <c r="I80" s="45">
        <f t="shared" ref="I80" si="27">H80+I49-I78-I79</f>
        <v>0</v>
      </c>
      <c r="J80" s="45">
        <f t="shared" ref="J80" si="28">I80+J49-J78-J79</f>
        <v>0</v>
      </c>
      <c r="K80" s="45">
        <f t="shared" ref="K80" si="29">J80+K49-K78-K79</f>
        <v>0</v>
      </c>
      <c r="L80" s="45">
        <f t="shared" ref="L80" si="30">K80+L49-L78-L79</f>
        <v>0</v>
      </c>
      <c r="M80" s="45">
        <f t="shared" ref="M80" si="31">L80+M49-M78-M79</f>
        <v>0</v>
      </c>
      <c r="N80" s="45">
        <f t="shared" ref="N80" si="32">M80+N49-N78-N79</f>
        <v>0</v>
      </c>
      <c r="O80" s="45">
        <f t="shared" ref="O80" si="33">N80+O49-O78-O79</f>
        <v>0</v>
      </c>
      <c r="P80" s="45">
        <f t="shared" ref="P80" si="34">O80+P49-P78-P79</f>
        <v>0</v>
      </c>
      <c r="Q80" s="45">
        <f t="shared" ref="Q80" si="35">P80+Q49-Q78-Q79</f>
        <v>0</v>
      </c>
      <c r="R80" s="45">
        <f t="shared" ref="R80" si="36">Q80+R49-R78-R79</f>
        <v>0</v>
      </c>
      <c r="S80" s="45">
        <f t="shared" ref="S80" si="37">R80+S49-S78-S79</f>
        <v>0</v>
      </c>
      <c r="T80" s="45">
        <f t="shared" ref="T80" si="38">S80+T49-T78-T79</f>
        <v>0</v>
      </c>
      <c r="U80" s="45">
        <f t="shared" ref="U80" si="39">T80+U49-U78-U79</f>
        <v>0</v>
      </c>
      <c r="V80" s="45">
        <f t="shared" ref="V80" si="40">U80+V49-V78-V79</f>
        <v>0</v>
      </c>
      <c r="W80" s="45">
        <f t="shared" ref="W80" si="41">V80+W49-W78-W79</f>
        <v>0</v>
      </c>
      <c r="X80" s="45">
        <f t="shared" ref="X80" si="42">W80+X49-X78-X79</f>
        <v>0</v>
      </c>
      <c r="Y80" s="45"/>
    </row>
    <row r="81" spans="1:26" ht="15" thickBo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3" spans="1:26" ht="15.75" x14ac:dyDescent="0.15">
      <c r="A83" s="3"/>
      <c r="B83" s="36"/>
      <c r="C83" s="47" t="s">
        <v>134</v>
      </c>
      <c r="D83" s="20">
        <f>'主要工事一覧（例）'!C125</f>
        <v>1</v>
      </c>
    </row>
    <row r="84" spans="1:26" ht="15.75" x14ac:dyDescent="0.15">
      <c r="A84" s="3"/>
      <c r="B84" s="19"/>
      <c r="C84" s="19"/>
      <c r="D84" s="17"/>
      <c r="Y84" s="123" t="s">
        <v>53</v>
      </c>
    </row>
    <row r="85" spans="1:26" ht="15" x14ac:dyDescent="0.15">
      <c r="A85" s="148" t="s">
        <v>151</v>
      </c>
      <c r="E85" s="10">
        <v>30</v>
      </c>
      <c r="F85" s="10">
        <f t="shared" ref="F85:U86" si="43">E85+1</f>
        <v>31</v>
      </c>
      <c r="G85" s="10">
        <f t="shared" si="43"/>
        <v>32</v>
      </c>
      <c r="H85" s="10">
        <f t="shared" si="43"/>
        <v>33</v>
      </c>
      <c r="I85" s="10">
        <f t="shared" si="43"/>
        <v>34</v>
      </c>
      <c r="J85" s="10">
        <f t="shared" si="43"/>
        <v>35</v>
      </c>
      <c r="K85" s="10">
        <f t="shared" si="43"/>
        <v>36</v>
      </c>
      <c r="L85" s="10">
        <f t="shared" si="43"/>
        <v>37</v>
      </c>
      <c r="M85" s="10">
        <f t="shared" si="43"/>
        <v>38</v>
      </c>
      <c r="N85" s="10">
        <f t="shared" si="43"/>
        <v>39</v>
      </c>
      <c r="O85" s="10">
        <f t="shared" si="43"/>
        <v>40</v>
      </c>
      <c r="P85" s="10">
        <f t="shared" si="43"/>
        <v>41</v>
      </c>
      <c r="Q85" s="10">
        <f t="shared" si="43"/>
        <v>42</v>
      </c>
      <c r="R85" s="10">
        <f t="shared" si="43"/>
        <v>43</v>
      </c>
      <c r="S85" s="10">
        <f t="shared" si="43"/>
        <v>44</v>
      </c>
      <c r="T85" s="10">
        <f t="shared" si="43"/>
        <v>45</v>
      </c>
      <c r="U85" s="10">
        <f t="shared" si="43"/>
        <v>46</v>
      </c>
      <c r="V85" s="10">
        <f t="shared" ref="V85:X86" si="44">U85+1</f>
        <v>47</v>
      </c>
      <c r="W85" s="10">
        <f t="shared" si="44"/>
        <v>48</v>
      </c>
      <c r="X85" s="10">
        <f t="shared" si="44"/>
        <v>49</v>
      </c>
      <c r="Y85" s="124"/>
    </row>
    <row r="86" spans="1:26" x14ac:dyDescent="0.15">
      <c r="E86" s="6">
        <v>1</v>
      </c>
      <c r="F86" s="6">
        <f t="shared" si="43"/>
        <v>2</v>
      </c>
      <c r="G86" s="6">
        <f t="shared" si="43"/>
        <v>3</v>
      </c>
      <c r="H86" s="6">
        <f t="shared" si="43"/>
        <v>4</v>
      </c>
      <c r="I86" s="6">
        <f t="shared" si="43"/>
        <v>5</v>
      </c>
      <c r="J86" s="6">
        <f t="shared" si="43"/>
        <v>6</v>
      </c>
      <c r="K86" s="6">
        <f t="shared" si="43"/>
        <v>7</v>
      </c>
      <c r="L86" s="6">
        <f t="shared" si="43"/>
        <v>8</v>
      </c>
      <c r="M86" s="6">
        <f t="shared" si="43"/>
        <v>9</v>
      </c>
      <c r="N86" s="6">
        <f t="shared" si="43"/>
        <v>10</v>
      </c>
      <c r="O86" s="6">
        <f t="shared" si="43"/>
        <v>11</v>
      </c>
      <c r="P86" s="6">
        <f t="shared" si="43"/>
        <v>12</v>
      </c>
      <c r="Q86" s="6">
        <f t="shared" si="43"/>
        <v>13</v>
      </c>
      <c r="R86" s="6">
        <f t="shared" si="43"/>
        <v>14</v>
      </c>
      <c r="S86" s="6">
        <f t="shared" si="43"/>
        <v>15</v>
      </c>
      <c r="T86" s="6">
        <f t="shared" si="43"/>
        <v>16</v>
      </c>
      <c r="U86" s="6">
        <f t="shared" si="43"/>
        <v>17</v>
      </c>
      <c r="V86" s="6">
        <f t="shared" si="44"/>
        <v>18</v>
      </c>
      <c r="W86" s="6">
        <f t="shared" si="44"/>
        <v>19</v>
      </c>
      <c r="X86" s="6">
        <f t="shared" si="44"/>
        <v>20</v>
      </c>
      <c r="Y86" s="125" t="s">
        <v>54</v>
      </c>
    </row>
    <row r="87" spans="1:26" x14ac:dyDescent="0.15">
      <c r="E87" s="7">
        <v>43555</v>
      </c>
      <c r="F87" s="7">
        <f t="shared" ref="F87:X87" si="45">DATE(YEAR(E87)+1,MONTH(E87),DAY(E87))</f>
        <v>43921</v>
      </c>
      <c r="G87" s="7">
        <f t="shared" si="45"/>
        <v>44286</v>
      </c>
      <c r="H87" s="7">
        <f t="shared" si="45"/>
        <v>44651</v>
      </c>
      <c r="I87" s="7">
        <f t="shared" si="45"/>
        <v>45016</v>
      </c>
      <c r="J87" s="7">
        <f t="shared" si="45"/>
        <v>45382</v>
      </c>
      <c r="K87" s="7">
        <f t="shared" si="45"/>
        <v>45747</v>
      </c>
      <c r="L87" s="7">
        <f t="shared" si="45"/>
        <v>46112</v>
      </c>
      <c r="M87" s="7">
        <f t="shared" si="45"/>
        <v>46477</v>
      </c>
      <c r="N87" s="7">
        <f t="shared" si="45"/>
        <v>46843</v>
      </c>
      <c r="O87" s="7">
        <f t="shared" si="45"/>
        <v>47208</v>
      </c>
      <c r="P87" s="7">
        <f t="shared" si="45"/>
        <v>47573</v>
      </c>
      <c r="Q87" s="7">
        <f t="shared" si="45"/>
        <v>47938</v>
      </c>
      <c r="R87" s="7">
        <f t="shared" si="45"/>
        <v>48304</v>
      </c>
      <c r="S87" s="7">
        <f t="shared" si="45"/>
        <v>48669</v>
      </c>
      <c r="T87" s="7">
        <f t="shared" si="45"/>
        <v>49034</v>
      </c>
      <c r="U87" s="7">
        <f t="shared" si="45"/>
        <v>49399</v>
      </c>
      <c r="V87" s="7">
        <f t="shared" si="45"/>
        <v>49765</v>
      </c>
      <c r="W87" s="7">
        <f t="shared" si="45"/>
        <v>50130</v>
      </c>
      <c r="X87" s="7">
        <f t="shared" si="45"/>
        <v>50495</v>
      </c>
      <c r="Y87" s="8"/>
    </row>
    <row r="88" spans="1:26" x14ac:dyDescent="0.15">
      <c r="B88" s="36"/>
      <c r="C88" s="47" t="s">
        <v>152</v>
      </c>
      <c r="D88" s="47"/>
      <c r="E88" s="46">
        <f>'主要工事一覧（例）'!D125</f>
        <v>0</v>
      </c>
      <c r="F88" s="46">
        <f>'主要工事一覧（例）'!E125</f>
        <v>0</v>
      </c>
      <c r="G88" s="46">
        <f>'主要工事一覧（例）'!F125</f>
        <v>0</v>
      </c>
      <c r="H88" s="46">
        <f>'主要工事一覧（例）'!G125</f>
        <v>0</v>
      </c>
      <c r="I88" s="46">
        <f>'主要工事一覧（例）'!H125</f>
        <v>0</v>
      </c>
      <c r="J88" s="46">
        <f>'主要工事一覧（例）'!I125</f>
        <v>0</v>
      </c>
      <c r="K88" s="46">
        <f>'主要工事一覧（例）'!J125</f>
        <v>0</v>
      </c>
      <c r="L88" s="46">
        <f>'主要工事一覧（例）'!K125</f>
        <v>0</v>
      </c>
      <c r="M88" s="46">
        <f>'主要工事一覧（例）'!L125</f>
        <v>0</v>
      </c>
      <c r="N88" s="46">
        <f>'主要工事一覧（例）'!M125</f>
        <v>0</v>
      </c>
      <c r="O88" s="46">
        <f>'主要工事一覧（例）'!N125</f>
        <v>0</v>
      </c>
      <c r="P88" s="46">
        <f>'主要工事一覧（例）'!O125</f>
        <v>0</v>
      </c>
      <c r="Q88" s="46">
        <f>'主要工事一覧（例）'!P125</f>
        <v>0</v>
      </c>
      <c r="R88" s="46">
        <f>'主要工事一覧（例）'!Q125</f>
        <v>0</v>
      </c>
      <c r="S88" s="46">
        <f>'主要工事一覧（例）'!R125</f>
        <v>0</v>
      </c>
      <c r="T88" s="46">
        <f>'主要工事一覧（例）'!S125</f>
        <v>0</v>
      </c>
      <c r="U88" s="46">
        <f>'主要工事一覧（例）'!T125</f>
        <v>0</v>
      </c>
      <c r="V88" s="46">
        <f>'主要工事一覧（例）'!U125</f>
        <v>0</v>
      </c>
      <c r="W88" s="46">
        <f>'主要工事一覧（例）'!V125</f>
        <v>0</v>
      </c>
      <c r="X88" s="46">
        <f>'主要工事一覧（例）'!W125</f>
        <v>0</v>
      </c>
      <c r="Y88" s="46">
        <f>SUM(E88:X88)</f>
        <v>0</v>
      </c>
    </row>
    <row r="89" spans="1:26" x14ac:dyDescent="0.15">
      <c r="B89" s="36"/>
      <c r="C89" s="47" t="s">
        <v>138</v>
      </c>
      <c r="D89" s="4">
        <v>1</v>
      </c>
      <c r="E89" s="45">
        <f t="shared" ref="E89:X89" si="46">E88*$D$89</f>
        <v>0</v>
      </c>
      <c r="F89" s="45">
        <f t="shared" si="46"/>
        <v>0</v>
      </c>
      <c r="G89" s="45">
        <f t="shared" si="46"/>
        <v>0</v>
      </c>
      <c r="H89" s="45">
        <f t="shared" si="46"/>
        <v>0</v>
      </c>
      <c r="I89" s="45">
        <f t="shared" si="46"/>
        <v>0</v>
      </c>
      <c r="J89" s="45">
        <f t="shared" si="46"/>
        <v>0</v>
      </c>
      <c r="K89" s="45">
        <f t="shared" si="46"/>
        <v>0</v>
      </c>
      <c r="L89" s="45">
        <f t="shared" si="46"/>
        <v>0</v>
      </c>
      <c r="M89" s="45">
        <f t="shared" si="46"/>
        <v>0</v>
      </c>
      <c r="N89" s="45">
        <f t="shared" si="46"/>
        <v>0</v>
      </c>
      <c r="O89" s="45">
        <f t="shared" si="46"/>
        <v>0</v>
      </c>
      <c r="P89" s="45">
        <f t="shared" si="46"/>
        <v>0</v>
      </c>
      <c r="Q89" s="45">
        <f t="shared" si="46"/>
        <v>0</v>
      </c>
      <c r="R89" s="45">
        <f t="shared" si="46"/>
        <v>0</v>
      </c>
      <c r="S89" s="45">
        <f t="shared" si="46"/>
        <v>0</v>
      </c>
      <c r="T89" s="45">
        <f t="shared" si="46"/>
        <v>0</v>
      </c>
      <c r="U89" s="45">
        <f t="shared" si="46"/>
        <v>0</v>
      </c>
      <c r="V89" s="45">
        <f t="shared" si="46"/>
        <v>0</v>
      </c>
      <c r="W89" s="45">
        <f t="shared" si="46"/>
        <v>0</v>
      </c>
      <c r="X89" s="45">
        <f t="shared" si="46"/>
        <v>0</v>
      </c>
      <c r="Y89" s="45">
        <f>SUM(E89:X89)</f>
        <v>0</v>
      </c>
    </row>
    <row r="91" spans="1:26" x14ac:dyDescent="0.15">
      <c r="E91" s="10">
        <v>30</v>
      </c>
      <c r="F91" s="10">
        <f t="shared" ref="F91:X91" si="47">E91+1</f>
        <v>31</v>
      </c>
      <c r="G91" s="10">
        <f t="shared" si="47"/>
        <v>32</v>
      </c>
      <c r="H91" s="10">
        <f t="shared" si="47"/>
        <v>33</v>
      </c>
      <c r="I91" s="10">
        <f t="shared" si="47"/>
        <v>34</v>
      </c>
      <c r="J91" s="10">
        <f t="shared" si="47"/>
        <v>35</v>
      </c>
      <c r="K91" s="10">
        <f t="shared" si="47"/>
        <v>36</v>
      </c>
      <c r="L91" s="10">
        <f t="shared" si="47"/>
        <v>37</v>
      </c>
      <c r="M91" s="10">
        <f t="shared" si="47"/>
        <v>38</v>
      </c>
      <c r="N91" s="10">
        <f t="shared" si="47"/>
        <v>39</v>
      </c>
      <c r="O91" s="10">
        <f t="shared" si="47"/>
        <v>40</v>
      </c>
      <c r="P91" s="10">
        <f t="shared" si="47"/>
        <v>41</v>
      </c>
      <c r="Q91" s="10">
        <f t="shared" si="47"/>
        <v>42</v>
      </c>
      <c r="R91" s="10">
        <f t="shared" si="47"/>
        <v>43</v>
      </c>
      <c r="S91" s="10">
        <f t="shared" si="47"/>
        <v>44</v>
      </c>
      <c r="T91" s="10">
        <f t="shared" si="47"/>
        <v>45</v>
      </c>
      <c r="U91" s="10">
        <f t="shared" si="47"/>
        <v>46</v>
      </c>
      <c r="V91" s="10">
        <f t="shared" si="47"/>
        <v>47</v>
      </c>
      <c r="W91" s="10">
        <f t="shared" si="47"/>
        <v>48</v>
      </c>
      <c r="X91" s="10">
        <f t="shared" si="47"/>
        <v>49</v>
      </c>
      <c r="Y91" s="5" t="s">
        <v>139</v>
      </c>
    </row>
    <row r="92" spans="1:26" x14ac:dyDescent="0.15">
      <c r="B92" s="91"/>
      <c r="C92" s="48">
        <f t="array" ref="C92:C111">TRANSPOSE(E85:X85)</f>
        <v>30</v>
      </c>
      <c r="D92" s="40">
        <f t="array" ref="D92:D111">TRANSPOSE(E89:X89)</f>
        <v>0</v>
      </c>
      <c r="E92" s="39" t="str">
        <f t="shared" ref="E92:E111" si="48">IF($C92&lt;E$85,$D92/$D$83,"")</f>
        <v/>
      </c>
      <c r="F92" s="39">
        <f>IF(AND($C92&lt;F$85,COUNT($E92:E92)&lt;$D$83),$D92/$D$83,"")</f>
        <v>0</v>
      </c>
      <c r="G92" s="39" t="str">
        <f>IF(AND($C92&lt;G$85,COUNT($E92:F92)&lt;$D$83),$D92/$D$83,"")</f>
        <v/>
      </c>
      <c r="H92" s="39" t="str">
        <f>IF(AND($C92&lt;H$85,COUNT($E92:G92)&lt;$D$83),$D92/$D$83,"")</f>
        <v/>
      </c>
      <c r="I92" s="39" t="str">
        <f>IF(AND($C92&lt;I$85,COUNT($E92:H92)&lt;$D$83),$D92/$D$83,"")</f>
        <v/>
      </c>
      <c r="J92" s="39" t="str">
        <f>IF(AND($C92&lt;J$85,COUNT($E92:I92)&lt;$D$83),$D92/$D$83,"")</f>
        <v/>
      </c>
      <c r="K92" s="39" t="str">
        <f>IF(AND($C92&lt;K$85,COUNT($E92:J92)&lt;$D$83),$D92/$D$83,"")</f>
        <v/>
      </c>
      <c r="L92" s="39" t="str">
        <f>IF(AND($C92&lt;L$85,COUNT($E92:K92)&lt;$D$83),$D92/$D$83,"")</f>
        <v/>
      </c>
      <c r="M92" s="39" t="str">
        <f>IF(AND($C92&lt;M$85,COUNT($E92:L92)&lt;$D$83),$D92/$D$83,"")</f>
        <v/>
      </c>
      <c r="N92" s="39" t="str">
        <f>IF(AND($C92&lt;N$85,COUNT($E92:M92)&lt;$D$83),$D92/$D$83,"")</f>
        <v/>
      </c>
      <c r="O92" s="39" t="str">
        <f>IF(AND($C92&lt;O$85,COUNT($E92:N92)&lt;$D$83),$D92/$D$83,"")</f>
        <v/>
      </c>
      <c r="P92" s="39" t="str">
        <f>IF(AND($C92&lt;P$85,COUNT($E92:O92)&lt;$D$83),$D92/$D$83,"")</f>
        <v/>
      </c>
      <c r="Q92" s="39" t="str">
        <f>IF(AND($C92&lt;Q$85,COUNT($E92:P92)&lt;$D$83),$D92/$D$83,"")</f>
        <v/>
      </c>
      <c r="R92" s="39" t="str">
        <f>IF(AND($C92&lt;R$85,COUNT($E92:Q92)&lt;$D$83),$D92/$D$83,"")</f>
        <v/>
      </c>
      <c r="S92" s="39" t="str">
        <f>IF(AND($C92&lt;S$85,COUNT($E92:R92)&lt;$D$83),$D92/$D$83,"")</f>
        <v/>
      </c>
      <c r="T92" s="39" t="str">
        <f>IF(AND($C92&lt;T$85,COUNT($E92:S92)&lt;$D$83),$D92/$D$83,"")</f>
        <v/>
      </c>
      <c r="U92" s="39" t="str">
        <f>IF(AND($C92&lt;U$85,COUNT($E92:T92)&lt;$D$83),$D92/$D$83,"")</f>
        <v/>
      </c>
      <c r="V92" s="39" t="str">
        <f>IF(AND($C92&lt;V$85,COUNT($E92:U92)&lt;$D$83),$D92/$D$83,"")</f>
        <v/>
      </c>
      <c r="W92" s="39" t="str">
        <f>IF(AND($C92&lt;W$85,COUNT($E92:V92)&lt;$D$83),$D92/$D$83,"")</f>
        <v/>
      </c>
      <c r="X92" s="39" t="str">
        <f>IF(AND($C92&lt;X$85,COUNT($E92:W92)&lt;$D$83),$D92/$D$83,"")</f>
        <v/>
      </c>
      <c r="Y92" s="39">
        <f t="shared" ref="Y92:Y111" si="49">D92-SUM(E92:X92)</f>
        <v>0</v>
      </c>
    </row>
    <row r="93" spans="1:26" x14ac:dyDescent="0.15">
      <c r="B93" s="92"/>
      <c r="C93" s="49">
        <v>31</v>
      </c>
      <c r="D93" s="41">
        <v>0</v>
      </c>
      <c r="E93" s="42" t="str">
        <f t="shared" si="48"/>
        <v/>
      </c>
      <c r="F93" s="79" t="str">
        <f>IF(AND($C93&lt;F$85,COUNT($E93:E93)&lt;$D$83),$D93/$D$83,"")</f>
        <v/>
      </c>
      <c r="G93" s="79">
        <f>IF(AND($C93&lt;G$85,COUNT($E93:F93)&lt;$D$83),$D93/$D$83,"")</f>
        <v>0</v>
      </c>
      <c r="H93" s="79" t="str">
        <f>IF(AND($C93&lt;H$85,COUNT($E93:G93)&lt;$D$83),$D93/$D$83,"")</f>
        <v/>
      </c>
      <c r="I93" s="79" t="str">
        <f>IF(AND($C93&lt;I$85,COUNT($E93:H93)&lt;$D$83),$D93/$D$83,"")</f>
        <v/>
      </c>
      <c r="J93" s="79" t="str">
        <f>IF(AND($C93&lt;J$85,COUNT($E93:I93)&lt;$D$83),$D93/$D$83,"")</f>
        <v/>
      </c>
      <c r="K93" s="79" t="str">
        <f>IF(AND($C93&lt;K$85,COUNT($E93:J93)&lt;$D$83),$D93/$D$83,"")</f>
        <v/>
      </c>
      <c r="L93" s="79" t="str">
        <f>IF(AND($C93&lt;L$85,COUNT($E93:K93)&lt;$D$83),$D93/$D$83,"")</f>
        <v/>
      </c>
      <c r="M93" s="79" t="str">
        <f>IF(AND($C93&lt;M$85,COUNT($E93:L93)&lt;$D$83),$D93/$D$83,"")</f>
        <v/>
      </c>
      <c r="N93" s="79" t="str">
        <f>IF(AND($C93&lt;N$85,COUNT($E93:M93)&lt;$D$83),$D93/$D$83,"")</f>
        <v/>
      </c>
      <c r="O93" s="79" t="str">
        <f>IF(AND($C93&lt;O$85,COUNT($E93:N93)&lt;$D$83),$D93/$D$83,"")</f>
        <v/>
      </c>
      <c r="P93" s="79" t="str">
        <f>IF(AND($C93&lt;P$85,COUNT($E93:O93)&lt;$D$83),$D93/$D$83,"")</f>
        <v/>
      </c>
      <c r="Q93" s="79" t="str">
        <f>IF(AND($C93&lt;Q$85,COUNT($E93:P93)&lt;$D$83),$D93/$D$83,"")</f>
        <v/>
      </c>
      <c r="R93" s="79" t="str">
        <f>IF(AND($C93&lt;R$85,COUNT($E93:Q93)&lt;$D$83),$D93/$D$83,"")</f>
        <v/>
      </c>
      <c r="S93" s="79" t="str">
        <f>IF(AND($C93&lt;S$85,COUNT($E93:R93)&lt;$D$83),$D93/$D$83,"")</f>
        <v/>
      </c>
      <c r="T93" s="79" t="str">
        <f>IF(AND($C93&lt;T$85,COUNT($E93:S93)&lt;$D$83),$D93/$D$83,"")</f>
        <v/>
      </c>
      <c r="U93" s="79" t="str">
        <f>IF(AND($C93&lt;U$85,COUNT($E93:T93)&lt;$D$83),$D93/$D$83,"")</f>
        <v/>
      </c>
      <c r="V93" s="79" t="str">
        <f>IF(AND($C93&lt;V$85,COUNT($E93:U93)&lt;$D$83),$D93/$D$83,"")</f>
        <v/>
      </c>
      <c r="W93" s="79" t="str">
        <f>IF(AND($C93&lt;W$85,COUNT($E93:V93)&lt;$D$83),$D93/$D$83,"")</f>
        <v/>
      </c>
      <c r="X93" s="79" t="str">
        <f>IF(AND($C93&lt;X$85,COUNT($E93:W93)&lt;$D$83),$D93/$D$83,"")</f>
        <v/>
      </c>
      <c r="Y93" s="42">
        <f t="shared" si="49"/>
        <v>0</v>
      </c>
    </row>
    <row r="94" spans="1:26" x14ac:dyDescent="0.15">
      <c r="B94" s="92"/>
      <c r="C94" s="49">
        <v>32</v>
      </c>
      <c r="D94" s="41">
        <v>0</v>
      </c>
      <c r="E94" s="42" t="str">
        <f t="shared" si="48"/>
        <v/>
      </c>
      <c r="F94" s="79" t="str">
        <f>IF(AND($C94&lt;F$85,COUNT($E94:E94)&lt;$D$83),$D94/$D$83,"")</f>
        <v/>
      </c>
      <c r="G94" s="79" t="str">
        <f>IF(AND($C94&lt;G$85,COUNT($E94:F94)&lt;$D$83),$D94/$D$83,"")</f>
        <v/>
      </c>
      <c r="H94" s="79">
        <f>IF(AND($C94&lt;H$85,COUNT($E94:G94)&lt;$D$83),$D94/$D$83,"")</f>
        <v>0</v>
      </c>
      <c r="I94" s="79" t="str">
        <f>IF(AND($C94&lt;I$85,COUNT($E94:H94)&lt;$D$83),$D94/$D$83,"")</f>
        <v/>
      </c>
      <c r="J94" s="79" t="str">
        <f>IF(AND($C94&lt;J$85,COUNT($E94:I94)&lt;$D$83),$D94/$D$83,"")</f>
        <v/>
      </c>
      <c r="K94" s="79" t="str">
        <f>IF(AND($C94&lt;K$85,COUNT($E94:J94)&lt;$D$83),$D94/$D$83,"")</f>
        <v/>
      </c>
      <c r="L94" s="79" t="str">
        <f>IF(AND($C94&lt;L$85,COUNT($E94:K94)&lt;$D$83),$D94/$D$83,"")</f>
        <v/>
      </c>
      <c r="M94" s="79" t="str">
        <f>IF(AND($C94&lt;M$85,COUNT($E94:L94)&lt;$D$83),$D94/$D$83,"")</f>
        <v/>
      </c>
      <c r="N94" s="79" t="str">
        <f>IF(AND($C94&lt;N$85,COUNT($E94:M94)&lt;$D$83),$D94/$D$83,"")</f>
        <v/>
      </c>
      <c r="O94" s="79" t="str">
        <f>IF(AND($C94&lt;O$85,COUNT($E94:N94)&lt;$D$83),$D94/$D$83,"")</f>
        <v/>
      </c>
      <c r="P94" s="79" t="str">
        <f>IF(AND($C94&lt;P$85,COUNT($E94:O94)&lt;$D$83),$D94/$D$83,"")</f>
        <v/>
      </c>
      <c r="Q94" s="79" t="str">
        <f>IF(AND($C94&lt;Q$85,COUNT($E94:P94)&lt;$D$83),$D94/$D$83,"")</f>
        <v/>
      </c>
      <c r="R94" s="79" t="str">
        <f>IF(AND($C94&lt;R$85,COUNT($E94:Q94)&lt;$D$83),$D94/$D$83,"")</f>
        <v/>
      </c>
      <c r="S94" s="79" t="str">
        <f>IF(AND($C94&lt;S$85,COUNT($E94:R94)&lt;$D$83),$D94/$D$83,"")</f>
        <v/>
      </c>
      <c r="T94" s="79" t="str">
        <f>IF(AND($C94&lt;T$85,COUNT($E94:S94)&lt;$D$83),$D94/$D$83,"")</f>
        <v/>
      </c>
      <c r="U94" s="79" t="str">
        <f>IF(AND($C94&lt;U$85,COUNT($E94:T94)&lt;$D$83),$D94/$D$83,"")</f>
        <v/>
      </c>
      <c r="V94" s="79" t="str">
        <f>IF(AND($C94&lt;V$85,COUNT($E94:U94)&lt;$D$83),$D94/$D$83,"")</f>
        <v/>
      </c>
      <c r="W94" s="79" t="str">
        <f>IF(AND($C94&lt;W$85,COUNT($E94:V94)&lt;$D$83),$D94/$D$83,"")</f>
        <v/>
      </c>
      <c r="X94" s="79" t="str">
        <f>IF(AND($C94&lt;X$85,COUNT($E94:W94)&lt;$D$83),$D94/$D$83,"")</f>
        <v/>
      </c>
      <c r="Y94" s="42">
        <f t="shared" si="49"/>
        <v>0</v>
      </c>
    </row>
    <row r="95" spans="1:26" x14ac:dyDescent="0.15">
      <c r="B95" s="92"/>
      <c r="C95" s="49">
        <v>33</v>
      </c>
      <c r="D95" s="41">
        <v>0</v>
      </c>
      <c r="E95" s="42" t="str">
        <f t="shared" si="48"/>
        <v/>
      </c>
      <c r="F95" s="79" t="str">
        <f>IF(AND($C95&lt;F$85,COUNT($E95:E95)&lt;$D$83),$D95/$D$83,"")</f>
        <v/>
      </c>
      <c r="G95" s="79" t="str">
        <f>IF(AND($C95&lt;G$85,COUNT($E95:F95)&lt;$D$83),$D95/$D$83,"")</f>
        <v/>
      </c>
      <c r="H95" s="79" t="str">
        <f>IF(AND($C95&lt;H$85,COUNT($E95:G95)&lt;$D$83),$D95/$D$83,"")</f>
        <v/>
      </c>
      <c r="I95" s="79">
        <f>IF(AND($C95&lt;I$85,COUNT($E95:H95)&lt;$D$83),$D95/$D$83,"")</f>
        <v>0</v>
      </c>
      <c r="J95" s="79" t="str">
        <f>IF(AND($C95&lt;J$85,COUNT($E95:I95)&lt;$D$83),$D95/$D$83,"")</f>
        <v/>
      </c>
      <c r="K95" s="79" t="str">
        <f>IF(AND($C95&lt;K$85,COUNT($E95:J95)&lt;$D$83),$D95/$D$83,"")</f>
        <v/>
      </c>
      <c r="L95" s="79" t="str">
        <f>IF(AND($C95&lt;L$85,COUNT($E95:K95)&lt;$D$83),$D95/$D$83,"")</f>
        <v/>
      </c>
      <c r="M95" s="79" t="str">
        <f>IF(AND($C95&lt;M$85,COUNT($E95:L95)&lt;$D$83),$D95/$D$83,"")</f>
        <v/>
      </c>
      <c r="N95" s="79" t="str">
        <f>IF(AND($C95&lt;N$85,COUNT($E95:M95)&lt;$D$83),$D95/$D$83,"")</f>
        <v/>
      </c>
      <c r="O95" s="79" t="str">
        <f>IF(AND($C95&lt;O$85,COUNT($E95:N95)&lt;$D$83),$D95/$D$83,"")</f>
        <v/>
      </c>
      <c r="P95" s="79" t="str">
        <f>IF(AND($C95&lt;P$85,COUNT($E95:O95)&lt;$D$83),$D95/$D$83,"")</f>
        <v/>
      </c>
      <c r="Q95" s="79" t="str">
        <f>IF(AND($C95&lt;Q$85,COUNT($E95:P95)&lt;$D$83),$D95/$D$83,"")</f>
        <v/>
      </c>
      <c r="R95" s="79" t="str">
        <f>IF(AND($C95&lt;R$85,COUNT($E95:Q95)&lt;$D$83),$D95/$D$83,"")</f>
        <v/>
      </c>
      <c r="S95" s="79" t="str">
        <f>IF(AND($C95&lt;S$85,COUNT($E95:R95)&lt;$D$83),$D95/$D$83,"")</f>
        <v/>
      </c>
      <c r="T95" s="79" t="str">
        <f>IF(AND($C95&lt;T$85,COUNT($E95:S95)&lt;$D$83),$D95/$D$83,"")</f>
        <v/>
      </c>
      <c r="U95" s="79" t="str">
        <f>IF(AND($C95&lt;U$85,COUNT($E95:T95)&lt;$D$83),$D95/$D$83,"")</f>
        <v/>
      </c>
      <c r="V95" s="79" t="str">
        <f>IF(AND($C95&lt;V$85,COUNT($E95:U95)&lt;$D$83),$D95/$D$83,"")</f>
        <v/>
      </c>
      <c r="W95" s="79" t="str">
        <f>IF(AND($C95&lt;W$85,COUNT($E95:V95)&lt;$D$83),$D95/$D$83,"")</f>
        <v/>
      </c>
      <c r="X95" s="79" t="str">
        <f>IF(AND($C95&lt;X$85,COUNT($E95:W95)&lt;$D$83),$D95/$D$83,"")</f>
        <v/>
      </c>
      <c r="Y95" s="42">
        <f t="shared" si="49"/>
        <v>0</v>
      </c>
    </row>
    <row r="96" spans="1:26" x14ac:dyDescent="0.15">
      <c r="B96" s="92"/>
      <c r="C96" s="49">
        <v>34</v>
      </c>
      <c r="D96" s="41">
        <v>0</v>
      </c>
      <c r="E96" s="42" t="str">
        <f t="shared" si="48"/>
        <v/>
      </c>
      <c r="F96" s="79" t="str">
        <f>IF(AND($C96&lt;F$85,COUNT($E96:E96)&lt;$D$83),$D96/$D$83,"")</f>
        <v/>
      </c>
      <c r="G96" s="79" t="str">
        <f>IF(AND($C96&lt;G$85,COUNT($E96:F96)&lt;$D$83),$D96/$D$83,"")</f>
        <v/>
      </c>
      <c r="H96" s="79" t="str">
        <f>IF(AND($C96&lt;H$85,COUNT($E96:G96)&lt;$D$83),$D96/$D$83,"")</f>
        <v/>
      </c>
      <c r="I96" s="79" t="str">
        <f>IF(AND($C96&lt;I$85,COUNT($E96:H96)&lt;$D$83),$D96/$D$83,"")</f>
        <v/>
      </c>
      <c r="J96" s="79">
        <f>IF(AND($C96&lt;J$85,COUNT($E96:I96)&lt;$D$83),$D96/$D$83,"")</f>
        <v>0</v>
      </c>
      <c r="K96" s="79" t="str">
        <f>IF(AND($C96&lt;K$85,COUNT($E96:J96)&lt;$D$83),$D96/$D$83,"")</f>
        <v/>
      </c>
      <c r="L96" s="79" t="str">
        <f>IF(AND($C96&lt;L$85,COUNT($E96:K96)&lt;$D$83),$D96/$D$83,"")</f>
        <v/>
      </c>
      <c r="M96" s="79" t="str">
        <f>IF(AND($C96&lt;M$85,COUNT($E96:L96)&lt;$D$83),$D96/$D$83,"")</f>
        <v/>
      </c>
      <c r="N96" s="79" t="str">
        <f>IF(AND($C96&lt;N$85,COUNT($E96:M96)&lt;$D$83),$D96/$D$83,"")</f>
        <v/>
      </c>
      <c r="O96" s="79" t="str">
        <f>IF(AND($C96&lt;O$85,COUNT($E96:N96)&lt;$D$83),$D96/$D$83,"")</f>
        <v/>
      </c>
      <c r="P96" s="79" t="str">
        <f>IF(AND($C96&lt;P$85,COUNT($E96:O96)&lt;$D$83),$D96/$D$83,"")</f>
        <v/>
      </c>
      <c r="Q96" s="79" t="str">
        <f>IF(AND($C96&lt;Q$85,COUNT($E96:P96)&lt;$D$83),$D96/$D$83,"")</f>
        <v/>
      </c>
      <c r="R96" s="79" t="str">
        <f>IF(AND($C96&lt;R$85,COUNT($E96:Q96)&lt;$D$83),$D96/$D$83,"")</f>
        <v/>
      </c>
      <c r="S96" s="79" t="str">
        <f>IF(AND($C96&lt;S$85,COUNT($E96:R96)&lt;$D$83),$D96/$D$83,"")</f>
        <v/>
      </c>
      <c r="T96" s="79" t="str">
        <f>IF(AND($C96&lt;T$85,COUNT($E96:S96)&lt;$D$83),$D96/$D$83,"")</f>
        <v/>
      </c>
      <c r="U96" s="79" t="str">
        <f>IF(AND($C96&lt;U$85,COUNT($E96:T96)&lt;$D$83),$D96/$D$83,"")</f>
        <v/>
      </c>
      <c r="V96" s="79" t="str">
        <f>IF(AND($C96&lt;V$85,COUNT($E96:U96)&lt;$D$83),$D96/$D$83,"")</f>
        <v/>
      </c>
      <c r="W96" s="79" t="str">
        <f>IF(AND($C96&lt;W$85,COUNT($E96:V96)&lt;$D$83),$D96/$D$83,"")</f>
        <v/>
      </c>
      <c r="X96" s="79" t="str">
        <f>IF(AND($C96&lt;X$85,COUNT($E96:W96)&lt;$D$83),$D96/$D$83,"")</f>
        <v/>
      </c>
      <c r="Y96" s="42">
        <f t="shared" si="49"/>
        <v>0</v>
      </c>
    </row>
    <row r="97" spans="2:25" x14ac:dyDescent="0.15">
      <c r="B97" s="92"/>
      <c r="C97" s="49">
        <v>35</v>
      </c>
      <c r="D97" s="41">
        <v>0</v>
      </c>
      <c r="E97" s="42" t="str">
        <f t="shared" si="48"/>
        <v/>
      </c>
      <c r="F97" s="79" t="str">
        <f>IF(AND($C97&lt;F$85,COUNT($E97:E97)&lt;$D$83),$D97/$D$83,"")</f>
        <v/>
      </c>
      <c r="G97" s="79" t="str">
        <f>IF(AND($C97&lt;G$85,COUNT($E97:F97)&lt;$D$83),$D97/$D$83,"")</f>
        <v/>
      </c>
      <c r="H97" s="79" t="str">
        <f>IF(AND($C97&lt;H$85,COUNT($E97:G97)&lt;$D$83),$D97/$D$83,"")</f>
        <v/>
      </c>
      <c r="I97" s="79" t="str">
        <f>IF(AND($C97&lt;I$85,COUNT($E97:H97)&lt;$D$83),$D97/$D$83,"")</f>
        <v/>
      </c>
      <c r="J97" s="79" t="str">
        <f>IF(AND($C97&lt;J$85,COUNT($E97:I97)&lt;$D$83),$D97/$D$83,"")</f>
        <v/>
      </c>
      <c r="K97" s="79">
        <f>IF(AND($C97&lt;K$85,COUNT($E97:J97)&lt;$D$83),$D97/$D$83,"")</f>
        <v>0</v>
      </c>
      <c r="L97" s="79" t="str">
        <f>IF(AND($C97&lt;L$85,COUNT($E97:K97)&lt;$D$83),$D97/$D$83,"")</f>
        <v/>
      </c>
      <c r="M97" s="79" t="str">
        <f>IF(AND($C97&lt;M$85,COUNT($E97:L97)&lt;$D$83),$D97/$D$83,"")</f>
        <v/>
      </c>
      <c r="N97" s="79" t="str">
        <f>IF(AND($C97&lt;N$85,COUNT($E97:M97)&lt;$D$83),$D97/$D$83,"")</f>
        <v/>
      </c>
      <c r="O97" s="79" t="str">
        <f>IF(AND($C97&lt;O$85,COUNT($E97:N97)&lt;$D$83),$D97/$D$83,"")</f>
        <v/>
      </c>
      <c r="P97" s="79" t="str">
        <f>IF(AND($C97&lt;P$85,COUNT($E97:O97)&lt;$D$83),$D97/$D$83,"")</f>
        <v/>
      </c>
      <c r="Q97" s="79" t="str">
        <f>IF(AND($C97&lt;Q$85,COUNT($E97:P97)&lt;$D$83),$D97/$D$83,"")</f>
        <v/>
      </c>
      <c r="R97" s="79" t="str">
        <f>IF(AND($C97&lt;R$85,COUNT($E97:Q97)&lt;$D$83),$D97/$D$83,"")</f>
        <v/>
      </c>
      <c r="S97" s="79" t="str">
        <f>IF(AND($C97&lt;S$85,COUNT($E97:R97)&lt;$D$83),$D97/$D$83,"")</f>
        <v/>
      </c>
      <c r="T97" s="79" t="str">
        <f>IF(AND($C97&lt;T$85,COUNT($E97:S97)&lt;$D$83),$D97/$D$83,"")</f>
        <v/>
      </c>
      <c r="U97" s="79" t="str">
        <f>IF(AND($C97&lt;U$85,COUNT($E97:T97)&lt;$D$83),$D97/$D$83,"")</f>
        <v/>
      </c>
      <c r="V97" s="79" t="str">
        <f>IF(AND($C97&lt;V$85,COUNT($E97:U97)&lt;$D$83),$D97/$D$83,"")</f>
        <v/>
      </c>
      <c r="W97" s="79" t="str">
        <f>IF(AND($C97&lt;W$85,COUNT($E97:V97)&lt;$D$83),$D97/$D$83,"")</f>
        <v/>
      </c>
      <c r="X97" s="79" t="str">
        <f>IF(AND($C97&lt;X$85,COUNT($E97:W97)&lt;$D$83),$D97/$D$83,"")</f>
        <v/>
      </c>
      <c r="Y97" s="42">
        <f t="shared" si="49"/>
        <v>0</v>
      </c>
    </row>
    <row r="98" spans="2:25" x14ac:dyDescent="0.15">
      <c r="B98" s="92"/>
      <c r="C98" s="49">
        <v>36</v>
      </c>
      <c r="D98" s="41">
        <v>0</v>
      </c>
      <c r="E98" s="42" t="str">
        <f t="shared" si="48"/>
        <v/>
      </c>
      <c r="F98" s="79" t="str">
        <f>IF(AND($C98&lt;F$85,COUNT($E98:E98)&lt;$D$83),$D98/$D$83,"")</f>
        <v/>
      </c>
      <c r="G98" s="79" t="str">
        <f>IF(AND($C98&lt;G$85,COUNT($E98:F98)&lt;$D$83),$D98/$D$83,"")</f>
        <v/>
      </c>
      <c r="H98" s="79" t="str">
        <f>IF(AND($C98&lt;H$85,COUNT($E98:G98)&lt;$D$83),$D98/$D$83,"")</f>
        <v/>
      </c>
      <c r="I98" s="79" t="str">
        <f>IF(AND($C98&lt;I$85,COUNT($E98:H98)&lt;$D$83),$D98/$D$83,"")</f>
        <v/>
      </c>
      <c r="J98" s="79" t="str">
        <f>IF(AND($C98&lt;J$85,COUNT($E98:I98)&lt;$D$83),$D98/$D$83,"")</f>
        <v/>
      </c>
      <c r="K98" s="79" t="str">
        <f>IF(AND($C98&lt;K$85,COUNT($E98:J98)&lt;$D$83),$D98/$D$83,"")</f>
        <v/>
      </c>
      <c r="L98" s="79">
        <f>IF(AND($C98&lt;L$85,COUNT($E98:K98)&lt;$D$83),$D98/$D$83,"")</f>
        <v>0</v>
      </c>
      <c r="M98" s="79" t="str">
        <f>IF(AND($C98&lt;M$85,COUNT($E98:L98)&lt;$D$83),$D98/$D$83,"")</f>
        <v/>
      </c>
      <c r="N98" s="79" t="str">
        <f>IF(AND($C98&lt;N$85,COUNT($E98:M98)&lt;$D$83),$D98/$D$83,"")</f>
        <v/>
      </c>
      <c r="O98" s="79" t="str">
        <f>IF(AND($C98&lt;O$85,COUNT($E98:N98)&lt;$D$83),$D98/$D$83,"")</f>
        <v/>
      </c>
      <c r="P98" s="79" t="str">
        <f>IF(AND($C98&lt;P$85,COUNT($E98:O98)&lt;$D$83),$D98/$D$83,"")</f>
        <v/>
      </c>
      <c r="Q98" s="79" t="str">
        <f>IF(AND($C98&lt;Q$85,COUNT($E98:P98)&lt;$D$83),$D98/$D$83,"")</f>
        <v/>
      </c>
      <c r="R98" s="79" t="str">
        <f>IF(AND($C98&lt;R$85,COUNT($E98:Q98)&lt;$D$83),$D98/$D$83,"")</f>
        <v/>
      </c>
      <c r="S98" s="79" t="str">
        <f>IF(AND($C98&lt;S$85,COUNT($E98:R98)&lt;$D$83),$D98/$D$83,"")</f>
        <v/>
      </c>
      <c r="T98" s="79" t="str">
        <f>IF(AND($C98&lt;T$85,COUNT($E98:S98)&lt;$D$83),$D98/$D$83,"")</f>
        <v/>
      </c>
      <c r="U98" s="79" t="str">
        <f>IF(AND($C98&lt;U$85,COUNT($E98:T98)&lt;$D$83),$D98/$D$83,"")</f>
        <v/>
      </c>
      <c r="V98" s="79" t="str">
        <f>IF(AND($C98&lt;V$85,COUNT($E98:U98)&lt;$D$83),$D98/$D$83,"")</f>
        <v/>
      </c>
      <c r="W98" s="79" t="str">
        <f>IF(AND($C98&lt;W$85,COUNT($E98:V98)&lt;$D$83),$D98/$D$83,"")</f>
        <v/>
      </c>
      <c r="X98" s="79" t="str">
        <f>IF(AND($C98&lt;X$85,COUNT($E98:W98)&lt;$D$83),$D98/$D$83,"")</f>
        <v/>
      </c>
      <c r="Y98" s="42">
        <f t="shared" si="49"/>
        <v>0</v>
      </c>
    </row>
    <row r="99" spans="2:25" x14ac:dyDescent="0.15">
      <c r="B99" s="92"/>
      <c r="C99" s="49">
        <v>37</v>
      </c>
      <c r="D99" s="41">
        <v>0</v>
      </c>
      <c r="E99" s="42" t="str">
        <f t="shared" si="48"/>
        <v/>
      </c>
      <c r="F99" s="79" t="str">
        <f>IF(AND($C99&lt;F$85,COUNT($E99:E99)&lt;$D$83),$D99/$D$83,"")</f>
        <v/>
      </c>
      <c r="G99" s="79" t="str">
        <f>IF(AND($C99&lt;G$85,COUNT($E99:F99)&lt;$D$83),$D99/$D$83,"")</f>
        <v/>
      </c>
      <c r="H99" s="79" t="str">
        <f>IF(AND($C99&lt;H$85,COUNT($E99:G99)&lt;$D$83),$D99/$D$83,"")</f>
        <v/>
      </c>
      <c r="I99" s="79" t="str">
        <f>IF(AND($C99&lt;I$85,COUNT($E99:H99)&lt;$D$83),$D99/$D$83,"")</f>
        <v/>
      </c>
      <c r="J99" s="79" t="str">
        <f>IF(AND($C99&lt;J$85,COUNT($E99:I99)&lt;$D$83),$D99/$D$83,"")</f>
        <v/>
      </c>
      <c r="K99" s="79" t="str">
        <f>IF(AND($C99&lt;K$85,COUNT($E99:J99)&lt;$D$83),$D99/$D$83,"")</f>
        <v/>
      </c>
      <c r="L99" s="79" t="str">
        <f>IF(AND($C99&lt;L$85,COUNT($E99:K99)&lt;$D$83),$D99/$D$83,"")</f>
        <v/>
      </c>
      <c r="M99" s="79">
        <f>IF(AND($C99&lt;M$85,COUNT($E99:L99)&lt;$D$83),$D99/$D$83,"")</f>
        <v>0</v>
      </c>
      <c r="N99" s="79" t="str">
        <f>IF(AND($C99&lt;N$85,COUNT($E99:M99)&lt;$D$83),$D99/$D$83,"")</f>
        <v/>
      </c>
      <c r="O99" s="79" t="str">
        <f>IF(AND($C99&lt;O$85,COUNT($E99:N99)&lt;$D$83),$D99/$D$83,"")</f>
        <v/>
      </c>
      <c r="P99" s="79" t="str">
        <f>IF(AND($C99&lt;P$85,COUNT($E99:O99)&lt;$D$83),$D99/$D$83,"")</f>
        <v/>
      </c>
      <c r="Q99" s="79" t="str">
        <f>IF(AND($C99&lt;Q$85,COUNT($E99:P99)&lt;$D$83),$D99/$D$83,"")</f>
        <v/>
      </c>
      <c r="R99" s="79" t="str">
        <f>IF(AND($C99&lt;R$85,COUNT($E99:Q99)&lt;$D$83),$D99/$D$83,"")</f>
        <v/>
      </c>
      <c r="S99" s="79" t="str">
        <f>IF(AND($C99&lt;S$85,COUNT($E99:R99)&lt;$D$83),$D99/$D$83,"")</f>
        <v/>
      </c>
      <c r="T99" s="79" t="str">
        <f>IF(AND($C99&lt;T$85,COUNT($E99:S99)&lt;$D$83),$D99/$D$83,"")</f>
        <v/>
      </c>
      <c r="U99" s="79" t="str">
        <f>IF(AND($C99&lt;U$85,COUNT($E99:T99)&lt;$D$83),$D99/$D$83,"")</f>
        <v/>
      </c>
      <c r="V99" s="79" t="str">
        <f>IF(AND($C99&lt;V$85,COUNT($E99:U99)&lt;$D$83),$D99/$D$83,"")</f>
        <v/>
      </c>
      <c r="W99" s="79" t="str">
        <f>IF(AND($C99&lt;W$85,COUNT($E99:V99)&lt;$D$83),$D99/$D$83,"")</f>
        <v/>
      </c>
      <c r="X99" s="79" t="str">
        <f>IF(AND($C99&lt;X$85,COUNT($E99:W99)&lt;$D$83),$D99/$D$83,"")</f>
        <v/>
      </c>
      <c r="Y99" s="42">
        <f t="shared" si="49"/>
        <v>0</v>
      </c>
    </row>
    <row r="100" spans="2:25" x14ac:dyDescent="0.15">
      <c r="B100" s="92"/>
      <c r="C100" s="49">
        <v>38</v>
      </c>
      <c r="D100" s="41">
        <v>0</v>
      </c>
      <c r="E100" s="42" t="str">
        <f t="shared" si="48"/>
        <v/>
      </c>
      <c r="F100" s="79" t="str">
        <f>IF(AND($C100&lt;F$85,COUNT($E100:E100)&lt;$D$83),$D100/$D$83,"")</f>
        <v/>
      </c>
      <c r="G100" s="79" t="str">
        <f>IF(AND($C100&lt;G$85,COUNT($E100:F100)&lt;$D$83),$D100/$D$83,"")</f>
        <v/>
      </c>
      <c r="H100" s="79" t="str">
        <f>IF(AND($C100&lt;H$85,COUNT($E100:G100)&lt;$D$83),$D100/$D$83,"")</f>
        <v/>
      </c>
      <c r="I100" s="79" t="str">
        <f>IF(AND($C100&lt;I$85,COUNT($E100:H100)&lt;$D$83),$D100/$D$83,"")</f>
        <v/>
      </c>
      <c r="J100" s="79" t="str">
        <f>IF(AND($C100&lt;J$85,COUNT($E100:I100)&lt;$D$83),$D100/$D$83,"")</f>
        <v/>
      </c>
      <c r="K100" s="79" t="str">
        <f>IF(AND($C100&lt;K$85,COUNT($E100:J100)&lt;$D$83),$D100/$D$83,"")</f>
        <v/>
      </c>
      <c r="L100" s="79" t="str">
        <f>IF(AND($C100&lt;L$85,COUNT($E100:K100)&lt;$D$83),$D100/$D$83,"")</f>
        <v/>
      </c>
      <c r="M100" s="79" t="str">
        <f>IF(AND($C100&lt;M$85,COUNT($E100:L100)&lt;$D$83),$D100/$D$83,"")</f>
        <v/>
      </c>
      <c r="N100" s="79">
        <f>IF(AND($C100&lt;N$85,COUNT($E100:M100)&lt;$D$83),$D100/$D$83,"")</f>
        <v>0</v>
      </c>
      <c r="O100" s="79" t="str">
        <f>IF(AND($C100&lt;O$85,COUNT($E100:N100)&lt;$D$83),$D100/$D$83,"")</f>
        <v/>
      </c>
      <c r="P100" s="79" t="str">
        <f>IF(AND($C100&lt;P$85,COUNT($E100:O100)&lt;$D$83),$D100/$D$83,"")</f>
        <v/>
      </c>
      <c r="Q100" s="79" t="str">
        <f>IF(AND($C100&lt;Q$85,COUNT($E100:P100)&lt;$D$83),$D100/$D$83,"")</f>
        <v/>
      </c>
      <c r="R100" s="79" t="str">
        <f>IF(AND($C100&lt;R$85,COUNT($E100:Q100)&lt;$D$83),$D100/$D$83,"")</f>
        <v/>
      </c>
      <c r="S100" s="79" t="str">
        <f>IF(AND($C100&lt;S$85,COUNT($E100:R100)&lt;$D$83),$D100/$D$83,"")</f>
        <v/>
      </c>
      <c r="T100" s="79" t="str">
        <f>IF(AND($C100&lt;T$85,COUNT($E100:S100)&lt;$D$83),$D100/$D$83,"")</f>
        <v/>
      </c>
      <c r="U100" s="79" t="str">
        <f>IF(AND($C100&lt;U$85,COUNT($E100:T100)&lt;$D$83),$D100/$D$83,"")</f>
        <v/>
      </c>
      <c r="V100" s="79" t="str">
        <f>IF(AND($C100&lt;V$85,COUNT($E100:U100)&lt;$D$83),$D100/$D$83,"")</f>
        <v/>
      </c>
      <c r="W100" s="79" t="str">
        <f>IF(AND($C100&lt;W$85,COUNT($E100:V100)&lt;$D$83),$D100/$D$83,"")</f>
        <v/>
      </c>
      <c r="X100" s="79" t="str">
        <f>IF(AND($C100&lt;X$85,COUNT($E100:W100)&lt;$D$83),$D100/$D$83,"")</f>
        <v/>
      </c>
      <c r="Y100" s="42">
        <f t="shared" si="49"/>
        <v>0</v>
      </c>
    </row>
    <row r="101" spans="2:25" x14ac:dyDescent="0.15">
      <c r="B101" s="92"/>
      <c r="C101" s="49">
        <v>39</v>
      </c>
      <c r="D101" s="41">
        <v>0</v>
      </c>
      <c r="E101" s="42" t="str">
        <f t="shared" si="48"/>
        <v/>
      </c>
      <c r="F101" s="79" t="str">
        <f>IF(AND($C101&lt;F$85,COUNT($E101:E101)&lt;$D$83),$D101/$D$83,"")</f>
        <v/>
      </c>
      <c r="G101" s="79" t="str">
        <f>IF(AND($C101&lt;G$85,COUNT($E101:F101)&lt;$D$83),$D101/$D$83,"")</f>
        <v/>
      </c>
      <c r="H101" s="79" t="str">
        <f>IF(AND($C101&lt;H$85,COUNT($E101:G101)&lt;$D$83),$D101/$D$83,"")</f>
        <v/>
      </c>
      <c r="I101" s="79" t="str">
        <f>IF(AND($C101&lt;I$85,COUNT($E101:H101)&lt;$D$83),$D101/$D$83,"")</f>
        <v/>
      </c>
      <c r="J101" s="79" t="str">
        <f>IF(AND($C101&lt;J$85,COUNT($E101:I101)&lt;$D$83),$D101/$D$83,"")</f>
        <v/>
      </c>
      <c r="K101" s="79" t="str">
        <f>IF(AND($C101&lt;K$85,COUNT($E101:J101)&lt;$D$83),$D101/$D$83,"")</f>
        <v/>
      </c>
      <c r="L101" s="79" t="str">
        <f>IF(AND($C101&lt;L$85,COUNT($E101:K101)&lt;$D$83),$D101/$D$83,"")</f>
        <v/>
      </c>
      <c r="M101" s="79" t="str">
        <f>IF(AND($C101&lt;M$85,COUNT($E101:L101)&lt;$D$83),$D101/$D$83,"")</f>
        <v/>
      </c>
      <c r="N101" s="79" t="str">
        <f>IF(AND($C101&lt;N$85,COUNT($E101:M101)&lt;$D$83),$D101/$D$83,"")</f>
        <v/>
      </c>
      <c r="O101" s="79">
        <f>IF(AND($C101&lt;O$85,COUNT($E101:N101)&lt;$D$83),$D101/$D$83,"")</f>
        <v>0</v>
      </c>
      <c r="P101" s="79" t="str">
        <f>IF(AND($C101&lt;P$85,COUNT($E101:O101)&lt;$D$83),$D101/$D$83,"")</f>
        <v/>
      </c>
      <c r="Q101" s="79" t="str">
        <f>IF(AND($C101&lt;Q$85,COUNT($E101:P101)&lt;$D$83),$D101/$D$83,"")</f>
        <v/>
      </c>
      <c r="R101" s="79" t="str">
        <f>IF(AND($C101&lt;R$85,COUNT($E101:Q101)&lt;$D$83),$D101/$D$83,"")</f>
        <v/>
      </c>
      <c r="S101" s="79" t="str">
        <f>IF(AND($C101&lt;S$85,COUNT($E101:R101)&lt;$D$83),$D101/$D$83,"")</f>
        <v/>
      </c>
      <c r="T101" s="79" t="str">
        <f>IF(AND($C101&lt;T$85,COUNT($E101:S101)&lt;$D$83),$D101/$D$83,"")</f>
        <v/>
      </c>
      <c r="U101" s="79" t="str">
        <f>IF(AND($C101&lt;U$85,COUNT($E101:T101)&lt;$D$83),$D101/$D$83,"")</f>
        <v/>
      </c>
      <c r="V101" s="79" t="str">
        <f>IF(AND($C101&lt;V$85,COUNT($E101:U101)&lt;$D$83),$D101/$D$83,"")</f>
        <v/>
      </c>
      <c r="W101" s="79" t="str">
        <f>IF(AND($C101&lt;W$85,COUNT($E101:V101)&lt;$D$83),$D101/$D$83,"")</f>
        <v/>
      </c>
      <c r="X101" s="79" t="str">
        <f>IF(AND($C101&lt;X$85,COUNT($E101:W101)&lt;$D$83),$D101/$D$83,"")</f>
        <v/>
      </c>
      <c r="Y101" s="42">
        <f t="shared" si="49"/>
        <v>0</v>
      </c>
    </row>
    <row r="102" spans="2:25" x14ac:dyDescent="0.15">
      <c r="B102" s="92"/>
      <c r="C102" s="49">
        <v>40</v>
      </c>
      <c r="D102" s="41">
        <v>0</v>
      </c>
      <c r="E102" s="42" t="str">
        <f t="shared" si="48"/>
        <v/>
      </c>
      <c r="F102" s="79" t="str">
        <f>IF(AND($C102&lt;F$85,COUNT($E102:E102)&lt;$D$83),$D102/$D$83,"")</f>
        <v/>
      </c>
      <c r="G102" s="79" t="str">
        <f>IF(AND($C102&lt;G$85,COUNT($E102:F102)&lt;$D$83),$D102/$D$83,"")</f>
        <v/>
      </c>
      <c r="H102" s="79" t="str">
        <f>IF(AND($C102&lt;H$85,COUNT($E102:G102)&lt;$D$83),$D102/$D$83,"")</f>
        <v/>
      </c>
      <c r="I102" s="79" t="str">
        <f>IF(AND($C102&lt;I$85,COUNT($E102:H102)&lt;$D$83),$D102/$D$83,"")</f>
        <v/>
      </c>
      <c r="J102" s="79" t="str">
        <f>IF(AND($C102&lt;J$85,COUNT($E102:I102)&lt;$D$83),$D102/$D$83,"")</f>
        <v/>
      </c>
      <c r="K102" s="79" t="str">
        <f>IF(AND($C102&lt;K$85,COUNT($E102:J102)&lt;$D$83),$D102/$D$83,"")</f>
        <v/>
      </c>
      <c r="L102" s="79" t="str">
        <f>IF(AND($C102&lt;L$85,COUNT($E102:K102)&lt;$D$83),$D102/$D$83,"")</f>
        <v/>
      </c>
      <c r="M102" s="79" t="str">
        <f>IF(AND($C102&lt;M$85,COUNT($E102:L102)&lt;$D$83),$D102/$D$83,"")</f>
        <v/>
      </c>
      <c r="N102" s="79" t="str">
        <f>IF(AND($C102&lt;N$85,COUNT($E102:M102)&lt;$D$83),$D102/$D$83,"")</f>
        <v/>
      </c>
      <c r="O102" s="79" t="str">
        <f>IF(AND($C102&lt;O$85,COUNT($E102:N102)&lt;$D$83),$D102/$D$83,"")</f>
        <v/>
      </c>
      <c r="P102" s="79">
        <f>IF(AND($C102&lt;P$85,COUNT($E102:O102)&lt;$D$83),$D102/$D$83,"")</f>
        <v>0</v>
      </c>
      <c r="Q102" s="79" t="str">
        <f>IF(AND($C102&lt;Q$85,COUNT($E102:P102)&lt;$D$83),$D102/$D$83,"")</f>
        <v/>
      </c>
      <c r="R102" s="79" t="str">
        <f>IF(AND($C102&lt;R$85,COUNT($E102:Q102)&lt;$D$83),$D102/$D$83,"")</f>
        <v/>
      </c>
      <c r="S102" s="79" t="str">
        <f>IF(AND($C102&lt;S$85,COUNT($E102:R102)&lt;$D$83),$D102/$D$83,"")</f>
        <v/>
      </c>
      <c r="T102" s="79" t="str">
        <f>IF(AND($C102&lt;T$85,COUNT($E102:S102)&lt;$D$83),$D102/$D$83,"")</f>
        <v/>
      </c>
      <c r="U102" s="79" t="str">
        <f>IF(AND($C102&lt;U$85,COUNT($E102:T102)&lt;$D$83),$D102/$D$83,"")</f>
        <v/>
      </c>
      <c r="V102" s="79" t="str">
        <f>IF(AND($C102&lt;V$85,COUNT($E102:U102)&lt;$D$83),$D102/$D$83,"")</f>
        <v/>
      </c>
      <c r="W102" s="79" t="str">
        <f>IF(AND($C102&lt;W$85,COUNT($E102:V102)&lt;$D$83),$D102/$D$83,"")</f>
        <v/>
      </c>
      <c r="X102" s="79" t="str">
        <f>IF(AND($C102&lt;X$85,COUNT($E102:W102)&lt;$D$83),$D102/$D$83,"")</f>
        <v/>
      </c>
      <c r="Y102" s="42">
        <f t="shared" si="49"/>
        <v>0</v>
      </c>
    </row>
    <row r="103" spans="2:25" x14ac:dyDescent="0.15">
      <c r="B103" s="92"/>
      <c r="C103" s="49">
        <v>41</v>
      </c>
      <c r="D103" s="41">
        <v>0</v>
      </c>
      <c r="E103" s="42" t="str">
        <f t="shared" si="48"/>
        <v/>
      </c>
      <c r="F103" s="79" t="str">
        <f>IF(AND($C103&lt;F$85,COUNT($E103:E103)&lt;$D$83),$D103/$D$83,"")</f>
        <v/>
      </c>
      <c r="G103" s="79" t="str">
        <f>IF(AND($C103&lt;G$85,COUNT($E103:F103)&lt;$D$83),$D103/$D$83,"")</f>
        <v/>
      </c>
      <c r="H103" s="79" t="str">
        <f>IF(AND($C103&lt;H$85,COUNT($E103:G103)&lt;$D$83),$D103/$D$83,"")</f>
        <v/>
      </c>
      <c r="I103" s="79" t="str">
        <f>IF(AND($C103&lt;I$85,COUNT($E103:H103)&lt;$D$83),$D103/$D$83,"")</f>
        <v/>
      </c>
      <c r="J103" s="79" t="str">
        <f>IF(AND($C103&lt;J$85,COUNT($E103:I103)&lt;$D$83),$D103/$D$83,"")</f>
        <v/>
      </c>
      <c r="K103" s="79" t="str">
        <f>IF(AND($C103&lt;K$85,COUNT($E103:J103)&lt;$D$83),$D103/$D$83,"")</f>
        <v/>
      </c>
      <c r="L103" s="79" t="str">
        <f>IF(AND($C103&lt;L$85,COUNT($E103:K103)&lt;$D$83),$D103/$D$83,"")</f>
        <v/>
      </c>
      <c r="M103" s="79" t="str">
        <f>IF(AND($C103&lt;M$85,COUNT($E103:L103)&lt;$D$83),$D103/$D$83,"")</f>
        <v/>
      </c>
      <c r="N103" s="79" t="str">
        <f>IF(AND($C103&lt;N$85,COUNT($E103:M103)&lt;$D$83),$D103/$D$83,"")</f>
        <v/>
      </c>
      <c r="O103" s="79" t="str">
        <f>IF(AND($C103&lt;O$85,COUNT($E103:N103)&lt;$D$83),$D103/$D$83,"")</f>
        <v/>
      </c>
      <c r="P103" s="79" t="str">
        <f>IF(AND($C103&lt;P$85,COUNT($E103:O103)&lt;$D$83),$D103/$D$83,"")</f>
        <v/>
      </c>
      <c r="Q103" s="79">
        <f>IF(AND($C103&lt;Q$85,COUNT($E103:P103)&lt;$D$83),$D103/$D$83,"")</f>
        <v>0</v>
      </c>
      <c r="R103" s="79" t="str">
        <f>IF(AND($C103&lt;R$85,COUNT($E103:Q103)&lt;$D$83),$D103/$D$83,"")</f>
        <v/>
      </c>
      <c r="S103" s="79" t="str">
        <f>IF(AND($C103&lt;S$85,COUNT($E103:R103)&lt;$D$83),$D103/$D$83,"")</f>
        <v/>
      </c>
      <c r="T103" s="79" t="str">
        <f>IF(AND($C103&lt;T$85,COUNT($E103:S103)&lt;$D$83),$D103/$D$83,"")</f>
        <v/>
      </c>
      <c r="U103" s="79" t="str">
        <f>IF(AND($C103&lt;U$85,COUNT($E103:T103)&lt;$D$83),$D103/$D$83,"")</f>
        <v/>
      </c>
      <c r="V103" s="79" t="str">
        <f>IF(AND($C103&lt;V$85,COUNT($E103:U103)&lt;$D$83),$D103/$D$83,"")</f>
        <v/>
      </c>
      <c r="W103" s="79" t="str">
        <f>IF(AND($C103&lt;W$85,COUNT($E103:V103)&lt;$D$83),$D103/$D$83,"")</f>
        <v/>
      </c>
      <c r="X103" s="79" t="str">
        <f>IF(AND($C103&lt;X$85,COUNT($E103:W103)&lt;$D$83),$D103/$D$83,"")</f>
        <v/>
      </c>
      <c r="Y103" s="42">
        <f t="shared" si="49"/>
        <v>0</v>
      </c>
    </row>
    <row r="104" spans="2:25" x14ac:dyDescent="0.15">
      <c r="B104" s="92"/>
      <c r="C104" s="49">
        <v>42</v>
      </c>
      <c r="D104" s="41">
        <v>0</v>
      </c>
      <c r="E104" s="42" t="str">
        <f t="shared" si="48"/>
        <v/>
      </c>
      <c r="F104" s="79" t="str">
        <f>IF(AND($C104&lt;F$85,COUNT($E104:E104)&lt;$D$83),$D104/$D$83,"")</f>
        <v/>
      </c>
      <c r="G104" s="79" t="str">
        <f>IF(AND($C104&lt;G$85,COUNT($E104:F104)&lt;$D$83),$D104/$D$83,"")</f>
        <v/>
      </c>
      <c r="H104" s="79" t="str">
        <f>IF(AND($C104&lt;H$85,COUNT($E104:G104)&lt;$D$83),$D104/$D$83,"")</f>
        <v/>
      </c>
      <c r="I104" s="79" t="str">
        <f>IF(AND($C104&lt;I$85,COUNT($E104:H104)&lt;$D$83),$D104/$D$83,"")</f>
        <v/>
      </c>
      <c r="J104" s="79" t="str">
        <f>IF(AND($C104&lt;J$85,COUNT($E104:I104)&lt;$D$83),$D104/$D$83,"")</f>
        <v/>
      </c>
      <c r="K104" s="79" t="str">
        <f>IF(AND($C104&lt;K$85,COUNT($E104:J104)&lt;$D$83),$D104/$D$83,"")</f>
        <v/>
      </c>
      <c r="L104" s="79" t="str">
        <f>IF(AND($C104&lt;L$85,COUNT($E104:K104)&lt;$D$83),$D104/$D$83,"")</f>
        <v/>
      </c>
      <c r="M104" s="79" t="str">
        <f>IF(AND($C104&lt;M$85,COUNT($E104:L104)&lt;$D$83),$D104/$D$83,"")</f>
        <v/>
      </c>
      <c r="N104" s="79" t="str">
        <f>IF(AND($C104&lt;N$85,COUNT($E104:M104)&lt;$D$83),$D104/$D$83,"")</f>
        <v/>
      </c>
      <c r="O104" s="79" t="str">
        <f>IF(AND($C104&lt;O$85,COUNT($E104:N104)&lt;$D$83),$D104/$D$83,"")</f>
        <v/>
      </c>
      <c r="P104" s="79" t="str">
        <f>IF(AND($C104&lt;P$85,COUNT($E104:O104)&lt;$D$83),$D104/$D$83,"")</f>
        <v/>
      </c>
      <c r="Q104" s="79" t="str">
        <f>IF(AND($C104&lt;Q$85,COUNT($E104:P104)&lt;$D$83),$D104/$D$83,"")</f>
        <v/>
      </c>
      <c r="R104" s="79">
        <f>IF(AND($C104&lt;R$85,COUNT($E104:Q104)&lt;$D$83),$D104/$D$83,"")</f>
        <v>0</v>
      </c>
      <c r="S104" s="79" t="str">
        <f>IF(AND($C104&lt;S$85,COUNT($E104:R104)&lt;$D$83),$D104/$D$83,"")</f>
        <v/>
      </c>
      <c r="T104" s="79" t="str">
        <f>IF(AND($C104&lt;T$85,COUNT($E104:S104)&lt;$D$83),$D104/$D$83,"")</f>
        <v/>
      </c>
      <c r="U104" s="79" t="str">
        <f>IF(AND($C104&lt;U$85,COUNT($E104:T104)&lt;$D$83),$D104/$D$83,"")</f>
        <v/>
      </c>
      <c r="V104" s="79" t="str">
        <f>IF(AND($C104&lt;V$85,COUNT($E104:U104)&lt;$D$83),$D104/$D$83,"")</f>
        <v/>
      </c>
      <c r="W104" s="79" t="str">
        <f>IF(AND($C104&lt;W$85,COUNT($E104:V104)&lt;$D$83),$D104/$D$83,"")</f>
        <v/>
      </c>
      <c r="X104" s="79" t="str">
        <f>IF(AND($C104&lt;X$85,COUNT($E104:W104)&lt;$D$83),$D104/$D$83,"")</f>
        <v/>
      </c>
      <c r="Y104" s="42">
        <f t="shared" si="49"/>
        <v>0</v>
      </c>
    </row>
    <row r="105" spans="2:25" x14ac:dyDescent="0.15">
      <c r="B105" s="92"/>
      <c r="C105" s="49">
        <v>43</v>
      </c>
      <c r="D105" s="41">
        <v>0</v>
      </c>
      <c r="E105" s="42" t="str">
        <f t="shared" si="48"/>
        <v/>
      </c>
      <c r="F105" s="79" t="str">
        <f>IF(AND($C105&lt;F$85,COUNT($E105:E105)&lt;$D$83),$D105/$D$83,"")</f>
        <v/>
      </c>
      <c r="G105" s="79" t="str">
        <f>IF(AND($C105&lt;G$85,COUNT($E105:F105)&lt;$D$83),$D105/$D$83,"")</f>
        <v/>
      </c>
      <c r="H105" s="79" t="str">
        <f>IF(AND($C105&lt;H$85,COUNT($E105:G105)&lt;$D$83),$D105/$D$83,"")</f>
        <v/>
      </c>
      <c r="I105" s="79" t="str">
        <f>IF(AND($C105&lt;I$85,COUNT($E105:H105)&lt;$D$83),$D105/$D$83,"")</f>
        <v/>
      </c>
      <c r="J105" s="79" t="str">
        <f>IF(AND($C105&lt;J$85,COUNT($E105:I105)&lt;$D$83),$D105/$D$83,"")</f>
        <v/>
      </c>
      <c r="K105" s="79" t="str">
        <f>IF(AND($C105&lt;K$85,COUNT($E105:J105)&lt;$D$83),$D105/$D$83,"")</f>
        <v/>
      </c>
      <c r="L105" s="79" t="str">
        <f>IF(AND($C105&lt;L$85,COUNT($E105:K105)&lt;$D$83),$D105/$D$83,"")</f>
        <v/>
      </c>
      <c r="M105" s="79" t="str">
        <f>IF(AND($C105&lt;M$85,COUNT($E105:L105)&lt;$D$83),$D105/$D$83,"")</f>
        <v/>
      </c>
      <c r="N105" s="79" t="str">
        <f>IF(AND($C105&lt;N$85,COUNT($E105:M105)&lt;$D$83),$D105/$D$83,"")</f>
        <v/>
      </c>
      <c r="O105" s="79" t="str">
        <f>IF(AND($C105&lt;O$85,COUNT($E105:N105)&lt;$D$83),$D105/$D$83,"")</f>
        <v/>
      </c>
      <c r="P105" s="79" t="str">
        <f>IF(AND($C105&lt;P$85,COUNT($E105:O105)&lt;$D$83),$D105/$D$83,"")</f>
        <v/>
      </c>
      <c r="Q105" s="79" t="str">
        <f>IF(AND($C105&lt;Q$85,COUNT($E105:P105)&lt;$D$83),$D105/$D$83,"")</f>
        <v/>
      </c>
      <c r="R105" s="79" t="str">
        <f>IF(AND($C105&lt;R$85,COUNT($E105:Q105)&lt;$D$83),$D105/$D$83,"")</f>
        <v/>
      </c>
      <c r="S105" s="79">
        <f>IF(AND($C105&lt;S$85,COUNT($E105:R105)&lt;$D$83),$D105/$D$83,"")</f>
        <v>0</v>
      </c>
      <c r="T105" s="79" t="str">
        <f>IF(AND($C105&lt;T$85,COUNT($E105:S105)&lt;$D$83),$D105/$D$83,"")</f>
        <v/>
      </c>
      <c r="U105" s="79" t="str">
        <f>IF(AND($C105&lt;U$85,COUNT($E105:T105)&lt;$D$83),$D105/$D$83,"")</f>
        <v/>
      </c>
      <c r="V105" s="79" t="str">
        <f>IF(AND($C105&lt;V$85,COUNT($E105:U105)&lt;$D$83),$D105/$D$83,"")</f>
        <v/>
      </c>
      <c r="W105" s="79" t="str">
        <f>IF(AND($C105&lt;W$85,COUNT($E105:V105)&lt;$D$83),$D105/$D$83,"")</f>
        <v/>
      </c>
      <c r="X105" s="79" t="str">
        <f>IF(AND($C105&lt;X$85,COUNT($E105:W105)&lt;$D$83),$D105/$D$83,"")</f>
        <v/>
      </c>
      <c r="Y105" s="42">
        <f t="shared" si="49"/>
        <v>0</v>
      </c>
    </row>
    <row r="106" spans="2:25" x14ac:dyDescent="0.15">
      <c r="B106" s="92"/>
      <c r="C106" s="49">
        <v>44</v>
      </c>
      <c r="D106" s="41">
        <v>0</v>
      </c>
      <c r="E106" s="42" t="str">
        <f t="shared" si="48"/>
        <v/>
      </c>
      <c r="F106" s="79" t="str">
        <f>IF(AND($C106&lt;F$85,COUNT($E106:E106)&lt;$D$83),$D106/$D$83,"")</f>
        <v/>
      </c>
      <c r="G106" s="79" t="str">
        <f>IF(AND($C106&lt;G$85,COUNT($E106:F106)&lt;$D$83),$D106/$D$83,"")</f>
        <v/>
      </c>
      <c r="H106" s="79" t="str">
        <f>IF(AND($C106&lt;H$85,COUNT($E106:G106)&lt;$D$83),$D106/$D$83,"")</f>
        <v/>
      </c>
      <c r="I106" s="79" t="str">
        <f>IF(AND($C106&lt;I$85,COUNT($E106:H106)&lt;$D$83),$D106/$D$83,"")</f>
        <v/>
      </c>
      <c r="J106" s="79" t="str">
        <f>IF(AND($C106&lt;J$85,COUNT($E106:I106)&lt;$D$83),$D106/$D$83,"")</f>
        <v/>
      </c>
      <c r="K106" s="79" t="str">
        <f>IF(AND($C106&lt;K$85,COUNT($E106:J106)&lt;$D$83),$D106/$D$83,"")</f>
        <v/>
      </c>
      <c r="L106" s="79" t="str">
        <f>IF(AND($C106&lt;L$85,COUNT($E106:K106)&lt;$D$83),$D106/$D$83,"")</f>
        <v/>
      </c>
      <c r="M106" s="79" t="str">
        <f>IF(AND($C106&lt;M$85,COUNT($E106:L106)&lt;$D$83),$D106/$D$83,"")</f>
        <v/>
      </c>
      <c r="N106" s="79" t="str">
        <f>IF(AND($C106&lt;N$85,COUNT($E106:M106)&lt;$D$83),$D106/$D$83,"")</f>
        <v/>
      </c>
      <c r="O106" s="79" t="str">
        <f>IF(AND($C106&lt;O$85,COUNT($E106:N106)&lt;$D$83),$D106/$D$83,"")</f>
        <v/>
      </c>
      <c r="P106" s="79" t="str">
        <f>IF(AND($C106&lt;P$85,COUNT($E106:O106)&lt;$D$83),$D106/$D$83,"")</f>
        <v/>
      </c>
      <c r="Q106" s="79" t="str">
        <f>IF(AND($C106&lt;Q$85,COUNT($E106:P106)&lt;$D$83),$D106/$D$83,"")</f>
        <v/>
      </c>
      <c r="R106" s="79" t="str">
        <f>IF(AND($C106&lt;R$85,COUNT($E106:Q106)&lt;$D$83),$D106/$D$83,"")</f>
        <v/>
      </c>
      <c r="S106" s="79" t="str">
        <f>IF(AND($C106&lt;S$85,COUNT($E106:R106)&lt;$D$83),$D106/$D$83,"")</f>
        <v/>
      </c>
      <c r="T106" s="79">
        <f>IF(AND($C106&lt;T$85,COUNT($E106:S106)&lt;$D$83),$D106/$D$83,"")</f>
        <v>0</v>
      </c>
      <c r="U106" s="79" t="str">
        <f>IF(AND($C106&lt;U$85,COUNT($E106:T106)&lt;$D$83),$D106/$D$83,"")</f>
        <v/>
      </c>
      <c r="V106" s="79" t="str">
        <f>IF(AND($C106&lt;V$85,COUNT($E106:U106)&lt;$D$83),$D106/$D$83,"")</f>
        <v/>
      </c>
      <c r="W106" s="79" t="str">
        <f>IF(AND($C106&lt;W$85,COUNT($E106:V106)&lt;$D$83),$D106/$D$83,"")</f>
        <v/>
      </c>
      <c r="X106" s="79" t="str">
        <f>IF(AND($C106&lt;X$85,COUNT($E106:W106)&lt;$D$83),$D106/$D$83,"")</f>
        <v/>
      </c>
      <c r="Y106" s="42">
        <f t="shared" si="49"/>
        <v>0</v>
      </c>
    </row>
    <row r="107" spans="2:25" x14ac:dyDescent="0.15">
      <c r="B107" s="92"/>
      <c r="C107" s="49">
        <v>45</v>
      </c>
      <c r="D107" s="41">
        <v>0</v>
      </c>
      <c r="E107" s="42" t="str">
        <f t="shared" si="48"/>
        <v/>
      </c>
      <c r="F107" s="79" t="str">
        <f>IF(AND($C107&lt;F$85,COUNT($E107:E107)&lt;$D$83),$D107/$D$83,"")</f>
        <v/>
      </c>
      <c r="G107" s="79" t="str">
        <f>IF(AND($C107&lt;G$85,COUNT($E107:F107)&lt;$D$83),$D107/$D$83,"")</f>
        <v/>
      </c>
      <c r="H107" s="79" t="str">
        <f>IF(AND($C107&lt;H$85,COUNT($E107:G107)&lt;$D$83),$D107/$D$83,"")</f>
        <v/>
      </c>
      <c r="I107" s="79" t="str">
        <f>IF(AND($C107&lt;I$85,COUNT($E107:H107)&lt;$D$83),$D107/$D$83,"")</f>
        <v/>
      </c>
      <c r="J107" s="79" t="str">
        <f>IF(AND($C107&lt;J$85,COUNT($E107:I107)&lt;$D$83),$D107/$D$83,"")</f>
        <v/>
      </c>
      <c r="K107" s="79" t="str">
        <f>IF(AND($C107&lt;K$85,COUNT($E107:J107)&lt;$D$83),$D107/$D$83,"")</f>
        <v/>
      </c>
      <c r="L107" s="79" t="str">
        <f>IF(AND($C107&lt;L$85,COUNT($E107:K107)&lt;$D$83),$D107/$D$83,"")</f>
        <v/>
      </c>
      <c r="M107" s="79" t="str">
        <f>IF(AND($C107&lt;M$85,COUNT($E107:L107)&lt;$D$83),$D107/$D$83,"")</f>
        <v/>
      </c>
      <c r="N107" s="79" t="str">
        <f>IF(AND($C107&lt;N$85,COUNT($E107:M107)&lt;$D$83),$D107/$D$83,"")</f>
        <v/>
      </c>
      <c r="O107" s="79" t="str">
        <f>IF(AND($C107&lt;O$85,COUNT($E107:N107)&lt;$D$83),$D107/$D$83,"")</f>
        <v/>
      </c>
      <c r="P107" s="79" t="str">
        <f>IF(AND($C107&lt;P$85,COUNT($E107:O107)&lt;$D$83),$D107/$D$83,"")</f>
        <v/>
      </c>
      <c r="Q107" s="79" t="str">
        <f>IF(AND($C107&lt;Q$85,COUNT($E107:P107)&lt;$D$83),$D107/$D$83,"")</f>
        <v/>
      </c>
      <c r="R107" s="79" t="str">
        <f>IF(AND($C107&lt;R$85,COUNT($E107:Q107)&lt;$D$83),$D107/$D$83,"")</f>
        <v/>
      </c>
      <c r="S107" s="79" t="str">
        <f>IF(AND($C107&lt;S$85,COUNT($E107:R107)&lt;$D$83),$D107/$D$83,"")</f>
        <v/>
      </c>
      <c r="T107" s="79" t="str">
        <f>IF(AND($C107&lt;T$85,COUNT($E107:S107)&lt;$D$83),$D107/$D$83,"")</f>
        <v/>
      </c>
      <c r="U107" s="79">
        <f>IF(AND($C107&lt;U$85,COUNT($E107:T107)&lt;$D$83),$D107/$D$83,"")</f>
        <v>0</v>
      </c>
      <c r="V107" s="79" t="str">
        <f>IF(AND($C107&lt;V$85,COUNT($E107:U107)&lt;$D$83),$D107/$D$83,"")</f>
        <v/>
      </c>
      <c r="W107" s="79" t="str">
        <f>IF(AND($C107&lt;W$85,COUNT($E107:V107)&lt;$D$83),$D107/$D$83,"")</f>
        <v/>
      </c>
      <c r="X107" s="79" t="str">
        <f>IF(AND($C107&lt;X$85,COUNT($E107:W107)&lt;$D$83),$D107/$D$83,"")</f>
        <v/>
      </c>
      <c r="Y107" s="42">
        <f t="shared" si="49"/>
        <v>0</v>
      </c>
    </row>
    <row r="108" spans="2:25" x14ac:dyDescent="0.15">
      <c r="B108" s="92"/>
      <c r="C108" s="49">
        <v>46</v>
      </c>
      <c r="D108" s="41">
        <v>0</v>
      </c>
      <c r="E108" s="42" t="str">
        <f t="shared" si="48"/>
        <v/>
      </c>
      <c r="F108" s="79" t="str">
        <f>IF(AND($C108&lt;F$85,COUNT($E108:E108)&lt;$D$83),$D108/$D$83,"")</f>
        <v/>
      </c>
      <c r="G108" s="79" t="str">
        <f>IF(AND($C108&lt;G$85,COUNT($E108:F108)&lt;$D$83),$D108/$D$83,"")</f>
        <v/>
      </c>
      <c r="H108" s="79" t="str">
        <f>IF(AND($C108&lt;H$85,COUNT($E108:G108)&lt;$D$83),$D108/$D$83,"")</f>
        <v/>
      </c>
      <c r="I108" s="79" t="str">
        <f>IF(AND($C108&lt;I$85,COUNT($E108:H108)&lt;$D$83),$D108/$D$83,"")</f>
        <v/>
      </c>
      <c r="J108" s="79" t="str">
        <f>IF(AND($C108&lt;J$85,COUNT($E108:I108)&lt;$D$83),$D108/$D$83,"")</f>
        <v/>
      </c>
      <c r="K108" s="79" t="str">
        <f>IF(AND($C108&lt;K$85,COUNT($E108:J108)&lt;$D$83),$D108/$D$83,"")</f>
        <v/>
      </c>
      <c r="L108" s="79" t="str">
        <f>IF(AND($C108&lt;L$85,COUNT($E108:K108)&lt;$D$83),$D108/$D$83,"")</f>
        <v/>
      </c>
      <c r="M108" s="79" t="str">
        <f>IF(AND($C108&lt;M$85,COUNT($E108:L108)&lt;$D$83),$D108/$D$83,"")</f>
        <v/>
      </c>
      <c r="N108" s="79" t="str">
        <f>IF(AND($C108&lt;N$85,COUNT($E108:M108)&lt;$D$83),$D108/$D$83,"")</f>
        <v/>
      </c>
      <c r="O108" s="79" t="str">
        <f>IF(AND($C108&lt;O$85,COUNT($E108:N108)&lt;$D$83),$D108/$D$83,"")</f>
        <v/>
      </c>
      <c r="P108" s="79" t="str">
        <f>IF(AND($C108&lt;P$85,COUNT($E108:O108)&lt;$D$83),$D108/$D$83,"")</f>
        <v/>
      </c>
      <c r="Q108" s="79" t="str">
        <f>IF(AND($C108&lt;Q$85,COUNT($E108:P108)&lt;$D$83),$D108/$D$83,"")</f>
        <v/>
      </c>
      <c r="R108" s="79" t="str">
        <f>IF(AND($C108&lt;R$85,COUNT($E108:Q108)&lt;$D$83),$D108/$D$83,"")</f>
        <v/>
      </c>
      <c r="S108" s="79" t="str">
        <f>IF(AND($C108&lt;S$85,COUNT($E108:R108)&lt;$D$83),$D108/$D$83,"")</f>
        <v/>
      </c>
      <c r="T108" s="79" t="str">
        <f>IF(AND($C108&lt;T$85,COUNT($E108:S108)&lt;$D$83),$D108/$D$83,"")</f>
        <v/>
      </c>
      <c r="U108" s="79" t="str">
        <f>IF(AND($C108&lt;U$85,COUNT($E108:T108)&lt;$D$83),$D108/$D$83,"")</f>
        <v/>
      </c>
      <c r="V108" s="79">
        <f>IF(AND($C108&lt;V$85,COUNT($E108:U108)&lt;$D$83),$D108/$D$83,"")</f>
        <v>0</v>
      </c>
      <c r="W108" s="79" t="str">
        <f>IF(AND($C108&lt;W$85,COUNT($E108:V108)&lt;$D$83),$D108/$D$83,"")</f>
        <v/>
      </c>
      <c r="X108" s="79" t="str">
        <f>IF(AND($C108&lt;X$85,COUNT($E108:W108)&lt;$D$83),$D108/$D$83,"")</f>
        <v/>
      </c>
      <c r="Y108" s="42">
        <f t="shared" si="49"/>
        <v>0</v>
      </c>
    </row>
    <row r="109" spans="2:25" x14ac:dyDescent="0.15">
      <c r="B109" s="92"/>
      <c r="C109" s="49">
        <v>47</v>
      </c>
      <c r="D109" s="41">
        <v>0</v>
      </c>
      <c r="E109" s="42" t="str">
        <f t="shared" si="48"/>
        <v/>
      </c>
      <c r="F109" s="79" t="str">
        <f>IF(AND($C109&lt;F$85,COUNT($E109:E109)&lt;$D$83),$D109/$D$83,"")</f>
        <v/>
      </c>
      <c r="G109" s="79" t="str">
        <f>IF(AND($C109&lt;G$85,COUNT($E109:F109)&lt;$D$83),$D109/$D$83,"")</f>
        <v/>
      </c>
      <c r="H109" s="79" t="str">
        <f>IF(AND($C109&lt;H$85,COUNT($E109:G109)&lt;$D$83),$D109/$D$83,"")</f>
        <v/>
      </c>
      <c r="I109" s="79" t="str">
        <f>IF(AND($C109&lt;I$85,COUNT($E109:H109)&lt;$D$83),$D109/$D$83,"")</f>
        <v/>
      </c>
      <c r="J109" s="79" t="str">
        <f>IF(AND($C109&lt;J$85,COUNT($E109:I109)&lt;$D$83),$D109/$D$83,"")</f>
        <v/>
      </c>
      <c r="K109" s="79" t="str">
        <f>IF(AND($C109&lt;K$85,COUNT($E109:J109)&lt;$D$83),$D109/$D$83,"")</f>
        <v/>
      </c>
      <c r="L109" s="79" t="str">
        <f>IF(AND($C109&lt;L$85,COUNT($E109:K109)&lt;$D$83),$D109/$D$83,"")</f>
        <v/>
      </c>
      <c r="M109" s="79" t="str">
        <f>IF(AND($C109&lt;M$85,COUNT($E109:L109)&lt;$D$83),$D109/$D$83,"")</f>
        <v/>
      </c>
      <c r="N109" s="79" t="str">
        <f>IF(AND($C109&lt;N$85,COUNT($E109:M109)&lt;$D$83),$D109/$D$83,"")</f>
        <v/>
      </c>
      <c r="O109" s="79" t="str">
        <f>IF(AND($C109&lt;O$85,COUNT($E109:N109)&lt;$D$83),$D109/$D$83,"")</f>
        <v/>
      </c>
      <c r="P109" s="79" t="str">
        <f>IF(AND($C109&lt;P$85,COUNT($E109:O109)&lt;$D$83),$D109/$D$83,"")</f>
        <v/>
      </c>
      <c r="Q109" s="79" t="str">
        <f>IF(AND($C109&lt;Q$85,COUNT($E109:P109)&lt;$D$83),$D109/$D$83,"")</f>
        <v/>
      </c>
      <c r="R109" s="79" t="str">
        <f>IF(AND($C109&lt;R$85,COUNT($E109:Q109)&lt;$D$83),$D109/$D$83,"")</f>
        <v/>
      </c>
      <c r="S109" s="79" t="str">
        <f>IF(AND($C109&lt;S$85,COUNT($E109:R109)&lt;$D$83),$D109/$D$83,"")</f>
        <v/>
      </c>
      <c r="T109" s="79" t="str">
        <f>IF(AND($C109&lt;T$85,COUNT($E109:S109)&lt;$D$83),$D109/$D$83,"")</f>
        <v/>
      </c>
      <c r="U109" s="79" t="str">
        <f>IF(AND($C109&lt;U$85,COUNT($E109:T109)&lt;$D$83),$D109/$D$83,"")</f>
        <v/>
      </c>
      <c r="V109" s="79" t="str">
        <f>IF(AND($C109&lt;V$85,COUNT($E109:U109)&lt;$D$83),$D109/$D$83,"")</f>
        <v/>
      </c>
      <c r="W109" s="79">
        <f>IF(AND($C109&lt;W$85,COUNT($E109:V109)&lt;$D$83),$D109/$D$83,"")</f>
        <v>0</v>
      </c>
      <c r="X109" s="79" t="str">
        <f>IF(AND($C109&lt;X$85,COUNT($E109:W109)&lt;$D$83),$D109/$D$83,"")</f>
        <v/>
      </c>
      <c r="Y109" s="42">
        <f t="shared" si="49"/>
        <v>0</v>
      </c>
    </row>
    <row r="110" spans="2:25" x14ac:dyDescent="0.15">
      <c r="B110" s="92"/>
      <c r="C110" s="49">
        <v>48</v>
      </c>
      <c r="D110" s="41">
        <v>0</v>
      </c>
      <c r="E110" s="42" t="str">
        <f t="shared" si="48"/>
        <v/>
      </c>
      <c r="F110" s="79" t="str">
        <f>IF(AND($C110&lt;F$85,COUNT($E110:E110)&lt;$D$83),$D110/$D$83,"")</f>
        <v/>
      </c>
      <c r="G110" s="79" t="str">
        <f>IF(AND($C110&lt;G$85,COUNT($E110:F110)&lt;$D$83),$D110/$D$83,"")</f>
        <v/>
      </c>
      <c r="H110" s="79" t="str">
        <f>IF(AND($C110&lt;H$85,COUNT($E110:G110)&lt;$D$83),$D110/$D$83,"")</f>
        <v/>
      </c>
      <c r="I110" s="79" t="str">
        <f>IF(AND($C110&lt;I$85,COUNT($E110:H110)&lt;$D$83),$D110/$D$83,"")</f>
        <v/>
      </c>
      <c r="J110" s="79" t="str">
        <f>IF(AND($C110&lt;J$85,COUNT($E110:I110)&lt;$D$83),$D110/$D$83,"")</f>
        <v/>
      </c>
      <c r="K110" s="79" t="str">
        <f>IF(AND($C110&lt;K$85,COUNT($E110:J110)&lt;$D$83),$D110/$D$83,"")</f>
        <v/>
      </c>
      <c r="L110" s="79" t="str">
        <f>IF(AND($C110&lt;L$85,COUNT($E110:K110)&lt;$D$83),$D110/$D$83,"")</f>
        <v/>
      </c>
      <c r="M110" s="79" t="str">
        <f>IF(AND($C110&lt;M$85,COUNT($E110:L110)&lt;$D$83),$D110/$D$83,"")</f>
        <v/>
      </c>
      <c r="N110" s="79" t="str">
        <f>IF(AND($C110&lt;N$85,COUNT($E110:M110)&lt;$D$83),$D110/$D$83,"")</f>
        <v/>
      </c>
      <c r="O110" s="79" t="str">
        <f>IF(AND($C110&lt;O$85,COUNT($E110:N110)&lt;$D$83),$D110/$D$83,"")</f>
        <v/>
      </c>
      <c r="P110" s="79" t="str">
        <f>IF(AND($C110&lt;P$85,COUNT($E110:O110)&lt;$D$83),$D110/$D$83,"")</f>
        <v/>
      </c>
      <c r="Q110" s="79" t="str">
        <f>IF(AND($C110&lt;Q$85,COUNT($E110:P110)&lt;$D$83),$D110/$D$83,"")</f>
        <v/>
      </c>
      <c r="R110" s="79" t="str">
        <f>IF(AND($C110&lt;R$85,COUNT($E110:Q110)&lt;$D$83),$D110/$D$83,"")</f>
        <v/>
      </c>
      <c r="S110" s="79" t="str">
        <f>IF(AND($C110&lt;S$85,COUNT($E110:R110)&lt;$D$83),$D110/$D$83,"")</f>
        <v/>
      </c>
      <c r="T110" s="79" t="str">
        <f>IF(AND($C110&lt;T$85,COUNT($E110:S110)&lt;$D$83),$D110/$D$83,"")</f>
        <v/>
      </c>
      <c r="U110" s="79" t="str">
        <f>IF(AND($C110&lt;U$85,COUNT($E110:T110)&lt;$D$83),$D110/$D$83,"")</f>
        <v/>
      </c>
      <c r="V110" s="79" t="str">
        <f>IF(AND($C110&lt;V$85,COUNT($E110:U110)&lt;$D$83),$D110/$D$83,"")</f>
        <v/>
      </c>
      <c r="W110" s="79" t="str">
        <f>IF(AND($C110&lt;W$85,COUNT($E110:V110)&lt;$D$83),$D110/$D$83,"")</f>
        <v/>
      </c>
      <c r="X110" s="79">
        <f>IF(AND($C110&lt;X$85,COUNT($E110:W110)&lt;$D$83),$D110/$D$83,"")</f>
        <v>0</v>
      </c>
      <c r="Y110" s="42">
        <f t="shared" si="49"/>
        <v>0</v>
      </c>
    </row>
    <row r="111" spans="2:25" x14ac:dyDescent="0.15">
      <c r="B111" s="93"/>
      <c r="C111" s="52">
        <v>49</v>
      </c>
      <c r="D111" s="43">
        <v>0</v>
      </c>
      <c r="E111" s="44" t="str">
        <f t="shared" si="48"/>
        <v/>
      </c>
      <c r="F111" s="80" t="str">
        <f>IF(AND($C111&lt;F$85,COUNT($E111:E111)&lt;$D$83),$D111/$D$83,"")</f>
        <v/>
      </c>
      <c r="G111" s="80" t="str">
        <f>IF(AND($C111&lt;G$85,COUNT($E111:F111)&lt;$D$83),$D111/$D$83,"")</f>
        <v/>
      </c>
      <c r="H111" s="80" t="str">
        <f>IF(AND($C111&lt;H$85,COUNT($E111:G111)&lt;$D$83),$D111/$D$83,"")</f>
        <v/>
      </c>
      <c r="I111" s="80" t="str">
        <f>IF(AND($C111&lt;I$85,COUNT($E111:H111)&lt;$D$83),$D111/$D$83,"")</f>
        <v/>
      </c>
      <c r="J111" s="80" t="str">
        <f>IF(AND($C111&lt;J$85,COUNT($E111:I111)&lt;$D$83),$D111/$D$83,"")</f>
        <v/>
      </c>
      <c r="K111" s="80" t="str">
        <f>IF(AND($C111&lt;K$85,COUNT($E111:J111)&lt;$D$83),$D111/$D$83,"")</f>
        <v/>
      </c>
      <c r="L111" s="80" t="str">
        <f>IF(AND($C111&lt;L$85,COUNT($E111:K111)&lt;$D$83),$D111/$D$83,"")</f>
        <v/>
      </c>
      <c r="M111" s="80" t="str">
        <f>IF(AND($C111&lt;M$85,COUNT($E111:L111)&lt;$D$83),$D111/$D$83,"")</f>
        <v/>
      </c>
      <c r="N111" s="80" t="str">
        <f>IF(AND($C111&lt;N$85,COUNT($E111:M111)&lt;$D$83),$D111/$D$83,"")</f>
        <v/>
      </c>
      <c r="O111" s="80" t="str">
        <f>IF(AND($C111&lt;O$85,COUNT($E111:N111)&lt;$D$83),$D111/$D$83,"")</f>
        <v/>
      </c>
      <c r="P111" s="80" t="str">
        <f>IF(AND($C111&lt;P$85,COUNT($E111:O111)&lt;$D$83),$D111/$D$83,"")</f>
        <v/>
      </c>
      <c r="Q111" s="80" t="str">
        <f>IF(AND($C111&lt;Q$85,COUNT($E111:P111)&lt;$D$83),$D111/$D$83,"")</f>
        <v/>
      </c>
      <c r="R111" s="80" t="str">
        <f>IF(AND($C111&lt;R$85,COUNT($E111:Q111)&lt;$D$83),$D111/$D$83,"")</f>
        <v/>
      </c>
      <c r="S111" s="80" t="str">
        <f>IF(AND($C111&lt;S$85,COUNT($E111:R111)&lt;$D$83),$D111/$D$83,"")</f>
        <v/>
      </c>
      <c r="T111" s="80" t="str">
        <f>IF(AND($C111&lt;T$85,COUNT($E111:S111)&lt;$D$83),$D111/$D$83,"")</f>
        <v/>
      </c>
      <c r="U111" s="80" t="str">
        <f>IF(AND($C111&lt;U$85,COUNT($E111:T111)&lt;$D$83),$D111/$D$83,"")</f>
        <v/>
      </c>
      <c r="V111" s="80" t="str">
        <f>IF(AND($C111&lt;V$85,COUNT($E111:U111)&lt;$D$83),$D111/$D$83,"")</f>
        <v/>
      </c>
      <c r="W111" s="80" t="str">
        <f>IF(AND($C111&lt;W$85,COUNT($E111:V111)&lt;$D$83),$D111/$D$83,"")</f>
        <v/>
      </c>
      <c r="X111" s="80" t="str">
        <f>IF(AND($C111&lt;X$85,COUNT($E111:W111)&lt;$D$83),$D111/$D$83,"")</f>
        <v/>
      </c>
      <c r="Y111" s="44">
        <f t="shared" si="49"/>
        <v>0</v>
      </c>
    </row>
    <row r="113" spans="1:26" x14ac:dyDescent="0.15">
      <c r="Y113" s="123" t="s">
        <v>53</v>
      </c>
    </row>
    <row r="114" spans="1:26" ht="15" x14ac:dyDescent="0.15">
      <c r="A114" s="148" t="s">
        <v>153</v>
      </c>
      <c r="E114" s="10">
        <v>30</v>
      </c>
      <c r="F114" s="10">
        <f t="shared" ref="F114:U115" si="50">E114+1</f>
        <v>31</v>
      </c>
      <c r="G114" s="10">
        <f t="shared" si="50"/>
        <v>32</v>
      </c>
      <c r="H114" s="10">
        <f t="shared" si="50"/>
        <v>33</v>
      </c>
      <c r="I114" s="10">
        <f t="shared" si="50"/>
        <v>34</v>
      </c>
      <c r="J114" s="10">
        <f t="shared" si="50"/>
        <v>35</v>
      </c>
      <c r="K114" s="10">
        <f t="shared" si="50"/>
        <v>36</v>
      </c>
      <c r="L114" s="10">
        <f t="shared" si="50"/>
        <v>37</v>
      </c>
      <c r="M114" s="10">
        <f t="shared" si="50"/>
        <v>38</v>
      </c>
      <c r="N114" s="10">
        <f t="shared" si="50"/>
        <v>39</v>
      </c>
      <c r="O114" s="10">
        <f t="shared" si="50"/>
        <v>40</v>
      </c>
      <c r="P114" s="10">
        <f t="shared" si="50"/>
        <v>41</v>
      </c>
      <c r="Q114" s="10">
        <f t="shared" si="50"/>
        <v>42</v>
      </c>
      <c r="R114" s="10">
        <f t="shared" si="50"/>
        <v>43</v>
      </c>
      <c r="S114" s="10">
        <f t="shared" si="50"/>
        <v>44</v>
      </c>
      <c r="T114" s="10">
        <f t="shared" si="50"/>
        <v>45</v>
      </c>
      <c r="U114" s="10">
        <f t="shared" si="50"/>
        <v>46</v>
      </c>
      <c r="V114" s="10">
        <f t="shared" ref="V114:X115" si="51">U114+1</f>
        <v>47</v>
      </c>
      <c r="W114" s="10">
        <f t="shared" si="51"/>
        <v>48</v>
      </c>
      <c r="X114" s="10">
        <f t="shared" si="51"/>
        <v>49</v>
      </c>
      <c r="Y114" s="124"/>
    </row>
    <row r="115" spans="1:26" x14ac:dyDescent="0.15">
      <c r="E115" s="6">
        <v>1</v>
      </c>
      <c r="F115" s="6">
        <f t="shared" si="50"/>
        <v>2</v>
      </c>
      <c r="G115" s="6">
        <f t="shared" si="50"/>
        <v>3</v>
      </c>
      <c r="H115" s="6">
        <f t="shared" si="50"/>
        <v>4</v>
      </c>
      <c r="I115" s="6">
        <f t="shared" si="50"/>
        <v>5</v>
      </c>
      <c r="J115" s="6">
        <f t="shared" si="50"/>
        <v>6</v>
      </c>
      <c r="K115" s="6">
        <f t="shared" si="50"/>
        <v>7</v>
      </c>
      <c r="L115" s="6">
        <f t="shared" si="50"/>
        <v>8</v>
      </c>
      <c r="M115" s="6">
        <f t="shared" si="50"/>
        <v>9</v>
      </c>
      <c r="N115" s="6">
        <f t="shared" si="50"/>
        <v>10</v>
      </c>
      <c r="O115" s="6">
        <f t="shared" si="50"/>
        <v>11</v>
      </c>
      <c r="P115" s="6">
        <f t="shared" si="50"/>
        <v>12</v>
      </c>
      <c r="Q115" s="6">
        <f t="shared" si="50"/>
        <v>13</v>
      </c>
      <c r="R115" s="6">
        <f t="shared" si="50"/>
        <v>14</v>
      </c>
      <c r="S115" s="6">
        <f t="shared" si="50"/>
        <v>15</v>
      </c>
      <c r="T115" s="6">
        <f t="shared" si="50"/>
        <v>16</v>
      </c>
      <c r="U115" s="6">
        <f t="shared" si="50"/>
        <v>17</v>
      </c>
      <c r="V115" s="6">
        <f t="shared" si="51"/>
        <v>18</v>
      </c>
      <c r="W115" s="6">
        <f t="shared" si="51"/>
        <v>19</v>
      </c>
      <c r="X115" s="6">
        <f t="shared" si="51"/>
        <v>20</v>
      </c>
      <c r="Y115" s="125" t="s">
        <v>54</v>
      </c>
    </row>
    <row r="116" spans="1:26" x14ac:dyDescent="0.15">
      <c r="E116" s="7">
        <v>43555</v>
      </c>
      <c r="F116" s="7">
        <f t="shared" ref="F116:X116" si="52">DATE(YEAR(E116)+1,MONTH(E116),DAY(E116))</f>
        <v>43921</v>
      </c>
      <c r="G116" s="7">
        <f t="shared" si="52"/>
        <v>44286</v>
      </c>
      <c r="H116" s="7">
        <f t="shared" si="52"/>
        <v>44651</v>
      </c>
      <c r="I116" s="7">
        <f t="shared" si="52"/>
        <v>45016</v>
      </c>
      <c r="J116" s="7">
        <f t="shared" si="52"/>
        <v>45382</v>
      </c>
      <c r="K116" s="7">
        <f t="shared" si="52"/>
        <v>45747</v>
      </c>
      <c r="L116" s="7">
        <f t="shared" si="52"/>
        <v>46112</v>
      </c>
      <c r="M116" s="7">
        <f t="shared" si="52"/>
        <v>46477</v>
      </c>
      <c r="N116" s="7">
        <f t="shared" si="52"/>
        <v>46843</v>
      </c>
      <c r="O116" s="7">
        <f t="shared" si="52"/>
        <v>47208</v>
      </c>
      <c r="P116" s="7">
        <f t="shared" si="52"/>
        <v>47573</v>
      </c>
      <c r="Q116" s="7">
        <f t="shared" si="52"/>
        <v>47938</v>
      </c>
      <c r="R116" s="7">
        <f t="shared" si="52"/>
        <v>48304</v>
      </c>
      <c r="S116" s="7">
        <f t="shared" si="52"/>
        <v>48669</v>
      </c>
      <c r="T116" s="7">
        <f t="shared" si="52"/>
        <v>49034</v>
      </c>
      <c r="U116" s="7">
        <f t="shared" si="52"/>
        <v>49399</v>
      </c>
      <c r="V116" s="7">
        <f t="shared" si="52"/>
        <v>49765</v>
      </c>
      <c r="W116" s="7">
        <f t="shared" si="52"/>
        <v>50130</v>
      </c>
      <c r="X116" s="7">
        <f t="shared" si="52"/>
        <v>50495</v>
      </c>
      <c r="Y116" s="8"/>
    </row>
    <row r="117" spans="1:26" x14ac:dyDescent="0.15">
      <c r="B117" s="36"/>
      <c r="C117" s="47" t="s">
        <v>154</v>
      </c>
      <c r="D117" s="37"/>
      <c r="E117" s="42">
        <f t="array" ref="E117:X117">TRANSPOSE(Y92:Y111)</f>
        <v>0</v>
      </c>
      <c r="F117" s="42">
        <v>0</v>
      </c>
      <c r="G117" s="42">
        <v>0</v>
      </c>
      <c r="H117" s="42">
        <v>0</v>
      </c>
      <c r="I117" s="42">
        <v>0</v>
      </c>
      <c r="J117" s="42">
        <v>0</v>
      </c>
      <c r="K117" s="42">
        <v>0</v>
      </c>
      <c r="L117" s="42">
        <v>0</v>
      </c>
      <c r="M117" s="42">
        <v>0</v>
      </c>
      <c r="N117" s="42">
        <v>0</v>
      </c>
      <c r="O117" s="42">
        <v>0</v>
      </c>
      <c r="P117" s="42">
        <v>0</v>
      </c>
      <c r="Q117" s="42">
        <v>0</v>
      </c>
      <c r="R117" s="42">
        <v>0</v>
      </c>
      <c r="S117" s="42">
        <v>0</v>
      </c>
      <c r="T117" s="42">
        <v>0</v>
      </c>
      <c r="U117" s="42">
        <v>0</v>
      </c>
      <c r="V117" s="42">
        <v>0</v>
      </c>
      <c r="W117" s="42">
        <v>0</v>
      </c>
      <c r="X117" s="42">
        <v>0</v>
      </c>
      <c r="Y117" s="42">
        <f>SUM(E117:X117)</f>
        <v>0</v>
      </c>
    </row>
    <row r="118" spans="1:26" x14ac:dyDescent="0.15">
      <c r="B118" s="36"/>
      <c r="C118" s="47" t="s">
        <v>155</v>
      </c>
      <c r="D118" s="47"/>
      <c r="E118" s="45">
        <f t="shared" ref="E118:X118" si="53">SUM(E92:E111)</f>
        <v>0</v>
      </c>
      <c r="F118" s="45">
        <f t="shared" si="53"/>
        <v>0</v>
      </c>
      <c r="G118" s="45">
        <f t="shared" si="53"/>
        <v>0</v>
      </c>
      <c r="H118" s="45">
        <f t="shared" si="53"/>
        <v>0</v>
      </c>
      <c r="I118" s="45">
        <f t="shared" si="53"/>
        <v>0</v>
      </c>
      <c r="J118" s="45">
        <f t="shared" si="53"/>
        <v>0</v>
      </c>
      <c r="K118" s="45">
        <f t="shared" si="53"/>
        <v>0</v>
      </c>
      <c r="L118" s="45">
        <f t="shared" si="53"/>
        <v>0</v>
      </c>
      <c r="M118" s="45">
        <f t="shared" si="53"/>
        <v>0</v>
      </c>
      <c r="N118" s="45">
        <f t="shared" si="53"/>
        <v>0</v>
      </c>
      <c r="O118" s="45">
        <f t="shared" si="53"/>
        <v>0</v>
      </c>
      <c r="P118" s="45">
        <f t="shared" si="53"/>
        <v>0</v>
      </c>
      <c r="Q118" s="45">
        <f t="shared" si="53"/>
        <v>0</v>
      </c>
      <c r="R118" s="45">
        <f t="shared" si="53"/>
        <v>0</v>
      </c>
      <c r="S118" s="45">
        <f t="shared" si="53"/>
        <v>0</v>
      </c>
      <c r="T118" s="45">
        <f t="shared" si="53"/>
        <v>0</v>
      </c>
      <c r="U118" s="45">
        <f t="shared" si="53"/>
        <v>0</v>
      </c>
      <c r="V118" s="45">
        <f t="shared" si="53"/>
        <v>0</v>
      </c>
      <c r="W118" s="45">
        <f t="shared" si="53"/>
        <v>0</v>
      </c>
      <c r="X118" s="45">
        <f t="shared" si="53"/>
        <v>0</v>
      </c>
      <c r="Y118" s="45">
        <f t="shared" ref="Y118:Y119" si="54">SUM(E118:X118)</f>
        <v>0</v>
      </c>
    </row>
    <row r="119" spans="1:26" x14ac:dyDescent="0.15">
      <c r="B119" s="36"/>
      <c r="C119" s="47" t="s">
        <v>156</v>
      </c>
      <c r="D119" s="47"/>
      <c r="E119" s="45"/>
      <c r="F119" s="45"/>
      <c r="G119" s="45"/>
      <c r="H119" s="45"/>
      <c r="I119" s="45"/>
      <c r="J119" s="45"/>
      <c r="K119" s="45"/>
      <c r="L119" s="45"/>
      <c r="M119" s="45"/>
      <c r="N119" s="45"/>
      <c r="O119" s="45"/>
      <c r="P119" s="45"/>
      <c r="Q119" s="45"/>
      <c r="R119" s="45"/>
      <c r="S119" s="45"/>
      <c r="T119" s="45"/>
      <c r="U119" s="45"/>
      <c r="V119" s="45"/>
      <c r="W119" s="45"/>
      <c r="X119" s="45">
        <f>Y117</f>
        <v>0</v>
      </c>
      <c r="Y119" s="45">
        <f t="shared" si="54"/>
        <v>0</v>
      </c>
    </row>
    <row r="120" spans="1:26" x14ac:dyDescent="0.15">
      <c r="B120" s="36"/>
      <c r="C120" s="47" t="s">
        <v>157</v>
      </c>
      <c r="D120" s="47"/>
      <c r="E120" s="45">
        <f>E89-E118-E119</f>
        <v>0</v>
      </c>
      <c r="F120" s="45">
        <f>E120+F89-F118-F119</f>
        <v>0</v>
      </c>
      <c r="G120" s="45">
        <f t="shared" ref="G120" si="55">F120+G89-G118-G119</f>
        <v>0</v>
      </c>
      <c r="H120" s="45">
        <f t="shared" ref="H120" si="56">G120+H89-H118-H119</f>
        <v>0</v>
      </c>
      <c r="I120" s="45">
        <f t="shared" ref="I120" si="57">H120+I89-I118-I119</f>
        <v>0</v>
      </c>
      <c r="J120" s="45">
        <f t="shared" ref="J120" si="58">I120+J89-J118-J119</f>
        <v>0</v>
      </c>
      <c r="K120" s="45">
        <f t="shared" ref="K120" si="59">J120+K89-K118-K119</f>
        <v>0</v>
      </c>
      <c r="L120" s="45">
        <f t="shared" ref="L120" si="60">K120+L89-L118-L119</f>
        <v>0</v>
      </c>
      <c r="M120" s="45">
        <f t="shared" ref="M120" si="61">L120+M89-M118-M119</f>
        <v>0</v>
      </c>
      <c r="N120" s="45">
        <f t="shared" ref="N120" si="62">M120+N89-N118-N119</f>
        <v>0</v>
      </c>
      <c r="O120" s="45">
        <f t="shared" ref="O120" si="63">N120+O89-O118-O119</f>
        <v>0</v>
      </c>
      <c r="P120" s="45">
        <f t="shared" ref="P120" si="64">O120+P89-P118-P119</f>
        <v>0</v>
      </c>
      <c r="Q120" s="45">
        <f t="shared" ref="Q120" si="65">P120+Q89-Q118-Q119</f>
        <v>0</v>
      </c>
      <c r="R120" s="45">
        <f t="shared" ref="R120" si="66">Q120+R89-R118-R119</f>
        <v>0</v>
      </c>
      <c r="S120" s="45">
        <f t="shared" ref="S120" si="67">R120+S89-S118-S119</f>
        <v>0</v>
      </c>
      <c r="T120" s="45">
        <f t="shared" ref="T120" si="68">S120+T89-T118-T119</f>
        <v>0</v>
      </c>
      <c r="U120" s="45">
        <f t="shared" ref="U120" si="69">T120+U89-U118-U119</f>
        <v>0</v>
      </c>
      <c r="V120" s="45">
        <f t="shared" ref="V120" si="70">U120+V89-V118-V119</f>
        <v>0</v>
      </c>
      <c r="W120" s="45">
        <f t="shared" ref="W120" si="71">V120+W89-W118-W119</f>
        <v>0</v>
      </c>
      <c r="X120" s="45">
        <f t="shared" ref="X120" si="72">W120+X89-X118-X119</f>
        <v>0</v>
      </c>
      <c r="Y120" s="45"/>
    </row>
    <row r="121" spans="1:26" ht="15" thickBo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3" spans="1:26" ht="15.75" x14ac:dyDescent="0.15">
      <c r="A123" s="3"/>
      <c r="B123" s="36"/>
      <c r="C123" s="47" t="s">
        <v>134</v>
      </c>
      <c r="D123" s="20">
        <f>'主要工事一覧（例）'!C126</f>
        <v>1</v>
      </c>
    </row>
    <row r="124" spans="1:26" ht="15.75" x14ac:dyDescent="0.15">
      <c r="A124" s="3"/>
      <c r="B124" s="19"/>
      <c r="C124" s="19"/>
      <c r="D124" s="17"/>
      <c r="Y124" s="123" t="s">
        <v>53</v>
      </c>
    </row>
    <row r="125" spans="1:26" ht="15" x14ac:dyDescent="0.15">
      <c r="A125" s="148" t="s">
        <v>136</v>
      </c>
      <c r="E125" s="10">
        <v>30</v>
      </c>
      <c r="F125" s="10">
        <f t="shared" ref="F125:U126" si="73">E125+1</f>
        <v>31</v>
      </c>
      <c r="G125" s="10">
        <f t="shared" si="73"/>
        <v>32</v>
      </c>
      <c r="H125" s="10">
        <f t="shared" si="73"/>
        <v>33</v>
      </c>
      <c r="I125" s="10">
        <f t="shared" si="73"/>
        <v>34</v>
      </c>
      <c r="J125" s="10">
        <f t="shared" si="73"/>
        <v>35</v>
      </c>
      <c r="K125" s="10">
        <f t="shared" si="73"/>
        <v>36</v>
      </c>
      <c r="L125" s="10">
        <f t="shared" si="73"/>
        <v>37</v>
      </c>
      <c r="M125" s="10">
        <f t="shared" si="73"/>
        <v>38</v>
      </c>
      <c r="N125" s="10">
        <f t="shared" si="73"/>
        <v>39</v>
      </c>
      <c r="O125" s="10">
        <f t="shared" si="73"/>
        <v>40</v>
      </c>
      <c r="P125" s="10">
        <f t="shared" si="73"/>
        <v>41</v>
      </c>
      <c r="Q125" s="10">
        <f t="shared" si="73"/>
        <v>42</v>
      </c>
      <c r="R125" s="10">
        <f t="shared" si="73"/>
        <v>43</v>
      </c>
      <c r="S125" s="10">
        <f t="shared" si="73"/>
        <v>44</v>
      </c>
      <c r="T125" s="10">
        <f t="shared" si="73"/>
        <v>45</v>
      </c>
      <c r="U125" s="10">
        <f t="shared" si="73"/>
        <v>46</v>
      </c>
      <c r="V125" s="10">
        <f t="shared" ref="V125:X126" si="74">U125+1</f>
        <v>47</v>
      </c>
      <c r="W125" s="10">
        <f t="shared" si="74"/>
        <v>48</v>
      </c>
      <c r="X125" s="10">
        <f t="shared" si="74"/>
        <v>49</v>
      </c>
      <c r="Y125" s="124"/>
    </row>
    <row r="126" spans="1:26" x14ac:dyDescent="0.15">
      <c r="E126" s="6">
        <v>1</v>
      </c>
      <c r="F126" s="6">
        <f t="shared" si="73"/>
        <v>2</v>
      </c>
      <c r="G126" s="6">
        <f t="shared" si="73"/>
        <v>3</v>
      </c>
      <c r="H126" s="6">
        <f t="shared" si="73"/>
        <v>4</v>
      </c>
      <c r="I126" s="6">
        <f t="shared" si="73"/>
        <v>5</v>
      </c>
      <c r="J126" s="6">
        <f t="shared" si="73"/>
        <v>6</v>
      </c>
      <c r="K126" s="6">
        <f t="shared" si="73"/>
        <v>7</v>
      </c>
      <c r="L126" s="6">
        <f t="shared" si="73"/>
        <v>8</v>
      </c>
      <c r="M126" s="6">
        <f t="shared" si="73"/>
        <v>9</v>
      </c>
      <c r="N126" s="6">
        <f t="shared" si="73"/>
        <v>10</v>
      </c>
      <c r="O126" s="6">
        <f t="shared" si="73"/>
        <v>11</v>
      </c>
      <c r="P126" s="6">
        <f t="shared" si="73"/>
        <v>12</v>
      </c>
      <c r="Q126" s="6">
        <f t="shared" si="73"/>
        <v>13</v>
      </c>
      <c r="R126" s="6">
        <f t="shared" si="73"/>
        <v>14</v>
      </c>
      <c r="S126" s="6">
        <f t="shared" si="73"/>
        <v>15</v>
      </c>
      <c r="T126" s="6">
        <f t="shared" si="73"/>
        <v>16</v>
      </c>
      <c r="U126" s="6">
        <f t="shared" si="73"/>
        <v>17</v>
      </c>
      <c r="V126" s="6">
        <f t="shared" si="74"/>
        <v>18</v>
      </c>
      <c r="W126" s="6">
        <f t="shared" si="74"/>
        <v>19</v>
      </c>
      <c r="X126" s="6">
        <f t="shared" si="74"/>
        <v>20</v>
      </c>
      <c r="Y126" s="125" t="s">
        <v>54</v>
      </c>
    </row>
    <row r="127" spans="1:26" x14ac:dyDescent="0.15">
      <c r="E127" s="7">
        <v>43555</v>
      </c>
      <c r="F127" s="7">
        <f t="shared" ref="F127:X127" si="75">DATE(YEAR(E127)+1,MONTH(E127),DAY(E127))</f>
        <v>43921</v>
      </c>
      <c r="G127" s="7">
        <f t="shared" si="75"/>
        <v>44286</v>
      </c>
      <c r="H127" s="7">
        <f t="shared" si="75"/>
        <v>44651</v>
      </c>
      <c r="I127" s="7">
        <f t="shared" si="75"/>
        <v>45016</v>
      </c>
      <c r="J127" s="7">
        <f t="shared" si="75"/>
        <v>45382</v>
      </c>
      <c r="K127" s="7">
        <f t="shared" si="75"/>
        <v>45747</v>
      </c>
      <c r="L127" s="7">
        <f t="shared" si="75"/>
        <v>46112</v>
      </c>
      <c r="M127" s="7">
        <f t="shared" si="75"/>
        <v>46477</v>
      </c>
      <c r="N127" s="7">
        <f t="shared" si="75"/>
        <v>46843</v>
      </c>
      <c r="O127" s="7">
        <f t="shared" si="75"/>
        <v>47208</v>
      </c>
      <c r="P127" s="7">
        <f t="shared" si="75"/>
        <v>47573</v>
      </c>
      <c r="Q127" s="7">
        <f t="shared" si="75"/>
        <v>47938</v>
      </c>
      <c r="R127" s="7">
        <f t="shared" si="75"/>
        <v>48304</v>
      </c>
      <c r="S127" s="7">
        <f t="shared" si="75"/>
        <v>48669</v>
      </c>
      <c r="T127" s="7">
        <f t="shared" si="75"/>
        <v>49034</v>
      </c>
      <c r="U127" s="7">
        <f t="shared" si="75"/>
        <v>49399</v>
      </c>
      <c r="V127" s="7">
        <f t="shared" si="75"/>
        <v>49765</v>
      </c>
      <c r="W127" s="7">
        <f t="shared" si="75"/>
        <v>50130</v>
      </c>
      <c r="X127" s="7">
        <f t="shared" si="75"/>
        <v>50495</v>
      </c>
      <c r="Y127" s="8"/>
    </row>
    <row r="128" spans="1:26" x14ac:dyDescent="0.15">
      <c r="B128" s="36"/>
      <c r="C128" s="47" t="s">
        <v>152</v>
      </c>
      <c r="D128" s="47"/>
      <c r="E128" s="46">
        <f>'主要工事一覧（例）'!D126</f>
        <v>0</v>
      </c>
      <c r="F128" s="46">
        <f>'主要工事一覧（例）'!E126</f>
        <v>0</v>
      </c>
      <c r="G128" s="46">
        <f>'主要工事一覧（例）'!F126</f>
        <v>0</v>
      </c>
      <c r="H128" s="46">
        <f>'主要工事一覧（例）'!G126</f>
        <v>0</v>
      </c>
      <c r="I128" s="46">
        <f>'主要工事一覧（例）'!H126</f>
        <v>0</v>
      </c>
      <c r="J128" s="46">
        <f>'主要工事一覧（例）'!I126</f>
        <v>0</v>
      </c>
      <c r="K128" s="46">
        <f>'主要工事一覧（例）'!J126</f>
        <v>0</v>
      </c>
      <c r="L128" s="46">
        <f>'主要工事一覧（例）'!K126</f>
        <v>0</v>
      </c>
      <c r="M128" s="46">
        <f>'主要工事一覧（例）'!L126</f>
        <v>0</v>
      </c>
      <c r="N128" s="46">
        <f>'主要工事一覧（例）'!M126</f>
        <v>0</v>
      </c>
      <c r="O128" s="46">
        <f>'主要工事一覧（例）'!N126</f>
        <v>0</v>
      </c>
      <c r="P128" s="46">
        <f>'主要工事一覧（例）'!O126</f>
        <v>0</v>
      </c>
      <c r="Q128" s="46">
        <f>'主要工事一覧（例）'!P126</f>
        <v>0</v>
      </c>
      <c r="R128" s="46">
        <f>'主要工事一覧（例）'!Q126</f>
        <v>0</v>
      </c>
      <c r="S128" s="46">
        <f>'主要工事一覧（例）'!R126</f>
        <v>0</v>
      </c>
      <c r="T128" s="46">
        <f>'主要工事一覧（例）'!S126</f>
        <v>0</v>
      </c>
      <c r="U128" s="46">
        <f>'主要工事一覧（例）'!T126</f>
        <v>0</v>
      </c>
      <c r="V128" s="46">
        <f>'主要工事一覧（例）'!U126</f>
        <v>0</v>
      </c>
      <c r="W128" s="46">
        <f>'主要工事一覧（例）'!V126</f>
        <v>0</v>
      </c>
      <c r="X128" s="46">
        <f>'主要工事一覧（例）'!W126</f>
        <v>0</v>
      </c>
      <c r="Y128" s="46">
        <f>SUM(E128:X128)</f>
        <v>0</v>
      </c>
    </row>
    <row r="129" spans="2:25" x14ac:dyDescent="0.15">
      <c r="B129" s="36"/>
      <c r="C129" s="47" t="s">
        <v>138</v>
      </c>
      <c r="D129" s="4">
        <v>1</v>
      </c>
      <c r="E129" s="45">
        <f t="shared" ref="E129:X129" si="76">E128*$D$129</f>
        <v>0</v>
      </c>
      <c r="F129" s="45">
        <f t="shared" si="76"/>
        <v>0</v>
      </c>
      <c r="G129" s="45">
        <f t="shared" si="76"/>
        <v>0</v>
      </c>
      <c r="H129" s="45">
        <f t="shared" si="76"/>
        <v>0</v>
      </c>
      <c r="I129" s="45">
        <f t="shared" si="76"/>
        <v>0</v>
      </c>
      <c r="J129" s="45">
        <f t="shared" si="76"/>
        <v>0</v>
      </c>
      <c r="K129" s="45">
        <f t="shared" si="76"/>
        <v>0</v>
      </c>
      <c r="L129" s="45">
        <f t="shared" si="76"/>
        <v>0</v>
      </c>
      <c r="M129" s="45">
        <f t="shared" si="76"/>
        <v>0</v>
      </c>
      <c r="N129" s="45">
        <f t="shared" si="76"/>
        <v>0</v>
      </c>
      <c r="O129" s="45">
        <f t="shared" si="76"/>
        <v>0</v>
      </c>
      <c r="P129" s="45">
        <f t="shared" si="76"/>
        <v>0</v>
      </c>
      <c r="Q129" s="45">
        <f t="shared" si="76"/>
        <v>0</v>
      </c>
      <c r="R129" s="45">
        <f t="shared" si="76"/>
        <v>0</v>
      </c>
      <c r="S129" s="45">
        <f t="shared" si="76"/>
        <v>0</v>
      </c>
      <c r="T129" s="45">
        <f t="shared" si="76"/>
        <v>0</v>
      </c>
      <c r="U129" s="45">
        <f t="shared" si="76"/>
        <v>0</v>
      </c>
      <c r="V129" s="45">
        <f t="shared" si="76"/>
        <v>0</v>
      </c>
      <c r="W129" s="45">
        <f t="shared" si="76"/>
        <v>0</v>
      </c>
      <c r="X129" s="45">
        <f t="shared" si="76"/>
        <v>0</v>
      </c>
      <c r="Y129" s="45">
        <f>SUM(E129:X129)</f>
        <v>0</v>
      </c>
    </row>
    <row r="131" spans="2:25" x14ac:dyDescent="0.15">
      <c r="E131" s="10">
        <v>30</v>
      </c>
      <c r="F131" s="10">
        <f t="shared" ref="F131:X131" si="77">E131+1</f>
        <v>31</v>
      </c>
      <c r="G131" s="10">
        <f t="shared" si="77"/>
        <v>32</v>
      </c>
      <c r="H131" s="10">
        <f t="shared" si="77"/>
        <v>33</v>
      </c>
      <c r="I131" s="10">
        <f t="shared" si="77"/>
        <v>34</v>
      </c>
      <c r="J131" s="10">
        <f t="shared" si="77"/>
        <v>35</v>
      </c>
      <c r="K131" s="10">
        <f t="shared" si="77"/>
        <v>36</v>
      </c>
      <c r="L131" s="10">
        <f t="shared" si="77"/>
        <v>37</v>
      </c>
      <c r="M131" s="10">
        <f t="shared" si="77"/>
        <v>38</v>
      </c>
      <c r="N131" s="10">
        <f t="shared" si="77"/>
        <v>39</v>
      </c>
      <c r="O131" s="10">
        <f t="shared" si="77"/>
        <v>40</v>
      </c>
      <c r="P131" s="10">
        <f t="shared" si="77"/>
        <v>41</v>
      </c>
      <c r="Q131" s="10">
        <f t="shared" si="77"/>
        <v>42</v>
      </c>
      <c r="R131" s="10">
        <f t="shared" si="77"/>
        <v>43</v>
      </c>
      <c r="S131" s="10">
        <f t="shared" si="77"/>
        <v>44</v>
      </c>
      <c r="T131" s="10">
        <f t="shared" si="77"/>
        <v>45</v>
      </c>
      <c r="U131" s="10">
        <f t="shared" si="77"/>
        <v>46</v>
      </c>
      <c r="V131" s="10">
        <f t="shared" si="77"/>
        <v>47</v>
      </c>
      <c r="W131" s="10">
        <f t="shared" si="77"/>
        <v>48</v>
      </c>
      <c r="X131" s="10">
        <f t="shared" si="77"/>
        <v>49</v>
      </c>
      <c r="Y131" s="5" t="s">
        <v>139</v>
      </c>
    </row>
    <row r="132" spans="2:25" x14ac:dyDescent="0.15">
      <c r="B132" s="91"/>
      <c r="C132" s="48">
        <f t="array" ref="C132:C151">TRANSPOSE(E125:X125)</f>
        <v>30</v>
      </c>
      <c r="D132" s="40">
        <f t="array" ref="D132:D151">TRANSPOSE(E129:X129)</f>
        <v>0</v>
      </c>
      <c r="E132" s="39" t="str">
        <f t="shared" ref="E132:E151" si="78">IF($C132&lt;E$125,$D132/$D$123,"")</f>
        <v/>
      </c>
      <c r="F132" s="39">
        <f>IF(AND($C132&lt;F$125,COUNT($E132:E132)&lt;$D$123),$D132/$D$123,"")</f>
        <v>0</v>
      </c>
      <c r="G132" s="39" t="str">
        <f>IF(AND($C132&lt;G$125,COUNT($E132:F132)&lt;$D$123),$D132/$D$123,"")</f>
        <v/>
      </c>
      <c r="H132" s="39" t="str">
        <f>IF(AND($C132&lt;H$125,COUNT($E132:G132)&lt;$D$123),$D132/$D$123,"")</f>
        <v/>
      </c>
      <c r="I132" s="39" t="str">
        <f>IF(AND($C132&lt;I$125,COUNT($E132:H132)&lt;$D$123),$D132/$D$123,"")</f>
        <v/>
      </c>
      <c r="J132" s="39" t="str">
        <f>IF(AND($C132&lt;J$125,COUNT($E132:I132)&lt;$D$123),$D132/$D$123,"")</f>
        <v/>
      </c>
      <c r="K132" s="39" t="str">
        <f>IF(AND($C132&lt;K$125,COUNT($E132:J132)&lt;$D$123),$D132/$D$123,"")</f>
        <v/>
      </c>
      <c r="L132" s="39" t="str">
        <f>IF(AND($C132&lt;L$125,COUNT($E132:K132)&lt;$D$123),$D132/$D$123,"")</f>
        <v/>
      </c>
      <c r="M132" s="39" t="str">
        <f>IF(AND($C132&lt;M$125,COUNT($E132:L132)&lt;$D$123),$D132/$D$123,"")</f>
        <v/>
      </c>
      <c r="N132" s="39" t="str">
        <f>IF(AND($C132&lt;N$125,COUNT($E132:M132)&lt;$D$123),$D132/$D$123,"")</f>
        <v/>
      </c>
      <c r="O132" s="39" t="str">
        <f>IF(AND($C132&lt;O$125,COUNT($E132:N132)&lt;$D$123),$D132/$D$123,"")</f>
        <v/>
      </c>
      <c r="P132" s="39" t="str">
        <f>IF(AND($C132&lt;P$125,COUNT($E132:O132)&lt;$D$123),$D132/$D$123,"")</f>
        <v/>
      </c>
      <c r="Q132" s="39" t="str">
        <f>IF(AND($C132&lt;Q$125,COUNT($E132:P132)&lt;$D$123),$D132/$D$123,"")</f>
        <v/>
      </c>
      <c r="R132" s="39" t="str">
        <f>IF(AND($C132&lt;R$125,COUNT($E132:Q132)&lt;$D$123),$D132/$D$123,"")</f>
        <v/>
      </c>
      <c r="S132" s="39" t="str">
        <f>IF(AND($C132&lt;S$125,COUNT($E132:R132)&lt;$D$123),$D132/$D$123,"")</f>
        <v/>
      </c>
      <c r="T132" s="39" t="str">
        <f>IF(AND($C132&lt;T$125,COUNT($E132:S132)&lt;$D$123),$D132/$D$123,"")</f>
        <v/>
      </c>
      <c r="U132" s="39" t="str">
        <f>IF(AND($C132&lt;U$125,COUNT($E132:T132)&lt;$D$123),$D132/$D$123,"")</f>
        <v/>
      </c>
      <c r="V132" s="39" t="str">
        <f>IF(AND($C132&lt;V$125,COUNT($E132:U132)&lt;$D$123),$D132/$D$123,"")</f>
        <v/>
      </c>
      <c r="W132" s="39" t="str">
        <f>IF(AND($C132&lt;W$125,COUNT($E132:V132)&lt;$D$123),$D132/$D$123,"")</f>
        <v/>
      </c>
      <c r="X132" s="39" t="str">
        <f>IF(AND($C132&lt;X$125,COUNT($E132:W132)&lt;$D$123),$D132/$D$123,"")</f>
        <v/>
      </c>
      <c r="Y132" s="39">
        <f t="shared" ref="Y132:Y151" si="79">D132-SUM(E132:X132)</f>
        <v>0</v>
      </c>
    </row>
    <row r="133" spans="2:25" x14ac:dyDescent="0.15">
      <c r="B133" s="92"/>
      <c r="C133" s="49">
        <v>31</v>
      </c>
      <c r="D133" s="41">
        <v>0</v>
      </c>
      <c r="E133" s="42" t="str">
        <f t="shared" si="78"/>
        <v/>
      </c>
      <c r="F133" s="79" t="str">
        <f>IF(AND($C133&lt;F$125,COUNT($E133:E133)&lt;$D$123),$D133/$D$123,"")</f>
        <v/>
      </c>
      <c r="G133" s="79">
        <f>IF(AND($C133&lt;G$125,COUNT($E133:F133)&lt;$D$123),$D133/$D$123,"")</f>
        <v>0</v>
      </c>
      <c r="H133" s="79" t="str">
        <f>IF(AND($C133&lt;H$125,COUNT($E133:G133)&lt;$D$123),$D133/$D$123,"")</f>
        <v/>
      </c>
      <c r="I133" s="79" t="str">
        <f>IF(AND($C133&lt;I$125,COUNT($E133:H133)&lt;$D$123),$D133/$D$123,"")</f>
        <v/>
      </c>
      <c r="J133" s="79" t="str">
        <f>IF(AND($C133&lt;J$125,COUNT($E133:I133)&lt;$D$123),$D133/$D$123,"")</f>
        <v/>
      </c>
      <c r="K133" s="79" t="str">
        <f>IF(AND($C133&lt;K$125,COUNT($E133:J133)&lt;$D$123),$D133/$D$123,"")</f>
        <v/>
      </c>
      <c r="L133" s="79" t="str">
        <f>IF(AND($C133&lt;L$125,COUNT($E133:K133)&lt;$D$123),$D133/$D$123,"")</f>
        <v/>
      </c>
      <c r="M133" s="79" t="str">
        <f>IF(AND($C133&lt;M$125,COUNT($E133:L133)&lt;$D$123),$D133/$D$123,"")</f>
        <v/>
      </c>
      <c r="N133" s="79" t="str">
        <f>IF(AND($C133&lt;N$125,COUNT($E133:M133)&lt;$D$123),$D133/$D$123,"")</f>
        <v/>
      </c>
      <c r="O133" s="79" t="str">
        <f>IF(AND($C133&lt;O$125,COUNT($E133:N133)&lt;$D$123),$D133/$D$123,"")</f>
        <v/>
      </c>
      <c r="P133" s="79" t="str">
        <f>IF(AND($C133&lt;P$125,COUNT($E133:O133)&lt;$D$123),$D133/$D$123,"")</f>
        <v/>
      </c>
      <c r="Q133" s="79" t="str">
        <f>IF(AND($C133&lt;Q$125,COUNT($E133:P133)&lt;$D$123),$D133/$D$123,"")</f>
        <v/>
      </c>
      <c r="R133" s="79" t="str">
        <f>IF(AND($C133&lt;R$125,COUNT($E133:Q133)&lt;$D$123),$D133/$D$123,"")</f>
        <v/>
      </c>
      <c r="S133" s="79" t="str">
        <f>IF(AND($C133&lt;S$125,COUNT($E133:R133)&lt;$D$123),$D133/$D$123,"")</f>
        <v/>
      </c>
      <c r="T133" s="79" t="str">
        <f>IF(AND($C133&lt;T$125,COUNT($E133:S133)&lt;$D$123),$D133/$D$123,"")</f>
        <v/>
      </c>
      <c r="U133" s="79" t="str">
        <f>IF(AND($C133&lt;U$125,COUNT($E133:T133)&lt;$D$123),$D133/$D$123,"")</f>
        <v/>
      </c>
      <c r="V133" s="79" t="str">
        <f>IF(AND($C133&lt;V$125,COUNT($E133:U133)&lt;$D$123),$D133/$D$123,"")</f>
        <v/>
      </c>
      <c r="W133" s="79" t="str">
        <f>IF(AND($C133&lt;W$125,COUNT($E133:V133)&lt;$D$123),$D133/$D$123,"")</f>
        <v/>
      </c>
      <c r="X133" s="79" t="str">
        <f>IF(AND($C133&lt;X$125,COUNT($E133:W133)&lt;$D$123),$D133/$D$123,"")</f>
        <v/>
      </c>
      <c r="Y133" s="42">
        <f t="shared" si="79"/>
        <v>0</v>
      </c>
    </row>
    <row r="134" spans="2:25" x14ac:dyDescent="0.15">
      <c r="B134" s="92"/>
      <c r="C134" s="49">
        <v>32</v>
      </c>
      <c r="D134" s="41">
        <v>0</v>
      </c>
      <c r="E134" s="42" t="str">
        <f t="shared" si="78"/>
        <v/>
      </c>
      <c r="F134" s="79" t="str">
        <f>IF(AND($C134&lt;F$125,COUNT($E134:E134)&lt;$D$123),$D134/$D$123,"")</f>
        <v/>
      </c>
      <c r="G134" s="79" t="str">
        <f>IF(AND($C134&lt;G$125,COUNT($E134:F134)&lt;$D$123),$D134/$D$123,"")</f>
        <v/>
      </c>
      <c r="H134" s="79">
        <f>IF(AND($C134&lt;H$125,COUNT($E134:G134)&lt;$D$123),$D134/$D$123,"")</f>
        <v>0</v>
      </c>
      <c r="I134" s="79" t="str">
        <f>IF(AND($C134&lt;I$125,COUNT($E134:H134)&lt;$D$123),$D134/$D$123,"")</f>
        <v/>
      </c>
      <c r="J134" s="79" t="str">
        <f>IF(AND($C134&lt;J$125,COUNT($E134:I134)&lt;$D$123),$D134/$D$123,"")</f>
        <v/>
      </c>
      <c r="K134" s="79" t="str">
        <f>IF(AND($C134&lt;K$125,COUNT($E134:J134)&lt;$D$123),$D134/$D$123,"")</f>
        <v/>
      </c>
      <c r="L134" s="79" t="str">
        <f>IF(AND($C134&lt;L$125,COUNT($E134:K134)&lt;$D$123),$D134/$D$123,"")</f>
        <v/>
      </c>
      <c r="M134" s="79" t="str">
        <f>IF(AND($C134&lt;M$125,COUNT($E134:L134)&lt;$D$123),$D134/$D$123,"")</f>
        <v/>
      </c>
      <c r="N134" s="79" t="str">
        <f>IF(AND($C134&lt;N$125,COUNT($E134:M134)&lt;$D$123),$D134/$D$123,"")</f>
        <v/>
      </c>
      <c r="O134" s="79" t="str">
        <f>IF(AND($C134&lt;O$125,COUNT($E134:N134)&lt;$D$123),$D134/$D$123,"")</f>
        <v/>
      </c>
      <c r="P134" s="79" t="str">
        <f>IF(AND($C134&lt;P$125,COUNT($E134:O134)&lt;$D$123),$D134/$D$123,"")</f>
        <v/>
      </c>
      <c r="Q134" s="79" t="str">
        <f>IF(AND($C134&lt;Q$125,COUNT($E134:P134)&lt;$D$123),$D134/$D$123,"")</f>
        <v/>
      </c>
      <c r="R134" s="79" t="str">
        <f>IF(AND($C134&lt;R$125,COUNT($E134:Q134)&lt;$D$123),$D134/$D$123,"")</f>
        <v/>
      </c>
      <c r="S134" s="79" t="str">
        <f>IF(AND($C134&lt;S$125,COUNT($E134:R134)&lt;$D$123),$D134/$D$123,"")</f>
        <v/>
      </c>
      <c r="T134" s="79" t="str">
        <f>IF(AND($C134&lt;T$125,COUNT($E134:S134)&lt;$D$123),$D134/$D$123,"")</f>
        <v/>
      </c>
      <c r="U134" s="79" t="str">
        <f>IF(AND($C134&lt;U$125,COUNT($E134:T134)&lt;$D$123),$D134/$D$123,"")</f>
        <v/>
      </c>
      <c r="V134" s="79" t="str">
        <f>IF(AND($C134&lt;V$125,COUNT($E134:U134)&lt;$D$123),$D134/$D$123,"")</f>
        <v/>
      </c>
      <c r="W134" s="79" t="str">
        <f>IF(AND($C134&lt;W$125,COUNT($E134:V134)&lt;$D$123),$D134/$D$123,"")</f>
        <v/>
      </c>
      <c r="X134" s="79" t="str">
        <f>IF(AND($C134&lt;X$125,COUNT($E134:W134)&lt;$D$123),$D134/$D$123,"")</f>
        <v/>
      </c>
      <c r="Y134" s="42">
        <f t="shared" si="79"/>
        <v>0</v>
      </c>
    </row>
    <row r="135" spans="2:25" x14ac:dyDescent="0.15">
      <c r="B135" s="92"/>
      <c r="C135" s="49">
        <v>33</v>
      </c>
      <c r="D135" s="41">
        <v>0</v>
      </c>
      <c r="E135" s="42" t="str">
        <f t="shared" si="78"/>
        <v/>
      </c>
      <c r="F135" s="79" t="str">
        <f>IF(AND($C135&lt;F$125,COUNT($E135:E135)&lt;$D$123),$D135/$D$123,"")</f>
        <v/>
      </c>
      <c r="G135" s="79" t="str">
        <f>IF(AND($C135&lt;G$125,COUNT($E135:F135)&lt;$D$123),$D135/$D$123,"")</f>
        <v/>
      </c>
      <c r="H135" s="79" t="str">
        <f>IF(AND($C135&lt;H$125,COUNT($E135:G135)&lt;$D$123),$D135/$D$123,"")</f>
        <v/>
      </c>
      <c r="I135" s="79">
        <f>IF(AND($C135&lt;I$125,COUNT($E135:H135)&lt;$D$123),$D135/$D$123,"")</f>
        <v>0</v>
      </c>
      <c r="J135" s="79" t="str">
        <f>IF(AND($C135&lt;J$125,COUNT($E135:I135)&lt;$D$123),$D135/$D$123,"")</f>
        <v/>
      </c>
      <c r="K135" s="79" t="str">
        <f>IF(AND($C135&lt;K$125,COUNT($E135:J135)&lt;$D$123),$D135/$D$123,"")</f>
        <v/>
      </c>
      <c r="L135" s="79" t="str">
        <f>IF(AND($C135&lt;L$125,COUNT($E135:K135)&lt;$D$123),$D135/$D$123,"")</f>
        <v/>
      </c>
      <c r="M135" s="79" t="str">
        <f>IF(AND($C135&lt;M$125,COUNT($E135:L135)&lt;$D$123),$D135/$D$123,"")</f>
        <v/>
      </c>
      <c r="N135" s="79" t="str">
        <f>IF(AND($C135&lt;N$125,COUNT($E135:M135)&lt;$D$123),$D135/$D$123,"")</f>
        <v/>
      </c>
      <c r="O135" s="79" t="str">
        <f>IF(AND($C135&lt;O$125,COUNT($E135:N135)&lt;$D$123),$D135/$D$123,"")</f>
        <v/>
      </c>
      <c r="P135" s="79" t="str">
        <f>IF(AND($C135&lt;P$125,COUNT($E135:O135)&lt;$D$123),$D135/$D$123,"")</f>
        <v/>
      </c>
      <c r="Q135" s="79" t="str">
        <f>IF(AND($C135&lt;Q$125,COUNT($E135:P135)&lt;$D$123),$D135/$D$123,"")</f>
        <v/>
      </c>
      <c r="R135" s="79" t="str">
        <f>IF(AND($C135&lt;R$125,COUNT($E135:Q135)&lt;$D$123),$D135/$D$123,"")</f>
        <v/>
      </c>
      <c r="S135" s="79" t="str">
        <f>IF(AND($C135&lt;S$125,COUNT($E135:R135)&lt;$D$123),$D135/$D$123,"")</f>
        <v/>
      </c>
      <c r="T135" s="79" t="str">
        <f>IF(AND($C135&lt;T$125,COUNT($E135:S135)&lt;$D$123),$D135/$D$123,"")</f>
        <v/>
      </c>
      <c r="U135" s="79" t="str">
        <f>IF(AND($C135&lt;U$125,COUNT($E135:T135)&lt;$D$123),$D135/$D$123,"")</f>
        <v/>
      </c>
      <c r="V135" s="79" t="str">
        <f>IF(AND($C135&lt;V$125,COUNT($E135:U135)&lt;$D$123),$D135/$D$123,"")</f>
        <v/>
      </c>
      <c r="W135" s="79" t="str">
        <f>IF(AND($C135&lt;W$125,COUNT($E135:V135)&lt;$D$123),$D135/$D$123,"")</f>
        <v/>
      </c>
      <c r="X135" s="79" t="str">
        <f>IF(AND($C135&lt;X$125,COUNT($E135:W135)&lt;$D$123),$D135/$D$123,"")</f>
        <v/>
      </c>
      <c r="Y135" s="42">
        <f t="shared" si="79"/>
        <v>0</v>
      </c>
    </row>
    <row r="136" spans="2:25" x14ac:dyDescent="0.15">
      <c r="B136" s="92"/>
      <c r="C136" s="49">
        <v>34</v>
      </c>
      <c r="D136" s="41">
        <v>0</v>
      </c>
      <c r="E136" s="42" t="str">
        <f t="shared" si="78"/>
        <v/>
      </c>
      <c r="F136" s="79" t="str">
        <f>IF(AND($C136&lt;F$125,COUNT($E136:E136)&lt;$D$123),$D136/$D$123,"")</f>
        <v/>
      </c>
      <c r="G136" s="79" t="str">
        <f>IF(AND($C136&lt;G$125,COUNT($E136:F136)&lt;$D$123),$D136/$D$123,"")</f>
        <v/>
      </c>
      <c r="H136" s="79" t="str">
        <f>IF(AND($C136&lt;H$125,COUNT($E136:G136)&lt;$D$123),$D136/$D$123,"")</f>
        <v/>
      </c>
      <c r="I136" s="79" t="str">
        <f>IF(AND($C136&lt;I$125,COUNT($E136:H136)&lt;$D$123),$D136/$D$123,"")</f>
        <v/>
      </c>
      <c r="J136" s="79">
        <f>IF(AND($C136&lt;J$125,COUNT($E136:I136)&lt;$D$123),$D136/$D$123,"")</f>
        <v>0</v>
      </c>
      <c r="K136" s="79" t="str">
        <f>IF(AND($C136&lt;K$125,COUNT($E136:J136)&lt;$D$123),$D136/$D$123,"")</f>
        <v/>
      </c>
      <c r="L136" s="79" t="str">
        <f>IF(AND($C136&lt;L$125,COUNT($E136:K136)&lt;$D$123),$D136/$D$123,"")</f>
        <v/>
      </c>
      <c r="M136" s="79" t="str">
        <f>IF(AND($C136&lt;M$125,COUNT($E136:L136)&lt;$D$123),$D136/$D$123,"")</f>
        <v/>
      </c>
      <c r="N136" s="79" t="str">
        <f>IF(AND($C136&lt;N$125,COUNT($E136:M136)&lt;$D$123),$D136/$D$123,"")</f>
        <v/>
      </c>
      <c r="O136" s="79" t="str">
        <f>IF(AND($C136&lt;O$125,COUNT($E136:N136)&lt;$D$123),$D136/$D$123,"")</f>
        <v/>
      </c>
      <c r="P136" s="79" t="str">
        <f>IF(AND($C136&lt;P$125,COUNT($E136:O136)&lt;$D$123),$D136/$D$123,"")</f>
        <v/>
      </c>
      <c r="Q136" s="79" t="str">
        <f>IF(AND($C136&lt;Q$125,COUNT($E136:P136)&lt;$D$123),$D136/$D$123,"")</f>
        <v/>
      </c>
      <c r="R136" s="79" t="str">
        <f>IF(AND($C136&lt;R$125,COUNT($E136:Q136)&lt;$D$123),$D136/$D$123,"")</f>
        <v/>
      </c>
      <c r="S136" s="79" t="str">
        <f>IF(AND($C136&lt;S$125,COUNT($E136:R136)&lt;$D$123),$D136/$D$123,"")</f>
        <v/>
      </c>
      <c r="T136" s="79" t="str">
        <f>IF(AND($C136&lt;T$125,COUNT($E136:S136)&lt;$D$123),$D136/$D$123,"")</f>
        <v/>
      </c>
      <c r="U136" s="79" t="str">
        <f>IF(AND($C136&lt;U$125,COUNT($E136:T136)&lt;$D$123),$D136/$D$123,"")</f>
        <v/>
      </c>
      <c r="V136" s="79" t="str">
        <f>IF(AND($C136&lt;V$125,COUNT($E136:U136)&lt;$D$123),$D136/$D$123,"")</f>
        <v/>
      </c>
      <c r="W136" s="79" t="str">
        <f>IF(AND($C136&lt;W$125,COUNT($E136:V136)&lt;$D$123),$D136/$D$123,"")</f>
        <v/>
      </c>
      <c r="X136" s="79" t="str">
        <f>IF(AND($C136&lt;X$125,COUNT($E136:W136)&lt;$D$123),$D136/$D$123,"")</f>
        <v/>
      </c>
      <c r="Y136" s="42">
        <f t="shared" si="79"/>
        <v>0</v>
      </c>
    </row>
    <row r="137" spans="2:25" x14ac:dyDescent="0.15">
      <c r="B137" s="92"/>
      <c r="C137" s="49">
        <v>35</v>
      </c>
      <c r="D137" s="41">
        <v>0</v>
      </c>
      <c r="E137" s="42" t="str">
        <f t="shared" si="78"/>
        <v/>
      </c>
      <c r="F137" s="79" t="str">
        <f>IF(AND($C137&lt;F$125,COUNT($E137:E137)&lt;$D$123),$D137/$D$123,"")</f>
        <v/>
      </c>
      <c r="G137" s="79" t="str">
        <f>IF(AND($C137&lt;G$125,COUNT($E137:F137)&lt;$D$123),$D137/$D$123,"")</f>
        <v/>
      </c>
      <c r="H137" s="79" t="str">
        <f>IF(AND($C137&lt;H$125,COUNT($E137:G137)&lt;$D$123),$D137/$D$123,"")</f>
        <v/>
      </c>
      <c r="I137" s="79" t="str">
        <f>IF(AND($C137&lt;I$125,COUNT($E137:H137)&lt;$D$123),$D137/$D$123,"")</f>
        <v/>
      </c>
      <c r="J137" s="79" t="str">
        <f>IF(AND($C137&lt;J$125,COUNT($E137:I137)&lt;$D$123),$D137/$D$123,"")</f>
        <v/>
      </c>
      <c r="K137" s="79">
        <f>IF(AND($C137&lt;K$125,COUNT($E137:J137)&lt;$D$123),$D137/$D$123,"")</f>
        <v>0</v>
      </c>
      <c r="L137" s="79" t="str">
        <f>IF(AND($C137&lt;L$125,COUNT($E137:K137)&lt;$D$123),$D137/$D$123,"")</f>
        <v/>
      </c>
      <c r="M137" s="79" t="str">
        <f>IF(AND($C137&lt;M$125,COUNT($E137:L137)&lt;$D$123),$D137/$D$123,"")</f>
        <v/>
      </c>
      <c r="N137" s="79" t="str">
        <f>IF(AND($C137&lt;N$125,COUNT($E137:M137)&lt;$D$123),$D137/$D$123,"")</f>
        <v/>
      </c>
      <c r="O137" s="79" t="str">
        <f>IF(AND($C137&lt;O$125,COUNT($E137:N137)&lt;$D$123),$D137/$D$123,"")</f>
        <v/>
      </c>
      <c r="P137" s="79" t="str">
        <f>IF(AND($C137&lt;P$125,COUNT($E137:O137)&lt;$D$123),$D137/$D$123,"")</f>
        <v/>
      </c>
      <c r="Q137" s="79" t="str">
        <f>IF(AND($C137&lt;Q$125,COUNT($E137:P137)&lt;$D$123),$D137/$D$123,"")</f>
        <v/>
      </c>
      <c r="R137" s="79" t="str">
        <f>IF(AND($C137&lt;R$125,COUNT($E137:Q137)&lt;$D$123),$D137/$D$123,"")</f>
        <v/>
      </c>
      <c r="S137" s="79" t="str">
        <f>IF(AND($C137&lt;S$125,COUNT($E137:R137)&lt;$D$123),$D137/$D$123,"")</f>
        <v/>
      </c>
      <c r="T137" s="79" t="str">
        <f>IF(AND($C137&lt;T$125,COUNT($E137:S137)&lt;$D$123),$D137/$D$123,"")</f>
        <v/>
      </c>
      <c r="U137" s="79" t="str">
        <f>IF(AND($C137&lt;U$125,COUNT($E137:T137)&lt;$D$123),$D137/$D$123,"")</f>
        <v/>
      </c>
      <c r="V137" s="79" t="str">
        <f>IF(AND($C137&lt;V$125,COUNT($E137:U137)&lt;$D$123),$D137/$D$123,"")</f>
        <v/>
      </c>
      <c r="W137" s="79" t="str">
        <f>IF(AND($C137&lt;W$125,COUNT($E137:V137)&lt;$D$123),$D137/$D$123,"")</f>
        <v/>
      </c>
      <c r="X137" s="79" t="str">
        <f>IF(AND($C137&lt;X$125,COUNT($E137:W137)&lt;$D$123),$D137/$D$123,"")</f>
        <v/>
      </c>
      <c r="Y137" s="42">
        <f t="shared" si="79"/>
        <v>0</v>
      </c>
    </row>
    <row r="138" spans="2:25" x14ac:dyDescent="0.15">
      <c r="B138" s="92"/>
      <c r="C138" s="49">
        <v>36</v>
      </c>
      <c r="D138" s="41">
        <v>0</v>
      </c>
      <c r="E138" s="42" t="str">
        <f t="shared" si="78"/>
        <v/>
      </c>
      <c r="F138" s="79" t="str">
        <f>IF(AND($C138&lt;F$125,COUNT($E138:E138)&lt;$D$123),$D138/$D$123,"")</f>
        <v/>
      </c>
      <c r="G138" s="79" t="str">
        <f>IF(AND($C138&lt;G$125,COUNT($E138:F138)&lt;$D$123),$D138/$D$123,"")</f>
        <v/>
      </c>
      <c r="H138" s="79" t="str">
        <f>IF(AND($C138&lt;H$125,COUNT($E138:G138)&lt;$D$123),$D138/$D$123,"")</f>
        <v/>
      </c>
      <c r="I138" s="79" t="str">
        <f>IF(AND($C138&lt;I$125,COUNT($E138:H138)&lt;$D$123),$D138/$D$123,"")</f>
        <v/>
      </c>
      <c r="J138" s="79" t="str">
        <f>IF(AND($C138&lt;J$125,COUNT($E138:I138)&lt;$D$123),$D138/$D$123,"")</f>
        <v/>
      </c>
      <c r="K138" s="79" t="str">
        <f>IF(AND($C138&lt;K$125,COUNT($E138:J138)&lt;$D$123),$D138/$D$123,"")</f>
        <v/>
      </c>
      <c r="L138" s="79">
        <f>IF(AND($C138&lt;L$125,COUNT($E138:K138)&lt;$D$123),$D138/$D$123,"")</f>
        <v>0</v>
      </c>
      <c r="M138" s="79" t="str">
        <f>IF(AND($C138&lt;M$125,COUNT($E138:L138)&lt;$D$123),$D138/$D$123,"")</f>
        <v/>
      </c>
      <c r="N138" s="79" t="str">
        <f>IF(AND($C138&lt;N$125,COUNT($E138:M138)&lt;$D$123),$D138/$D$123,"")</f>
        <v/>
      </c>
      <c r="O138" s="79" t="str">
        <f>IF(AND($C138&lt;O$125,COUNT($E138:N138)&lt;$D$123),$D138/$D$123,"")</f>
        <v/>
      </c>
      <c r="P138" s="79" t="str">
        <f>IF(AND($C138&lt;P$125,COUNT($E138:O138)&lt;$D$123),$D138/$D$123,"")</f>
        <v/>
      </c>
      <c r="Q138" s="79" t="str">
        <f>IF(AND($C138&lt;Q$125,COUNT($E138:P138)&lt;$D$123),$D138/$D$123,"")</f>
        <v/>
      </c>
      <c r="R138" s="79" t="str">
        <f>IF(AND($C138&lt;R$125,COUNT($E138:Q138)&lt;$D$123),$D138/$D$123,"")</f>
        <v/>
      </c>
      <c r="S138" s="79" t="str">
        <f>IF(AND($C138&lt;S$125,COUNT($E138:R138)&lt;$D$123),$D138/$D$123,"")</f>
        <v/>
      </c>
      <c r="T138" s="79" t="str">
        <f>IF(AND($C138&lt;T$125,COUNT($E138:S138)&lt;$D$123),$D138/$D$123,"")</f>
        <v/>
      </c>
      <c r="U138" s="79" t="str">
        <f>IF(AND($C138&lt;U$125,COUNT($E138:T138)&lt;$D$123),$D138/$D$123,"")</f>
        <v/>
      </c>
      <c r="V138" s="79" t="str">
        <f>IF(AND($C138&lt;V$125,COUNT($E138:U138)&lt;$D$123),$D138/$D$123,"")</f>
        <v/>
      </c>
      <c r="W138" s="79" t="str">
        <f>IF(AND($C138&lt;W$125,COUNT($E138:V138)&lt;$D$123),$D138/$D$123,"")</f>
        <v/>
      </c>
      <c r="X138" s="79" t="str">
        <f>IF(AND($C138&lt;X$125,COUNT($E138:W138)&lt;$D$123),$D138/$D$123,"")</f>
        <v/>
      </c>
      <c r="Y138" s="42">
        <f t="shared" si="79"/>
        <v>0</v>
      </c>
    </row>
    <row r="139" spans="2:25" x14ac:dyDescent="0.15">
      <c r="B139" s="92"/>
      <c r="C139" s="49">
        <v>37</v>
      </c>
      <c r="D139" s="41">
        <v>0</v>
      </c>
      <c r="E139" s="42" t="str">
        <f t="shared" si="78"/>
        <v/>
      </c>
      <c r="F139" s="79" t="str">
        <f>IF(AND($C139&lt;F$125,COUNT($E139:E139)&lt;$D$123),$D139/$D$123,"")</f>
        <v/>
      </c>
      <c r="G139" s="79" t="str">
        <f>IF(AND($C139&lt;G$125,COUNT($E139:F139)&lt;$D$123),$D139/$D$123,"")</f>
        <v/>
      </c>
      <c r="H139" s="79" t="str">
        <f>IF(AND($C139&lt;H$125,COUNT($E139:G139)&lt;$D$123),$D139/$D$123,"")</f>
        <v/>
      </c>
      <c r="I139" s="79" t="str">
        <f>IF(AND($C139&lt;I$125,COUNT($E139:H139)&lt;$D$123),$D139/$D$123,"")</f>
        <v/>
      </c>
      <c r="J139" s="79" t="str">
        <f>IF(AND($C139&lt;J$125,COUNT($E139:I139)&lt;$D$123),$D139/$D$123,"")</f>
        <v/>
      </c>
      <c r="K139" s="79" t="str">
        <f>IF(AND($C139&lt;K$125,COUNT($E139:J139)&lt;$D$123),$D139/$D$123,"")</f>
        <v/>
      </c>
      <c r="L139" s="79" t="str">
        <f>IF(AND($C139&lt;L$125,COUNT($E139:K139)&lt;$D$123),$D139/$D$123,"")</f>
        <v/>
      </c>
      <c r="M139" s="79">
        <f>IF(AND($C139&lt;M$125,COUNT($E139:L139)&lt;$D$123),$D139/$D$123,"")</f>
        <v>0</v>
      </c>
      <c r="N139" s="79" t="str">
        <f>IF(AND($C139&lt;N$125,COUNT($E139:M139)&lt;$D$123),$D139/$D$123,"")</f>
        <v/>
      </c>
      <c r="O139" s="79" t="str">
        <f>IF(AND($C139&lt;O$125,COUNT($E139:N139)&lt;$D$123),$D139/$D$123,"")</f>
        <v/>
      </c>
      <c r="P139" s="79" t="str">
        <f>IF(AND($C139&lt;P$125,COUNT($E139:O139)&lt;$D$123),$D139/$D$123,"")</f>
        <v/>
      </c>
      <c r="Q139" s="79" t="str">
        <f>IF(AND($C139&lt;Q$125,COUNT($E139:P139)&lt;$D$123),$D139/$D$123,"")</f>
        <v/>
      </c>
      <c r="R139" s="79" t="str">
        <f>IF(AND($C139&lt;R$125,COUNT($E139:Q139)&lt;$D$123),$D139/$D$123,"")</f>
        <v/>
      </c>
      <c r="S139" s="79" t="str">
        <f>IF(AND($C139&lt;S$125,COUNT($E139:R139)&lt;$D$123),$D139/$D$123,"")</f>
        <v/>
      </c>
      <c r="T139" s="79" t="str">
        <f>IF(AND($C139&lt;T$125,COUNT($E139:S139)&lt;$D$123),$D139/$D$123,"")</f>
        <v/>
      </c>
      <c r="U139" s="79" t="str">
        <f>IF(AND($C139&lt;U$125,COUNT($E139:T139)&lt;$D$123),$D139/$D$123,"")</f>
        <v/>
      </c>
      <c r="V139" s="79" t="str">
        <f>IF(AND($C139&lt;V$125,COUNT($E139:U139)&lt;$D$123),$D139/$D$123,"")</f>
        <v/>
      </c>
      <c r="W139" s="79" t="str">
        <f>IF(AND($C139&lt;W$125,COUNT($E139:V139)&lt;$D$123),$D139/$D$123,"")</f>
        <v/>
      </c>
      <c r="X139" s="79" t="str">
        <f>IF(AND($C139&lt;X$125,COUNT($E139:W139)&lt;$D$123),$D139/$D$123,"")</f>
        <v/>
      </c>
      <c r="Y139" s="42">
        <f t="shared" si="79"/>
        <v>0</v>
      </c>
    </row>
    <row r="140" spans="2:25" x14ac:dyDescent="0.15">
      <c r="B140" s="92"/>
      <c r="C140" s="49">
        <v>38</v>
      </c>
      <c r="D140" s="41">
        <v>0</v>
      </c>
      <c r="E140" s="42" t="str">
        <f t="shared" si="78"/>
        <v/>
      </c>
      <c r="F140" s="79" t="str">
        <f>IF(AND($C140&lt;F$125,COUNT($E140:E140)&lt;$D$123),$D140/$D$123,"")</f>
        <v/>
      </c>
      <c r="G140" s="79" t="str">
        <f>IF(AND($C140&lt;G$125,COUNT($E140:F140)&lt;$D$123),$D140/$D$123,"")</f>
        <v/>
      </c>
      <c r="H140" s="79" t="str">
        <f>IF(AND($C140&lt;H$125,COUNT($E140:G140)&lt;$D$123),$D140/$D$123,"")</f>
        <v/>
      </c>
      <c r="I140" s="79" t="str">
        <f>IF(AND($C140&lt;I$125,COUNT($E140:H140)&lt;$D$123),$D140/$D$123,"")</f>
        <v/>
      </c>
      <c r="J140" s="79" t="str">
        <f>IF(AND($C140&lt;J$125,COUNT($E140:I140)&lt;$D$123),$D140/$D$123,"")</f>
        <v/>
      </c>
      <c r="K140" s="79" t="str">
        <f>IF(AND($C140&lt;K$125,COUNT($E140:J140)&lt;$D$123),$D140/$D$123,"")</f>
        <v/>
      </c>
      <c r="L140" s="79" t="str">
        <f>IF(AND($C140&lt;L$125,COUNT($E140:K140)&lt;$D$123),$D140/$D$123,"")</f>
        <v/>
      </c>
      <c r="M140" s="79" t="str">
        <f>IF(AND($C140&lt;M$125,COUNT($E140:L140)&lt;$D$123),$D140/$D$123,"")</f>
        <v/>
      </c>
      <c r="N140" s="79">
        <f>IF(AND($C140&lt;N$125,COUNT($E140:M140)&lt;$D$123),$D140/$D$123,"")</f>
        <v>0</v>
      </c>
      <c r="O140" s="79" t="str">
        <f>IF(AND($C140&lt;O$125,COUNT($E140:N140)&lt;$D$123),$D140/$D$123,"")</f>
        <v/>
      </c>
      <c r="P140" s="79" t="str">
        <f>IF(AND($C140&lt;P$125,COUNT($E140:O140)&lt;$D$123),$D140/$D$123,"")</f>
        <v/>
      </c>
      <c r="Q140" s="79" t="str">
        <f>IF(AND($C140&lt;Q$125,COUNT($E140:P140)&lt;$D$123),$D140/$D$123,"")</f>
        <v/>
      </c>
      <c r="R140" s="79" t="str">
        <f>IF(AND($C140&lt;R$125,COUNT($E140:Q140)&lt;$D$123),$D140/$D$123,"")</f>
        <v/>
      </c>
      <c r="S140" s="79" t="str">
        <f>IF(AND($C140&lt;S$125,COUNT($E140:R140)&lt;$D$123),$D140/$D$123,"")</f>
        <v/>
      </c>
      <c r="T140" s="79" t="str">
        <f>IF(AND($C140&lt;T$125,COUNT($E140:S140)&lt;$D$123),$D140/$D$123,"")</f>
        <v/>
      </c>
      <c r="U140" s="79" t="str">
        <f>IF(AND($C140&lt;U$125,COUNT($E140:T140)&lt;$D$123),$D140/$D$123,"")</f>
        <v/>
      </c>
      <c r="V140" s="79" t="str">
        <f>IF(AND($C140&lt;V$125,COUNT($E140:U140)&lt;$D$123),$D140/$D$123,"")</f>
        <v/>
      </c>
      <c r="W140" s="79" t="str">
        <f>IF(AND($C140&lt;W$125,COUNT($E140:V140)&lt;$D$123),$D140/$D$123,"")</f>
        <v/>
      </c>
      <c r="X140" s="79" t="str">
        <f>IF(AND($C140&lt;X$125,COUNT($E140:W140)&lt;$D$123),$D140/$D$123,"")</f>
        <v/>
      </c>
      <c r="Y140" s="42">
        <f t="shared" si="79"/>
        <v>0</v>
      </c>
    </row>
    <row r="141" spans="2:25" x14ac:dyDescent="0.15">
      <c r="B141" s="92"/>
      <c r="C141" s="49">
        <v>39</v>
      </c>
      <c r="D141" s="41">
        <v>0</v>
      </c>
      <c r="E141" s="42" t="str">
        <f t="shared" si="78"/>
        <v/>
      </c>
      <c r="F141" s="79" t="str">
        <f>IF(AND($C141&lt;F$125,COUNT($E141:E141)&lt;$D$123),$D141/$D$123,"")</f>
        <v/>
      </c>
      <c r="G141" s="79" t="str">
        <f>IF(AND($C141&lt;G$125,COUNT($E141:F141)&lt;$D$123),$D141/$D$123,"")</f>
        <v/>
      </c>
      <c r="H141" s="79" t="str">
        <f>IF(AND($C141&lt;H$125,COUNT($E141:G141)&lt;$D$123),$D141/$D$123,"")</f>
        <v/>
      </c>
      <c r="I141" s="79" t="str">
        <f>IF(AND($C141&lt;I$125,COUNT($E141:H141)&lt;$D$123),$D141/$D$123,"")</f>
        <v/>
      </c>
      <c r="J141" s="79" t="str">
        <f>IF(AND($C141&lt;J$125,COUNT($E141:I141)&lt;$D$123),$D141/$D$123,"")</f>
        <v/>
      </c>
      <c r="K141" s="79" t="str">
        <f>IF(AND($C141&lt;K$125,COUNT($E141:J141)&lt;$D$123),$D141/$D$123,"")</f>
        <v/>
      </c>
      <c r="L141" s="79" t="str">
        <f>IF(AND($C141&lt;L$125,COUNT($E141:K141)&lt;$D$123),$D141/$D$123,"")</f>
        <v/>
      </c>
      <c r="M141" s="79" t="str">
        <f>IF(AND($C141&lt;M$125,COUNT($E141:L141)&lt;$D$123),$D141/$D$123,"")</f>
        <v/>
      </c>
      <c r="N141" s="79" t="str">
        <f>IF(AND($C141&lt;N$125,COUNT($E141:M141)&lt;$D$123),$D141/$D$123,"")</f>
        <v/>
      </c>
      <c r="O141" s="79">
        <f>IF(AND($C141&lt;O$125,COUNT($E141:N141)&lt;$D$123),$D141/$D$123,"")</f>
        <v>0</v>
      </c>
      <c r="P141" s="79" t="str">
        <f>IF(AND($C141&lt;P$125,COUNT($E141:O141)&lt;$D$123),$D141/$D$123,"")</f>
        <v/>
      </c>
      <c r="Q141" s="79" t="str">
        <f>IF(AND($C141&lt;Q$125,COUNT($E141:P141)&lt;$D$123),$D141/$D$123,"")</f>
        <v/>
      </c>
      <c r="R141" s="79" t="str">
        <f>IF(AND($C141&lt;R$125,COUNT($E141:Q141)&lt;$D$123),$D141/$D$123,"")</f>
        <v/>
      </c>
      <c r="S141" s="79" t="str">
        <f>IF(AND($C141&lt;S$125,COUNT($E141:R141)&lt;$D$123),$D141/$D$123,"")</f>
        <v/>
      </c>
      <c r="T141" s="79" t="str">
        <f>IF(AND($C141&lt;T$125,COUNT($E141:S141)&lt;$D$123),$D141/$D$123,"")</f>
        <v/>
      </c>
      <c r="U141" s="79" t="str">
        <f>IF(AND($C141&lt;U$125,COUNT($E141:T141)&lt;$D$123),$D141/$D$123,"")</f>
        <v/>
      </c>
      <c r="V141" s="79" t="str">
        <f>IF(AND($C141&lt;V$125,COUNT($E141:U141)&lt;$D$123),$D141/$D$123,"")</f>
        <v/>
      </c>
      <c r="W141" s="79" t="str">
        <f>IF(AND($C141&lt;W$125,COUNT($E141:V141)&lt;$D$123),$D141/$D$123,"")</f>
        <v/>
      </c>
      <c r="X141" s="79" t="str">
        <f>IF(AND($C141&lt;X$125,COUNT($E141:W141)&lt;$D$123),$D141/$D$123,"")</f>
        <v/>
      </c>
      <c r="Y141" s="42">
        <f t="shared" si="79"/>
        <v>0</v>
      </c>
    </row>
    <row r="142" spans="2:25" x14ac:dyDescent="0.15">
      <c r="B142" s="92"/>
      <c r="C142" s="49">
        <v>40</v>
      </c>
      <c r="D142" s="41">
        <v>0</v>
      </c>
      <c r="E142" s="42" t="str">
        <f t="shared" si="78"/>
        <v/>
      </c>
      <c r="F142" s="79" t="str">
        <f>IF(AND($C142&lt;F$125,COUNT($E142:E142)&lt;$D$123),$D142/$D$123,"")</f>
        <v/>
      </c>
      <c r="G142" s="79" t="str">
        <f>IF(AND($C142&lt;G$125,COUNT($E142:F142)&lt;$D$123),$D142/$D$123,"")</f>
        <v/>
      </c>
      <c r="H142" s="79" t="str">
        <f>IF(AND($C142&lt;H$125,COUNT($E142:G142)&lt;$D$123),$D142/$D$123,"")</f>
        <v/>
      </c>
      <c r="I142" s="79" t="str">
        <f>IF(AND($C142&lt;I$125,COUNT($E142:H142)&lt;$D$123),$D142/$D$123,"")</f>
        <v/>
      </c>
      <c r="J142" s="79" t="str">
        <f>IF(AND($C142&lt;J$125,COUNT($E142:I142)&lt;$D$123),$D142/$D$123,"")</f>
        <v/>
      </c>
      <c r="K142" s="79" t="str">
        <f>IF(AND($C142&lt;K$125,COUNT($E142:J142)&lt;$D$123),$D142/$D$123,"")</f>
        <v/>
      </c>
      <c r="L142" s="79" t="str">
        <f>IF(AND($C142&lt;L$125,COUNT($E142:K142)&lt;$D$123),$D142/$D$123,"")</f>
        <v/>
      </c>
      <c r="M142" s="79" t="str">
        <f>IF(AND($C142&lt;M$125,COUNT($E142:L142)&lt;$D$123),$D142/$D$123,"")</f>
        <v/>
      </c>
      <c r="N142" s="79" t="str">
        <f>IF(AND($C142&lt;N$125,COUNT($E142:M142)&lt;$D$123),$D142/$D$123,"")</f>
        <v/>
      </c>
      <c r="O142" s="79" t="str">
        <f>IF(AND($C142&lt;O$125,COUNT($E142:N142)&lt;$D$123),$D142/$D$123,"")</f>
        <v/>
      </c>
      <c r="P142" s="79">
        <f>IF(AND($C142&lt;P$125,COUNT($E142:O142)&lt;$D$123),$D142/$D$123,"")</f>
        <v>0</v>
      </c>
      <c r="Q142" s="79" t="str">
        <f>IF(AND($C142&lt;Q$125,COUNT($E142:P142)&lt;$D$123),$D142/$D$123,"")</f>
        <v/>
      </c>
      <c r="R142" s="79" t="str">
        <f>IF(AND($C142&lt;R$125,COUNT($E142:Q142)&lt;$D$123),$D142/$D$123,"")</f>
        <v/>
      </c>
      <c r="S142" s="79" t="str">
        <f>IF(AND($C142&lt;S$125,COUNT($E142:R142)&lt;$D$123),$D142/$D$123,"")</f>
        <v/>
      </c>
      <c r="T142" s="79" t="str">
        <f>IF(AND($C142&lt;T$125,COUNT($E142:S142)&lt;$D$123),$D142/$D$123,"")</f>
        <v/>
      </c>
      <c r="U142" s="79" t="str">
        <f>IF(AND($C142&lt;U$125,COUNT($E142:T142)&lt;$D$123),$D142/$D$123,"")</f>
        <v/>
      </c>
      <c r="V142" s="79" t="str">
        <f>IF(AND($C142&lt;V$125,COUNT($E142:U142)&lt;$D$123),$D142/$D$123,"")</f>
        <v/>
      </c>
      <c r="W142" s="79" t="str">
        <f>IF(AND($C142&lt;W$125,COUNT($E142:V142)&lt;$D$123),$D142/$D$123,"")</f>
        <v/>
      </c>
      <c r="X142" s="79" t="str">
        <f>IF(AND($C142&lt;X$125,COUNT($E142:W142)&lt;$D$123),$D142/$D$123,"")</f>
        <v/>
      </c>
      <c r="Y142" s="42">
        <f t="shared" si="79"/>
        <v>0</v>
      </c>
    </row>
    <row r="143" spans="2:25" x14ac:dyDescent="0.15">
      <c r="B143" s="92"/>
      <c r="C143" s="49">
        <v>41</v>
      </c>
      <c r="D143" s="41">
        <v>0</v>
      </c>
      <c r="E143" s="42" t="str">
        <f t="shared" si="78"/>
        <v/>
      </c>
      <c r="F143" s="79" t="str">
        <f>IF(AND($C143&lt;F$125,COUNT($E143:E143)&lt;$D$123),$D143/$D$123,"")</f>
        <v/>
      </c>
      <c r="G143" s="79" t="str">
        <f>IF(AND($C143&lt;G$125,COUNT($E143:F143)&lt;$D$123),$D143/$D$123,"")</f>
        <v/>
      </c>
      <c r="H143" s="79" t="str">
        <f>IF(AND($C143&lt;H$125,COUNT($E143:G143)&lt;$D$123),$D143/$D$123,"")</f>
        <v/>
      </c>
      <c r="I143" s="79" t="str">
        <f>IF(AND($C143&lt;I$125,COUNT($E143:H143)&lt;$D$123),$D143/$D$123,"")</f>
        <v/>
      </c>
      <c r="J143" s="79" t="str">
        <f>IF(AND($C143&lt;J$125,COUNT($E143:I143)&lt;$D$123),$D143/$D$123,"")</f>
        <v/>
      </c>
      <c r="K143" s="79" t="str">
        <f>IF(AND($C143&lt;K$125,COUNT($E143:J143)&lt;$D$123),$D143/$D$123,"")</f>
        <v/>
      </c>
      <c r="L143" s="79" t="str">
        <f>IF(AND($C143&lt;L$125,COUNT($E143:K143)&lt;$D$123),$D143/$D$123,"")</f>
        <v/>
      </c>
      <c r="M143" s="79" t="str">
        <f>IF(AND($C143&lt;M$125,COUNT($E143:L143)&lt;$D$123),$D143/$D$123,"")</f>
        <v/>
      </c>
      <c r="N143" s="79" t="str">
        <f>IF(AND($C143&lt;N$125,COUNT($E143:M143)&lt;$D$123),$D143/$D$123,"")</f>
        <v/>
      </c>
      <c r="O143" s="79" t="str">
        <f>IF(AND($C143&lt;O$125,COUNT($E143:N143)&lt;$D$123),$D143/$D$123,"")</f>
        <v/>
      </c>
      <c r="P143" s="79" t="str">
        <f>IF(AND($C143&lt;P$125,COUNT($E143:O143)&lt;$D$123),$D143/$D$123,"")</f>
        <v/>
      </c>
      <c r="Q143" s="79">
        <f>IF(AND($C143&lt;Q$125,COUNT($E143:P143)&lt;$D$123),$D143/$D$123,"")</f>
        <v>0</v>
      </c>
      <c r="R143" s="79" t="str">
        <f>IF(AND($C143&lt;R$125,COUNT($E143:Q143)&lt;$D$123),$D143/$D$123,"")</f>
        <v/>
      </c>
      <c r="S143" s="79" t="str">
        <f>IF(AND($C143&lt;S$125,COUNT($E143:R143)&lt;$D$123),$D143/$D$123,"")</f>
        <v/>
      </c>
      <c r="T143" s="79" t="str">
        <f>IF(AND($C143&lt;T$125,COUNT($E143:S143)&lt;$D$123),$D143/$D$123,"")</f>
        <v/>
      </c>
      <c r="U143" s="79" t="str">
        <f>IF(AND($C143&lt;U$125,COUNT($E143:T143)&lt;$D$123),$D143/$D$123,"")</f>
        <v/>
      </c>
      <c r="V143" s="79" t="str">
        <f>IF(AND($C143&lt;V$125,COUNT($E143:U143)&lt;$D$123),$D143/$D$123,"")</f>
        <v/>
      </c>
      <c r="W143" s="79" t="str">
        <f>IF(AND($C143&lt;W$125,COUNT($E143:V143)&lt;$D$123),$D143/$D$123,"")</f>
        <v/>
      </c>
      <c r="X143" s="79" t="str">
        <f>IF(AND($C143&lt;X$125,COUNT($E143:W143)&lt;$D$123),$D143/$D$123,"")</f>
        <v/>
      </c>
      <c r="Y143" s="42">
        <f t="shared" si="79"/>
        <v>0</v>
      </c>
    </row>
    <row r="144" spans="2:25" x14ac:dyDescent="0.15">
      <c r="B144" s="92"/>
      <c r="C144" s="49">
        <v>42</v>
      </c>
      <c r="D144" s="41">
        <v>0</v>
      </c>
      <c r="E144" s="42" t="str">
        <f t="shared" si="78"/>
        <v/>
      </c>
      <c r="F144" s="79" t="str">
        <f>IF(AND($C144&lt;F$125,COUNT($E144:E144)&lt;$D$123),$D144/$D$123,"")</f>
        <v/>
      </c>
      <c r="G144" s="79" t="str">
        <f>IF(AND($C144&lt;G$125,COUNT($E144:F144)&lt;$D$123),$D144/$D$123,"")</f>
        <v/>
      </c>
      <c r="H144" s="79" t="str">
        <f>IF(AND($C144&lt;H$125,COUNT($E144:G144)&lt;$D$123),$D144/$D$123,"")</f>
        <v/>
      </c>
      <c r="I144" s="79" t="str">
        <f>IF(AND($C144&lt;I$125,COUNT($E144:H144)&lt;$D$123),$D144/$D$123,"")</f>
        <v/>
      </c>
      <c r="J144" s="79" t="str">
        <f>IF(AND($C144&lt;J$125,COUNT($E144:I144)&lt;$D$123),$D144/$D$123,"")</f>
        <v/>
      </c>
      <c r="K144" s="79" t="str">
        <f>IF(AND($C144&lt;K$125,COUNT($E144:J144)&lt;$D$123),$D144/$D$123,"")</f>
        <v/>
      </c>
      <c r="L144" s="79" t="str">
        <f>IF(AND($C144&lt;L$125,COUNT($E144:K144)&lt;$D$123),$D144/$D$123,"")</f>
        <v/>
      </c>
      <c r="M144" s="79" t="str">
        <f>IF(AND($C144&lt;M$125,COUNT($E144:L144)&lt;$D$123),$D144/$D$123,"")</f>
        <v/>
      </c>
      <c r="N144" s="79" t="str">
        <f>IF(AND($C144&lt;N$125,COUNT($E144:M144)&lt;$D$123),$D144/$D$123,"")</f>
        <v/>
      </c>
      <c r="O144" s="79" t="str">
        <f>IF(AND($C144&lt;O$125,COUNT($E144:N144)&lt;$D$123),$D144/$D$123,"")</f>
        <v/>
      </c>
      <c r="P144" s="79" t="str">
        <f>IF(AND($C144&lt;P$125,COUNT($E144:O144)&lt;$D$123),$D144/$D$123,"")</f>
        <v/>
      </c>
      <c r="Q144" s="79" t="str">
        <f>IF(AND($C144&lt;Q$125,COUNT($E144:P144)&lt;$D$123),$D144/$D$123,"")</f>
        <v/>
      </c>
      <c r="R144" s="79">
        <f>IF(AND($C144&lt;R$125,COUNT($E144:Q144)&lt;$D$123),$D144/$D$123,"")</f>
        <v>0</v>
      </c>
      <c r="S144" s="79" t="str">
        <f>IF(AND($C144&lt;S$125,COUNT($E144:R144)&lt;$D$123),$D144/$D$123,"")</f>
        <v/>
      </c>
      <c r="T144" s="79" t="str">
        <f>IF(AND($C144&lt;T$125,COUNT($E144:S144)&lt;$D$123),$D144/$D$123,"")</f>
        <v/>
      </c>
      <c r="U144" s="79" t="str">
        <f>IF(AND($C144&lt;U$125,COUNT($E144:T144)&lt;$D$123),$D144/$D$123,"")</f>
        <v/>
      </c>
      <c r="V144" s="79" t="str">
        <f>IF(AND($C144&lt;V$125,COUNT($E144:U144)&lt;$D$123),$D144/$D$123,"")</f>
        <v/>
      </c>
      <c r="W144" s="79" t="str">
        <f>IF(AND($C144&lt;W$125,COUNT($E144:V144)&lt;$D$123),$D144/$D$123,"")</f>
        <v/>
      </c>
      <c r="X144" s="79" t="str">
        <f>IF(AND($C144&lt;X$125,COUNT($E144:W144)&lt;$D$123),$D144/$D$123,"")</f>
        <v/>
      </c>
      <c r="Y144" s="42">
        <f t="shared" si="79"/>
        <v>0</v>
      </c>
    </row>
    <row r="145" spans="1:25" x14ac:dyDescent="0.15">
      <c r="B145" s="92"/>
      <c r="C145" s="49">
        <v>43</v>
      </c>
      <c r="D145" s="41">
        <v>0</v>
      </c>
      <c r="E145" s="42" t="str">
        <f t="shared" si="78"/>
        <v/>
      </c>
      <c r="F145" s="79" t="str">
        <f>IF(AND($C145&lt;F$125,COUNT($E145:E145)&lt;$D$123),$D145/$D$123,"")</f>
        <v/>
      </c>
      <c r="G145" s="79" t="str">
        <f>IF(AND($C145&lt;G$125,COUNT($E145:F145)&lt;$D$123),$D145/$D$123,"")</f>
        <v/>
      </c>
      <c r="H145" s="79" t="str">
        <f>IF(AND($C145&lt;H$125,COUNT($E145:G145)&lt;$D$123),$D145/$D$123,"")</f>
        <v/>
      </c>
      <c r="I145" s="79" t="str">
        <f>IF(AND($C145&lt;I$125,COUNT($E145:H145)&lt;$D$123),$D145/$D$123,"")</f>
        <v/>
      </c>
      <c r="J145" s="79" t="str">
        <f>IF(AND($C145&lt;J$125,COUNT($E145:I145)&lt;$D$123),$D145/$D$123,"")</f>
        <v/>
      </c>
      <c r="K145" s="79" t="str">
        <f>IF(AND($C145&lt;K$125,COUNT($E145:J145)&lt;$D$123),$D145/$D$123,"")</f>
        <v/>
      </c>
      <c r="L145" s="79" t="str">
        <f>IF(AND($C145&lt;L$125,COUNT($E145:K145)&lt;$D$123),$D145/$D$123,"")</f>
        <v/>
      </c>
      <c r="M145" s="79" t="str">
        <f>IF(AND($C145&lt;M$125,COUNT($E145:L145)&lt;$D$123),$D145/$D$123,"")</f>
        <v/>
      </c>
      <c r="N145" s="79" t="str">
        <f>IF(AND($C145&lt;N$125,COUNT($E145:M145)&lt;$D$123),$D145/$D$123,"")</f>
        <v/>
      </c>
      <c r="O145" s="79" t="str">
        <f>IF(AND($C145&lt;O$125,COUNT($E145:N145)&lt;$D$123),$D145/$D$123,"")</f>
        <v/>
      </c>
      <c r="P145" s="79" t="str">
        <f>IF(AND($C145&lt;P$125,COUNT($E145:O145)&lt;$D$123),$D145/$D$123,"")</f>
        <v/>
      </c>
      <c r="Q145" s="79" t="str">
        <f>IF(AND($C145&lt;Q$125,COUNT($E145:P145)&lt;$D$123),$D145/$D$123,"")</f>
        <v/>
      </c>
      <c r="R145" s="79" t="str">
        <f>IF(AND($C145&lt;R$125,COUNT($E145:Q145)&lt;$D$123),$D145/$D$123,"")</f>
        <v/>
      </c>
      <c r="S145" s="79">
        <f>IF(AND($C145&lt;S$125,COUNT($E145:R145)&lt;$D$123),$D145/$D$123,"")</f>
        <v>0</v>
      </c>
      <c r="T145" s="79" t="str">
        <f>IF(AND($C145&lt;T$125,COUNT($E145:S145)&lt;$D$123),$D145/$D$123,"")</f>
        <v/>
      </c>
      <c r="U145" s="79" t="str">
        <f>IF(AND($C145&lt;U$125,COUNT($E145:T145)&lt;$D$123),$D145/$D$123,"")</f>
        <v/>
      </c>
      <c r="V145" s="79" t="str">
        <f>IF(AND($C145&lt;V$125,COUNT($E145:U145)&lt;$D$123),$D145/$D$123,"")</f>
        <v/>
      </c>
      <c r="W145" s="79" t="str">
        <f>IF(AND($C145&lt;W$125,COUNT($E145:V145)&lt;$D$123),$D145/$D$123,"")</f>
        <v/>
      </c>
      <c r="X145" s="79" t="str">
        <f>IF(AND($C145&lt;X$125,COUNT($E145:W145)&lt;$D$123),$D145/$D$123,"")</f>
        <v/>
      </c>
      <c r="Y145" s="42">
        <f t="shared" si="79"/>
        <v>0</v>
      </c>
    </row>
    <row r="146" spans="1:25" x14ac:dyDescent="0.15">
      <c r="B146" s="92"/>
      <c r="C146" s="49">
        <v>44</v>
      </c>
      <c r="D146" s="41">
        <v>0</v>
      </c>
      <c r="E146" s="42" t="str">
        <f t="shared" si="78"/>
        <v/>
      </c>
      <c r="F146" s="79" t="str">
        <f>IF(AND($C146&lt;F$125,COUNT($E146:E146)&lt;$D$123),$D146/$D$123,"")</f>
        <v/>
      </c>
      <c r="G146" s="79" t="str">
        <f>IF(AND($C146&lt;G$125,COUNT($E146:F146)&lt;$D$123),$D146/$D$123,"")</f>
        <v/>
      </c>
      <c r="H146" s="79" t="str">
        <f>IF(AND($C146&lt;H$125,COUNT($E146:G146)&lt;$D$123),$D146/$D$123,"")</f>
        <v/>
      </c>
      <c r="I146" s="79" t="str">
        <f>IF(AND($C146&lt;I$125,COUNT($E146:H146)&lt;$D$123),$D146/$D$123,"")</f>
        <v/>
      </c>
      <c r="J146" s="79" t="str">
        <f>IF(AND($C146&lt;J$125,COUNT($E146:I146)&lt;$D$123),$D146/$D$123,"")</f>
        <v/>
      </c>
      <c r="K146" s="79" t="str">
        <f>IF(AND($C146&lt;K$125,COUNT($E146:J146)&lt;$D$123),$D146/$D$123,"")</f>
        <v/>
      </c>
      <c r="L146" s="79" t="str">
        <f>IF(AND($C146&lt;L$125,COUNT($E146:K146)&lt;$D$123),$D146/$D$123,"")</f>
        <v/>
      </c>
      <c r="M146" s="79" t="str">
        <f>IF(AND($C146&lt;M$125,COUNT($E146:L146)&lt;$D$123),$D146/$D$123,"")</f>
        <v/>
      </c>
      <c r="N146" s="79" t="str">
        <f>IF(AND($C146&lt;N$125,COUNT($E146:M146)&lt;$D$123),$D146/$D$123,"")</f>
        <v/>
      </c>
      <c r="O146" s="79" t="str">
        <f>IF(AND($C146&lt;O$125,COUNT($E146:N146)&lt;$D$123),$D146/$D$123,"")</f>
        <v/>
      </c>
      <c r="P146" s="79" t="str">
        <f>IF(AND($C146&lt;P$125,COUNT($E146:O146)&lt;$D$123),$D146/$D$123,"")</f>
        <v/>
      </c>
      <c r="Q146" s="79" t="str">
        <f>IF(AND($C146&lt;Q$125,COUNT($E146:P146)&lt;$D$123),$D146/$D$123,"")</f>
        <v/>
      </c>
      <c r="R146" s="79" t="str">
        <f>IF(AND($C146&lt;R$125,COUNT($E146:Q146)&lt;$D$123),$D146/$D$123,"")</f>
        <v/>
      </c>
      <c r="S146" s="79" t="str">
        <f>IF(AND($C146&lt;S$125,COUNT($E146:R146)&lt;$D$123),$D146/$D$123,"")</f>
        <v/>
      </c>
      <c r="T146" s="79">
        <f>IF(AND($C146&lt;T$125,COUNT($E146:S146)&lt;$D$123),$D146/$D$123,"")</f>
        <v>0</v>
      </c>
      <c r="U146" s="79" t="str">
        <f>IF(AND($C146&lt;U$125,COUNT($E146:T146)&lt;$D$123),$D146/$D$123,"")</f>
        <v/>
      </c>
      <c r="V146" s="79" t="str">
        <f>IF(AND($C146&lt;V$125,COUNT($E146:U146)&lt;$D$123),$D146/$D$123,"")</f>
        <v/>
      </c>
      <c r="W146" s="79" t="str">
        <f>IF(AND($C146&lt;W$125,COUNT($E146:V146)&lt;$D$123),$D146/$D$123,"")</f>
        <v/>
      </c>
      <c r="X146" s="79" t="str">
        <f>IF(AND($C146&lt;X$125,COUNT($E146:W146)&lt;$D$123),$D146/$D$123,"")</f>
        <v/>
      </c>
      <c r="Y146" s="42">
        <f t="shared" si="79"/>
        <v>0</v>
      </c>
    </row>
    <row r="147" spans="1:25" x14ac:dyDescent="0.15">
      <c r="B147" s="92"/>
      <c r="C147" s="49">
        <v>45</v>
      </c>
      <c r="D147" s="41">
        <v>0</v>
      </c>
      <c r="E147" s="42" t="str">
        <f t="shared" si="78"/>
        <v/>
      </c>
      <c r="F147" s="79" t="str">
        <f>IF(AND($C147&lt;F$125,COUNT($E147:E147)&lt;$D$123),$D147/$D$123,"")</f>
        <v/>
      </c>
      <c r="G147" s="79" t="str">
        <f>IF(AND($C147&lt;G$125,COUNT($E147:F147)&lt;$D$123),$D147/$D$123,"")</f>
        <v/>
      </c>
      <c r="H147" s="79" t="str">
        <f>IF(AND($C147&lt;H$125,COUNT($E147:G147)&lt;$D$123),$D147/$D$123,"")</f>
        <v/>
      </c>
      <c r="I147" s="79" t="str">
        <f>IF(AND($C147&lt;I$125,COUNT($E147:H147)&lt;$D$123),$D147/$D$123,"")</f>
        <v/>
      </c>
      <c r="J147" s="79" t="str">
        <f>IF(AND($C147&lt;J$125,COUNT($E147:I147)&lt;$D$123),$D147/$D$123,"")</f>
        <v/>
      </c>
      <c r="K147" s="79" t="str">
        <f>IF(AND($C147&lt;K$125,COUNT($E147:J147)&lt;$D$123),$D147/$D$123,"")</f>
        <v/>
      </c>
      <c r="L147" s="79" t="str">
        <f>IF(AND($C147&lt;L$125,COUNT($E147:K147)&lt;$D$123),$D147/$D$123,"")</f>
        <v/>
      </c>
      <c r="M147" s="79" t="str">
        <f>IF(AND($C147&lt;M$125,COUNT($E147:L147)&lt;$D$123),$D147/$D$123,"")</f>
        <v/>
      </c>
      <c r="N147" s="79" t="str">
        <f>IF(AND($C147&lt;N$125,COUNT($E147:M147)&lt;$D$123),$D147/$D$123,"")</f>
        <v/>
      </c>
      <c r="O147" s="79" t="str">
        <f>IF(AND($C147&lt;O$125,COUNT($E147:N147)&lt;$D$123),$D147/$D$123,"")</f>
        <v/>
      </c>
      <c r="P147" s="79" t="str">
        <f>IF(AND($C147&lt;P$125,COUNT($E147:O147)&lt;$D$123),$D147/$D$123,"")</f>
        <v/>
      </c>
      <c r="Q147" s="79" t="str">
        <f>IF(AND($C147&lt;Q$125,COUNT($E147:P147)&lt;$D$123),$D147/$D$123,"")</f>
        <v/>
      </c>
      <c r="R147" s="79" t="str">
        <f>IF(AND($C147&lt;R$125,COUNT($E147:Q147)&lt;$D$123),$D147/$D$123,"")</f>
        <v/>
      </c>
      <c r="S147" s="79" t="str">
        <f>IF(AND($C147&lt;S$125,COUNT($E147:R147)&lt;$D$123),$D147/$D$123,"")</f>
        <v/>
      </c>
      <c r="T147" s="79" t="str">
        <f>IF(AND($C147&lt;T$125,COUNT($E147:S147)&lt;$D$123),$D147/$D$123,"")</f>
        <v/>
      </c>
      <c r="U147" s="79">
        <f>IF(AND($C147&lt;U$125,COUNT($E147:T147)&lt;$D$123),$D147/$D$123,"")</f>
        <v>0</v>
      </c>
      <c r="V147" s="79" t="str">
        <f>IF(AND($C147&lt;V$125,COUNT($E147:U147)&lt;$D$123),$D147/$D$123,"")</f>
        <v/>
      </c>
      <c r="W147" s="79" t="str">
        <f>IF(AND($C147&lt;W$125,COUNT($E147:V147)&lt;$D$123),$D147/$D$123,"")</f>
        <v/>
      </c>
      <c r="X147" s="79" t="str">
        <f>IF(AND($C147&lt;X$125,COUNT($E147:W147)&lt;$D$123),$D147/$D$123,"")</f>
        <v/>
      </c>
      <c r="Y147" s="42">
        <f t="shared" si="79"/>
        <v>0</v>
      </c>
    </row>
    <row r="148" spans="1:25" x14ac:dyDescent="0.15">
      <c r="B148" s="92"/>
      <c r="C148" s="49">
        <v>46</v>
      </c>
      <c r="D148" s="41">
        <v>0</v>
      </c>
      <c r="E148" s="42" t="str">
        <f t="shared" si="78"/>
        <v/>
      </c>
      <c r="F148" s="79" t="str">
        <f>IF(AND($C148&lt;F$125,COUNT($E148:E148)&lt;$D$123),$D148/$D$123,"")</f>
        <v/>
      </c>
      <c r="G148" s="79" t="str">
        <f>IF(AND($C148&lt;G$125,COUNT($E148:F148)&lt;$D$123),$D148/$D$123,"")</f>
        <v/>
      </c>
      <c r="H148" s="79" t="str">
        <f>IF(AND($C148&lt;H$125,COUNT($E148:G148)&lt;$D$123),$D148/$D$123,"")</f>
        <v/>
      </c>
      <c r="I148" s="79" t="str">
        <f>IF(AND($C148&lt;I$125,COUNT($E148:H148)&lt;$D$123),$D148/$D$123,"")</f>
        <v/>
      </c>
      <c r="J148" s="79" t="str">
        <f>IF(AND($C148&lt;J$125,COUNT($E148:I148)&lt;$D$123),$D148/$D$123,"")</f>
        <v/>
      </c>
      <c r="K148" s="79" t="str">
        <f>IF(AND($C148&lt;K$125,COUNT($E148:J148)&lt;$D$123),$D148/$D$123,"")</f>
        <v/>
      </c>
      <c r="L148" s="79" t="str">
        <f>IF(AND($C148&lt;L$125,COUNT($E148:K148)&lt;$D$123),$D148/$D$123,"")</f>
        <v/>
      </c>
      <c r="M148" s="79" t="str">
        <f>IF(AND($C148&lt;M$125,COUNT($E148:L148)&lt;$D$123),$D148/$D$123,"")</f>
        <v/>
      </c>
      <c r="N148" s="79" t="str">
        <f>IF(AND($C148&lt;N$125,COUNT($E148:M148)&lt;$D$123),$D148/$D$123,"")</f>
        <v/>
      </c>
      <c r="O148" s="79" t="str">
        <f>IF(AND($C148&lt;O$125,COUNT($E148:N148)&lt;$D$123),$D148/$D$123,"")</f>
        <v/>
      </c>
      <c r="P148" s="79" t="str">
        <f>IF(AND($C148&lt;P$125,COUNT($E148:O148)&lt;$D$123),$D148/$D$123,"")</f>
        <v/>
      </c>
      <c r="Q148" s="79" t="str">
        <f>IF(AND($C148&lt;Q$125,COUNT($E148:P148)&lt;$D$123),$D148/$D$123,"")</f>
        <v/>
      </c>
      <c r="R148" s="79" t="str">
        <f>IF(AND($C148&lt;R$125,COUNT($E148:Q148)&lt;$D$123),$D148/$D$123,"")</f>
        <v/>
      </c>
      <c r="S148" s="79" t="str">
        <f>IF(AND($C148&lt;S$125,COUNT($E148:R148)&lt;$D$123),$D148/$D$123,"")</f>
        <v/>
      </c>
      <c r="T148" s="79" t="str">
        <f>IF(AND($C148&lt;T$125,COUNT($E148:S148)&lt;$D$123),$D148/$D$123,"")</f>
        <v/>
      </c>
      <c r="U148" s="79" t="str">
        <f>IF(AND($C148&lt;U$125,COUNT($E148:T148)&lt;$D$123),$D148/$D$123,"")</f>
        <v/>
      </c>
      <c r="V148" s="79">
        <f>IF(AND($C148&lt;V$125,COUNT($E148:U148)&lt;$D$123),$D148/$D$123,"")</f>
        <v>0</v>
      </c>
      <c r="W148" s="79" t="str">
        <f>IF(AND($C148&lt;W$125,COUNT($E148:V148)&lt;$D$123),$D148/$D$123,"")</f>
        <v/>
      </c>
      <c r="X148" s="79" t="str">
        <f>IF(AND($C148&lt;X$125,COUNT($E148:W148)&lt;$D$123),$D148/$D$123,"")</f>
        <v/>
      </c>
      <c r="Y148" s="42">
        <f t="shared" si="79"/>
        <v>0</v>
      </c>
    </row>
    <row r="149" spans="1:25" x14ac:dyDescent="0.15">
      <c r="B149" s="92"/>
      <c r="C149" s="49">
        <v>47</v>
      </c>
      <c r="D149" s="41">
        <v>0</v>
      </c>
      <c r="E149" s="42" t="str">
        <f t="shared" si="78"/>
        <v/>
      </c>
      <c r="F149" s="79" t="str">
        <f>IF(AND($C149&lt;F$125,COUNT($E149:E149)&lt;$D$123),$D149/$D$123,"")</f>
        <v/>
      </c>
      <c r="G149" s="79" t="str">
        <f>IF(AND($C149&lt;G$125,COUNT($E149:F149)&lt;$D$123),$D149/$D$123,"")</f>
        <v/>
      </c>
      <c r="H149" s="79" t="str">
        <f>IF(AND($C149&lt;H$125,COUNT($E149:G149)&lt;$D$123),$D149/$D$123,"")</f>
        <v/>
      </c>
      <c r="I149" s="79" t="str">
        <f>IF(AND($C149&lt;I$125,COUNT($E149:H149)&lt;$D$123),$D149/$D$123,"")</f>
        <v/>
      </c>
      <c r="J149" s="79" t="str">
        <f>IF(AND($C149&lt;J$125,COUNT($E149:I149)&lt;$D$123),$D149/$D$123,"")</f>
        <v/>
      </c>
      <c r="K149" s="79" t="str">
        <f>IF(AND($C149&lt;K$125,COUNT($E149:J149)&lt;$D$123),$D149/$D$123,"")</f>
        <v/>
      </c>
      <c r="L149" s="79" t="str">
        <f>IF(AND($C149&lt;L$125,COUNT($E149:K149)&lt;$D$123),$D149/$D$123,"")</f>
        <v/>
      </c>
      <c r="M149" s="79" t="str">
        <f>IF(AND($C149&lt;M$125,COUNT($E149:L149)&lt;$D$123),$D149/$D$123,"")</f>
        <v/>
      </c>
      <c r="N149" s="79" t="str">
        <f>IF(AND($C149&lt;N$125,COUNT($E149:M149)&lt;$D$123),$D149/$D$123,"")</f>
        <v/>
      </c>
      <c r="O149" s="79" t="str">
        <f>IF(AND($C149&lt;O$125,COUNT($E149:N149)&lt;$D$123),$D149/$D$123,"")</f>
        <v/>
      </c>
      <c r="P149" s="79" t="str">
        <f>IF(AND($C149&lt;P$125,COUNT($E149:O149)&lt;$D$123),$D149/$D$123,"")</f>
        <v/>
      </c>
      <c r="Q149" s="79" t="str">
        <f>IF(AND($C149&lt;Q$125,COUNT($E149:P149)&lt;$D$123),$D149/$D$123,"")</f>
        <v/>
      </c>
      <c r="R149" s="79" t="str">
        <f>IF(AND($C149&lt;R$125,COUNT($E149:Q149)&lt;$D$123),$D149/$D$123,"")</f>
        <v/>
      </c>
      <c r="S149" s="79" t="str">
        <f>IF(AND($C149&lt;S$125,COUNT($E149:R149)&lt;$D$123),$D149/$D$123,"")</f>
        <v/>
      </c>
      <c r="T149" s="79" t="str">
        <f>IF(AND($C149&lt;T$125,COUNT($E149:S149)&lt;$D$123),$D149/$D$123,"")</f>
        <v/>
      </c>
      <c r="U149" s="79" t="str">
        <f>IF(AND($C149&lt;U$125,COUNT($E149:T149)&lt;$D$123),$D149/$D$123,"")</f>
        <v/>
      </c>
      <c r="V149" s="79" t="str">
        <f>IF(AND($C149&lt;V$125,COUNT($E149:U149)&lt;$D$123),$D149/$D$123,"")</f>
        <v/>
      </c>
      <c r="W149" s="79">
        <f>IF(AND($C149&lt;W$125,COUNT($E149:V149)&lt;$D$123),$D149/$D$123,"")</f>
        <v>0</v>
      </c>
      <c r="X149" s="79" t="str">
        <f>IF(AND($C149&lt;X$125,COUNT($E149:W149)&lt;$D$123),$D149/$D$123,"")</f>
        <v/>
      </c>
      <c r="Y149" s="42">
        <f t="shared" si="79"/>
        <v>0</v>
      </c>
    </row>
    <row r="150" spans="1:25" x14ac:dyDescent="0.15">
      <c r="B150" s="92"/>
      <c r="C150" s="49">
        <v>48</v>
      </c>
      <c r="D150" s="41">
        <v>0</v>
      </c>
      <c r="E150" s="42" t="str">
        <f t="shared" si="78"/>
        <v/>
      </c>
      <c r="F150" s="79" t="str">
        <f>IF(AND($C150&lt;F$125,COUNT($E150:E150)&lt;$D$123),$D150/$D$123,"")</f>
        <v/>
      </c>
      <c r="G150" s="79" t="str">
        <f>IF(AND($C150&lt;G$125,COUNT($E150:F150)&lt;$D$123),$D150/$D$123,"")</f>
        <v/>
      </c>
      <c r="H150" s="79" t="str">
        <f>IF(AND($C150&lt;H$125,COUNT($E150:G150)&lt;$D$123),$D150/$D$123,"")</f>
        <v/>
      </c>
      <c r="I150" s="79" t="str">
        <f>IF(AND($C150&lt;I$125,COUNT($E150:H150)&lt;$D$123),$D150/$D$123,"")</f>
        <v/>
      </c>
      <c r="J150" s="79" t="str">
        <f>IF(AND($C150&lt;J$125,COUNT($E150:I150)&lt;$D$123),$D150/$D$123,"")</f>
        <v/>
      </c>
      <c r="K150" s="79" t="str">
        <f>IF(AND($C150&lt;K$125,COUNT($E150:J150)&lt;$D$123),$D150/$D$123,"")</f>
        <v/>
      </c>
      <c r="L150" s="79" t="str">
        <f>IF(AND($C150&lt;L$125,COUNT($E150:K150)&lt;$D$123),$D150/$D$123,"")</f>
        <v/>
      </c>
      <c r="M150" s="79" t="str">
        <f>IF(AND($C150&lt;M$125,COUNT($E150:L150)&lt;$D$123),$D150/$D$123,"")</f>
        <v/>
      </c>
      <c r="N150" s="79" t="str">
        <f>IF(AND($C150&lt;N$125,COUNT($E150:M150)&lt;$D$123),$D150/$D$123,"")</f>
        <v/>
      </c>
      <c r="O150" s="79" t="str">
        <f>IF(AND($C150&lt;O$125,COUNT($E150:N150)&lt;$D$123),$D150/$D$123,"")</f>
        <v/>
      </c>
      <c r="P150" s="79" t="str">
        <f>IF(AND($C150&lt;P$125,COUNT($E150:O150)&lt;$D$123),$D150/$D$123,"")</f>
        <v/>
      </c>
      <c r="Q150" s="79" t="str">
        <f>IF(AND($C150&lt;Q$125,COUNT($E150:P150)&lt;$D$123),$D150/$D$123,"")</f>
        <v/>
      </c>
      <c r="R150" s="79" t="str">
        <f>IF(AND($C150&lt;R$125,COUNT($E150:Q150)&lt;$D$123),$D150/$D$123,"")</f>
        <v/>
      </c>
      <c r="S150" s="79" t="str">
        <f>IF(AND($C150&lt;S$125,COUNT($E150:R150)&lt;$D$123),$D150/$D$123,"")</f>
        <v/>
      </c>
      <c r="T150" s="79" t="str">
        <f>IF(AND($C150&lt;T$125,COUNT($E150:S150)&lt;$D$123),$D150/$D$123,"")</f>
        <v/>
      </c>
      <c r="U150" s="79" t="str">
        <f>IF(AND($C150&lt;U$125,COUNT($E150:T150)&lt;$D$123),$D150/$D$123,"")</f>
        <v/>
      </c>
      <c r="V150" s="79" t="str">
        <f>IF(AND($C150&lt;V$125,COUNT($E150:U150)&lt;$D$123),$D150/$D$123,"")</f>
        <v/>
      </c>
      <c r="W150" s="79" t="str">
        <f>IF(AND($C150&lt;W$125,COUNT($E150:V150)&lt;$D$123),$D150/$D$123,"")</f>
        <v/>
      </c>
      <c r="X150" s="79">
        <f>IF(AND($C150&lt;X$125,COUNT($E150:W150)&lt;$D$123),$D150/$D$123,"")</f>
        <v>0</v>
      </c>
      <c r="Y150" s="42">
        <f t="shared" si="79"/>
        <v>0</v>
      </c>
    </row>
    <row r="151" spans="1:25" x14ac:dyDescent="0.15">
      <c r="B151" s="93"/>
      <c r="C151" s="52">
        <v>49</v>
      </c>
      <c r="D151" s="43">
        <v>0</v>
      </c>
      <c r="E151" s="44" t="str">
        <f t="shared" si="78"/>
        <v/>
      </c>
      <c r="F151" s="80" t="str">
        <f>IF(AND($C151&lt;F$125,COUNT($E151:E151)&lt;$D$123),$D151/$D$123,"")</f>
        <v/>
      </c>
      <c r="G151" s="80" t="str">
        <f>IF(AND($C151&lt;G$125,COUNT($E151:F151)&lt;$D$123),$D151/$D$123,"")</f>
        <v/>
      </c>
      <c r="H151" s="80" t="str">
        <f>IF(AND($C151&lt;H$125,COUNT($E151:G151)&lt;$D$123),$D151/$D$123,"")</f>
        <v/>
      </c>
      <c r="I151" s="80" t="str">
        <f>IF(AND($C151&lt;I$125,COUNT($E151:H151)&lt;$D$123),$D151/$D$123,"")</f>
        <v/>
      </c>
      <c r="J151" s="80" t="str">
        <f>IF(AND($C151&lt;J$125,COUNT($E151:I151)&lt;$D$123),$D151/$D$123,"")</f>
        <v/>
      </c>
      <c r="K151" s="80" t="str">
        <f>IF(AND($C151&lt;K$125,COUNT($E151:J151)&lt;$D$123),$D151/$D$123,"")</f>
        <v/>
      </c>
      <c r="L151" s="80" t="str">
        <f>IF(AND($C151&lt;L$125,COUNT($E151:K151)&lt;$D$123),$D151/$D$123,"")</f>
        <v/>
      </c>
      <c r="M151" s="80" t="str">
        <f>IF(AND($C151&lt;M$125,COUNT($E151:L151)&lt;$D$123),$D151/$D$123,"")</f>
        <v/>
      </c>
      <c r="N151" s="80" t="str">
        <f>IF(AND($C151&lt;N$125,COUNT($E151:M151)&lt;$D$123),$D151/$D$123,"")</f>
        <v/>
      </c>
      <c r="O151" s="80" t="str">
        <f>IF(AND($C151&lt;O$125,COUNT($E151:N151)&lt;$D$123),$D151/$D$123,"")</f>
        <v/>
      </c>
      <c r="P151" s="80" t="str">
        <f>IF(AND($C151&lt;P$125,COUNT($E151:O151)&lt;$D$123),$D151/$D$123,"")</f>
        <v/>
      </c>
      <c r="Q151" s="80" t="str">
        <f>IF(AND($C151&lt;Q$125,COUNT($E151:P151)&lt;$D$123),$D151/$D$123,"")</f>
        <v/>
      </c>
      <c r="R151" s="80" t="str">
        <f>IF(AND($C151&lt;R$125,COUNT($E151:Q151)&lt;$D$123),$D151/$D$123,"")</f>
        <v/>
      </c>
      <c r="S151" s="80" t="str">
        <f>IF(AND($C151&lt;S$125,COUNT($E151:R151)&lt;$D$123),$D151/$D$123,"")</f>
        <v/>
      </c>
      <c r="T151" s="80" t="str">
        <f>IF(AND($C151&lt;T$125,COUNT($E151:S151)&lt;$D$123),$D151/$D$123,"")</f>
        <v/>
      </c>
      <c r="U151" s="80" t="str">
        <f>IF(AND($C151&lt;U$125,COUNT($E151:T151)&lt;$D$123),$D151/$D$123,"")</f>
        <v/>
      </c>
      <c r="V151" s="80" t="str">
        <f>IF(AND($C151&lt;V$125,COUNT($E151:U151)&lt;$D$123),$D151/$D$123,"")</f>
        <v/>
      </c>
      <c r="W151" s="80" t="str">
        <f>IF(AND($C151&lt;W$125,COUNT($E151:V151)&lt;$D$123),$D151/$D$123,"")</f>
        <v/>
      </c>
      <c r="X151" s="80" t="str">
        <f>IF(AND($C151&lt;X$125,COUNT($E151:W151)&lt;$D$123),$D151/$D$123,"")</f>
        <v/>
      </c>
      <c r="Y151" s="44">
        <f t="shared" si="79"/>
        <v>0</v>
      </c>
    </row>
    <row r="153" spans="1:25" x14ac:dyDescent="0.15">
      <c r="Y153" s="123" t="s">
        <v>53</v>
      </c>
    </row>
    <row r="154" spans="1:25" ht="15" x14ac:dyDescent="0.15">
      <c r="A154" s="148" t="s">
        <v>153</v>
      </c>
      <c r="E154" s="10">
        <v>30</v>
      </c>
      <c r="F154" s="10">
        <f t="shared" ref="F154:U155" si="80">E154+1</f>
        <v>31</v>
      </c>
      <c r="G154" s="10">
        <f t="shared" si="80"/>
        <v>32</v>
      </c>
      <c r="H154" s="10">
        <f t="shared" si="80"/>
        <v>33</v>
      </c>
      <c r="I154" s="10">
        <f t="shared" si="80"/>
        <v>34</v>
      </c>
      <c r="J154" s="10">
        <f t="shared" si="80"/>
        <v>35</v>
      </c>
      <c r="K154" s="10">
        <f t="shared" si="80"/>
        <v>36</v>
      </c>
      <c r="L154" s="10">
        <f t="shared" si="80"/>
        <v>37</v>
      </c>
      <c r="M154" s="10">
        <f t="shared" si="80"/>
        <v>38</v>
      </c>
      <c r="N154" s="10">
        <f t="shared" si="80"/>
        <v>39</v>
      </c>
      <c r="O154" s="10">
        <f t="shared" si="80"/>
        <v>40</v>
      </c>
      <c r="P154" s="10">
        <f t="shared" si="80"/>
        <v>41</v>
      </c>
      <c r="Q154" s="10">
        <f t="shared" si="80"/>
        <v>42</v>
      </c>
      <c r="R154" s="10">
        <f t="shared" si="80"/>
        <v>43</v>
      </c>
      <c r="S154" s="10">
        <f t="shared" si="80"/>
        <v>44</v>
      </c>
      <c r="T154" s="10">
        <f t="shared" si="80"/>
        <v>45</v>
      </c>
      <c r="U154" s="10">
        <f t="shared" si="80"/>
        <v>46</v>
      </c>
      <c r="V154" s="10">
        <f t="shared" ref="V154:X155" si="81">U154+1</f>
        <v>47</v>
      </c>
      <c r="W154" s="10">
        <f t="shared" si="81"/>
        <v>48</v>
      </c>
      <c r="X154" s="10">
        <f t="shared" si="81"/>
        <v>49</v>
      </c>
      <c r="Y154" s="124"/>
    </row>
    <row r="155" spans="1:25" x14ac:dyDescent="0.15">
      <c r="E155" s="6">
        <v>1</v>
      </c>
      <c r="F155" s="6">
        <f t="shared" si="80"/>
        <v>2</v>
      </c>
      <c r="G155" s="6">
        <f t="shared" si="80"/>
        <v>3</v>
      </c>
      <c r="H155" s="6">
        <f t="shared" si="80"/>
        <v>4</v>
      </c>
      <c r="I155" s="6">
        <f t="shared" si="80"/>
        <v>5</v>
      </c>
      <c r="J155" s="6">
        <f t="shared" si="80"/>
        <v>6</v>
      </c>
      <c r="K155" s="6">
        <f t="shared" si="80"/>
        <v>7</v>
      </c>
      <c r="L155" s="6">
        <f t="shared" si="80"/>
        <v>8</v>
      </c>
      <c r="M155" s="6">
        <f t="shared" si="80"/>
        <v>9</v>
      </c>
      <c r="N155" s="6">
        <f t="shared" si="80"/>
        <v>10</v>
      </c>
      <c r="O155" s="6">
        <f t="shared" si="80"/>
        <v>11</v>
      </c>
      <c r="P155" s="6">
        <f t="shared" si="80"/>
        <v>12</v>
      </c>
      <c r="Q155" s="6">
        <f t="shared" si="80"/>
        <v>13</v>
      </c>
      <c r="R155" s="6">
        <f t="shared" si="80"/>
        <v>14</v>
      </c>
      <c r="S155" s="6">
        <f t="shared" si="80"/>
        <v>15</v>
      </c>
      <c r="T155" s="6">
        <f t="shared" si="80"/>
        <v>16</v>
      </c>
      <c r="U155" s="6">
        <f t="shared" si="80"/>
        <v>17</v>
      </c>
      <c r="V155" s="6">
        <f t="shared" si="81"/>
        <v>18</v>
      </c>
      <c r="W155" s="6">
        <f t="shared" si="81"/>
        <v>19</v>
      </c>
      <c r="X155" s="6">
        <f t="shared" si="81"/>
        <v>20</v>
      </c>
      <c r="Y155" s="125" t="s">
        <v>54</v>
      </c>
    </row>
    <row r="156" spans="1:25" x14ac:dyDescent="0.15">
      <c r="E156" s="7">
        <v>43555</v>
      </c>
      <c r="F156" s="7">
        <f t="shared" ref="F156:X156" si="82">DATE(YEAR(E156)+1,MONTH(E156),DAY(E156))</f>
        <v>43921</v>
      </c>
      <c r="G156" s="7">
        <f t="shared" si="82"/>
        <v>44286</v>
      </c>
      <c r="H156" s="7">
        <f t="shared" si="82"/>
        <v>44651</v>
      </c>
      <c r="I156" s="7">
        <f t="shared" si="82"/>
        <v>45016</v>
      </c>
      <c r="J156" s="7">
        <f t="shared" si="82"/>
        <v>45382</v>
      </c>
      <c r="K156" s="7">
        <f t="shared" si="82"/>
        <v>45747</v>
      </c>
      <c r="L156" s="7">
        <f t="shared" si="82"/>
        <v>46112</v>
      </c>
      <c r="M156" s="7">
        <f t="shared" si="82"/>
        <v>46477</v>
      </c>
      <c r="N156" s="7">
        <f t="shared" si="82"/>
        <v>46843</v>
      </c>
      <c r="O156" s="7">
        <f t="shared" si="82"/>
        <v>47208</v>
      </c>
      <c r="P156" s="7">
        <f t="shared" si="82"/>
        <v>47573</v>
      </c>
      <c r="Q156" s="7">
        <f t="shared" si="82"/>
        <v>47938</v>
      </c>
      <c r="R156" s="7">
        <f t="shared" si="82"/>
        <v>48304</v>
      </c>
      <c r="S156" s="7">
        <f t="shared" si="82"/>
        <v>48669</v>
      </c>
      <c r="T156" s="7">
        <f t="shared" si="82"/>
        <v>49034</v>
      </c>
      <c r="U156" s="7">
        <f t="shared" si="82"/>
        <v>49399</v>
      </c>
      <c r="V156" s="7">
        <f t="shared" si="82"/>
        <v>49765</v>
      </c>
      <c r="W156" s="7">
        <f t="shared" si="82"/>
        <v>50130</v>
      </c>
      <c r="X156" s="7">
        <f t="shared" si="82"/>
        <v>50495</v>
      </c>
      <c r="Y156" s="8"/>
    </row>
    <row r="157" spans="1:25" x14ac:dyDescent="0.15">
      <c r="B157" s="36"/>
      <c r="C157" s="47" t="s">
        <v>154</v>
      </c>
      <c r="D157" s="37"/>
      <c r="E157" s="42">
        <f t="array" ref="E157:X157">TRANSPOSE(Y132:Y151)</f>
        <v>0</v>
      </c>
      <c r="F157" s="42">
        <v>0</v>
      </c>
      <c r="G157" s="42">
        <v>0</v>
      </c>
      <c r="H157" s="42">
        <v>0</v>
      </c>
      <c r="I157" s="42">
        <v>0</v>
      </c>
      <c r="J157" s="42">
        <v>0</v>
      </c>
      <c r="K157" s="42">
        <v>0</v>
      </c>
      <c r="L157" s="42">
        <v>0</v>
      </c>
      <c r="M157" s="42">
        <v>0</v>
      </c>
      <c r="N157" s="42">
        <v>0</v>
      </c>
      <c r="O157" s="42">
        <v>0</v>
      </c>
      <c r="P157" s="42">
        <v>0</v>
      </c>
      <c r="Q157" s="42">
        <v>0</v>
      </c>
      <c r="R157" s="42">
        <v>0</v>
      </c>
      <c r="S157" s="42">
        <v>0</v>
      </c>
      <c r="T157" s="42">
        <v>0</v>
      </c>
      <c r="U157" s="42">
        <v>0</v>
      </c>
      <c r="V157" s="42">
        <v>0</v>
      </c>
      <c r="W157" s="42">
        <v>0</v>
      </c>
      <c r="X157" s="42">
        <v>0</v>
      </c>
      <c r="Y157" s="42">
        <f>SUM(E157:X157)</f>
        <v>0</v>
      </c>
    </row>
    <row r="158" spans="1:25" x14ac:dyDescent="0.15">
      <c r="B158" s="36"/>
      <c r="C158" s="47" t="s">
        <v>155</v>
      </c>
      <c r="D158" s="47"/>
      <c r="E158" s="45">
        <f t="shared" ref="E158:X158" si="83">SUM(E132:E151)</f>
        <v>0</v>
      </c>
      <c r="F158" s="45">
        <f t="shared" si="83"/>
        <v>0</v>
      </c>
      <c r="G158" s="45">
        <f t="shared" si="83"/>
        <v>0</v>
      </c>
      <c r="H158" s="45">
        <f t="shared" si="83"/>
        <v>0</v>
      </c>
      <c r="I158" s="45">
        <f t="shared" si="83"/>
        <v>0</v>
      </c>
      <c r="J158" s="45">
        <f t="shared" si="83"/>
        <v>0</v>
      </c>
      <c r="K158" s="45">
        <f t="shared" si="83"/>
        <v>0</v>
      </c>
      <c r="L158" s="45">
        <f t="shared" si="83"/>
        <v>0</v>
      </c>
      <c r="M158" s="45">
        <f t="shared" si="83"/>
        <v>0</v>
      </c>
      <c r="N158" s="45">
        <f t="shared" si="83"/>
        <v>0</v>
      </c>
      <c r="O158" s="45">
        <f t="shared" si="83"/>
        <v>0</v>
      </c>
      <c r="P158" s="45">
        <f t="shared" si="83"/>
        <v>0</v>
      </c>
      <c r="Q158" s="45">
        <f t="shared" si="83"/>
        <v>0</v>
      </c>
      <c r="R158" s="45">
        <f t="shared" si="83"/>
        <v>0</v>
      </c>
      <c r="S158" s="45">
        <f t="shared" si="83"/>
        <v>0</v>
      </c>
      <c r="T158" s="45">
        <f t="shared" si="83"/>
        <v>0</v>
      </c>
      <c r="U158" s="45">
        <f t="shared" si="83"/>
        <v>0</v>
      </c>
      <c r="V158" s="45">
        <f t="shared" si="83"/>
        <v>0</v>
      </c>
      <c r="W158" s="45">
        <f t="shared" si="83"/>
        <v>0</v>
      </c>
      <c r="X158" s="45">
        <f t="shared" si="83"/>
        <v>0</v>
      </c>
      <c r="Y158" s="45">
        <f t="shared" ref="Y158:Y159" si="84">SUM(E158:X158)</f>
        <v>0</v>
      </c>
    </row>
    <row r="159" spans="1:25" x14ac:dyDescent="0.15">
      <c r="B159" s="36"/>
      <c r="C159" s="47" t="s">
        <v>156</v>
      </c>
      <c r="D159" s="47"/>
      <c r="E159" s="45"/>
      <c r="F159" s="45"/>
      <c r="G159" s="45"/>
      <c r="H159" s="45"/>
      <c r="I159" s="45"/>
      <c r="J159" s="45"/>
      <c r="K159" s="45"/>
      <c r="L159" s="45"/>
      <c r="M159" s="45"/>
      <c r="N159" s="45"/>
      <c r="O159" s="45"/>
      <c r="P159" s="45"/>
      <c r="Q159" s="45"/>
      <c r="R159" s="45"/>
      <c r="S159" s="45"/>
      <c r="T159" s="45"/>
      <c r="U159" s="45"/>
      <c r="V159" s="45"/>
      <c r="W159" s="45"/>
      <c r="X159" s="45">
        <f>Y157</f>
        <v>0</v>
      </c>
      <c r="Y159" s="45">
        <f t="shared" si="84"/>
        <v>0</v>
      </c>
    </row>
    <row r="160" spans="1:25" x14ac:dyDescent="0.15">
      <c r="B160" s="36"/>
      <c r="C160" s="47" t="s">
        <v>157</v>
      </c>
      <c r="D160" s="47"/>
      <c r="E160" s="45">
        <f>E129-E158-E159</f>
        <v>0</v>
      </c>
      <c r="F160" s="45">
        <f>E160+F129-F158-F159</f>
        <v>0</v>
      </c>
      <c r="G160" s="45">
        <f t="shared" ref="G160" si="85">F160+G129-G158-G159</f>
        <v>0</v>
      </c>
      <c r="H160" s="45">
        <f t="shared" ref="H160" si="86">G160+H129-H158-H159</f>
        <v>0</v>
      </c>
      <c r="I160" s="45">
        <f t="shared" ref="I160" si="87">H160+I129-I158-I159</f>
        <v>0</v>
      </c>
      <c r="J160" s="45">
        <f t="shared" ref="J160" si="88">I160+J129-J158-J159</f>
        <v>0</v>
      </c>
      <c r="K160" s="45">
        <f t="shared" ref="K160" si="89">J160+K129-K158-K159</f>
        <v>0</v>
      </c>
      <c r="L160" s="45">
        <f t="shared" ref="L160" si="90">K160+L129-L158-L159</f>
        <v>0</v>
      </c>
      <c r="M160" s="45">
        <f t="shared" ref="M160" si="91">L160+M129-M158-M159</f>
        <v>0</v>
      </c>
      <c r="N160" s="45">
        <f t="shared" ref="N160" si="92">M160+N129-N158-N159</f>
        <v>0</v>
      </c>
      <c r="O160" s="45">
        <f t="shared" ref="O160" si="93">N160+O129-O158-O159</f>
        <v>0</v>
      </c>
      <c r="P160" s="45">
        <f t="shared" ref="P160" si="94">O160+P129-P158-P159</f>
        <v>0</v>
      </c>
      <c r="Q160" s="45">
        <f t="shared" ref="Q160" si="95">P160+Q129-Q158-Q159</f>
        <v>0</v>
      </c>
      <c r="R160" s="45">
        <f t="shared" ref="R160" si="96">Q160+R129-R158-R159</f>
        <v>0</v>
      </c>
      <c r="S160" s="45">
        <f t="shared" ref="S160" si="97">R160+S129-S158-S159</f>
        <v>0</v>
      </c>
      <c r="T160" s="45">
        <f t="shared" ref="T160" si="98">S160+T129-T158-T159</f>
        <v>0</v>
      </c>
      <c r="U160" s="45">
        <f t="shared" ref="U160" si="99">T160+U129-U158-U159</f>
        <v>0</v>
      </c>
      <c r="V160" s="45">
        <f t="shared" ref="V160" si="100">U160+V129-V158-V159</f>
        <v>0</v>
      </c>
      <c r="W160" s="45">
        <f t="shared" ref="W160" si="101">V160+W129-W158-W159</f>
        <v>0</v>
      </c>
      <c r="X160" s="45">
        <f t="shared" ref="X160" si="102">W160+X129-X158-X159</f>
        <v>0</v>
      </c>
      <c r="Y160" s="45"/>
    </row>
    <row r="161" spans="1:26" ht="15" thickBo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3" spans="1:26" ht="15.75" x14ac:dyDescent="0.15">
      <c r="A163" s="3"/>
      <c r="B163" s="36"/>
      <c r="C163" s="47" t="s">
        <v>134</v>
      </c>
      <c r="D163" s="20">
        <f>'主要工事一覧（例）'!C127</f>
        <v>1</v>
      </c>
    </row>
    <row r="164" spans="1:26" ht="15.75" x14ac:dyDescent="0.15">
      <c r="A164" s="3"/>
      <c r="B164" s="19"/>
      <c r="C164" s="19"/>
      <c r="D164" s="17"/>
      <c r="Y164" s="123" t="s">
        <v>53</v>
      </c>
    </row>
    <row r="165" spans="1:26" ht="15" x14ac:dyDescent="0.15">
      <c r="A165" s="148" t="s">
        <v>136</v>
      </c>
      <c r="E165" s="10">
        <v>30</v>
      </c>
      <c r="F165" s="10">
        <f t="shared" ref="F165:U166" si="103">E165+1</f>
        <v>31</v>
      </c>
      <c r="G165" s="10">
        <f t="shared" si="103"/>
        <v>32</v>
      </c>
      <c r="H165" s="10">
        <f t="shared" si="103"/>
        <v>33</v>
      </c>
      <c r="I165" s="10">
        <f t="shared" si="103"/>
        <v>34</v>
      </c>
      <c r="J165" s="10">
        <f t="shared" si="103"/>
        <v>35</v>
      </c>
      <c r="K165" s="10">
        <f t="shared" si="103"/>
        <v>36</v>
      </c>
      <c r="L165" s="10">
        <f t="shared" si="103"/>
        <v>37</v>
      </c>
      <c r="M165" s="10">
        <f t="shared" si="103"/>
        <v>38</v>
      </c>
      <c r="N165" s="10">
        <f t="shared" si="103"/>
        <v>39</v>
      </c>
      <c r="O165" s="10">
        <f t="shared" si="103"/>
        <v>40</v>
      </c>
      <c r="P165" s="10">
        <f t="shared" si="103"/>
        <v>41</v>
      </c>
      <c r="Q165" s="10">
        <f t="shared" si="103"/>
        <v>42</v>
      </c>
      <c r="R165" s="10">
        <f t="shared" si="103"/>
        <v>43</v>
      </c>
      <c r="S165" s="10">
        <f t="shared" si="103"/>
        <v>44</v>
      </c>
      <c r="T165" s="10">
        <f t="shared" si="103"/>
        <v>45</v>
      </c>
      <c r="U165" s="10">
        <f t="shared" si="103"/>
        <v>46</v>
      </c>
      <c r="V165" s="10">
        <f t="shared" ref="V165:X166" si="104">U165+1</f>
        <v>47</v>
      </c>
      <c r="W165" s="10">
        <f t="shared" si="104"/>
        <v>48</v>
      </c>
      <c r="X165" s="10">
        <f t="shared" si="104"/>
        <v>49</v>
      </c>
      <c r="Y165" s="124"/>
    </row>
    <row r="166" spans="1:26" x14ac:dyDescent="0.15">
      <c r="E166" s="6">
        <v>1</v>
      </c>
      <c r="F166" s="6">
        <f t="shared" si="103"/>
        <v>2</v>
      </c>
      <c r="G166" s="6">
        <f t="shared" si="103"/>
        <v>3</v>
      </c>
      <c r="H166" s="6">
        <f t="shared" si="103"/>
        <v>4</v>
      </c>
      <c r="I166" s="6">
        <f t="shared" si="103"/>
        <v>5</v>
      </c>
      <c r="J166" s="6">
        <f t="shared" si="103"/>
        <v>6</v>
      </c>
      <c r="K166" s="6">
        <f t="shared" si="103"/>
        <v>7</v>
      </c>
      <c r="L166" s="6">
        <f t="shared" si="103"/>
        <v>8</v>
      </c>
      <c r="M166" s="6">
        <f t="shared" si="103"/>
        <v>9</v>
      </c>
      <c r="N166" s="6">
        <f t="shared" si="103"/>
        <v>10</v>
      </c>
      <c r="O166" s="6">
        <f t="shared" si="103"/>
        <v>11</v>
      </c>
      <c r="P166" s="6">
        <f t="shared" si="103"/>
        <v>12</v>
      </c>
      <c r="Q166" s="6">
        <f t="shared" si="103"/>
        <v>13</v>
      </c>
      <c r="R166" s="6">
        <f t="shared" si="103"/>
        <v>14</v>
      </c>
      <c r="S166" s="6">
        <f t="shared" si="103"/>
        <v>15</v>
      </c>
      <c r="T166" s="6">
        <f t="shared" si="103"/>
        <v>16</v>
      </c>
      <c r="U166" s="6">
        <f t="shared" si="103"/>
        <v>17</v>
      </c>
      <c r="V166" s="6">
        <f t="shared" si="104"/>
        <v>18</v>
      </c>
      <c r="W166" s="6">
        <f t="shared" si="104"/>
        <v>19</v>
      </c>
      <c r="X166" s="6">
        <f t="shared" si="104"/>
        <v>20</v>
      </c>
      <c r="Y166" s="125" t="s">
        <v>54</v>
      </c>
    </row>
    <row r="167" spans="1:26" x14ac:dyDescent="0.15">
      <c r="E167" s="7">
        <v>43555</v>
      </c>
      <c r="F167" s="7">
        <f t="shared" ref="F167:X167" si="105">DATE(YEAR(E167)+1,MONTH(E167),DAY(E167))</f>
        <v>43921</v>
      </c>
      <c r="G167" s="7">
        <f t="shared" si="105"/>
        <v>44286</v>
      </c>
      <c r="H167" s="7">
        <f t="shared" si="105"/>
        <v>44651</v>
      </c>
      <c r="I167" s="7">
        <f t="shared" si="105"/>
        <v>45016</v>
      </c>
      <c r="J167" s="7">
        <f t="shared" si="105"/>
        <v>45382</v>
      </c>
      <c r="K167" s="7">
        <f t="shared" si="105"/>
        <v>45747</v>
      </c>
      <c r="L167" s="7">
        <f t="shared" si="105"/>
        <v>46112</v>
      </c>
      <c r="M167" s="7">
        <f t="shared" si="105"/>
        <v>46477</v>
      </c>
      <c r="N167" s="7">
        <f t="shared" si="105"/>
        <v>46843</v>
      </c>
      <c r="O167" s="7">
        <f t="shared" si="105"/>
        <v>47208</v>
      </c>
      <c r="P167" s="7">
        <f t="shared" si="105"/>
        <v>47573</v>
      </c>
      <c r="Q167" s="7">
        <f t="shared" si="105"/>
        <v>47938</v>
      </c>
      <c r="R167" s="7">
        <f t="shared" si="105"/>
        <v>48304</v>
      </c>
      <c r="S167" s="7">
        <f t="shared" si="105"/>
        <v>48669</v>
      </c>
      <c r="T167" s="7">
        <f t="shared" si="105"/>
        <v>49034</v>
      </c>
      <c r="U167" s="7">
        <f t="shared" si="105"/>
        <v>49399</v>
      </c>
      <c r="V167" s="7">
        <f t="shared" si="105"/>
        <v>49765</v>
      </c>
      <c r="W167" s="7">
        <f t="shared" si="105"/>
        <v>50130</v>
      </c>
      <c r="X167" s="7">
        <f t="shared" si="105"/>
        <v>50495</v>
      </c>
      <c r="Y167" s="8"/>
    </row>
    <row r="168" spans="1:26" x14ac:dyDescent="0.15">
      <c r="B168" s="36"/>
      <c r="C168" s="47" t="s">
        <v>152</v>
      </c>
      <c r="D168" s="47"/>
      <c r="E168" s="46">
        <f>'主要工事一覧（例）'!D127</f>
        <v>0</v>
      </c>
      <c r="F168" s="46">
        <f>'主要工事一覧（例）'!E127</f>
        <v>0</v>
      </c>
      <c r="G168" s="46">
        <f>'主要工事一覧（例）'!F127</f>
        <v>0</v>
      </c>
      <c r="H168" s="46">
        <f>'主要工事一覧（例）'!G127</f>
        <v>0</v>
      </c>
      <c r="I168" s="46">
        <f>'主要工事一覧（例）'!H127</f>
        <v>0</v>
      </c>
      <c r="J168" s="46">
        <f>'主要工事一覧（例）'!I127</f>
        <v>0</v>
      </c>
      <c r="K168" s="46">
        <f>'主要工事一覧（例）'!J127</f>
        <v>0</v>
      </c>
      <c r="L168" s="46">
        <f>'主要工事一覧（例）'!K127</f>
        <v>0</v>
      </c>
      <c r="M168" s="46">
        <f>'主要工事一覧（例）'!L127</f>
        <v>0</v>
      </c>
      <c r="N168" s="46">
        <f>'主要工事一覧（例）'!M127</f>
        <v>0</v>
      </c>
      <c r="O168" s="46">
        <f>'主要工事一覧（例）'!N127</f>
        <v>0</v>
      </c>
      <c r="P168" s="46">
        <f>'主要工事一覧（例）'!O127</f>
        <v>0</v>
      </c>
      <c r="Q168" s="46">
        <f>'主要工事一覧（例）'!P127</f>
        <v>0</v>
      </c>
      <c r="R168" s="46">
        <f>'主要工事一覧（例）'!Q127</f>
        <v>0</v>
      </c>
      <c r="S168" s="46">
        <f>'主要工事一覧（例）'!R127</f>
        <v>0</v>
      </c>
      <c r="T168" s="46">
        <f>'主要工事一覧（例）'!S127</f>
        <v>0</v>
      </c>
      <c r="U168" s="46">
        <f>'主要工事一覧（例）'!T127</f>
        <v>0</v>
      </c>
      <c r="V168" s="46">
        <f>'主要工事一覧（例）'!U127</f>
        <v>0</v>
      </c>
      <c r="W168" s="46">
        <f>'主要工事一覧（例）'!V127</f>
        <v>0</v>
      </c>
      <c r="X168" s="46">
        <f>'主要工事一覧（例）'!W127</f>
        <v>0</v>
      </c>
      <c r="Y168" s="46">
        <f>SUM(E168:X168)</f>
        <v>0</v>
      </c>
    </row>
    <row r="169" spans="1:26" x14ac:dyDescent="0.15">
      <c r="B169" s="36"/>
      <c r="C169" s="47" t="s">
        <v>138</v>
      </c>
      <c r="D169" s="4">
        <v>1</v>
      </c>
      <c r="E169" s="45">
        <f t="shared" ref="E169:X169" si="106">E168*$D$169</f>
        <v>0</v>
      </c>
      <c r="F169" s="45">
        <f t="shared" si="106"/>
        <v>0</v>
      </c>
      <c r="G169" s="45">
        <f t="shared" si="106"/>
        <v>0</v>
      </c>
      <c r="H169" s="45">
        <f t="shared" si="106"/>
        <v>0</v>
      </c>
      <c r="I169" s="45">
        <f t="shared" si="106"/>
        <v>0</v>
      </c>
      <c r="J169" s="45">
        <f t="shared" si="106"/>
        <v>0</v>
      </c>
      <c r="K169" s="45">
        <f t="shared" si="106"/>
        <v>0</v>
      </c>
      <c r="L169" s="45">
        <f t="shared" si="106"/>
        <v>0</v>
      </c>
      <c r="M169" s="45">
        <f t="shared" si="106"/>
        <v>0</v>
      </c>
      <c r="N169" s="45">
        <f t="shared" si="106"/>
        <v>0</v>
      </c>
      <c r="O169" s="45">
        <f t="shared" si="106"/>
        <v>0</v>
      </c>
      <c r="P169" s="45">
        <f t="shared" si="106"/>
        <v>0</v>
      </c>
      <c r="Q169" s="45">
        <f t="shared" si="106"/>
        <v>0</v>
      </c>
      <c r="R169" s="45">
        <f t="shared" si="106"/>
        <v>0</v>
      </c>
      <c r="S169" s="45">
        <f t="shared" si="106"/>
        <v>0</v>
      </c>
      <c r="T169" s="45">
        <f t="shared" si="106"/>
        <v>0</v>
      </c>
      <c r="U169" s="45">
        <f t="shared" si="106"/>
        <v>0</v>
      </c>
      <c r="V169" s="45">
        <f t="shared" si="106"/>
        <v>0</v>
      </c>
      <c r="W169" s="45">
        <f t="shared" si="106"/>
        <v>0</v>
      </c>
      <c r="X169" s="45">
        <f t="shared" si="106"/>
        <v>0</v>
      </c>
      <c r="Y169" s="45">
        <f>SUM(E169:X169)</f>
        <v>0</v>
      </c>
    </row>
    <row r="171" spans="1:26" x14ac:dyDescent="0.15">
      <c r="E171" s="10">
        <v>30</v>
      </c>
      <c r="F171" s="10">
        <f t="shared" ref="F171:X171" si="107">E171+1</f>
        <v>31</v>
      </c>
      <c r="G171" s="10">
        <f t="shared" si="107"/>
        <v>32</v>
      </c>
      <c r="H171" s="10">
        <f t="shared" si="107"/>
        <v>33</v>
      </c>
      <c r="I171" s="10">
        <f t="shared" si="107"/>
        <v>34</v>
      </c>
      <c r="J171" s="10">
        <f t="shared" si="107"/>
        <v>35</v>
      </c>
      <c r="K171" s="10">
        <f t="shared" si="107"/>
        <v>36</v>
      </c>
      <c r="L171" s="10">
        <f t="shared" si="107"/>
        <v>37</v>
      </c>
      <c r="M171" s="10">
        <f t="shared" si="107"/>
        <v>38</v>
      </c>
      <c r="N171" s="10">
        <f t="shared" si="107"/>
        <v>39</v>
      </c>
      <c r="O171" s="10">
        <f t="shared" si="107"/>
        <v>40</v>
      </c>
      <c r="P171" s="10">
        <f t="shared" si="107"/>
        <v>41</v>
      </c>
      <c r="Q171" s="10">
        <f t="shared" si="107"/>
        <v>42</v>
      </c>
      <c r="R171" s="10">
        <f t="shared" si="107"/>
        <v>43</v>
      </c>
      <c r="S171" s="10">
        <f t="shared" si="107"/>
        <v>44</v>
      </c>
      <c r="T171" s="10">
        <f t="shared" si="107"/>
        <v>45</v>
      </c>
      <c r="U171" s="10">
        <f t="shared" si="107"/>
        <v>46</v>
      </c>
      <c r="V171" s="10">
        <f t="shared" si="107"/>
        <v>47</v>
      </c>
      <c r="W171" s="10">
        <f t="shared" si="107"/>
        <v>48</v>
      </c>
      <c r="X171" s="10">
        <f t="shared" si="107"/>
        <v>49</v>
      </c>
      <c r="Y171" s="5" t="s">
        <v>139</v>
      </c>
    </row>
    <row r="172" spans="1:26" x14ac:dyDescent="0.15">
      <c r="B172" s="91"/>
      <c r="C172" s="48">
        <f t="array" ref="C172:C191">TRANSPOSE(E165:X165)</f>
        <v>30</v>
      </c>
      <c r="D172" s="40">
        <f t="array" ref="D172:D191">TRANSPOSE(E169:X169)</f>
        <v>0</v>
      </c>
      <c r="E172" s="39" t="str">
        <f t="shared" ref="E172:E191" si="108">IF($C172&lt;E$165,$D172/$D$163,"")</f>
        <v/>
      </c>
      <c r="F172" s="39">
        <f>IF(AND($C172&lt;F$165,COUNT($E172:E172)&lt;$D$163),$D172/$D$163,"")</f>
        <v>0</v>
      </c>
      <c r="G172" s="39" t="str">
        <f>IF(AND($C172&lt;G$165,COUNT($E172:F172)&lt;$D$163),$D172/$D$163,"")</f>
        <v/>
      </c>
      <c r="H172" s="39" t="str">
        <f>IF(AND($C172&lt;H$165,COUNT($E172:G172)&lt;$D$163),$D172/$D$163,"")</f>
        <v/>
      </c>
      <c r="I172" s="39" t="str">
        <f>IF(AND($C172&lt;I$165,COUNT($E172:H172)&lt;$D$163),$D172/$D$163,"")</f>
        <v/>
      </c>
      <c r="J172" s="39" t="str">
        <f>IF(AND($C172&lt;J$165,COUNT($E172:I172)&lt;$D$163),$D172/$D$163,"")</f>
        <v/>
      </c>
      <c r="K172" s="39" t="str">
        <f>IF(AND($C172&lt;K$165,COUNT($E172:J172)&lt;$D$163),$D172/$D$163,"")</f>
        <v/>
      </c>
      <c r="L172" s="39" t="str">
        <f>IF(AND($C172&lt;L$165,COUNT($E172:K172)&lt;$D$163),$D172/$D$163,"")</f>
        <v/>
      </c>
      <c r="M172" s="39" t="str">
        <f>IF(AND($C172&lt;M$165,COUNT($E172:L172)&lt;$D$163),$D172/$D$163,"")</f>
        <v/>
      </c>
      <c r="N172" s="39" t="str">
        <f>IF(AND($C172&lt;N$165,COUNT($E172:M172)&lt;$D$163),$D172/$D$163,"")</f>
        <v/>
      </c>
      <c r="O172" s="39" t="str">
        <f>IF(AND($C172&lt;O$165,COUNT($E172:N172)&lt;$D$163),$D172/$D$163,"")</f>
        <v/>
      </c>
      <c r="P172" s="39" t="str">
        <f>IF(AND($C172&lt;P$165,COUNT($E172:O172)&lt;$D$163),$D172/$D$163,"")</f>
        <v/>
      </c>
      <c r="Q172" s="39" t="str">
        <f>IF(AND($C172&lt;Q$165,COUNT($E172:P172)&lt;$D$163),$D172/$D$163,"")</f>
        <v/>
      </c>
      <c r="R172" s="39" t="str">
        <f>IF(AND($C172&lt;R$165,COUNT($E172:Q172)&lt;$D$163),$D172/$D$163,"")</f>
        <v/>
      </c>
      <c r="S172" s="39" t="str">
        <f>IF(AND($C172&lt;S$165,COUNT($E172:R172)&lt;$D$163),$D172/$D$163,"")</f>
        <v/>
      </c>
      <c r="T172" s="39" t="str">
        <f>IF(AND($C172&lt;T$165,COUNT($E172:S172)&lt;$D$163),$D172/$D$163,"")</f>
        <v/>
      </c>
      <c r="U172" s="39" t="str">
        <f>IF(AND($C172&lt;U$165,COUNT($E172:T172)&lt;$D$163),$D172/$D$163,"")</f>
        <v/>
      </c>
      <c r="V172" s="39" t="str">
        <f>IF(AND($C172&lt;V$165,COUNT($E172:U172)&lt;$D$163),$D172/$D$163,"")</f>
        <v/>
      </c>
      <c r="W172" s="39" t="str">
        <f>IF(AND($C172&lt;W$165,COUNT($E172:V172)&lt;$D$163),$D172/$D$163,"")</f>
        <v/>
      </c>
      <c r="X172" s="39" t="str">
        <f>IF(AND($C172&lt;X$165,COUNT($E172:W172)&lt;$D$163),$D172/$D$163,"")</f>
        <v/>
      </c>
      <c r="Y172" s="39">
        <f t="shared" ref="Y172:Y191" si="109">D172-SUM(E172:X172)</f>
        <v>0</v>
      </c>
    </row>
    <row r="173" spans="1:26" x14ac:dyDescent="0.15">
      <c r="B173" s="92"/>
      <c r="C173" s="49">
        <v>31</v>
      </c>
      <c r="D173" s="41">
        <v>0</v>
      </c>
      <c r="E173" s="42" t="str">
        <f t="shared" si="108"/>
        <v/>
      </c>
      <c r="F173" s="79" t="str">
        <f>IF(AND($C173&lt;F$165,COUNT($E173:E173)&lt;$D$163),$D173/$D$163,"")</f>
        <v/>
      </c>
      <c r="G173" s="79">
        <f>IF(AND($C173&lt;G$165,COUNT($E173:F173)&lt;$D$163),$D173/$D$163,"")</f>
        <v>0</v>
      </c>
      <c r="H173" s="79" t="str">
        <f>IF(AND($C173&lt;H$165,COUNT($E173:G173)&lt;$D$163),$D173/$D$163,"")</f>
        <v/>
      </c>
      <c r="I173" s="79" t="str">
        <f>IF(AND($C173&lt;I$165,COUNT($E173:H173)&lt;$D$163),$D173/$D$163,"")</f>
        <v/>
      </c>
      <c r="J173" s="79" t="str">
        <f>IF(AND($C173&lt;J$165,COUNT($E173:I173)&lt;$D$163),$D173/$D$163,"")</f>
        <v/>
      </c>
      <c r="K173" s="79" t="str">
        <f>IF(AND($C173&lt;K$165,COUNT($E173:J173)&lt;$D$163),$D173/$D$163,"")</f>
        <v/>
      </c>
      <c r="L173" s="79" t="str">
        <f>IF(AND($C173&lt;L$165,COUNT($E173:K173)&lt;$D$163),$D173/$D$163,"")</f>
        <v/>
      </c>
      <c r="M173" s="79" t="str">
        <f>IF(AND($C173&lt;M$165,COUNT($E173:L173)&lt;$D$163),$D173/$D$163,"")</f>
        <v/>
      </c>
      <c r="N173" s="79" t="str">
        <f>IF(AND($C173&lt;N$165,COUNT($E173:M173)&lt;$D$163),$D173/$D$163,"")</f>
        <v/>
      </c>
      <c r="O173" s="79" t="str">
        <f>IF(AND($C173&lt;O$165,COUNT($E173:N173)&lt;$D$163),$D173/$D$163,"")</f>
        <v/>
      </c>
      <c r="P173" s="79" t="str">
        <f>IF(AND($C173&lt;P$165,COUNT($E173:O173)&lt;$D$163),$D173/$D$163,"")</f>
        <v/>
      </c>
      <c r="Q173" s="79" t="str">
        <f>IF(AND($C173&lt;Q$165,COUNT($E173:P173)&lt;$D$163),$D173/$D$163,"")</f>
        <v/>
      </c>
      <c r="R173" s="79" t="str">
        <f>IF(AND($C173&lt;R$165,COUNT($E173:Q173)&lt;$D$163),$D173/$D$163,"")</f>
        <v/>
      </c>
      <c r="S173" s="79" t="str">
        <f>IF(AND($C173&lt;S$165,COUNT($E173:R173)&lt;$D$163),$D173/$D$163,"")</f>
        <v/>
      </c>
      <c r="T173" s="79" t="str">
        <f>IF(AND($C173&lt;T$165,COUNT($E173:S173)&lt;$D$163),$D173/$D$163,"")</f>
        <v/>
      </c>
      <c r="U173" s="79" t="str">
        <f>IF(AND($C173&lt;U$165,COUNT($E173:T173)&lt;$D$163),$D173/$D$163,"")</f>
        <v/>
      </c>
      <c r="V173" s="79" t="str">
        <f>IF(AND($C173&lt;V$165,COUNT($E173:U173)&lt;$D$163),$D173/$D$163,"")</f>
        <v/>
      </c>
      <c r="W173" s="79" t="str">
        <f>IF(AND($C173&lt;W$165,COUNT($E173:V173)&lt;$D$163),$D173/$D$163,"")</f>
        <v/>
      </c>
      <c r="X173" s="79" t="str">
        <f>IF(AND($C173&lt;X$165,COUNT($E173:W173)&lt;$D$163),$D173/$D$163,"")</f>
        <v/>
      </c>
      <c r="Y173" s="42">
        <f t="shared" si="109"/>
        <v>0</v>
      </c>
    </row>
    <row r="174" spans="1:26" x14ac:dyDescent="0.15">
      <c r="B174" s="92"/>
      <c r="C174" s="49">
        <v>32</v>
      </c>
      <c r="D174" s="41">
        <v>0</v>
      </c>
      <c r="E174" s="42" t="str">
        <f t="shared" si="108"/>
        <v/>
      </c>
      <c r="F174" s="79" t="str">
        <f>IF(AND($C174&lt;F$165,COUNT($E174:E174)&lt;$D$163),$D174/$D$163,"")</f>
        <v/>
      </c>
      <c r="G174" s="79" t="str">
        <f>IF(AND($C174&lt;G$165,COUNT($E174:F174)&lt;$D$163),$D174/$D$163,"")</f>
        <v/>
      </c>
      <c r="H174" s="79">
        <f>IF(AND($C174&lt;H$165,COUNT($E174:G174)&lt;$D$163),$D174/$D$163,"")</f>
        <v>0</v>
      </c>
      <c r="I174" s="79" t="str">
        <f>IF(AND($C174&lt;I$165,COUNT($E174:H174)&lt;$D$163),$D174/$D$163,"")</f>
        <v/>
      </c>
      <c r="J174" s="79" t="str">
        <f>IF(AND($C174&lt;J$165,COUNT($E174:I174)&lt;$D$163),$D174/$D$163,"")</f>
        <v/>
      </c>
      <c r="K174" s="79" t="str">
        <f>IF(AND($C174&lt;K$165,COUNT($E174:J174)&lt;$D$163),$D174/$D$163,"")</f>
        <v/>
      </c>
      <c r="L174" s="79" t="str">
        <f>IF(AND($C174&lt;L$165,COUNT($E174:K174)&lt;$D$163),$D174/$D$163,"")</f>
        <v/>
      </c>
      <c r="M174" s="79" t="str">
        <f>IF(AND($C174&lt;M$165,COUNT($E174:L174)&lt;$D$163),$D174/$D$163,"")</f>
        <v/>
      </c>
      <c r="N174" s="79" t="str">
        <f>IF(AND($C174&lt;N$165,COUNT($E174:M174)&lt;$D$163),$D174/$D$163,"")</f>
        <v/>
      </c>
      <c r="O174" s="79" t="str">
        <f>IF(AND($C174&lt;O$165,COUNT($E174:N174)&lt;$D$163),$D174/$D$163,"")</f>
        <v/>
      </c>
      <c r="P174" s="79" t="str">
        <f>IF(AND($C174&lt;P$165,COUNT($E174:O174)&lt;$D$163),$D174/$D$163,"")</f>
        <v/>
      </c>
      <c r="Q174" s="79" t="str">
        <f>IF(AND($C174&lt;Q$165,COUNT($E174:P174)&lt;$D$163),$D174/$D$163,"")</f>
        <v/>
      </c>
      <c r="R174" s="79" t="str">
        <f>IF(AND($C174&lt;R$165,COUNT($E174:Q174)&lt;$D$163),$D174/$D$163,"")</f>
        <v/>
      </c>
      <c r="S174" s="79" t="str">
        <f>IF(AND($C174&lt;S$165,COUNT($E174:R174)&lt;$D$163),$D174/$D$163,"")</f>
        <v/>
      </c>
      <c r="T174" s="79" t="str">
        <f>IF(AND($C174&lt;T$165,COUNT($E174:S174)&lt;$D$163),$D174/$D$163,"")</f>
        <v/>
      </c>
      <c r="U174" s="79" t="str">
        <f>IF(AND($C174&lt;U$165,COUNT($E174:T174)&lt;$D$163),$D174/$D$163,"")</f>
        <v/>
      </c>
      <c r="V174" s="79" t="str">
        <f>IF(AND($C174&lt;V$165,COUNT($E174:U174)&lt;$D$163),$D174/$D$163,"")</f>
        <v/>
      </c>
      <c r="W174" s="79" t="str">
        <f>IF(AND($C174&lt;W$165,COUNT($E174:V174)&lt;$D$163),$D174/$D$163,"")</f>
        <v/>
      </c>
      <c r="X174" s="79" t="str">
        <f>IF(AND($C174&lt;X$165,COUNT($E174:W174)&lt;$D$163),$D174/$D$163,"")</f>
        <v/>
      </c>
      <c r="Y174" s="42">
        <f t="shared" si="109"/>
        <v>0</v>
      </c>
    </row>
    <row r="175" spans="1:26" x14ac:dyDescent="0.15">
      <c r="B175" s="92"/>
      <c r="C175" s="49">
        <v>33</v>
      </c>
      <c r="D175" s="41">
        <v>0</v>
      </c>
      <c r="E175" s="42" t="str">
        <f t="shared" si="108"/>
        <v/>
      </c>
      <c r="F175" s="79" t="str">
        <f>IF(AND($C175&lt;F$165,COUNT($E175:E175)&lt;$D$163),$D175/$D$163,"")</f>
        <v/>
      </c>
      <c r="G175" s="79" t="str">
        <f>IF(AND($C175&lt;G$165,COUNT($E175:F175)&lt;$D$163),$D175/$D$163,"")</f>
        <v/>
      </c>
      <c r="H175" s="79" t="str">
        <f>IF(AND($C175&lt;H$165,COUNT($E175:G175)&lt;$D$163),$D175/$D$163,"")</f>
        <v/>
      </c>
      <c r="I175" s="79">
        <f>IF(AND($C175&lt;I$165,COUNT($E175:H175)&lt;$D$163),$D175/$D$163,"")</f>
        <v>0</v>
      </c>
      <c r="J175" s="79" t="str">
        <f>IF(AND($C175&lt;J$165,COUNT($E175:I175)&lt;$D$163),$D175/$D$163,"")</f>
        <v/>
      </c>
      <c r="K175" s="79" t="str">
        <f>IF(AND($C175&lt;K$165,COUNT($E175:J175)&lt;$D$163),$D175/$D$163,"")</f>
        <v/>
      </c>
      <c r="L175" s="79" t="str">
        <f>IF(AND($C175&lt;L$165,COUNT($E175:K175)&lt;$D$163),$D175/$D$163,"")</f>
        <v/>
      </c>
      <c r="M175" s="79" t="str">
        <f>IF(AND($C175&lt;M$165,COUNT($E175:L175)&lt;$D$163),$D175/$D$163,"")</f>
        <v/>
      </c>
      <c r="N175" s="79" t="str">
        <f>IF(AND($C175&lt;N$165,COUNT($E175:M175)&lt;$D$163),$D175/$D$163,"")</f>
        <v/>
      </c>
      <c r="O175" s="79" t="str">
        <f>IF(AND($C175&lt;O$165,COUNT($E175:N175)&lt;$D$163),$D175/$D$163,"")</f>
        <v/>
      </c>
      <c r="P175" s="79" t="str">
        <f>IF(AND($C175&lt;P$165,COUNT($E175:O175)&lt;$D$163),$D175/$D$163,"")</f>
        <v/>
      </c>
      <c r="Q175" s="79" t="str">
        <f>IF(AND($C175&lt;Q$165,COUNT($E175:P175)&lt;$D$163),$D175/$D$163,"")</f>
        <v/>
      </c>
      <c r="R175" s="79" t="str">
        <f>IF(AND($C175&lt;R$165,COUNT($E175:Q175)&lt;$D$163),$D175/$D$163,"")</f>
        <v/>
      </c>
      <c r="S175" s="79" t="str">
        <f>IF(AND($C175&lt;S$165,COUNT($E175:R175)&lt;$D$163),$D175/$D$163,"")</f>
        <v/>
      </c>
      <c r="T175" s="79" t="str">
        <f>IF(AND($C175&lt;T$165,COUNT($E175:S175)&lt;$D$163),$D175/$D$163,"")</f>
        <v/>
      </c>
      <c r="U175" s="79" t="str">
        <f>IF(AND($C175&lt;U$165,COUNT($E175:T175)&lt;$D$163),$D175/$D$163,"")</f>
        <v/>
      </c>
      <c r="V175" s="79" t="str">
        <f>IF(AND($C175&lt;V$165,COUNT($E175:U175)&lt;$D$163),$D175/$D$163,"")</f>
        <v/>
      </c>
      <c r="W175" s="79" t="str">
        <f>IF(AND($C175&lt;W$165,COUNT($E175:V175)&lt;$D$163),$D175/$D$163,"")</f>
        <v/>
      </c>
      <c r="X175" s="79" t="str">
        <f>IF(AND($C175&lt;X$165,COUNT($E175:W175)&lt;$D$163),$D175/$D$163,"")</f>
        <v/>
      </c>
      <c r="Y175" s="42">
        <f t="shared" si="109"/>
        <v>0</v>
      </c>
    </row>
    <row r="176" spans="1:26" x14ac:dyDescent="0.15">
      <c r="B176" s="92"/>
      <c r="C176" s="49">
        <v>34</v>
      </c>
      <c r="D176" s="41">
        <v>0</v>
      </c>
      <c r="E176" s="42" t="str">
        <f t="shared" si="108"/>
        <v/>
      </c>
      <c r="F176" s="79" t="str">
        <f>IF(AND($C176&lt;F$165,COUNT($E176:E176)&lt;$D$163),$D176/$D$163,"")</f>
        <v/>
      </c>
      <c r="G176" s="79" t="str">
        <f>IF(AND($C176&lt;G$165,COUNT($E176:F176)&lt;$D$163),$D176/$D$163,"")</f>
        <v/>
      </c>
      <c r="H176" s="79" t="str">
        <f>IF(AND($C176&lt;H$165,COUNT($E176:G176)&lt;$D$163),$D176/$D$163,"")</f>
        <v/>
      </c>
      <c r="I176" s="79" t="str">
        <f>IF(AND($C176&lt;I$165,COUNT($E176:H176)&lt;$D$163),$D176/$D$163,"")</f>
        <v/>
      </c>
      <c r="J176" s="79">
        <f>IF(AND($C176&lt;J$165,COUNT($E176:I176)&lt;$D$163),$D176/$D$163,"")</f>
        <v>0</v>
      </c>
      <c r="K176" s="79" t="str">
        <f>IF(AND($C176&lt;K$165,COUNT($E176:J176)&lt;$D$163),$D176/$D$163,"")</f>
        <v/>
      </c>
      <c r="L176" s="79" t="str">
        <f>IF(AND($C176&lt;L$165,COUNT($E176:K176)&lt;$D$163),$D176/$D$163,"")</f>
        <v/>
      </c>
      <c r="M176" s="79" t="str">
        <f>IF(AND($C176&lt;M$165,COUNT($E176:L176)&lt;$D$163),$D176/$D$163,"")</f>
        <v/>
      </c>
      <c r="N176" s="79" t="str">
        <f>IF(AND($C176&lt;N$165,COUNT($E176:M176)&lt;$D$163),$D176/$D$163,"")</f>
        <v/>
      </c>
      <c r="O176" s="79" t="str">
        <f>IF(AND($C176&lt;O$165,COUNT($E176:N176)&lt;$D$163),$D176/$D$163,"")</f>
        <v/>
      </c>
      <c r="P176" s="79" t="str">
        <f>IF(AND($C176&lt;P$165,COUNT($E176:O176)&lt;$D$163),$D176/$D$163,"")</f>
        <v/>
      </c>
      <c r="Q176" s="79" t="str">
        <f>IF(AND($C176&lt;Q$165,COUNT($E176:P176)&lt;$D$163),$D176/$D$163,"")</f>
        <v/>
      </c>
      <c r="R176" s="79" t="str">
        <f>IF(AND($C176&lt;R$165,COUNT($E176:Q176)&lt;$D$163),$D176/$D$163,"")</f>
        <v/>
      </c>
      <c r="S176" s="79" t="str">
        <f>IF(AND($C176&lt;S$165,COUNT($E176:R176)&lt;$D$163),$D176/$D$163,"")</f>
        <v/>
      </c>
      <c r="T176" s="79" t="str">
        <f>IF(AND($C176&lt;T$165,COUNT($E176:S176)&lt;$D$163),$D176/$D$163,"")</f>
        <v/>
      </c>
      <c r="U176" s="79" t="str">
        <f>IF(AND($C176&lt;U$165,COUNT($E176:T176)&lt;$D$163),$D176/$D$163,"")</f>
        <v/>
      </c>
      <c r="V176" s="79" t="str">
        <f>IF(AND($C176&lt;V$165,COUNT($E176:U176)&lt;$D$163),$D176/$D$163,"")</f>
        <v/>
      </c>
      <c r="W176" s="79" t="str">
        <f>IF(AND($C176&lt;W$165,COUNT($E176:V176)&lt;$D$163),$D176/$D$163,"")</f>
        <v/>
      </c>
      <c r="X176" s="79" t="str">
        <f>IF(AND($C176&lt;X$165,COUNT($E176:W176)&lt;$D$163),$D176/$D$163,"")</f>
        <v/>
      </c>
      <c r="Y176" s="42">
        <f t="shared" si="109"/>
        <v>0</v>
      </c>
    </row>
    <row r="177" spans="2:25" x14ac:dyDescent="0.15">
      <c r="B177" s="92"/>
      <c r="C177" s="49">
        <v>35</v>
      </c>
      <c r="D177" s="41">
        <v>0</v>
      </c>
      <c r="E177" s="42" t="str">
        <f t="shared" si="108"/>
        <v/>
      </c>
      <c r="F177" s="79" t="str">
        <f>IF(AND($C177&lt;F$165,COUNT($E177:E177)&lt;$D$163),$D177/$D$163,"")</f>
        <v/>
      </c>
      <c r="G177" s="79" t="str">
        <f>IF(AND($C177&lt;G$165,COUNT($E177:F177)&lt;$D$163),$D177/$D$163,"")</f>
        <v/>
      </c>
      <c r="H177" s="79" t="str">
        <f>IF(AND($C177&lt;H$165,COUNT($E177:G177)&lt;$D$163),$D177/$D$163,"")</f>
        <v/>
      </c>
      <c r="I177" s="79" t="str">
        <f>IF(AND($C177&lt;I$165,COUNT($E177:H177)&lt;$D$163),$D177/$D$163,"")</f>
        <v/>
      </c>
      <c r="J177" s="79" t="str">
        <f>IF(AND($C177&lt;J$165,COUNT($E177:I177)&lt;$D$163),$D177/$D$163,"")</f>
        <v/>
      </c>
      <c r="K177" s="79">
        <f>IF(AND($C177&lt;K$165,COUNT($E177:J177)&lt;$D$163),$D177/$D$163,"")</f>
        <v>0</v>
      </c>
      <c r="L177" s="79" t="str">
        <f>IF(AND($C177&lt;L$165,COUNT($E177:K177)&lt;$D$163),$D177/$D$163,"")</f>
        <v/>
      </c>
      <c r="M177" s="79" t="str">
        <f>IF(AND($C177&lt;M$165,COUNT($E177:L177)&lt;$D$163),$D177/$D$163,"")</f>
        <v/>
      </c>
      <c r="N177" s="79" t="str">
        <f>IF(AND($C177&lt;N$165,COUNT($E177:M177)&lt;$D$163),$D177/$D$163,"")</f>
        <v/>
      </c>
      <c r="O177" s="79" t="str">
        <f>IF(AND($C177&lt;O$165,COUNT($E177:N177)&lt;$D$163),$D177/$D$163,"")</f>
        <v/>
      </c>
      <c r="P177" s="79" t="str">
        <f>IF(AND($C177&lt;P$165,COUNT($E177:O177)&lt;$D$163),$D177/$D$163,"")</f>
        <v/>
      </c>
      <c r="Q177" s="79" t="str">
        <f>IF(AND($C177&lt;Q$165,COUNT($E177:P177)&lt;$D$163),$D177/$D$163,"")</f>
        <v/>
      </c>
      <c r="R177" s="79" t="str">
        <f>IF(AND($C177&lt;R$165,COUNT($E177:Q177)&lt;$D$163),$D177/$D$163,"")</f>
        <v/>
      </c>
      <c r="S177" s="79" t="str">
        <f>IF(AND($C177&lt;S$165,COUNT($E177:R177)&lt;$D$163),$D177/$D$163,"")</f>
        <v/>
      </c>
      <c r="T177" s="79" t="str">
        <f>IF(AND($C177&lt;T$165,COUNT($E177:S177)&lt;$D$163),$D177/$D$163,"")</f>
        <v/>
      </c>
      <c r="U177" s="79" t="str">
        <f>IF(AND($C177&lt;U$165,COUNT($E177:T177)&lt;$D$163),$D177/$D$163,"")</f>
        <v/>
      </c>
      <c r="V177" s="79" t="str">
        <f>IF(AND($C177&lt;V$165,COUNT($E177:U177)&lt;$D$163),$D177/$D$163,"")</f>
        <v/>
      </c>
      <c r="W177" s="79" t="str">
        <f>IF(AND($C177&lt;W$165,COUNT($E177:V177)&lt;$D$163),$D177/$D$163,"")</f>
        <v/>
      </c>
      <c r="X177" s="79" t="str">
        <f>IF(AND($C177&lt;X$165,COUNT($E177:W177)&lt;$D$163),$D177/$D$163,"")</f>
        <v/>
      </c>
      <c r="Y177" s="42">
        <f t="shared" si="109"/>
        <v>0</v>
      </c>
    </row>
    <row r="178" spans="2:25" x14ac:dyDescent="0.15">
      <c r="B178" s="92"/>
      <c r="C178" s="49">
        <v>36</v>
      </c>
      <c r="D178" s="41">
        <v>0</v>
      </c>
      <c r="E178" s="42" t="str">
        <f t="shared" si="108"/>
        <v/>
      </c>
      <c r="F178" s="79" t="str">
        <f>IF(AND($C178&lt;F$165,COUNT($E178:E178)&lt;$D$163),$D178/$D$163,"")</f>
        <v/>
      </c>
      <c r="G178" s="79" t="str">
        <f>IF(AND($C178&lt;G$165,COUNT($E178:F178)&lt;$D$163),$D178/$D$163,"")</f>
        <v/>
      </c>
      <c r="H178" s="79" t="str">
        <f>IF(AND($C178&lt;H$165,COUNT($E178:G178)&lt;$D$163),$D178/$D$163,"")</f>
        <v/>
      </c>
      <c r="I178" s="79" t="str">
        <f>IF(AND($C178&lt;I$165,COUNT($E178:H178)&lt;$D$163),$D178/$D$163,"")</f>
        <v/>
      </c>
      <c r="J178" s="79" t="str">
        <f>IF(AND($C178&lt;J$165,COUNT($E178:I178)&lt;$D$163),$D178/$D$163,"")</f>
        <v/>
      </c>
      <c r="K178" s="79" t="str">
        <f>IF(AND($C178&lt;K$165,COUNT($E178:J178)&lt;$D$163),$D178/$D$163,"")</f>
        <v/>
      </c>
      <c r="L178" s="79">
        <f>IF(AND($C178&lt;L$165,COUNT($E178:K178)&lt;$D$163),$D178/$D$163,"")</f>
        <v>0</v>
      </c>
      <c r="M178" s="79" t="str">
        <f>IF(AND($C178&lt;M$165,COUNT($E178:L178)&lt;$D$163),$D178/$D$163,"")</f>
        <v/>
      </c>
      <c r="N178" s="79" t="str">
        <f>IF(AND($C178&lt;N$165,COUNT($E178:M178)&lt;$D$163),$D178/$D$163,"")</f>
        <v/>
      </c>
      <c r="O178" s="79" t="str">
        <f>IF(AND($C178&lt;O$165,COUNT($E178:N178)&lt;$D$163),$D178/$D$163,"")</f>
        <v/>
      </c>
      <c r="P178" s="79" t="str">
        <f>IF(AND($C178&lt;P$165,COUNT($E178:O178)&lt;$D$163),$D178/$D$163,"")</f>
        <v/>
      </c>
      <c r="Q178" s="79" t="str">
        <f>IF(AND($C178&lt;Q$165,COUNT($E178:P178)&lt;$D$163),$D178/$D$163,"")</f>
        <v/>
      </c>
      <c r="R178" s="79" t="str">
        <f>IF(AND($C178&lt;R$165,COUNT($E178:Q178)&lt;$D$163),$D178/$D$163,"")</f>
        <v/>
      </c>
      <c r="S178" s="79" t="str">
        <f>IF(AND($C178&lt;S$165,COUNT($E178:R178)&lt;$D$163),$D178/$D$163,"")</f>
        <v/>
      </c>
      <c r="T178" s="79" t="str">
        <f>IF(AND($C178&lt;T$165,COUNT($E178:S178)&lt;$D$163),$D178/$D$163,"")</f>
        <v/>
      </c>
      <c r="U178" s="79" t="str">
        <f>IF(AND($C178&lt;U$165,COUNT($E178:T178)&lt;$D$163),$D178/$D$163,"")</f>
        <v/>
      </c>
      <c r="V178" s="79" t="str">
        <f>IF(AND($C178&lt;V$165,COUNT($E178:U178)&lt;$D$163),$D178/$D$163,"")</f>
        <v/>
      </c>
      <c r="W178" s="79" t="str">
        <f>IF(AND($C178&lt;W$165,COUNT($E178:V178)&lt;$D$163),$D178/$D$163,"")</f>
        <v/>
      </c>
      <c r="X178" s="79" t="str">
        <f>IF(AND($C178&lt;X$165,COUNT($E178:W178)&lt;$D$163),$D178/$D$163,"")</f>
        <v/>
      </c>
      <c r="Y178" s="42">
        <f t="shared" si="109"/>
        <v>0</v>
      </c>
    </row>
    <row r="179" spans="2:25" x14ac:dyDescent="0.15">
      <c r="B179" s="92"/>
      <c r="C179" s="49">
        <v>37</v>
      </c>
      <c r="D179" s="41">
        <v>0</v>
      </c>
      <c r="E179" s="42" t="str">
        <f t="shared" si="108"/>
        <v/>
      </c>
      <c r="F179" s="79" t="str">
        <f>IF(AND($C179&lt;F$165,COUNT($E179:E179)&lt;$D$163),$D179/$D$163,"")</f>
        <v/>
      </c>
      <c r="G179" s="79" t="str">
        <f>IF(AND($C179&lt;G$165,COUNT($E179:F179)&lt;$D$163),$D179/$D$163,"")</f>
        <v/>
      </c>
      <c r="H179" s="79" t="str">
        <f>IF(AND($C179&lt;H$165,COUNT($E179:G179)&lt;$D$163),$D179/$D$163,"")</f>
        <v/>
      </c>
      <c r="I179" s="79" t="str">
        <f>IF(AND($C179&lt;I$165,COUNT($E179:H179)&lt;$D$163),$D179/$D$163,"")</f>
        <v/>
      </c>
      <c r="J179" s="79" t="str">
        <f>IF(AND($C179&lt;J$165,COUNT($E179:I179)&lt;$D$163),$D179/$D$163,"")</f>
        <v/>
      </c>
      <c r="K179" s="79" t="str">
        <f>IF(AND($C179&lt;K$165,COUNT($E179:J179)&lt;$D$163),$D179/$D$163,"")</f>
        <v/>
      </c>
      <c r="L179" s="79" t="str">
        <f>IF(AND($C179&lt;L$165,COUNT($E179:K179)&lt;$D$163),$D179/$D$163,"")</f>
        <v/>
      </c>
      <c r="M179" s="79">
        <f>IF(AND($C179&lt;M$165,COUNT($E179:L179)&lt;$D$163),$D179/$D$163,"")</f>
        <v>0</v>
      </c>
      <c r="N179" s="79" t="str">
        <f>IF(AND($C179&lt;N$165,COUNT($E179:M179)&lt;$D$163),$D179/$D$163,"")</f>
        <v/>
      </c>
      <c r="O179" s="79" t="str">
        <f>IF(AND($C179&lt;O$165,COUNT($E179:N179)&lt;$D$163),$D179/$D$163,"")</f>
        <v/>
      </c>
      <c r="P179" s="79" t="str">
        <f>IF(AND($C179&lt;P$165,COUNT($E179:O179)&lt;$D$163),$D179/$D$163,"")</f>
        <v/>
      </c>
      <c r="Q179" s="79" t="str">
        <f>IF(AND($C179&lt;Q$165,COUNT($E179:P179)&lt;$D$163),$D179/$D$163,"")</f>
        <v/>
      </c>
      <c r="R179" s="79" t="str">
        <f>IF(AND($C179&lt;R$165,COUNT($E179:Q179)&lt;$D$163),$D179/$D$163,"")</f>
        <v/>
      </c>
      <c r="S179" s="79" t="str">
        <f>IF(AND($C179&lt;S$165,COUNT($E179:R179)&lt;$D$163),$D179/$D$163,"")</f>
        <v/>
      </c>
      <c r="T179" s="79" t="str">
        <f>IF(AND($C179&lt;T$165,COUNT($E179:S179)&lt;$D$163),$D179/$D$163,"")</f>
        <v/>
      </c>
      <c r="U179" s="79" t="str">
        <f>IF(AND($C179&lt;U$165,COUNT($E179:T179)&lt;$D$163),$D179/$D$163,"")</f>
        <v/>
      </c>
      <c r="V179" s="79" t="str">
        <f>IF(AND($C179&lt;V$165,COUNT($E179:U179)&lt;$D$163),$D179/$D$163,"")</f>
        <v/>
      </c>
      <c r="W179" s="79" t="str">
        <f>IF(AND($C179&lt;W$165,COUNT($E179:V179)&lt;$D$163),$D179/$D$163,"")</f>
        <v/>
      </c>
      <c r="X179" s="79" t="str">
        <f>IF(AND($C179&lt;X$165,COUNT($E179:W179)&lt;$D$163),$D179/$D$163,"")</f>
        <v/>
      </c>
      <c r="Y179" s="42">
        <f t="shared" si="109"/>
        <v>0</v>
      </c>
    </row>
    <row r="180" spans="2:25" x14ac:dyDescent="0.15">
      <c r="B180" s="92"/>
      <c r="C180" s="49">
        <v>38</v>
      </c>
      <c r="D180" s="41">
        <v>0</v>
      </c>
      <c r="E180" s="42" t="str">
        <f t="shared" si="108"/>
        <v/>
      </c>
      <c r="F180" s="79" t="str">
        <f>IF(AND($C180&lt;F$165,COUNT($E180:E180)&lt;$D$163),$D180/$D$163,"")</f>
        <v/>
      </c>
      <c r="G180" s="79" t="str">
        <f>IF(AND($C180&lt;G$165,COUNT($E180:F180)&lt;$D$163),$D180/$D$163,"")</f>
        <v/>
      </c>
      <c r="H180" s="79" t="str">
        <f>IF(AND($C180&lt;H$165,COUNT($E180:G180)&lt;$D$163),$D180/$D$163,"")</f>
        <v/>
      </c>
      <c r="I180" s="79" t="str">
        <f>IF(AND($C180&lt;I$165,COUNT($E180:H180)&lt;$D$163),$D180/$D$163,"")</f>
        <v/>
      </c>
      <c r="J180" s="79" t="str">
        <f>IF(AND($C180&lt;J$165,COUNT($E180:I180)&lt;$D$163),$D180/$D$163,"")</f>
        <v/>
      </c>
      <c r="K180" s="79" t="str">
        <f>IF(AND($C180&lt;K$165,COUNT($E180:J180)&lt;$D$163),$D180/$D$163,"")</f>
        <v/>
      </c>
      <c r="L180" s="79" t="str">
        <f>IF(AND($C180&lt;L$165,COUNT($E180:K180)&lt;$D$163),$D180/$D$163,"")</f>
        <v/>
      </c>
      <c r="M180" s="79" t="str">
        <f>IF(AND($C180&lt;M$165,COUNT($E180:L180)&lt;$D$163),$D180/$D$163,"")</f>
        <v/>
      </c>
      <c r="N180" s="79">
        <f>IF(AND($C180&lt;N$165,COUNT($E180:M180)&lt;$D$163),$D180/$D$163,"")</f>
        <v>0</v>
      </c>
      <c r="O180" s="79" t="str">
        <f>IF(AND($C180&lt;O$165,COUNT($E180:N180)&lt;$D$163),$D180/$D$163,"")</f>
        <v/>
      </c>
      <c r="P180" s="79" t="str">
        <f>IF(AND($C180&lt;P$165,COUNT($E180:O180)&lt;$D$163),$D180/$D$163,"")</f>
        <v/>
      </c>
      <c r="Q180" s="79" t="str">
        <f>IF(AND($C180&lt;Q$165,COUNT($E180:P180)&lt;$D$163),$D180/$D$163,"")</f>
        <v/>
      </c>
      <c r="R180" s="79" t="str">
        <f>IF(AND($C180&lt;R$165,COUNT($E180:Q180)&lt;$D$163),$D180/$D$163,"")</f>
        <v/>
      </c>
      <c r="S180" s="79" t="str">
        <f>IF(AND($C180&lt;S$165,COUNT($E180:R180)&lt;$D$163),$D180/$D$163,"")</f>
        <v/>
      </c>
      <c r="T180" s="79" t="str">
        <f>IF(AND($C180&lt;T$165,COUNT($E180:S180)&lt;$D$163),$D180/$D$163,"")</f>
        <v/>
      </c>
      <c r="U180" s="79" t="str">
        <f>IF(AND($C180&lt;U$165,COUNT($E180:T180)&lt;$D$163),$D180/$D$163,"")</f>
        <v/>
      </c>
      <c r="V180" s="79" t="str">
        <f>IF(AND($C180&lt;V$165,COUNT($E180:U180)&lt;$D$163),$D180/$D$163,"")</f>
        <v/>
      </c>
      <c r="W180" s="79" t="str">
        <f>IF(AND($C180&lt;W$165,COUNT($E180:V180)&lt;$D$163),$D180/$D$163,"")</f>
        <v/>
      </c>
      <c r="X180" s="79" t="str">
        <f>IF(AND($C180&lt;X$165,COUNT($E180:W180)&lt;$D$163),$D180/$D$163,"")</f>
        <v/>
      </c>
      <c r="Y180" s="42">
        <f t="shared" si="109"/>
        <v>0</v>
      </c>
    </row>
    <row r="181" spans="2:25" x14ac:dyDescent="0.15">
      <c r="B181" s="92"/>
      <c r="C181" s="49">
        <v>39</v>
      </c>
      <c r="D181" s="41">
        <v>0</v>
      </c>
      <c r="E181" s="42" t="str">
        <f t="shared" si="108"/>
        <v/>
      </c>
      <c r="F181" s="79" t="str">
        <f>IF(AND($C181&lt;F$165,COUNT($E181:E181)&lt;$D$163),$D181/$D$163,"")</f>
        <v/>
      </c>
      <c r="G181" s="79" t="str">
        <f>IF(AND($C181&lt;G$165,COUNT($E181:F181)&lt;$D$163),$D181/$D$163,"")</f>
        <v/>
      </c>
      <c r="H181" s="79" t="str">
        <f>IF(AND($C181&lt;H$165,COUNT($E181:G181)&lt;$D$163),$D181/$D$163,"")</f>
        <v/>
      </c>
      <c r="I181" s="79" t="str">
        <f>IF(AND($C181&lt;I$165,COUNT($E181:H181)&lt;$D$163),$D181/$D$163,"")</f>
        <v/>
      </c>
      <c r="J181" s="79" t="str">
        <f>IF(AND($C181&lt;J$165,COUNT($E181:I181)&lt;$D$163),$D181/$D$163,"")</f>
        <v/>
      </c>
      <c r="K181" s="79" t="str">
        <f>IF(AND($C181&lt;K$165,COUNT($E181:J181)&lt;$D$163),$D181/$D$163,"")</f>
        <v/>
      </c>
      <c r="L181" s="79" t="str">
        <f>IF(AND($C181&lt;L$165,COUNT($E181:K181)&lt;$D$163),$D181/$D$163,"")</f>
        <v/>
      </c>
      <c r="M181" s="79" t="str">
        <f>IF(AND($C181&lt;M$165,COUNT($E181:L181)&lt;$D$163),$D181/$D$163,"")</f>
        <v/>
      </c>
      <c r="N181" s="79" t="str">
        <f>IF(AND($C181&lt;N$165,COUNT($E181:M181)&lt;$D$163),$D181/$D$163,"")</f>
        <v/>
      </c>
      <c r="O181" s="79">
        <f>IF(AND($C181&lt;O$165,COUNT($E181:N181)&lt;$D$163),$D181/$D$163,"")</f>
        <v>0</v>
      </c>
      <c r="P181" s="79" t="str">
        <f>IF(AND($C181&lt;P$165,COUNT($E181:O181)&lt;$D$163),$D181/$D$163,"")</f>
        <v/>
      </c>
      <c r="Q181" s="79" t="str">
        <f>IF(AND($C181&lt;Q$165,COUNT($E181:P181)&lt;$D$163),$D181/$D$163,"")</f>
        <v/>
      </c>
      <c r="R181" s="79" t="str">
        <f>IF(AND($C181&lt;R$165,COUNT($E181:Q181)&lt;$D$163),$D181/$D$163,"")</f>
        <v/>
      </c>
      <c r="S181" s="79" t="str">
        <f>IF(AND($C181&lt;S$165,COUNT($E181:R181)&lt;$D$163),$D181/$D$163,"")</f>
        <v/>
      </c>
      <c r="T181" s="79" t="str">
        <f>IF(AND($C181&lt;T$165,COUNT($E181:S181)&lt;$D$163),$D181/$D$163,"")</f>
        <v/>
      </c>
      <c r="U181" s="79" t="str">
        <f>IF(AND($C181&lt;U$165,COUNT($E181:T181)&lt;$D$163),$D181/$D$163,"")</f>
        <v/>
      </c>
      <c r="V181" s="79" t="str">
        <f>IF(AND($C181&lt;V$165,COUNT($E181:U181)&lt;$D$163),$D181/$D$163,"")</f>
        <v/>
      </c>
      <c r="W181" s="79" t="str">
        <f>IF(AND($C181&lt;W$165,COUNT($E181:V181)&lt;$D$163),$D181/$D$163,"")</f>
        <v/>
      </c>
      <c r="X181" s="79" t="str">
        <f>IF(AND($C181&lt;X$165,COUNT($E181:W181)&lt;$D$163),$D181/$D$163,"")</f>
        <v/>
      </c>
      <c r="Y181" s="42">
        <f t="shared" si="109"/>
        <v>0</v>
      </c>
    </row>
    <row r="182" spans="2:25" x14ac:dyDescent="0.15">
      <c r="B182" s="92"/>
      <c r="C182" s="49">
        <v>40</v>
      </c>
      <c r="D182" s="41">
        <v>0</v>
      </c>
      <c r="E182" s="42" t="str">
        <f t="shared" si="108"/>
        <v/>
      </c>
      <c r="F182" s="79" t="str">
        <f>IF(AND($C182&lt;F$165,COUNT($E182:E182)&lt;$D$163),$D182/$D$163,"")</f>
        <v/>
      </c>
      <c r="G182" s="79" t="str">
        <f>IF(AND($C182&lt;G$165,COUNT($E182:F182)&lt;$D$163),$D182/$D$163,"")</f>
        <v/>
      </c>
      <c r="H182" s="79" t="str">
        <f>IF(AND($C182&lt;H$165,COUNT($E182:G182)&lt;$D$163),$D182/$D$163,"")</f>
        <v/>
      </c>
      <c r="I182" s="79" t="str">
        <f>IF(AND($C182&lt;I$165,COUNT($E182:H182)&lt;$D$163),$D182/$D$163,"")</f>
        <v/>
      </c>
      <c r="J182" s="79" t="str">
        <f>IF(AND($C182&lt;J$165,COUNT($E182:I182)&lt;$D$163),$D182/$D$163,"")</f>
        <v/>
      </c>
      <c r="K182" s="79" t="str">
        <f>IF(AND($C182&lt;K$165,COUNT($E182:J182)&lt;$D$163),$D182/$D$163,"")</f>
        <v/>
      </c>
      <c r="L182" s="79" t="str">
        <f>IF(AND($C182&lt;L$165,COUNT($E182:K182)&lt;$D$163),$D182/$D$163,"")</f>
        <v/>
      </c>
      <c r="M182" s="79" t="str">
        <f>IF(AND($C182&lt;M$165,COUNT($E182:L182)&lt;$D$163),$D182/$D$163,"")</f>
        <v/>
      </c>
      <c r="N182" s="79" t="str">
        <f>IF(AND($C182&lt;N$165,COUNT($E182:M182)&lt;$D$163),$D182/$D$163,"")</f>
        <v/>
      </c>
      <c r="O182" s="79" t="str">
        <f>IF(AND($C182&lt;O$165,COUNT($E182:N182)&lt;$D$163),$D182/$D$163,"")</f>
        <v/>
      </c>
      <c r="P182" s="79">
        <f>IF(AND($C182&lt;P$165,COUNT($E182:O182)&lt;$D$163),$D182/$D$163,"")</f>
        <v>0</v>
      </c>
      <c r="Q182" s="79" t="str">
        <f>IF(AND($C182&lt;Q$165,COUNT($E182:P182)&lt;$D$163),$D182/$D$163,"")</f>
        <v/>
      </c>
      <c r="R182" s="79" t="str">
        <f>IF(AND($C182&lt;R$165,COUNT($E182:Q182)&lt;$D$163),$D182/$D$163,"")</f>
        <v/>
      </c>
      <c r="S182" s="79" t="str">
        <f>IF(AND($C182&lt;S$165,COUNT($E182:R182)&lt;$D$163),$D182/$D$163,"")</f>
        <v/>
      </c>
      <c r="T182" s="79" t="str">
        <f>IF(AND($C182&lt;T$165,COUNT($E182:S182)&lt;$D$163),$D182/$D$163,"")</f>
        <v/>
      </c>
      <c r="U182" s="79" t="str">
        <f>IF(AND($C182&lt;U$165,COUNT($E182:T182)&lt;$D$163),$D182/$D$163,"")</f>
        <v/>
      </c>
      <c r="V182" s="79" t="str">
        <f>IF(AND($C182&lt;V$165,COUNT($E182:U182)&lt;$D$163),$D182/$D$163,"")</f>
        <v/>
      </c>
      <c r="W182" s="79" t="str">
        <f>IF(AND($C182&lt;W$165,COUNT($E182:V182)&lt;$D$163),$D182/$D$163,"")</f>
        <v/>
      </c>
      <c r="X182" s="79" t="str">
        <f>IF(AND($C182&lt;X$165,COUNT($E182:W182)&lt;$D$163),$D182/$D$163,"")</f>
        <v/>
      </c>
      <c r="Y182" s="42">
        <f t="shared" si="109"/>
        <v>0</v>
      </c>
    </row>
    <row r="183" spans="2:25" x14ac:dyDescent="0.15">
      <c r="B183" s="92"/>
      <c r="C183" s="49">
        <v>41</v>
      </c>
      <c r="D183" s="41">
        <v>0</v>
      </c>
      <c r="E183" s="42" t="str">
        <f t="shared" si="108"/>
        <v/>
      </c>
      <c r="F183" s="79" t="str">
        <f>IF(AND($C183&lt;F$165,COUNT($E183:E183)&lt;$D$163),$D183/$D$163,"")</f>
        <v/>
      </c>
      <c r="G183" s="79" t="str">
        <f>IF(AND($C183&lt;G$165,COUNT($E183:F183)&lt;$D$163),$D183/$D$163,"")</f>
        <v/>
      </c>
      <c r="H183" s="79" t="str">
        <f>IF(AND($C183&lt;H$165,COUNT($E183:G183)&lt;$D$163),$D183/$D$163,"")</f>
        <v/>
      </c>
      <c r="I183" s="79" t="str">
        <f>IF(AND($C183&lt;I$165,COUNT($E183:H183)&lt;$D$163),$D183/$D$163,"")</f>
        <v/>
      </c>
      <c r="J183" s="79" t="str">
        <f>IF(AND($C183&lt;J$165,COUNT($E183:I183)&lt;$D$163),$D183/$D$163,"")</f>
        <v/>
      </c>
      <c r="K183" s="79" t="str">
        <f>IF(AND($C183&lt;K$165,COUNT($E183:J183)&lt;$D$163),$D183/$D$163,"")</f>
        <v/>
      </c>
      <c r="L183" s="79" t="str">
        <f>IF(AND($C183&lt;L$165,COUNT($E183:K183)&lt;$D$163),$D183/$D$163,"")</f>
        <v/>
      </c>
      <c r="M183" s="79" t="str">
        <f>IF(AND($C183&lt;M$165,COUNT($E183:L183)&lt;$D$163),$D183/$D$163,"")</f>
        <v/>
      </c>
      <c r="N183" s="79" t="str">
        <f>IF(AND($C183&lt;N$165,COUNT($E183:M183)&lt;$D$163),$D183/$D$163,"")</f>
        <v/>
      </c>
      <c r="O183" s="79" t="str">
        <f>IF(AND($C183&lt;O$165,COUNT($E183:N183)&lt;$D$163),$D183/$D$163,"")</f>
        <v/>
      </c>
      <c r="P183" s="79" t="str">
        <f>IF(AND($C183&lt;P$165,COUNT($E183:O183)&lt;$D$163),$D183/$D$163,"")</f>
        <v/>
      </c>
      <c r="Q183" s="79">
        <f>IF(AND($C183&lt;Q$165,COUNT($E183:P183)&lt;$D$163),$D183/$D$163,"")</f>
        <v>0</v>
      </c>
      <c r="R183" s="79" t="str">
        <f>IF(AND($C183&lt;R$165,COUNT($E183:Q183)&lt;$D$163),$D183/$D$163,"")</f>
        <v/>
      </c>
      <c r="S183" s="79" t="str">
        <f>IF(AND($C183&lt;S$165,COUNT($E183:R183)&lt;$D$163),$D183/$D$163,"")</f>
        <v/>
      </c>
      <c r="T183" s="79" t="str">
        <f>IF(AND($C183&lt;T$165,COUNT($E183:S183)&lt;$D$163),$D183/$D$163,"")</f>
        <v/>
      </c>
      <c r="U183" s="79" t="str">
        <f>IF(AND($C183&lt;U$165,COUNT($E183:T183)&lt;$D$163),$D183/$D$163,"")</f>
        <v/>
      </c>
      <c r="V183" s="79" t="str">
        <f>IF(AND($C183&lt;V$165,COUNT($E183:U183)&lt;$D$163),$D183/$D$163,"")</f>
        <v/>
      </c>
      <c r="W183" s="79" t="str">
        <f>IF(AND($C183&lt;W$165,COUNT($E183:V183)&lt;$D$163),$D183/$D$163,"")</f>
        <v/>
      </c>
      <c r="X183" s="79" t="str">
        <f>IF(AND($C183&lt;X$165,COUNT($E183:W183)&lt;$D$163),$D183/$D$163,"")</f>
        <v/>
      </c>
      <c r="Y183" s="42">
        <f t="shared" si="109"/>
        <v>0</v>
      </c>
    </row>
    <row r="184" spans="2:25" x14ac:dyDescent="0.15">
      <c r="B184" s="92"/>
      <c r="C184" s="49">
        <v>42</v>
      </c>
      <c r="D184" s="41">
        <v>0</v>
      </c>
      <c r="E184" s="42" t="str">
        <f t="shared" si="108"/>
        <v/>
      </c>
      <c r="F184" s="79" t="str">
        <f>IF(AND($C184&lt;F$165,COUNT($E184:E184)&lt;$D$163),$D184/$D$163,"")</f>
        <v/>
      </c>
      <c r="G184" s="79" t="str">
        <f>IF(AND($C184&lt;G$165,COUNT($E184:F184)&lt;$D$163),$D184/$D$163,"")</f>
        <v/>
      </c>
      <c r="H184" s="79" t="str">
        <f>IF(AND($C184&lt;H$165,COUNT($E184:G184)&lt;$D$163),$D184/$D$163,"")</f>
        <v/>
      </c>
      <c r="I184" s="79" t="str">
        <f>IF(AND($C184&lt;I$165,COUNT($E184:H184)&lt;$D$163),$D184/$D$163,"")</f>
        <v/>
      </c>
      <c r="J184" s="79" t="str">
        <f>IF(AND($C184&lt;J$165,COUNT($E184:I184)&lt;$D$163),$D184/$D$163,"")</f>
        <v/>
      </c>
      <c r="K184" s="79" t="str">
        <f>IF(AND($C184&lt;K$165,COUNT($E184:J184)&lt;$D$163),$D184/$D$163,"")</f>
        <v/>
      </c>
      <c r="L184" s="79" t="str">
        <f>IF(AND($C184&lt;L$165,COUNT($E184:K184)&lt;$D$163),$D184/$D$163,"")</f>
        <v/>
      </c>
      <c r="M184" s="79" t="str">
        <f>IF(AND($C184&lt;M$165,COUNT($E184:L184)&lt;$D$163),$D184/$D$163,"")</f>
        <v/>
      </c>
      <c r="N184" s="79" t="str">
        <f>IF(AND($C184&lt;N$165,COUNT($E184:M184)&lt;$D$163),$D184/$D$163,"")</f>
        <v/>
      </c>
      <c r="O184" s="79" t="str">
        <f>IF(AND($C184&lt;O$165,COUNT($E184:N184)&lt;$D$163),$D184/$D$163,"")</f>
        <v/>
      </c>
      <c r="P184" s="79" t="str">
        <f>IF(AND($C184&lt;P$165,COUNT($E184:O184)&lt;$D$163),$D184/$D$163,"")</f>
        <v/>
      </c>
      <c r="Q184" s="79" t="str">
        <f>IF(AND($C184&lt;Q$165,COUNT($E184:P184)&lt;$D$163),$D184/$D$163,"")</f>
        <v/>
      </c>
      <c r="R184" s="79">
        <f>IF(AND($C184&lt;R$165,COUNT($E184:Q184)&lt;$D$163),$D184/$D$163,"")</f>
        <v>0</v>
      </c>
      <c r="S184" s="79" t="str">
        <f>IF(AND($C184&lt;S$165,COUNT($E184:R184)&lt;$D$163),$D184/$D$163,"")</f>
        <v/>
      </c>
      <c r="T184" s="79" t="str">
        <f>IF(AND($C184&lt;T$165,COUNT($E184:S184)&lt;$D$163),$D184/$D$163,"")</f>
        <v/>
      </c>
      <c r="U184" s="79" t="str">
        <f>IF(AND($C184&lt;U$165,COUNT($E184:T184)&lt;$D$163),$D184/$D$163,"")</f>
        <v/>
      </c>
      <c r="V184" s="79" t="str">
        <f>IF(AND($C184&lt;V$165,COUNT($E184:U184)&lt;$D$163),$D184/$D$163,"")</f>
        <v/>
      </c>
      <c r="W184" s="79" t="str">
        <f>IF(AND($C184&lt;W$165,COUNT($E184:V184)&lt;$D$163),$D184/$D$163,"")</f>
        <v/>
      </c>
      <c r="X184" s="79" t="str">
        <f>IF(AND($C184&lt;X$165,COUNT($E184:W184)&lt;$D$163),$D184/$D$163,"")</f>
        <v/>
      </c>
      <c r="Y184" s="42">
        <f t="shared" si="109"/>
        <v>0</v>
      </c>
    </row>
    <row r="185" spans="2:25" x14ac:dyDescent="0.15">
      <c r="B185" s="92"/>
      <c r="C185" s="49">
        <v>43</v>
      </c>
      <c r="D185" s="41">
        <v>0</v>
      </c>
      <c r="E185" s="42" t="str">
        <f t="shared" si="108"/>
        <v/>
      </c>
      <c r="F185" s="79" t="str">
        <f>IF(AND($C185&lt;F$165,COUNT($E185:E185)&lt;$D$163),$D185/$D$163,"")</f>
        <v/>
      </c>
      <c r="G185" s="79" t="str">
        <f>IF(AND($C185&lt;G$165,COUNT($E185:F185)&lt;$D$163),$D185/$D$163,"")</f>
        <v/>
      </c>
      <c r="H185" s="79" t="str">
        <f>IF(AND($C185&lt;H$165,COUNT($E185:G185)&lt;$D$163),$D185/$D$163,"")</f>
        <v/>
      </c>
      <c r="I185" s="79" t="str">
        <f>IF(AND($C185&lt;I$165,COUNT($E185:H185)&lt;$D$163),$D185/$D$163,"")</f>
        <v/>
      </c>
      <c r="J185" s="79" t="str">
        <f>IF(AND($C185&lt;J$165,COUNT($E185:I185)&lt;$D$163),$D185/$D$163,"")</f>
        <v/>
      </c>
      <c r="K185" s="79" t="str">
        <f>IF(AND($C185&lt;K$165,COUNT($E185:J185)&lt;$D$163),$D185/$D$163,"")</f>
        <v/>
      </c>
      <c r="L185" s="79" t="str">
        <f>IF(AND($C185&lt;L$165,COUNT($E185:K185)&lt;$D$163),$D185/$D$163,"")</f>
        <v/>
      </c>
      <c r="M185" s="79" t="str">
        <f>IF(AND($C185&lt;M$165,COUNT($E185:L185)&lt;$D$163),$D185/$D$163,"")</f>
        <v/>
      </c>
      <c r="N185" s="79" t="str">
        <f>IF(AND($C185&lt;N$165,COUNT($E185:M185)&lt;$D$163),$D185/$D$163,"")</f>
        <v/>
      </c>
      <c r="O185" s="79" t="str">
        <f>IF(AND($C185&lt;O$165,COUNT($E185:N185)&lt;$D$163),$D185/$D$163,"")</f>
        <v/>
      </c>
      <c r="P185" s="79" t="str">
        <f>IF(AND($C185&lt;P$165,COUNT($E185:O185)&lt;$D$163),$D185/$D$163,"")</f>
        <v/>
      </c>
      <c r="Q185" s="79" t="str">
        <f>IF(AND($C185&lt;Q$165,COUNT($E185:P185)&lt;$D$163),$D185/$D$163,"")</f>
        <v/>
      </c>
      <c r="R185" s="79" t="str">
        <f>IF(AND($C185&lt;R$165,COUNT($E185:Q185)&lt;$D$163),$D185/$D$163,"")</f>
        <v/>
      </c>
      <c r="S185" s="79">
        <f>IF(AND($C185&lt;S$165,COUNT($E185:R185)&lt;$D$163),$D185/$D$163,"")</f>
        <v>0</v>
      </c>
      <c r="T185" s="79" t="str">
        <f>IF(AND($C185&lt;T$165,COUNT($E185:S185)&lt;$D$163),$D185/$D$163,"")</f>
        <v/>
      </c>
      <c r="U185" s="79" t="str">
        <f>IF(AND($C185&lt;U$165,COUNT($E185:T185)&lt;$D$163),$D185/$D$163,"")</f>
        <v/>
      </c>
      <c r="V185" s="79" t="str">
        <f>IF(AND($C185&lt;V$165,COUNT($E185:U185)&lt;$D$163),$D185/$D$163,"")</f>
        <v/>
      </c>
      <c r="W185" s="79" t="str">
        <f>IF(AND($C185&lt;W$165,COUNT($E185:V185)&lt;$D$163),$D185/$D$163,"")</f>
        <v/>
      </c>
      <c r="X185" s="79" t="str">
        <f>IF(AND($C185&lt;X$165,COUNT($E185:W185)&lt;$D$163),$D185/$D$163,"")</f>
        <v/>
      </c>
      <c r="Y185" s="42">
        <f t="shared" si="109"/>
        <v>0</v>
      </c>
    </row>
    <row r="186" spans="2:25" x14ac:dyDescent="0.15">
      <c r="B186" s="92"/>
      <c r="C186" s="49">
        <v>44</v>
      </c>
      <c r="D186" s="41">
        <v>0</v>
      </c>
      <c r="E186" s="42" t="str">
        <f t="shared" si="108"/>
        <v/>
      </c>
      <c r="F186" s="79" t="str">
        <f>IF(AND($C186&lt;F$165,COUNT($E186:E186)&lt;$D$163),$D186/$D$163,"")</f>
        <v/>
      </c>
      <c r="G186" s="79" t="str">
        <f>IF(AND($C186&lt;G$165,COUNT($E186:F186)&lt;$D$163),$D186/$D$163,"")</f>
        <v/>
      </c>
      <c r="H186" s="79" t="str">
        <f>IF(AND($C186&lt;H$165,COUNT($E186:G186)&lt;$D$163),$D186/$D$163,"")</f>
        <v/>
      </c>
      <c r="I186" s="79" t="str">
        <f>IF(AND($C186&lt;I$165,COUNT($E186:H186)&lt;$D$163),$D186/$D$163,"")</f>
        <v/>
      </c>
      <c r="J186" s="79" t="str">
        <f>IF(AND($C186&lt;J$165,COUNT($E186:I186)&lt;$D$163),$D186/$D$163,"")</f>
        <v/>
      </c>
      <c r="K186" s="79" t="str">
        <f>IF(AND($C186&lt;K$165,COUNT($E186:J186)&lt;$D$163),$D186/$D$163,"")</f>
        <v/>
      </c>
      <c r="L186" s="79" t="str">
        <f>IF(AND($C186&lt;L$165,COUNT($E186:K186)&lt;$D$163),$D186/$D$163,"")</f>
        <v/>
      </c>
      <c r="M186" s="79" t="str">
        <f>IF(AND($C186&lt;M$165,COUNT($E186:L186)&lt;$D$163),$D186/$D$163,"")</f>
        <v/>
      </c>
      <c r="N186" s="79" t="str">
        <f>IF(AND($C186&lt;N$165,COUNT($E186:M186)&lt;$D$163),$D186/$D$163,"")</f>
        <v/>
      </c>
      <c r="O186" s="79" t="str">
        <f>IF(AND($C186&lt;O$165,COUNT($E186:N186)&lt;$D$163),$D186/$D$163,"")</f>
        <v/>
      </c>
      <c r="P186" s="79" t="str">
        <f>IF(AND($C186&lt;P$165,COUNT($E186:O186)&lt;$D$163),$D186/$D$163,"")</f>
        <v/>
      </c>
      <c r="Q186" s="79" t="str">
        <f>IF(AND($C186&lt;Q$165,COUNT($E186:P186)&lt;$D$163),$D186/$D$163,"")</f>
        <v/>
      </c>
      <c r="R186" s="79" t="str">
        <f>IF(AND($C186&lt;R$165,COUNT($E186:Q186)&lt;$D$163),$D186/$D$163,"")</f>
        <v/>
      </c>
      <c r="S186" s="79" t="str">
        <f>IF(AND($C186&lt;S$165,COUNT($E186:R186)&lt;$D$163),$D186/$D$163,"")</f>
        <v/>
      </c>
      <c r="T186" s="79">
        <f>IF(AND($C186&lt;T$165,COUNT($E186:S186)&lt;$D$163),$D186/$D$163,"")</f>
        <v>0</v>
      </c>
      <c r="U186" s="79" t="str">
        <f>IF(AND($C186&lt;U$165,COUNT($E186:T186)&lt;$D$163),$D186/$D$163,"")</f>
        <v/>
      </c>
      <c r="V186" s="79" t="str">
        <f>IF(AND($C186&lt;V$165,COUNT($E186:U186)&lt;$D$163),$D186/$D$163,"")</f>
        <v/>
      </c>
      <c r="W186" s="79" t="str">
        <f>IF(AND($C186&lt;W$165,COUNT($E186:V186)&lt;$D$163),$D186/$D$163,"")</f>
        <v/>
      </c>
      <c r="X186" s="79" t="str">
        <f>IF(AND($C186&lt;X$165,COUNT($E186:W186)&lt;$D$163),$D186/$D$163,"")</f>
        <v/>
      </c>
      <c r="Y186" s="42">
        <f t="shared" si="109"/>
        <v>0</v>
      </c>
    </row>
    <row r="187" spans="2:25" x14ac:dyDescent="0.15">
      <c r="B187" s="92"/>
      <c r="C187" s="49">
        <v>45</v>
      </c>
      <c r="D187" s="41">
        <v>0</v>
      </c>
      <c r="E187" s="42" t="str">
        <f t="shared" si="108"/>
        <v/>
      </c>
      <c r="F187" s="79" t="str">
        <f>IF(AND($C187&lt;F$165,COUNT($E187:E187)&lt;$D$163),$D187/$D$163,"")</f>
        <v/>
      </c>
      <c r="G187" s="79" t="str">
        <f>IF(AND($C187&lt;G$165,COUNT($E187:F187)&lt;$D$163),$D187/$D$163,"")</f>
        <v/>
      </c>
      <c r="H187" s="79" t="str">
        <f>IF(AND($C187&lt;H$165,COUNT($E187:G187)&lt;$D$163),$D187/$D$163,"")</f>
        <v/>
      </c>
      <c r="I187" s="79" t="str">
        <f>IF(AND($C187&lt;I$165,COUNT($E187:H187)&lt;$D$163),$D187/$D$163,"")</f>
        <v/>
      </c>
      <c r="J187" s="79" t="str">
        <f>IF(AND($C187&lt;J$165,COUNT($E187:I187)&lt;$D$163),$D187/$D$163,"")</f>
        <v/>
      </c>
      <c r="K187" s="79" t="str">
        <f>IF(AND($C187&lt;K$165,COUNT($E187:J187)&lt;$D$163),$D187/$D$163,"")</f>
        <v/>
      </c>
      <c r="L187" s="79" t="str">
        <f>IF(AND($C187&lt;L$165,COUNT($E187:K187)&lt;$D$163),$D187/$D$163,"")</f>
        <v/>
      </c>
      <c r="M187" s="79" t="str">
        <f>IF(AND($C187&lt;M$165,COUNT($E187:L187)&lt;$D$163),$D187/$D$163,"")</f>
        <v/>
      </c>
      <c r="N187" s="79" t="str">
        <f>IF(AND($C187&lt;N$165,COUNT($E187:M187)&lt;$D$163),$D187/$D$163,"")</f>
        <v/>
      </c>
      <c r="O187" s="79" t="str">
        <f>IF(AND($C187&lt;O$165,COUNT($E187:N187)&lt;$D$163),$D187/$D$163,"")</f>
        <v/>
      </c>
      <c r="P187" s="79" t="str">
        <f>IF(AND($C187&lt;P$165,COUNT($E187:O187)&lt;$D$163),$D187/$D$163,"")</f>
        <v/>
      </c>
      <c r="Q187" s="79" t="str">
        <f>IF(AND($C187&lt;Q$165,COUNT($E187:P187)&lt;$D$163),$D187/$D$163,"")</f>
        <v/>
      </c>
      <c r="R187" s="79" t="str">
        <f>IF(AND($C187&lt;R$165,COUNT($E187:Q187)&lt;$D$163),$D187/$D$163,"")</f>
        <v/>
      </c>
      <c r="S187" s="79" t="str">
        <f>IF(AND($C187&lt;S$165,COUNT($E187:R187)&lt;$D$163),$D187/$D$163,"")</f>
        <v/>
      </c>
      <c r="T187" s="79" t="str">
        <f>IF(AND($C187&lt;T$165,COUNT($E187:S187)&lt;$D$163),$D187/$D$163,"")</f>
        <v/>
      </c>
      <c r="U187" s="79">
        <f>IF(AND($C187&lt;U$165,COUNT($E187:T187)&lt;$D$163),$D187/$D$163,"")</f>
        <v>0</v>
      </c>
      <c r="V187" s="79" t="str">
        <f>IF(AND($C187&lt;V$165,COUNT($E187:U187)&lt;$D$163),$D187/$D$163,"")</f>
        <v/>
      </c>
      <c r="W187" s="79" t="str">
        <f>IF(AND($C187&lt;W$165,COUNT($E187:V187)&lt;$D$163),$D187/$D$163,"")</f>
        <v/>
      </c>
      <c r="X187" s="79" t="str">
        <f>IF(AND($C187&lt;X$165,COUNT($E187:W187)&lt;$D$163),$D187/$D$163,"")</f>
        <v/>
      </c>
      <c r="Y187" s="42">
        <f t="shared" si="109"/>
        <v>0</v>
      </c>
    </row>
    <row r="188" spans="2:25" x14ac:dyDescent="0.15">
      <c r="B188" s="92"/>
      <c r="C188" s="49">
        <v>46</v>
      </c>
      <c r="D188" s="41">
        <v>0</v>
      </c>
      <c r="E188" s="42" t="str">
        <f t="shared" si="108"/>
        <v/>
      </c>
      <c r="F188" s="79" t="str">
        <f>IF(AND($C188&lt;F$165,COUNT($E188:E188)&lt;$D$163),$D188/$D$163,"")</f>
        <v/>
      </c>
      <c r="G188" s="79" t="str">
        <f>IF(AND($C188&lt;G$165,COUNT($E188:F188)&lt;$D$163),$D188/$D$163,"")</f>
        <v/>
      </c>
      <c r="H188" s="79" t="str">
        <f>IF(AND($C188&lt;H$165,COUNT($E188:G188)&lt;$D$163),$D188/$D$163,"")</f>
        <v/>
      </c>
      <c r="I188" s="79" t="str">
        <f>IF(AND($C188&lt;I$165,COUNT($E188:H188)&lt;$D$163),$D188/$D$163,"")</f>
        <v/>
      </c>
      <c r="J188" s="79" t="str">
        <f>IF(AND($C188&lt;J$165,COUNT($E188:I188)&lt;$D$163),$D188/$D$163,"")</f>
        <v/>
      </c>
      <c r="K188" s="79" t="str">
        <f>IF(AND($C188&lt;K$165,COUNT($E188:J188)&lt;$D$163),$D188/$D$163,"")</f>
        <v/>
      </c>
      <c r="L188" s="79" t="str">
        <f>IF(AND($C188&lt;L$165,COUNT($E188:K188)&lt;$D$163),$D188/$D$163,"")</f>
        <v/>
      </c>
      <c r="M188" s="79" t="str">
        <f>IF(AND($C188&lt;M$165,COUNT($E188:L188)&lt;$D$163),$D188/$D$163,"")</f>
        <v/>
      </c>
      <c r="N188" s="79" t="str">
        <f>IF(AND($C188&lt;N$165,COUNT($E188:M188)&lt;$D$163),$D188/$D$163,"")</f>
        <v/>
      </c>
      <c r="O188" s="79" t="str">
        <f>IF(AND($C188&lt;O$165,COUNT($E188:N188)&lt;$D$163),$D188/$D$163,"")</f>
        <v/>
      </c>
      <c r="P188" s="79" t="str">
        <f>IF(AND($C188&lt;P$165,COUNT($E188:O188)&lt;$D$163),$D188/$D$163,"")</f>
        <v/>
      </c>
      <c r="Q188" s="79" t="str">
        <f>IF(AND($C188&lt;Q$165,COUNT($E188:P188)&lt;$D$163),$D188/$D$163,"")</f>
        <v/>
      </c>
      <c r="R188" s="79" t="str">
        <f>IF(AND($C188&lt;R$165,COUNT($E188:Q188)&lt;$D$163),$D188/$D$163,"")</f>
        <v/>
      </c>
      <c r="S188" s="79" t="str">
        <f>IF(AND($C188&lt;S$165,COUNT($E188:R188)&lt;$D$163),$D188/$D$163,"")</f>
        <v/>
      </c>
      <c r="T188" s="79" t="str">
        <f>IF(AND($C188&lt;T$165,COUNT($E188:S188)&lt;$D$163),$D188/$D$163,"")</f>
        <v/>
      </c>
      <c r="U188" s="79" t="str">
        <f>IF(AND($C188&lt;U$165,COUNT($E188:T188)&lt;$D$163),$D188/$D$163,"")</f>
        <v/>
      </c>
      <c r="V188" s="79">
        <f>IF(AND($C188&lt;V$165,COUNT($E188:U188)&lt;$D$163),$D188/$D$163,"")</f>
        <v>0</v>
      </c>
      <c r="W188" s="79" t="str">
        <f>IF(AND($C188&lt;W$165,COUNT($E188:V188)&lt;$D$163),$D188/$D$163,"")</f>
        <v/>
      </c>
      <c r="X188" s="79" t="str">
        <f>IF(AND($C188&lt;X$165,COUNT($E188:W188)&lt;$D$163),$D188/$D$163,"")</f>
        <v/>
      </c>
      <c r="Y188" s="42">
        <f t="shared" si="109"/>
        <v>0</v>
      </c>
    </row>
    <row r="189" spans="2:25" x14ac:dyDescent="0.15">
      <c r="B189" s="92"/>
      <c r="C189" s="49">
        <v>47</v>
      </c>
      <c r="D189" s="41">
        <v>0</v>
      </c>
      <c r="E189" s="42" t="str">
        <f t="shared" si="108"/>
        <v/>
      </c>
      <c r="F189" s="79" t="str">
        <f>IF(AND($C189&lt;F$165,COUNT($E189:E189)&lt;$D$163),$D189/$D$163,"")</f>
        <v/>
      </c>
      <c r="G189" s="79" t="str">
        <f>IF(AND($C189&lt;G$165,COUNT($E189:F189)&lt;$D$163),$D189/$D$163,"")</f>
        <v/>
      </c>
      <c r="H189" s="79" t="str">
        <f>IF(AND($C189&lt;H$165,COUNT($E189:G189)&lt;$D$163),$D189/$D$163,"")</f>
        <v/>
      </c>
      <c r="I189" s="79" t="str">
        <f>IF(AND($C189&lt;I$165,COUNT($E189:H189)&lt;$D$163),$D189/$D$163,"")</f>
        <v/>
      </c>
      <c r="J189" s="79" t="str">
        <f>IF(AND($C189&lt;J$165,COUNT($E189:I189)&lt;$D$163),$D189/$D$163,"")</f>
        <v/>
      </c>
      <c r="K189" s="79" t="str">
        <f>IF(AND($C189&lt;K$165,COUNT($E189:J189)&lt;$D$163),$D189/$D$163,"")</f>
        <v/>
      </c>
      <c r="L189" s="79" t="str">
        <f>IF(AND($C189&lt;L$165,COUNT($E189:K189)&lt;$D$163),$D189/$D$163,"")</f>
        <v/>
      </c>
      <c r="M189" s="79" t="str">
        <f>IF(AND($C189&lt;M$165,COUNT($E189:L189)&lt;$D$163),$D189/$D$163,"")</f>
        <v/>
      </c>
      <c r="N189" s="79" t="str">
        <f>IF(AND($C189&lt;N$165,COUNT($E189:M189)&lt;$D$163),$D189/$D$163,"")</f>
        <v/>
      </c>
      <c r="O189" s="79" t="str">
        <f>IF(AND($C189&lt;O$165,COUNT($E189:N189)&lt;$D$163),$D189/$D$163,"")</f>
        <v/>
      </c>
      <c r="P189" s="79" t="str">
        <f>IF(AND($C189&lt;P$165,COUNT($E189:O189)&lt;$D$163),$D189/$D$163,"")</f>
        <v/>
      </c>
      <c r="Q189" s="79" t="str">
        <f>IF(AND($C189&lt;Q$165,COUNT($E189:P189)&lt;$D$163),$D189/$D$163,"")</f>
        <v/>
      </c>
      <c r="R189" s="79" t="str">
        <f>IF(AND($C189&lt;R$165,COUNT($E189:Q189)&lt;$D$163),$D189/$D$163,"")</f>
        <v/>
      </c>
      <c r="S189" s="79" t="str">
        <f>IF(AND($C189&lt;S$165,COUNT($E189:R189)&lt;$D$163),$D189/$D$163,"")</f>
        <v/>
      </c>
      <c r="T189" s="79" t="str">
        <f>IF(AND($C189&lt;T$165,COUNT($E189:S189)&lt;$D$163),$D189/$D$163,"")</f>
        <v/>
      </c>
      <c r="U189" s="79" t="str">
        <f>IF(AND($C189&lt;U$165,COUNT($E189:T189)&lt;$D$163),$D189/$D$163,"")</f>
        <v/>
      </c>
      <c r="V189" s="79" t="str">
        <f>IF(AND($C189&lt;V$165,COUNT($E189:U189)&lt;$D$163),$D189/$D$163,"")</f>
        <v/>
      </c>
      <c r="W189" s="79">
        <f>IF(AND($C189&lt;W$165,COUNT($E189:V189)&lt;$D$163),$D189/$D$163,"")</f>
        <v>0</v>
      </c>
      <c r="X189" s="79" t="str">
        <f>IF(AND($C189&lt;X$165,COUNT($E189:W189)&lt;$D$163),$D189/$D$163,"")</f>
        <v/>
      </c>
      <c r="Y189" s="42">
        <f t="shared" si="109"/>
        <v>0</v>
      </c>
    </row>
    <row r="190" spans="2:25" x14ac:dyDescent="0.15">
      <c r="B190" s="92"/>
      <c r="C190" s="49">
        <v>48</v>
      </c>
      <c r="D190" s="41">
        <v>0</v>
      </c>
      <c r="E190" s="42" t="str">
        <f t="shared" si="108"/>
        <v/>
      </c>
      <c r="F190" s="79" t="str">
        <f>IF(AND($C190&lt;F$165,COUNT($E190:E190)&lt;$D$163),$D190/$D$163,"")</f>
        <v/>
      </c>
      <c r="G190" s="79" t="str">
        <f>IF(AND($C190&lt;G$165,COUNT($E190:F190)&lt;$D$163),$D190/$D$163,"")</f>
        <v/>
      </c>
      <c r="H190" s="79" t="str">
        <f>IF(AND($C190&lt;H$165,COUNT($E190:G190)&lt;$D$163),$D190/$D$163,"")</f>
        <v/>
      </c>
      <c r="I190" s="79" t="str">
        <f>IF(AND($C190&lt;I$165,COUNT($E190:H190)&lt;$D$163),$D190/$D$163,"")</f>
        <v/>
      </c>
      <c r="J190" s="79" t="str">
        <f>IF(AND($C190&lt;J$165,COUNT($E190:I190)&lt;$D$163),$D190/$D$163,"")</f>
        <v/>
      </c>
      <c r="K190" s="79" t="str">
        <f>IF(AND($C190&lt;K$165,COUNT($E190:J190)&lt;$D$163),$D190/$D$163,"")</f>
        <v/>
      </c>
      <c r="L190" s="79" t="str">
        <f>IF(AND($C190&lt;L$165,COUNT($E190:K190)&lt;$D$163),$D190/$D$163,"")</f>
        <v/>
      </c>
      <c r="M190" s="79" t="str">
        <f>IF(AND($C190&lt;M$165,COUNT($E190:L190)&lt;$D$163),$D190/$D$163,"")</f>
        <v/>
      </c>
      <c r="N190" s="79" t="str">
        <f>IF(AND($C190&lt;N$165,COUNT($E190:M190)&lt;$D$163),$D190/$D$163,"")</f>
        <v/>
      </c>
      <c r="O190" s="79" t="str">
        <f>IF(AND($C190&lt;O$165,COUNT($E190:N190)&lt;$D$163),$D190/$D$163,"")</f>
        <v/>
      </c>
      <c r="P190" s="79" t="str">
        <f>IF(AND($C190&lt;P$165,COUNT($E190:O190)&lt;$D$163),$D190/$D$163,"")</f>
        <v/>
      </c>
      <c r="Q190" s="79" t="str">
        <f>IF(AND($C190&lt;Q$165,COUNT($E190:P190)&lt;$D$163),$D190/$D$163,"")</f>
        <v/>
      </c>
      <c r="R190" s="79" t="str">
        <f>IF(AND($C190&lt;R$165,COUNT($E190:Q190)&lt;$D$163),$D190/$D$163,"")</f>
        <v/>
      </c>
      <c r="S190" s="79" t="str">
        <f>IF(AND($C190&lt;S$165,COUNT($E190:R190)&lt;$D$163),$D190/$D$163,"")</f>
        <v/>
      </c>
      <c r="T190" s="79" t="str">
        <f>IF(AND($C190&lt;T$165,COUNT($E190:S190)&lt;$D$163),$D190/$D$163,"")</f>
        <v/>
      </c>
      <c r="U190" s="79" t="str">
        <f>IF(AND($C190&lt;U$165,COUNT($E190:T190)&lt;$D$163),$D190/$D$163,"")</f>
        <v/>
      </c>
      <c r="V190" s="79" t="str">
        <f>IF(AND($C190&lt;V$165,COUNT($E190:U190)&lt;$D$163),$D190/$D$163,"")</f>
        <v/>
      </c>
      <c r="W190" s="79" t="str">
        <f>IF(AND($C190&lt;W$165,COUNT($E190:V190)&lt;$D$163),$D190/$D$163,"")</f>
        <v/>
      </c>
      <c r="X190" s="79">
        <f>IF(AND($C190&lt;X$165,COUNT($E190:W190)&lt;$D$163),$D190/$D$163,"")</f>
        <v>0</v>
      </c>
      <c r="Y190" s="42">
        <f t="shared" si="109"/>
        <v>0</v>
      </c>
    </row>
    <row r="191" spans="2:25" x14ac:dyDescent="0.15">
      <c r="B191" s="93"/>
      <c r="C191" s="52">
        <v>49</v>
      </c>
      <c r="D191" s="43">
        <v>0</v>
      </c>
      <c r="E191" s="44" t="str">
        <f t="shared" si="108"/>
        <v/>
      </c>
      <c r="F191" s="80" t="str">
        <f>IF(AND($C191&lt;F$165,COUNT($E191:E191)&lt;$D$163),$D191/$D$163,"")</f>
        <v/>
      </c>
      <c r="G191" s="80" t="str">
        <f>IF(AND($C191&lt;G$165,COUNT($E191:F191)&lt;$D$163),$D191/$D$163,"")</f>
        <v/>
      </c>
      <c r="H191" s="80" t="str">
        <f>IF(AND($C191&lt;H$165,COUNT($E191:G191)&lt;$D$163),$D191/$D$163,"")</f>
        <v/>
      </c>
      <c r="I191" s="80" t="str">
        <f>IF(AND($C191&lt;I$165,COUNT($E191:H191)&lt;$D$163),$D191/$D$163,"")</f>
        <v/>
      </c>
      <c r="J191" s="80" t="str">
        <f>IF(AND($C191&lt;J$165,COUNT($E191:I191)&lt;$D$163),$D191/$D$163,"")</f>
        <v/>
      </c>
      <c r="K191" s="80" t="str">
        <f>IF(AND($C191&lt;K$165,COUNT($E191:J191)&lt;$D$163),$D191/$D$163,"")</f>
        <v/>
      </c>
      <c r="L191" s="80" t="str">
        <f>IF(AND($C191&lt;L$165,COUNT($E191:K191)&lt;$D$163),$D191/$D$163,"")</f>
        <v/>
      </c>
      <c r="M191" s="80" t="str">
        <f>IF(AND($C191&lt;M$165,COUNT($E191:L191)&lt;$D$163),$D191/$D$163,"")</f>
        <v/>
      </c>
      <c r="N191" s="80" t="str">
        <f>IF(AND($C191&lt;N$165,COUNT($E191:M191)&lt;$D$163),$D191/$D$163,"")</f>
        <v/>
      </c>
      <c r="O191" s="80" t="str">
        <f>IF(AND($C191&lt;O$165,COUNT($E191:N191)&lt;$D$163),$D191/$D$163,"")</f>
        <v/>
      </c>
      <c r="P191" s="80" t="str">
        <f>IF(AND($C191&lt;P$165,COUNT($E191:O191)&lt;$D$163),$D191/$D$163,"")</f>
        <v/>
      </c>
      <c r="Q191" s="80" t="str">
        <f>IF(AND($C191&lt;Q$165,COUNT($E191:P191)&lt;$D$163),$D191/$D$163,"")</f>
        <v/>
      </c>
      <c r="R191" s="80" t="str">
        <f>IF(AND($C191&lt;R$165,COUNT($E191:Q191)&lt;$D$163),$D191/$D$163,"")</f>
        <v/>
      </c>
      <c r="S191" s="80" t="str">
        <f>IF(AND($C191&lt;S$165,COUNT($E191:R191)&lt;$D$163),$D191/$D$163,"")</f>
        <v/>
      </c>
      <c r="T191" s="80" t="str">
        <f>IF(AND($C191&lt;T$165,COUNT($E191:S191)&lt;$D$163),$D191/$D$163,"")</f>
        <v/>
      </c>
      <c r="U191" s="80" t="str">
        <f>IF(AND($C191&lt;U$165,COUNT($E191:T191)&lt;$D$163),$D191/$D$163,"")</f>
        <v/>
      </c>
      <c r="V191" s="80" t="str">
        <f>IF(AND($C191&lt;V$165,COUNT($E191:U191)&lt;$D$163),$D191/$D$163,"")</f>
        <v/>
      </c>
      <c r="W191" s="80" t="str">
        <f>IF(AND($C191&lt;W$165,COUNT($E191:V191)&lt;$D$163),$D191/$D$163,"")</f>
        <v/>
      </c>
      <c r="X191" s="80" t="str">
        <f>IF(AND($C191&lt;X$165,COUNT($E191:W191)&lt;$D$163),$D191/$D$163,"")</f>
        <v/>
      </c>
      <c r="Y191" s="44">
        <f t="shared" si="109"/>
        <v>0</v>
      </c>
    </row>
    <row r="193" spans="1:25" x14ac:dyDescent="0.15">
      <c r="Y193" s="123" t="s">
        <v>53</v>
      </c>
    </row>
    <row r="194" spans="1:25" ht="15" x14ac:dyDescent="0.15">
      <c r="A194" s="148" t="s">
        <v>153</v>
      </c>
      <c r="E194" s="10">
        <v>30</v>
      </c>
      <c r="F194" s="10">
        <f t="shared" ref="F194:U195" si="110">E194+1</f>
        <v>31</v>
      </c>
      <c r="G194" s="10">
        <f t="shared" si="110"/>
        <v>32</v>
      </c>
      <c r="H194" s="10">
        <f t="shared" si="110"/>
        <v>33</v>
      </c>
      <c r="I194" s="10">
        <f t="shared" si="110"/>
        <v>34</v>
      </c>
      <c r="J194" s="10">
        <f t="shared" si="110"/>
        <v>35</v>
      </c>
      <c r="K194" s="10">
        <f t="shared" si="110"/>
        <v>36</v>
      </c>
      <c r="L194" s="10">
        <f t="shared" si="110"/>
        <v>37</v>
      </c>
      <c r="M194" s="10">
        <f t="shared" si="110"/>
        <v>38</v>
      </c>
      <c r="N194" s="10">
        <f t="shared" si="110"/>
        <v>39</v>
      </c>
      <c r="O194" s="10">
        <f t="shared" si="110"/>
        <v>40</v>
      </c>
      <c r="P194" s="10">
        <f t="shared" si="110"/>
        <v>41</v>
      </c>
      <c r="Q194" s="10">
        <f t="shared" si="110"/>
        <v>42</v>
      </c>
      <c r="R194" s="10">
        <f t="shared" si="110"/>
        <v>43</v>
      </c>
      <c r="S194" s="10">
        <f t="shared" si="110"/>
        <v>44</v>
      </c>
      <c r="T194" s="10">
        <f t="shared" si="110"/>
        <v>45</v>
      </c>
      <c r="U194" s="10">
        <f t="shared" si="110"/>
        <v>46</v>
      </c>
      <c r="V194" s="10">
        <f t="shared" ref="V194:X195" si="111">U194+1</f>
        <v>47</v>
      </c>
      <c r="W194" s="10">
        <f t="shared" si="111"/>
        <v>48</v>
      </c>
      <c r="X194" s="10">
        <f t="shared" si="111"/>
        <v>49</v>
      </c>
      <c r="Y194" s="124"/>
    </row>
    <row r="195" spans="1:25" x14ac:dyDescent="0.15">
      <c r="E195" s="6">
        <v>1</v>
      </c>
      <c r="F195" s="6">
        <f t="shared" si="110"/>
        <v>2</v>
      </c>
      <c r="G195" s="6">
        <f t="shared" si="110"/>
        <v>3</v>
      </c>
      <c r="H195" s="6">
        <f t="shared" si="110"/>
        <v>4</v>
      </c>
      <c r="I195" s="6">
        <f t="shared" si="110"/>
        <v>5</v>
      </c>
      <c r="J195" s="6">
        <f t="shared" si="110"/>
        <v>6</v>
      </c>
      <c r="K195" s="6">
        <f t="shared" si="110"/>
        <v>7</v>
      </c>
      <c r="L195" s="6">
        <f t="shared" si="110"/>
        <v>8</v>
      </c>
      <c r="M195" s="6">
        <f t="shared" si="110"/>
        <v>9</v>
      </c>
      <c r="N195" s="6">
        <f t="shared" si="110"/>
        <v>10</v>
      </c>
      <c r="O195" s="6">
        <f t="shared" si="110"/>
        <v>11</v>
      </c>
      <c r="P195" s="6">
        <f t="shared" si="110"/>
        <v>12</v>
      </c>
      <c r="Q195" s="6">
        <f t="shared" si="110"/>
        <v>13</v>
      </c>
      <c r="R195" s="6">
        <f t="shared" si="110"/>
        <v>14</v>
      </c>
      <c r="S195" s="6">
        <f t="shared" si="110"/>
        <v>15</v>
      </c>
      <c r="T195" s="6">
        <f t="shared" si="110"/>
        <v>16</v>
      </c>
      <c r="U195" s="6">
        <f t="shared" si="110"/>
        <v>17</v>
      </c>
      <c r="V195" s="6">
        <f t="shared" si="111"/>
        <v>18</v>
      </c>
      <c r="W195" s="6">
        <f t="shared" si="111"/>
        <v>19</v>
      </c>
      <c r="X195" s="6">
        <f t="shared" si="111"/>
        <v>20</v>
      </c>
      <c r="Y195" s="125" t="s">
        <v>54</v>
      </c>
    </row>
    <row r="196" spans="1:25" x14ac:dyDescent="0.15">
      <c r="E196" s="7">
        <v>43555</v>
      </c>
      <c r="F196" s="7">
        <f t="shared" ref="F196:X196" si="112">DATE(YEAR(E196)+1,MONTH(E196),DAY(E196))</f>
        <v>43921</v>
      </c>
      <c r="G196" s="7">
        <f t="shared" si="112"/>
        <v>44286</v>
      </c>
      <c r="H196" s="7">
        <f t="shared" si="112"/>
        <v>44651</v>
      </c>
      <c r="I196" s="7">
        <f t="shared" si="112"/>
        <v>45016</v>
      </c>
      <c r="J196" s="7">
        <f t="shared" si="112"/>
        <v>45382</v>
      </c>
      <c r="K196" s="7">
        <f t="shared" si="112"/>
        <v>45747</v>
      </c>
      <c r="L196" s="7">
        <f t="shared" si="112"/>
        <v>46112</v>
      </c>
      <c r="M196" s="7">
        <f t="shared" si="112"/>
        <v>46477</v>
      </c>
      <c r="N196" s="7">
        <f t="shared" si="112"/>
        <v>46843</v>
      </c>
      <c r="O196" s="7">
        <f t="shared" si="112"/>
        <v>47208</v>
      </c>
      <c r="P196" s="7">
        <f t="shared" si="112"/>
        <v>47573</v>
      </c>
      <c r="Q196" s="7">
        <f t="shared" si="112"/>
        <v>47938</v>
      </c>
      <c r="R196" s="7">
        <f t="shared" si="112"/>
        <v>48304</v>
      </c>
      <c r="S196" s="7">
        <f t="shared" si="112"/>
        <v>48669</v>
      </c>
      <c r="T196" s="7">
        <f t="shared" si="112"/>
        <v>49034</v>
      </c>
      <c r="U196" s="7">
        <f t="shared" si="112"/>
        <v>49399</v>
      </c>
      <c r="V196" s="7">
        <f t="shared" si="112"/>
        <v>49765</v>
      </c>
      <c r="W196" s="7">
        <f t="shared" si="112"/>
        <v>50130</v>
      </c>
      <c r="X196" s="7">
        <f t="shared" si="112"/>
        <v>50495</v>
      </c>
      <c r="Y196" s="8"/>
    </row>
    <row r="197" spans="1:25" x14ac:dyDescent="0.15">
      <c r="B197" s="36"/>
      <c r="C197" s="47" t="s">
        <v>154</v>
      </c>
      <c r="D197" s="37"/>
      <c r="E197" s="42">
        <f t="array" ref="E197:X197">TRANSPOSE(Y172:Y191)</f>
        <v>0</v>
      </c>
      <c r="F197" s="42">
        <v>0</v>
      </c>
      <c r="G197" s="42">
        <v>0</v>
      </c>
      <c r="H197" s="42">
        <v>0</v>
      </c>
      <c r="I197" s="42">
        <v>0</v>
      </c>
      <c r="J197" s="42">
        <v>0</v>
      </c>
      <c r="K197" s="42">
        <v>0</v>
      </c>
      <c r="L197" s="42">
        <v>0</v>
      </c>
      <c r="M197" s="42">
        <v>0</v>
      </c>
      <c r="N197" s="42">
        <v>0</v>
      </c>
      <c r="O197" s="42">
        <v>0</v>
      </c>
      <c r="P197" s="42">
        <v>0</v>
      </c>
      <c r="Q197" s="42">
        <v>0</v>
      </c>
      <c r="R197" s="42">
        <v>0</v>
      </c>
      <c r="S197" s="42">
        <v>0</v>
      </c>
      <c r="T197" s="42">
        <v>0</v>
      </c>
      <c r="U197" s="42">
        <v>0</v>
      </c>
      <c r="V197" s="42">
        <v>0</v>
      </c>
      <c r="W197" s="42">
        <v>0</v>
      </c>
      <c r="X197" s="42">
        <v>0</v>
      </c>
      <c r="Y197" s="42">
        <f>SUM(E197:X197)</f>
        <v>0</v>
      </c>
    </row>
    <row r="198" spans="1:25" x14ac:dyDescent="0.15">
      <c r="B198" s="36"/>
      <c r="C198" s="47" t="s">
        <v>155</v>
      </c>
      <c r="D198" s="47"/>
      <c r="E198" s="45">
        <f t="shared" ref="E198:X198" si="113">SUM(E172:E191)</f>
        <v>0</v>
      </c>
      <c r="F198" s="45">
        <f t="shared" si="113"/>
        <v>0</v>
      </c>
      <c r="G198" s="45">
        <f t="shared" si="113"/>
        <v>0</v>
      </c>
      <c r="H198" s="45">
        <f t="shared" si="113"/>
        <v>0</v>
      </c>
      <c r="I198" s="45">
        <f t="shared" si="113"/>
        <v>0</v>
      </c>
      <c r="J198" s="45">
        <f t="shared" si="113"/>
        <v>0</v>
      </c>
      <c r="K198" s="45">
        <f t="shared" si="113"/>
        <v>0</v>
      </c>
      <c r="L198" s="45">
        <f t="shared" si="113"/>
        <v>0</v>
      </c>
      <c r="M198" s="45">
        <f t="shared" si="113"/>
        <v>0</v>
      </c>
      <c r="N198" s="45">
        <f t="shared" si="113"/>
        <v>0</v>
      </c>
      <c r="O198" s="45">
        <f t="shared" si="113"/>
        <v>0</v>
      </c>
      <c r="P198" s="45">
        <f t="shared" si="113"/>
        <v>0</v>
      </c>
      <c r="Q198" s="45">
        <f t="shared" si="113"/>
        <v>0</v>
      </c>
      <c r="R198" s="45">
        <f t="shared" si="113"/>
        <v>0</v>
      </c>
      <c r="S198" s="45">
        <f t="shared" si="113"/>
        <v>0</v>
      </c>
      <c r="T198" s="45">
        <f t="shared" si="113"/>
        <v>0</v>
      </c>
      <c r="U198" s="45">
        <f t="shared" si="113"/>
        <v>0</v>
      </c>
      <c r="V198" s="45">
        <f t="shared" si="113"/>
        <v>0</v>
      </c>
      <c r="W198" s="45">
        <f t="shared" si="113"/>
        <v>0</v>
      </c>
      <c r="X198" s="45">
        <f t="shared" si="113"/>
        <v>0</v>
      </c>
      <c r="Y198" s="45">
        <f t="shared" ref="Y198:Y199" si="114">SUM(E198:X198)</f>
        <v>0</v>
      </c>
    </row>
    <row r="199" spans="1:25" x14ac:dyDescent="0.15">
      <c r="B199" s="36"/>
      <c r="C199" s="47" t="s">
        <v>156</v>
      </c>
      <c r="D199" s="47"/>
      <c r="E199" s="45"/>
      <c r="F199" s="45"/>
      <c r="G199" s="45"/>
      <c r="H199" s="45"/>
      <c r="I199" s="45"/>
      <c r="J199" s="45"/>
      <c r="K199" s="45"/>
      <c r="L199" s="45"/>
      <c r="M199" s="45"/>
      <c r="N199" s="45"/>
      <c r="O199" s="45"/>
      <c r="P199" s="45"/>
      <c r="Q199" s="45"/>
      <c r="R199" s="45"/>
      <c r="S199" s="45"/>
      <c r="T199" s="45"/>
      <c r="U199" s="45"/>
      <c r="V199" s="45"/>
      <c r="W199" s="45"/>
      <c r="X199" s="45">
        <f>Y197</f>
        <v>0</v>
      </c>
      <c r="Y199" s="45">
        <f t="shared" si="114"/>
        <v>0</v>
      </c>
    </row>
    <row r="200" spans="1:25" x14ac:dyDescent="0.15">
      <c r="B200" s="36"/>
      <c r="C200" s="47" t="s">
        <v>157</v>
      </c>
      <c r="D200" s="47"/>
      <c r="E200" s="45">
        <f>E169-E198-E199</f>
        <v>0</v>
      </c>
      <c r="F200" s="45">
        <f>E200+F169-F198-F199</f>
        <v>0</v>
      </c>
      <c r="G200" s="45">
        <f t="shared" ref="G200" si="115">F200+G169-G198-G199</f>
        <v>0</v>
      </c>
      <c r="H200" s="45">
        <f t="shared" ref="H200" si="116">G200+H169-H198-H199</f>
        <v>0</v>
      </c>
      <c r="I200" s="45">
        <f t="shared" ref="I200" si="117">H200+I169-I198-I199</f>
        <v>0</v>
      </c>
      <c r="J200" s="45">
        <f t="shared" ref="J200" si="118">I200+J169-J198-J199</f>
        <v>0</v>
      </c>
      <c r="K200" s="45">
        <f t="shared" ref="K200" si="119">J200+K169-K198-K199</f>
        <v>0</v>
      </c>
      <c r="L200" s="45">
        <f t="shared" ref="L200" si="120">K200+L169-L198-L199</f>
        <v>0</v>
      </c>
      <c r="M200" s="45">
        <f t="shared" ref="M200" si="121">L200+M169-M198-M199</f>
        <v>0</v>
      </c>
      <c r="N200" s="45">
        <f t="shared" ref="N200" si="122">M200+N169-N198-N199</f>
        <v>0</v>
      </c>
      <c r="O200" s="45">
        <f t="shared" ref="O200" si="123">N200+O169-O198-O199</f>
        <v>0</v>
      </c>
      <c r="P200" s="45">
        <f t="shared" ref="P200" si="124">O200+P169-P198-P199</f>
        <v>0</v>
      </c>
      <c r="Q200" s="45">
        <f t="shared" ref="Q200" si="125">P200+Q169-Q198-Q199</f>
        <v>0</v>
      </c>
      <c r="R200" s="45">
        <f t="shared" ref="R200" si="126">Q200+R169-R198-R199</f>
        <v>0</v>
      </c>
      <c r="S200" s="45">
        <f t="shared" ref="S200" si="127">R200+S169-S198-S199</f>
        <v>0</v>
      </c>
      <c r="T200" s="45">
        <f t="shared" ref="T200" si="128">S200+T169-T198-T199</f>
        <v>0</v>
      </c>
      <c r="U200" s="45">
        <f t="shared" ref="U200" si="129">T200+U169-U198-U199</f>
        <v>0</v>
      </c>
      <c r="V200" s="45">
        <f t="shared" ref="V200" si="130">U200+V169-V198-V199</f>
        <v>0</v>
      </c>
      <c r="W200" s="45">
        <f t="shared" ref="W200" si="131">V200+W169-W198-W199</f>
        <v>0</v>
      </c>
      <c r="X200" s="45">
        <f t="shared" ref="X200" si="132">W200+X169-X198-X199</f>
        <v>0</v>
      </c>
      <c r="Y200" s="45"/>
    </row>
    <row r="201" spans="1:25" x14ac:dyDescent="0.15">
      <c r="B201" s="19"/>
      <c r="C201" s="19"/>
      <c r="D201" s="19"/>
      <c r="E201" s="16"/>
      <c r="F201" s="16"/>
      <c r="G201" s="16"/>
      <c r="H201" s="16"/>
      <c r="I201" s="16"/>
      <c r="J201" s="16"/>
      <c r="K201" s="16"/>
      <c r="L201" s="16"/>
      <c r="M201" s="16"/>
      <c r="N201" s="16"/>
      <c r="O201" s="16"/>
      <c r="P201" s="16"/>
      <c r="Q201" s="16"/>
      <c r="R201" s="16"/>
      <c r="S201" s="16"/>
      <c r="T201" s="16"/>
      <c r="U201" s="16"/>
      <c r="V201" s="16"/>
      <c r="W201" s="16"/>
      <c r="X201" s="16"/>
      <c r="Y201" s="16"/>
    </row>
    <row r="202" spans="1:25" ht="15" x14ac:dyDescent="0.15">
      <c r="B202" s="157"/>
      <c r="C202" s="19"/>
      <c r="D202" s="19"/>
      <c r="E202" s="16"/>
      <c r="F202" s="16"/>
      <c r="G202" s="16"/>
      <c r="H202" s="16"/>
      <c r="I202" s="16"/>
      <c r="J202" s="16"/>
      <c r="K202" s="16"/>
      <c r="L202" s="16"/>
      <c r="M202" s="16"/>
      <c r="N202" s="16"/>
      <c r="O202" s="16"/>
      <c r="P202" s="16"/>
      <c r="Q202" s="16"/>
      <c r="R202" s="16"/>
      <c r="S202" s="16"/>
      <c r="T202" s="16"/>
      <c r="U202" s="16"/>
      <c r="V202" s="16"/>
      <c r="W202" s="16"/>
      <c r="X202" s="16"/>
      <c r="Y202" s="16"/>
    </row>
    <row r="203" spans="1:25" ht="15" x14ac:dyDescent="0.15">
      <c r="A203" s="148" t="s">
        <v>149</v>
      </c>
      <c r="E203" s="10">
        <v>30</v>
      </c>
      <c r="F203" s="10">
        <f>E203+1</f>
        <v>31</v>
      </c>
      <c r="G203" s="10">
        <f t="shared" ref="G203:X203" si="133">F203+1</f>
        <v>32</v>
      </c>
      <c r="H203" s="10">
        <f t="shared" si="133"/>
        <v>33</v>
      </c>
      <c r="I203" s="10">
        <f t="shared" si="133"/>
        <v>34</v>
      </c>
      <c r="J203" s="10">
        <f t="shared" si="133"/>
        <v>35</v>
      </c>
      <c r="K203" s="10">
        <f t="shared" si="133"/>
        <v>36</v>
      </c>
      <c r="L203" s="10">
        <f t="shared" si="133"/>
        <v>37</v>
      </c>
      <c r="M203" s="10">
        <f t="shared" si="133"/>
        <v>38</v>
      </c>
      <c r="N203" s="10">
        <f t="shared" si="133"/>
        <v>39</v>
      </c>
      <c r="O203" s="10">
        <f t="shared" si="133"/>
        <v>40</v>
      </c>
      <c r="P203" s="10">
        <f t="shared" si="133"/>
        <v>41</v>
      </c>
      <c r="Q203" s="10">
        <f t="shared" si="133"/>
        <v>42</v>
      </c>
      <c r="R203" s="10">
        <f t="shared" si="133"/>
        <v>43</v>
      </c>
      <c r="S203" s="10">
        <f t="shared" si="133"/>
        <v>44</v>
      </c>
      <c r="T203" s="10">
        <f t="shared" si="133"/>
        <v>45</v>
      </c>
      <c r="U203" s="10">
        <f t="shared" si="133"/>
        <v>46</v>
      </c>
      <c r="V203" s="10">
        <f t="shared" si="133"/>
        <v>47</v>
      </c>
      <c r="W203" s="10">
        <f t="shared" si="133"/>
        <v>48</v>
      </c>
      <c r="X203" s="10">
        <f t="shared" si="133"/>
        <v>49</v>
      </c>
      <c r="Y203" s="5" t="s">
        <v>130</v>
      </c>
    </row>
    <row r="204" spans="1:25" x14ac:dyDescent="0.15">
      <c r="A204" s="158"/>
      <c r="B204" s="36"/>
      <c r="C204" s="47" t="s">
        <v>154</v>
      </c>
      <c r="D204" s="47"/>
      <c r="E204" s="45">
        <f t="shared" ref="E204:X204" si="134">SUM(E37,E77,E117,E157,E197)</f>
        <v>0</v>
      </c>
      <c r="F204" s="45">
        <f t="shared" si="134"/>
        <v>0</v>
      </c>
      <c r="G204" s="45">
        <f t="shared" si="134"/>
        <v>0</v>
      </c>
      <c r="H204" s="45">
        <f t="shared" si="134"/>
        <v>0</v>
      </c>
      <c r="I204" s="45">
        <f t="shared" si="134"/>
        <v>0</v>
      </c>
      <c r="J204" s="45">
        <f t="shared" si="134"/>
        <v>0</v>
      </c>
      <c r="K204" s="45">
        <f t="shared" si="134"/>
        <v>0</v>
      </c>
      <c r="L204" s="45">
        <f t="shared" si="134"/>
        <v>0</v>
      </c>
      <c r="M204" s="45">
        <f t="shared" si="134"/>
        <v>0</v>
      </c>
      <c r="N204" s="45">
        <f t="shared" si="134"/>
        <v>0</v>
      </c>
      <c r="O204" s="45">
        <f t="shared" si="134"/>
        <v>0</v>
      </c>
      <c r="P204" s="45">
        <f t="shared" si="134"/>
        <v>0</v>
      </c>
      <c r="Q204" s="45">
        <f t="shared" si="134"/>
        <v>0</v>
      </c>
      <c r="R204" s="45">
        <f t="shared" si="134"/>
        <v>30</v>
      </c>
      <c r="S204" s="45">
        <f t="shared" si="134"/>
        <v>0</v>
      </c>
      <c r="T204" s="45">
        <f t="shared" si="134"/>
        <v>0</v>
      </c>
      <c r="U204" s="45">
        <f t="shared" si="134"/>
        <v>0</v>
      </c>
      <c r="V204" s="45">
        <f t="shared" si="134"/>
        <v>0</v>
      </c>
      <c r="W204" s="45">
        <f t="shared" si="134"/>
        <v>0</v>
      </c>
      <c r="X204" s="45">
        <f t="shared" si="134"/>
        <v>0</v>
      </c>
      <c r="Y204" s="45">
        <f>SUM(E204:X204)</f>
        <v>30</v>
      </c>
    </row>
    <row r="205" spans="1:25" x14ac:dyDescent="0.15">
      <c r="B205" s="36"/>
      <c r="C205" s="47" t="s">
        <v>155</v>
      </c>
      <c r="D205" s="47"/>
      <c r="E205" s="45">
        <f t="shared" ref="E205:X205" si="135">SUM(E38,E78,E118,E158,E198)</f>
        <v>0</v>
      </c>
      <c r="F205" s="45">
        <f t="shared" si="135"/>
        <v>5</v>
      </c>
      <c r="G205" s="45">
        <f t="shared" si="135"/>
        <v>5</v>
      </c>
      <c r="H205" s="45">
        <f t="shared" si="135"/>
        <v>5</v>
      </c>
      <c r="I205" s="45">
        <f t="shared" si="135"/>
        <v>5</v>
      </c>
      <c r="J205" s="45">
        <f t="shared" si="135"/>
        <v>5</v>
      </c>
      <c r="K205" s="45">
        <f t="shared" si="135"/>
        <v>5</v>
      </c>
      <c r="L205" s="45">
        <f t="shared" si="135"/>
        <v>5</v>
      </c>
      <c r="M205" s="45">
        <f t="shared" si="135"/>
        <v>5</v>
      </c>
      <c r="N205" s="45">
        <f t="shared" si="135"/>
        <v>5</v>
      </c>
      <c r="O205" s="45">
        <f t="shared" si="135"/>
        <v>5</v>
      </c>
      <c r="P205" s="45">
        <f t="shared" si="135"/>
        <v>5</v>
      </c>
      <c r="Q205" s="45">
        <f t="shared" si="135"/>
        <v>5</v>
      </c>
      <c r="R205" s="45">
        <f t="shared" si="135"/>
        <v>0</v>
      </c>
      <c r="S205" s="45">
        <f t="shared" si="135"/>
        <v>5</v>
      </c>
      <c r="T205" s="45">
        <f t="shared" si="135"/>
        <v>5</v>
      </c>
      <c r="U205" s="45">
        <f t="shared" si="135"/>
        <v>5</v>
      </c>
      <c r="V205" s="45">
        <f t="shared" si="135"/>
        <v>5</v>
      </c>
      <c r="W205" s="45">
        <f t="shared" si="135"/>
        <v>5</v>
      </c>
      <c r="X205" s="45">
        <f t="shared" si="135"/>
        <v>5</v>
      </c>
      <c r="Y205" s="45">
        <f>SUM(E205:X205)</f>
        <v>90</v>
      </c>
    </row>
    <row r="206" spans="1:25" x14ac:dyDescent="0.15">
      <c r="B206" s="36"/>
      <c r="C206" s="47" t="s">
        <v>156</v>
      </c>
      <c r="D206" s="47"/>
      <c r="E206" s="45">
        <f t="shared" ref="E206:X206" si="136">SUM(E39,E79,E119,E159,E199)</f>
        <v>0</v>
      </c>
      <c r="F206" s="45">
        <f t="shared" si="136"/>
        <v>0</v>
      </c>
      <c r="G206" s="45">
        <f t="shared" si="136"/>
        <v>0</v>
      </c>
      <c r="H206" s="45">
        <f t="shared" si="136"/>
        <v>0</v>
      </c>
      <c r="I206" s="45">
        <f t="shared" si="136"/>
        <v>0</v>
      </c>
      <c r="J206" s="45">
        <f t="shared" si="136"/>
        <v>0</v>
      </c>
      <c r="K206" s="45">
        <f t="shared" si="136"/>
        <v>0</v>
      </c>
      <c r="L206" s="45">
        <f t="shared" si="136"/>
        <v>0</v>
      </c>
      <c r="M206" s="45">
        <f t="shared" si="136"/>
        <v>0</v>
      </c>
      <c r="N206" s="45">
        <f t="shared" si="136"/>
        <v>0</v>
      </c>
      <c r="O206" s="45">
        <f t="shared" si="136"/>
        <v>0</v>
      </c>
      <c r="P206" s="45">
        <f t="shared" si="136"/>
        <v>0</v>
      </c>
      <c r="Q206" s="45">
        <f t="shared" si="136"/>
        <v>0</v>
      </c>
      <c r="R206" s="45">
        <f t="shared" si="136"/>
        <v>0</v>
      </c>
      <c r="S206" s="45">
        <f t="shared" si="136"/>
        <v>0</v>
      </c>
      <c r="T206" s="45">
        <f t="shared" si="136"/>
        <v>0</v>
      </c>
      <c r="U206" s="45">
        <f t="shared" si="136"/>
        <v>0</v>
      </c>
      <c r="V206" s="45">
        <f t="shared" si="136"/>
        <v>0</v>
      </c>
      <c r="W206" s="45">
        <f t="shared" si="136"/>
        <v>0</v>
      </c>
      <c r="X206" s="45">
        <f t="shared" si="136"/>
        <v>30</v>
      </c>
      <c r="Y206" s="45">
        <f>SUM(E206:X206)</f>
        <v>30</v>
      </c>
    </row>
    <row r="207" spans="1:25" x14ac:dyDescent="0.15">
      <c r="B207" s="36"/>
      <c r="C207" s="47" t="s">
        <v>157</v>
      </c>
      <c r="D207" s="47"/>
      <c r="E207" s="45">
        <f t="shared" ref="E207:X207" si="137">SUM(E40,E80,E120,E160,E200)</f>
        <v>60</v>
      </c>
      <c r="F207" s="45">
        <f t="shared" si="137"/>
        <v>55</v>
      </c>
      <c r="G207" s="45">
        <f t="shared" si="137"/>
        <v>50</v>
      </c>
      <c r="H207" s="45">
        <f t="shared" si="137"/>
        <v>45</v>
      </c>
      <c r="I207" s="45">
        <f t="shared" si="137"/>
        <v>40</v>
      </c>
      <c r="J207" s="45">
        <f t="shared" si="137"/>
        <v>35</v>
      </c>
      <c r="K207" s="45">
        <f t="shared" si="137"/>
        <v>30</v>
      </c>
      <c r="L207" s="45">
        <f t="shared" si="137"/>
        <v>25</v>
      </c>
      <c r="M207" s="45">
        <f t="shared" si="137"/>
        <v>20</v>
      </c>
      <c r="N207" s="45">
        <f t="shared" si="137"/>
        <v>15</v>
      </c>
      <c r="O207" s="45">
        <f t="shared" si="137"/>
        <v>10</v>
      </c>
      <c r="P207" s="45">
        <f t="shared" si="137"/>
        <v>5</v>
      </c>
      <c r="Q207" s="45">
        <f t="shared" si="137"/>
        <v>0</v>
      </c>
      <c r="R207" s="45">
        <f t="shared" si="137"/>
        <v>60</v>
      </c>
      <c r="S207" s="45">
        <f t="shared" si="137"/>
        <v>55</v>
      </c>
      <c r="T207" s="45">
        <f t="shared" si="137"/>
        <v>50</v>
      </c>
      <c r="U207" s="45">
        <f t="shared" si="137"/>
        <v>45</v>
      </c>
      <c r="V207" s="45">
        <f t="shared" si="137"/>
        <v>40</v>
      </c>
      <c r="W207" s="45">
        <f t="shared" si="137"/>
        <v>35</v>
      </c>
      <c r="X207" s="45">
        <f t="shared" si="137"/>
        <v>0</v>
      </c>
      <c r="Y207"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2" manualBreakCount="2">
    <brk id="81" max="24" man="1"/>
    <brk id="161" max="24"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07"/>
  <sheetViews>
    <sheetView showGridLines="0" zoomScale="70" zoomScaleNormal="70" workbookViewId="0">
      <selection activeCell="J3" sqref="J3"/>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38</v>
      </c>
    </row>
    <row r="3" spans="1:25" ht="15.75" x14ac:dyDescent="0.15">
      <c r="A3" s="3"/>
      <c r="B3" s="36"/>
      <c r="C3" s="47" t="s">
        <v>134</v>
      </c>
      <c r="D3" s="20">
        <f>'主要工事一覧（例）'!C165</f>
        <v>0</v>
      </c>
      <c r="F3" s="36" t="s">
        <v>33</v>
      </c>
      <c r="G3" s="37"/>
      <c r="H3" s="155"/>
      <c r="I3" s="38" t="s">
        <v>37</v>
      </c>
    </row>
    <row r="4" spans="1:25" ht="15.75" x14ac:dyDescent="0.15">
      <c r="A4" s="3"/>
      <c r="B4" s="19"/>
      <c r="C4" s="19"/>
      <c r="D4" s="17"/>
      <c r="Y4" s="123" t="s">
        <v>53</v>
      </c>
    </row>
    <row r="5" spans="1:25" ht="15" x14ac:dyDescent="0.15">
      <c r="A5" s="148" t="s">
        <v>151</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c r="C8" s="47" t="s">
        <v>158</v>
      </c>
      <c r="D8" s="47"/>
      <c r="E8" s="46">
        <f>'主要工事一覧（例）'!D165</f>
        <v>0</v>
      </c>
      <c r="F8" s="46">
        <f>'主要工事一覧（例）'!E165</f>
        <v>0</v>
      </c>
      <c r="G8" s="46">
        <f>'主要工事一覧（例）'!F165</f>
        <v>0</v>
      </c>
      <c r="H8" s="46">
        <f>'主要工事一覧（例）'!G165</f>
        <v>0</v>
      </c>
      <c r="I8" s="46">
        <f>'主要工事一覧（例）'!H165</f>
        <v>0</v>
      </c>
      <c r="J8" s="46">
        <f>'主要工事一覧（例）'!I165</f>
        <v>0</v>
      </c>
      <c r="K8" s="46">
        <f>'主要工事一覧（例）'!J165</f>
        <v>0</v>
      </c>
      <c r="L8" s="46">
        <f>'主要工事一覧（例）'!K165</f>
        <v>0</v>
      </c>
      <c r="M8" s="46">
        <f>'主要工事一覧（例）'!L165</f>
        <v>0</v>
      </c>
      <c r="N8" s="46">
        <f>'主要工事一覧（例）'!M165</f>
        <v>0</v>
      </c>
      <c r="O8" s="46">
        <f>'主要工事一覧（例）'!N165</f>
        <v>0</v>
      </c>
      <c r="P8" s="46">
        <f>'主要工事一覧（例）'!O165</f>
        <v>0</v>
      </c>
      <c r="Q8" s="46">
        <f>'主要工事一覧（例）'!P165</f>
        <v>0</v>
      </c>
      <c r="R8" s="46">
        <f>'主要工事一覧（例）'!Q165</f>
        <v>0</v>
      </c>
      <c r="S8" s="46">
        <f>'主要工事一覧（例）'!R165</f>
        <v>0</v>
      </c>
      <c r="T8" s="46">
        <f>'主要工事一覧（例）'!S165</f>
        <v>0</v>
      </c>
      <c r="U8" s="46">
        <f>'主要工事一覧（例）'!T165</f>
        <v>0</v>
      </c>
      <c r="V8" s="46">
        <f>'主要工事一覧（例）'!U165</f>
        <v>0</v>
      </c>
      <c r="W8" s="46">
        <f>'主要工事一覧（例）'!V165</f>
        <v>0</v>
      </c>
      <c r="X8" s="46">
        <f>'主要工事一覧（例）'!W165</f>
        <v>0</v>
      </c>
      <c r="Y8" s="46">
        <f>SUM(E8:X8)</f>
        <v>0</v>
      </c>
    </row>
    <row r="9" spans="1:25" x14ac:dyDescent="0.15">
      <c r="B9" s="36"/>
      <c r="C9" s="47" t="s">
        <v>138</v>
      </c>
      <c r="D9" s="4">
        <v>1</v>
      </c>
      <c r="E9" s="45">
        <f>E8*$D$9</f>
        <v>0</v>
      </c>
      <c r="F9" s="45">
        <f t="shared" ref="F9:X9" si="3">F8*$D$9</f>
        <v>0</v>
      </c>
      <c r="G9" s="45">
        <f t="shared" si="3"/>
        <v>0</v>
      </c>
      <c r="H9" s="45">
        <f t="shared" si="3"/>
        <v>0</v>
      </c>
      <c r="I9" s="45">
        <f t="shared" si="3"/>
        <v>0</v>
      </c>
      <c r="J9" s="45">
        <f t="shared" si="3"/>
        <v>0</v>
      </c>
      <c r="K9" s="45">
        <f t="shared" si="3"/>
        <v>0</v>
      </c>
      <c r="L9" s="45">
        <f t="shared" si="3"/>
        <v>0</v>
      </c>
      <c r="M9" s="45">
        <f t="shared" si="3"/>
        <v>0</v>
      </c>
      <c r="N9" s="45">
        <f t="shared" si="3"/>
        <v>0</v>
      </c>
      <c r="O9" s="45">
        <f t="shared" si="3"/>
        <v>0</v>
      </c>
      <c r="P9" s="45">
        <f t="shared" si="3"/>
        <v>0</v>
      </c>
      <c r="Q9" s="45">
        <f t="shared" si="3"/>
        <v>0</v>
      </c>
      <c r="R9" s="45">
        <f t="shared" si="3"/>
        <v>0</v>
      </c>
      <c r="S9" s="45">
        <f t="shared" si="3"/>
        <v>0</v>
      </c>
      <c r="T9" s="45">
        <f t="shared" si="3"/>
        <v>0</v>
      </c>
      <c r="U9" s="45">
        <f t="shared" si="3"/>
        <v>0</v>
      </c>
      <c r="V9" s="45">
        <f t="shared" si="3"/>
        <v>0</v>
      </c>
      <c r="W9" s="45">
        <f t="shared" si="3"/>
        <v>0</v>
      </c>
      <c r="X9" s="45">
        <f t="shared" si="3"/>
        <v>0</v>
      </c>
      <c r="Y9" s="45">
        <f>SUM(E9:X9)</f>
        <v>0</v>
      </c>
    </row>
    <row r="11" spans="1:25" x14ac:dyDescent="0.15">
      <c r="E11" s="10">
        <v>30</v>
      </c>
      <c r="F11" s="10">
        <f>E11+1</f>
        <v>31</v>
      </c>
      <c r="G11" s="10">
        <f t="shared" ref="G11:X11" si="4">F11+1</f>
        <v>32</v>
      </c>
      <c r="H11" s="10">
        <f t="shared" si="4"/>
        <v>33</v>
      </c>
      <c r="I11" s="10">
        <f t="shared" si="4"/>
        <v>34</v>
      </c>
      <c r="J11" s="10">
        <f t="shared" si="4"/>
        <v>35</v>
      </c>
      <c r="K11" s="10">
        <f t="shared" si="4"/>
        <v>36</v>
      </c>
      <c r="L11" s="10">
        <f t="shared" si="4"/>
        <v>37</v>
      </c>
      <c r="M11" s="10">
        <f t="shared" si="4"/>
        <v>38</v>
      </c>
      <c r="N11" s="10">
        <f t="shared" si="4"/>
        <v>39</v>
      </c>
      <c r="O11" s="10">
        <f t="shared" si="4"/>
        <v>40</v>
      </c>
      <c r="P11" s="10">
        <f t="shared" si="4"/>
        <v>41</v>
      </c>
      <c r="Q11" s="10">
        <f t="shared" si="4"/>
        <v>42</v>
      </c>
      <c r="R11" s="10">
        <f t="shared" si="4"/>
        <v>43</v>
      </c>
      <c r="S11" s="10">
        <f t="shared" si="4"/>
        <v>44</v>
      </c>
      <c r="T11" s="10">
        <f t="shared" si="4"/>
        <v>45</v>
      </c>
      <c r="U11" s="10">
        <f t="shared" si="4"/>
        <v>46</v>
      </c>
      <c r="V11" s="10">
        <f t="shared" si="4"/>
        <v>47</v>
      </c>
      <c r="W11" s="10">
        <f t="shared" si="4"/>
        <v>48</v>
      </c>
      <c r="X11" s="10">
        <f t="shared" si="4"/>
        <v>49</v>
      </c>
      <c r="Y11" s="5" t="s">
        <v>139</v>
      </c>
    </row>
    <row r="12" spans="1:25" x14ac:dyDescent="0.15">
      <c r="B12" s="91"/>
      <c r="C12" s="48">
        <f t="array" ref="C12:C31">TRANSPOSE(E5:X5)</f>
        <v>30</v>
      </c>
      <c r="D12" s="40">
        <f t="array" ref="D12:D31">TRANSPOSE(E9:X9)</f>
        <v>0</v>
      </c>
      <c r="E12" s="39" t="str">
        <f t="shared" ref="E12:E31" si="5">IF($C12&lt;E$5,$D12/$D$3,"")</f>
        <v/>
      </c>
      <c r="F12" s="39" t="str">
        <f>IF(AND($C12&lt;F$5,COUNT($E12:E12)&lt;$D$3),$D12/$D$3,"")</f>
        <v/>
      </c>
      <c r="G12" s="39" t="str">
        <f>IF(AND($C12&lt;G$5,COUNT($E12:F12)&lt;$D$3),$D12/$D$3,"")</f>
        <v/>
      </c>
      <c r="H12" s="39" t="str">
        <f>IF(AND($C12&lt;H$5,COUNT($E12:G12)&lt;$D$3),$D12/$D$3,"")</f>
        <v/>
      </c>
      <c r="I12" s="39" t="str">
        <f>IF(AND($C12&lt;I$5,COUNT($E12:H12)&lt;$D$3),$D12/$D$3,"")</f>
        <v/>
      </c>
      <c r="J12" s="39" t="str">
        <f>IF(AND($C12&lt;J$5,COUNT($E12:I12)&lt;$D$3),$D12/$D$3,"")</f>
        <v/>
      </c>
      <c r="K12" s="39" t="str">
        <f>IF(AND($C12&lt;K$5,COUNT($E12:J12)&lt;$D$3),$D12/$D$3,"")</f>
        <v/>
      </c>
      <c r="L12" s="39" t="str">
        <f>IF(AND($C12&lt;L$5,COUNT($E12:K12)&lt;$D$3),$D12/$D$3,"")</f>
        <v/>
      </c>
      <c r="M12" s="39" t="str">
        <f>IF(AND($C12&lt;M$5,COUNT($E12:L12)&lt;$D$3),$D12/$D$3,"")</f>
        <v/>
      </c>
      <c r="N12" s="39" t="str">
        <f>IF(AND($C12&lt;N$5,COUNT($E12:M12)&lt;$D$3),$D12/$D$3,"")</f>
        <v/>
      </c>
      <c r="O12" s="39" t="str">
        <f>IF(AND($C12&lt;O$5,COUNT($E12:N12)&lt;$D$3),$D12/$D$3,"")</f>
        <v/>
      </c>
      <c r="P12" s="39" t="str">
        <f>IF(AND($C12&lt;P$5,COUNT($E12:O12)&lt;$D$3),$D12/$D$3,"")</f>
        <v/>
      </c>
      <c r="Q12" s="39" t="str">
        <f>IF(AND($C12&lt;Q$5,COUNT($E12:P12)&lt;$D$3),$D12/$D$3,"")</f>
        <v/>
      </c>
      <c r="R12" s="39" t="str">
        <f>IF(AND($C12&lt;R$5,COUNT($E12:Q12)&lt;$D$3),$D12/$D$3,"")</f>
        <v/>
      </c>
      <c r="S12" s="39" t="str">
        <f>IF(AND($C12&lt;S$5,COUNT($E12:R12)&lt;$D$3),$D12/$D$3,"")</f>
        <v/>
      </c>
      <c r="T12" s="39" t="str">
        <f>IF(AND($C12&lt;T$5,COUNT($E12:S12)&lt;$D$3),$D12/$D$3,"")</f>
        <v/>
      </c>
      <c r="U12" s="39" t="str">
        <f>IF(AND($C12&lt;U$5,COUNT($E12:T12)&lt;$D$3),$D12/$D$3,"")</f>
        <v/>
      </c>
      <c r="V12" s="39" t="str">
        <f>IF(AND($C12&lt;V$5,COUNT($E12:U12)&lt;$D$3),$D12/$D$3,"")</f>
        <v/>
      </c>
      <c r="W12" s="39" t="str">
        <f>IF(AND($C12&lt;W$5,COUNT($E12:V12)&lt;$D$3),$D12/$D$3,"")</f>
        <v/>
      </c>
      <c r="X12" s="39" t="str">
        <f>IF(AND($C12&lt;X$5,COUNT($E12:W12)&lt;$D$3),$D12/$D$3,"")</f>
        <v/>
      </c>
      <c r="Y12" s="39">
        <f>D12-SUM(E12:X12)</f>
        <v>0</v>
      </c>
    </row>
    <row r="13" spans="1:25" x14ac:dyDescent="0.15">
      <c r="B13" s="92"/>
      <c r="C13" s="49">
        <v>31</v>
      </c>
      <c r="D13" s="41">
        <v>0</v>
      </c>
      <c r="E13" s="42" t="str">
        <f t="shared" si="5"/>
        <v/>
      </c>
      <c r="F13" s="79" t="str">
        <f>IF(AND($C13&lt;F$5,COUNT($E13:E13)&lt;$D$3),$D13/$D$3,"")</f>
        <v/>
      </c>
      <c r="G13" s="79" t="str">
        <f>IF(AND($C13&lt;G$5,COUNT($E13:F13)&lt;$D$3),$D13/$D$3,"")</f>
        <v/>
      </c>
      <c r="H13" s="79" t="str">
        <f>IF(AND($C13&lt;H$5,COUNT($E13:G13)&lt;$D$3),$D13/$D$3,"")</f>
        <v/>
      </c>
      <c r="I13" s="79" t="str">
        <f>IF(AND($C13&lt;I$5,COUNT($E13:H13)&lt;$D$3),$D13/$D$3,"")</f>
        <v/>
      </c>
      <c r="J13" s="79" t="str">
        <f>IF(AND($C13&lt;J$5,COUNT($E13:I13)&lt;$D$3),$D13/$D$3,"")</f>
        <v/>
      </c>
      <c r="K13" s="79" t="str">
        <f>IF(AND($C13&lt;K$5,COUNT($E13:J13)&lt;$D$3),$D13/$D$3,"")</f>
        <v/>
      </c>
      <c r="L13" s="79" t="str">
        <f>IF(AND($C13&lt;L$5,COUNT($E13:K13)&lt;$D$3),$D13/$D$3,"")</f>
        <v/>
      </c>
      <c r="M13" s="79" t="str">
        <f>IF(AND($C13&lt;M$5,COUNT($E13:L13)&lt;$D$3),$D13/$D$3,"")</f>
        <v/>
      </c>
      <c r="N13" s="79" t="str">
        <f>IF(AND($C13&lt;N$5,COUNT($E13:M13)&lt;$D$3),$D13/$D$3,"")</f>
        <v/>
      </c>
      <c r="O13" s="79" t="str">
        <f>IF(AND($C13&lt;O$5,COUNT($E13:N13)&lt;$D$3),$D13/$D$3,"")</f>
        <v/>
      </c>
      <c r="P13" s="79" t="str">
        <f>IF(AND($C13&lt;P$5,COUNT($E13:O13)&lt;$D$3),$D13/$D$3,"")</f>
        <v/>
      </c>
      <c r="Q13" s="79" t="str">
        <f>IF(AND($C13&lt;Q$5,COUNT($E13:P13)&lt;$D$3),$D13/$D$3,"")</f>
        <v/>
      </c>
      <c r="R13" s="79" t="str">
        <f>IF(AND($C13&lt;R$5,COUNT($E13:Q13)&lt;$D$3),$D13/$D$3,"")</f>
        <v/>
      </c>
      <c r="S13" s="79" t="str">
        <f>IF(AND($C13&lt;S$5,COUNT($E13:R13)&lt;$D$3),$D13/$D$3,"")</f>
        <v/>
      </c>
      <c r="T13" s="79" t="str">
        <f>IF(AND($C13&lt;T$5,COUNT($E13:S13)&lt;$D$3),$D13/$D$3,"")</f>
        <v/>
      </c>
      <c r="U13" s="79" t="str">
        <f>IF(AND($C13&lt;U$5,COUNT($E13:T13)&lt;$D$3),$D13/$D$3,"")</f>
        <v/>
      </c>
      <c r="V13" s="79" t="str">
        <f>IF(AND($C13&lt;V$5,COUNT($E13:U13)&lt;$D$3),$D13/$D$3,"")</f>
        <v/>
      </c>
      <c r="W13" s="79" t="str">
        <f>IF(AND($C13&lt;W$5,COUNT($E13:V13)&lt;$D$3),$D13/$D$3,"")</f>
        <v/>
      </c>
      <c r="X13" s="79" t="str">
        <f>IF(AND($C13&lt;X$5,COUNT($E13:W13)&lt;$D$3),$D13/$D$3,"")</f>
        <v/>
      </c>
      <c r="Y13" s="42">
        <f t="shared" ref="Y13:Y31" si="6">D13-SUM(E13:X13)</f>
        <v>0</v>
      </c>
    </row>
    <row r="14" spans="1:25" x14ac:dyDescent="0.15">
      <c r="B14" s="92"/>
      <c r="C14" s="49">
        <v>32</v>
      </c>
      <c r="D14" s="41">
        <v>0</v>
      </c>
      <c r="E14" s="42" t="str">
        <f t="shared" si="5"/>
        <v/>
      </c>
      <c r="F14" s="79" t="str">
        <f>IF(AND($C14&lt;F$5,COUNT($E14:E14)&lt;$D$3),$D14/$D$3,"")</f>
        <v/>
      </c>
      <c r="G14" s="79" t="str">
        <f>IF(AND($C14&lt;G$5,COUNT($E14:F14)&lt;$D$3),$D14/$D$3,"")</f>
        <v/>
      </c>
      <c r="H14" s="79" t="str">
        <f>IF(AND($C14&lt;H$5,COUNT($E14:G14)&lt;$D$3),$D14/$D$3,"")</f>
        <v/>
      </c>
      <c r="I14" s="79" t="str">
        <f>IF(AND($C14&lt;I$5,COUNT($E14:H14)&lt;$D$3),$D14/$D$3,"")</f>
        <v/>
      </c>
      <c r="J14" s="79" t="str">
        <f>IF(AND($C14&lt;J$5,COUNT($E14:I14)&lt;$D$3),$D14/$D$3,"")</f>
        <v/>
      </c>
      <c r="K14" s="79" t="str">
        <f>IF(AND($C14&lt;K$5,COUNT($E14:J14)&lt;$D$3),$D14/$D$3,"")</f>
        <v/>
      </c>
      <c r="L14" s="79" t="str">
        <f>IF(AND($C14&lt;L$5,COUNT($E14:K14)&lt;$D$3),$D14/$D$3,"")</f>
        <v/>
      </c>
      <c r="M14" s="79" t="str">
        <f>IF(AND($C14&lt;M$5,COUNT($E14:L14)&lt;$D$3),$D14/$D$3,"")</f>
        <v/>
      </c>
      <c r="N14" s="79" t="str">
        <f>IF(AND($C14&lt;N$5,COUNT($E14:M14)&lt;$D$3),$D14/$D$3,"")</f>
        <v/>
      </c>
      <c r="O14" s="79" t="str">
        <f>IF(AND($C14&lt;O$5,COUNT($E14:N14)&lt;$D$3),$D14/$D$3,"")</f>
        <v/>
      </c>
      <c r="P14" s="79" t="str">
        <f>IF(AND($C14&lt;P$5,COUNT($E14:O14)&lt;$D$3),$D14/$D$3,"")</f>
        <v/>
      </c>
      <c r="Q14" s="79" t="str">
        <f>IF(AND($C14&lt;Q$5,COUNT($E14:P14)&lt;$D$3),$D14/$D$3,"")</f>
        <v/>
      </c>
      <c r="R14" s="79" t="str">
        <f>IF(AND($C14&lt;R$5,COUNT($E14:Q14)&lt;$D$3),$D14/$D$3,"")</f>
        <v/>
      </c>
      <c r="S14" s="79" t="str">
        <f>IF(AND($C14&lt;S$5,COUNT($E14:R14)&lt;$D$3),$D14/$D$3,"")</f>
        <v/>
      </c>
      <c r="T14" s="79" t="str">
        <f>IF(AND($C14&lt;T$5,COUNT($E14:S14)&lt;$D$3),$D14/$D$3,"")</f>
        <v/>
      </c>
      <c r="U14" s="79" t="str">
        <f>IF(AND($C14&lt;U$5,COUNT($E14:T14)&lt;$D$3),$D14/$D$3,"")</f>
        <v/>
      </c>
      <c r="V14" s="79" t="str">
        <f>IF(AND($C14&lt;V$5,COUNT($E14:U14)&lt;$D$3),$D14/$D$3,"")</f>
        <v/>
      </c>
      <c r="W14" s="79" t="str">
        <f>IF(AND($C14&lt;W$5,COUNT($E14:V14)&lt;$D$3),$D14/$D$3,"")</f>
        <v/>
      </c>
      <c r="X14" s="79" t="str">
        <f>IF(AND($C14&lt;X$5,COUNT($E14:W14)&lt;$D$3),$D14/$D$3,"")</f>
        <v/>
      </c>
      <c r="Y14" s="42">
        <f t="shared" si="6"/>
        <v>0</v>
      </c>
    </row>
    <row r="15" spans="1:25" x14ac:dyDescent="0.15">
      <c r="B15" s="92"/>
      <c r="C15" s="49">
        <v>33</v>
      </c>
      <c r="D15" s="41">
        <v>0</v>
      </c>
      <c r="E15" s="42" t="str">
        <f t="shared" si="5"/>
        <v/>
      </c>
      <c r="F15" s="79" t="str">
        <f>IF(AND($C15&lt;F$5,COUNT($E15:E15)&lt;$D$3),$D15/$D$3,"")</f>
        <v/>
      </c>
      <c r="G15" s="79" t="str">
        <f>IF(AND($C15&lt;G$5,COUNT($E15:F15)&lt;$D$3),$D15/$D$3,"")</f>
        <v/>
      </c>
      <c r="H15" s="79" t="str">
        <f>IF(AND($C15&lt;H$5,COUNT($E15:G15)&lt;$D$3),$D15/$D$3,"")</f>
        <v/>
      </c>
      <c r="I15" s="79" t="str">
        <f>IF(AND($C15&lt;I$5,COUNT($E15:H15)&lt;$D$3),$D15/$D$3,"")</f>
        <v/>
      </c>
      <c r="J15" s="79" t="str">
        <f>IF(AND($C15&lt;J$5,COUNT($E15:I15)&lt;$D$3),$D15/$D$3,"")</f>
        <v/>
      </c>
      <c r="K15" s="79" t="str">
        <f>IF(AND($C15&lt;K$5,COUNT($E15:J15)&lt;$D$3),$D15/$D$3,"")</f>
        <v/>
      </c>
      <c r="L15" s="79" t="str">
        <f>IF(AND($C15&lt;L$5,COUNT($E15:K15)&lt;$D$3),$D15/$D$3,"")</f>
        <v/>
      </c>
      <c r="M15" s="79" t="str">
        <f>IF(AND($C15&lt;M$5,COUNT($E15:L15)&lt;$D$3),$D15/$D$3,"")</f>
        <v/>
      </c>
      <c r="N15" s="79" t="str">
        <f>IF(AND($C15&lt;N$5,COUNT($E15:M15)&lt;$D$3),$D15/$D$3,"")</f>
        <v/>
      </c>
      <c r="O15" s="79" t="str">
        <f>IF(AND($C15&lt;O$5,COUNT($E15:N15)&lt;$D$3),$D15/$D$3,"")</f>
        <v/>
      </c>
      <c r="P15" s="79" t="str">
        <f>IF(AND($C15&lt;P$5,COUNT($E15:O15)&lt;$D$3),$D15/$D$3,"")</f>
        <v/>
      </c>
      <c r="Q15" s="79" t="str">
        <f>IF(AND($C15&lt;Q$5,COUNT($E15:P15)&lt;$D$3),$D15/$D$3,"")</f>
        <v/>
      </c>
      <c r="R15" s="79" t="str">
        <f>IF(AND($C15&lt;R$5,COUNT($E15:Q15)&lt;$D$3),$D15/$D$3,"")</f>
        <v/>
      </c>
      <c r="S15" s="79" t="str">
        <f>IF(AND($C15&lt;S$5,COUNT($E15:R15)&lt;$D$3),$D15/$D$3,"")</f>
        <v/>
      </c>
      <c r="T15" s="79" t="str">
        <f>IF(AND($C15&lt;T$5,COUNT($E15:S15)&lt;$D$3),$D15/$D$3,"")</f>
        <v/>
      </c>
      <c r="U15" s="79" t="str">
        <f>IF(AND($C15&lt;U$5,COUNT($E15:T15)&lt;$D$3),$D15/$D$3,"")</f>
        <v/>
      </c>
      <c r="V15" s="79" t="str">
        <f>IF(AND($C15&lt;V$5,COUNT($E15:U15)&lt;$D$3),$D15/$D$3,"")</f>
        <v/>
      </c>
      <c r="W15" s="79" t="str">
        <f>IF(AND($C15&lt;W$5,COUNT($E15:V15)&lt;$D$3),$D15/$D$3,"")</f>
        <v/>
      </c>
      <c r="X15" s="79" t="str">
        <f>IF(AND($C15&lt;X$5,COUNT($E15:W15)&lt;$D$3),$D15/$D$3,"")</f>
        <v/>
      </c>
      <c r="Y15" s="42">
        <f t="shared" si="6"/>
        <v>0</v>
      </c>
    </row>
    <row r="16" spans="1:25" x14ac:dyDescent="0.15">
      <c r="B16" s="92"/>
      <c r="C16" s="49">
        <v>34</v>
      </c>
      <c r="D16" s="41">
        <v>0</v>
      </c>
      <c r="E16" s="42" t="str">
        <f t="shared" si="5"/>
        <v/>
      </c>
      <c r="F16" s="79" t="str">
        <f>IF(AND($C16&lt;F$5,COUNT($E16:E16)&lt;$D$3),$D16/$D$3,"")</f>
        <v/>
      </c>
      <c r="G16" s="79" t="str">
        <f>IF(AND($C16&lt;G$5,COUNT($E16:F16)&lt;$D$3),$D16/$D$3,"")</f>
        <v/>
      </c>
      <c r="H16" s="79" t="str">
        <f>IF(AND($C16&lt;H$5,COUNT($E16:G16)&lt;$D$3),$D16/$D$3,"")</f>
        <v/>
      </c>
      <c r="I16" s="79" t="str">
        <f>IF(AND($C16&lt;I$5,COUNT($E16:H16)&lt;$D$3),$D16/$D$3,"")</f>
        <v/>
      </c>
      <c r="J16" s="79" t="str">
        <f>IF(AND($C16&lt;J$5,COUNT($E16:I16)&lt;$D$3),$D16/$D$3,"")</f>
        <v/>
      </c>
      <c r="K16" s="79" t="str">
        <f>IF(AND($C16&lt;K$5,COUNT($E16:J16)&lt;$D$3),$D16/$D$3,"")</f>
        <v/>
      </c>
      <c r="L16" s="79" t="str">
        <f>IF(AND($C16&lt;L$5,COUNT($E16:K16)&lt;$D$3),$D16/$D$3,"")</f>
        <v/>
      </c>
      <c r="M16" s="79" t="str">
        <f>IF(AND($C16&lt;M$5,COUNT($E16:L16)&lt;$D$3),$D16/$D$3,"")</f>
        <v/>
      </c>
      <c r="N16" s="79" t="str">
        <f>IF(AND($C16&lt;N$5,COUNT($E16:M16)&lt;$D$3),$D16/$D$3,"")</f>
        <v/>
      </c>
      <c r="O16" s="79" t="str">
        <f>IF(AND($C16&lt;O$5,COUNT($E16:N16)&lt;$D$3),$D16/$D$3,"")</f>
        <v/>
      </c>
      <c r="P16" s="79" t="str">
        <f>IF(AND($C16&lt;P$5,COUNT($E16:O16)&lt;$D$3),$D16/$D$3,"")</f>
        <v/>
      </c>
      <c r="Q16" s="79" t="str">
        <f>IF(AND($C16&lt;Q$5,COUNT($E16:P16)&lt;$D$3),$D16/$D$3,"")</f>
        <v/>
      </c>
      <c r="R16" s="79" t="str">
        <f>IF(AND($C16&lt;R$5,COUNT($E16:Q16)&lt;$D$3),$D16/$D$3,"")</f>
        <v/>
      </c>
      <c r="S16" s="79" t="str">
        <f>IF(AND($C16&lt;S$5,COUNT($E16:R16)&lt;$D$3),$D16/$D$3,"")</f>
        <v/>
      </c>
      <c r="T16" s="79" t="str">
        <f>IF(AND($C16&lt;T$5,COUNT($E16:S16)&lt;$D$3),$D16/$D$3,"")</f>
        <v/>
      </c>
      <c r="U16" s="79" t="str">
        <f>IF(AND($C16&lt;U$5,COUNT($E16:T16)&lt;$D$3),$D16/$D$3,"")</f>
        <v/>
      </c>
      <c r="V16" s="79" t="str">
        <f>IF(AND($C16&lt;V$5,COUNT($E16:U16)&lt;$D$3),$D16/$D$3,"")</f>
        <v/>
      </c>
      <c r="W16" s="79" t="str">
        <f>IF(AND($C16&lt;W$5,COUNT($E16:V16)&lt;$D$3),$D16/$D$3,"")</f>
        <v/>
      </c>
      <c r="X16" s="79" t="str">
        <f>IF(AND($C16&lt;X$5,COUNT($E16:W16)&lt;$D$3),$D16/$D$3,"")</f>
        <v/>
      </c>
      <c r="Y16" s="42">
        <f t="shared" si="6"/>
        <v>0</v>
      </c>
    </row>
    <row r="17" spans="2:25" x14ac:dyDescent="0.15">
      <c r="B17" s="92"/>
      <c r="C17" s="49">
        <v>35</v>
      </c>
      <c r="D17" s="41">
        <v>0</v>
      </c>
      <c r="E17" s="42" t="str">
        <f t="shared" si="5"/>
        <v/>
      </c>
      <c r="F17" s="79" t="str">
        <f>IF(AND($C17&lt;F$5,COUNT($E17:E17)&lt;$D$3),$D17/$D$3,"")</f>
        <v/>
      </c>
      <c r="G17" s="79" t="str">
        <f>IF(AND($C17&lt;G$5,COUNT($E17:F17)&lt;$D$3),$D17/$D$3,"")</f>
        <v/>
      </c>
      <c r="H17" s="79" t="str">
        <f>IF(AND($C17&lt;H$5,COUNT($E17:G17)&lt;$D$3),$D17/$D$3,"")</f>
        <v/>
      </c>
      <c r="I17" s="79" t="str">
        <f>IF(AND($C17&lt;I$5,COUNT($E17:H17)&lt;$D$3),$D17/$D$3,"")</f>
        <v/>
      </c>
      <c r="J17" s="79" t="str">
        <f>IF(AND($C17&lt;J$5,COUNT($E17:I17)&lt;$D$3),$D17/$D$3,"")</f>
        <v/>
      </c>
      <c r="K17" s="79" t="str">
        <f>IF(AND($C17&lt;K$5,COUNT($E17:J17)&lt;$D$3),$D17/$D$3,"")</f>
        <v/>
      </c>
      <c r="L17" s="79" t="str">
        <f>IF(AND($C17&lt;L$5,COUNT($E17:K17)&lt;$D$3),$D17/$D$3,"")</f>
        <v/>
      </c>
      <c r="M17" s="79" t="str">
        <f>IF(AND($C17&lt;M$5,COUNT($E17:L17)&lt;$D$3),$D17/$D$3,"")</f>
        <v/>
      </c>
      <c r="N17" s="79" t="str">
        <f>IF(AND($C17&lt;N$5,COUNT($E17:M17)&lt;$D$3),$D17/$D$3,"")</f>
        <v/>
      </c>
      <c r="O17" s="79" t="str">
        <f>IF(AND($C17&lt;O$5,COUNT($E17:N17)&lt;$D$3),$D17/$D$3,"")</f>
        <v/>
      </c>
      <c r="P17" s="79" t="str">
        <f>IF(AND($C17&lt;P$5,COUNT($E17:O17)&lt;$D$3),$D17/$D$3,"")</f>
        <v/>
      </c>
      <c r="Q17" s="79" t="str">
        <f>IF(AND($C17&lt;Q$5,COUNT($E17:P17)&lt;$D$3),$D17/$D$3,"")</f>
        <v/>
      </c>
      <c r="R17" s="79" t="str">
        <f>IF(AND($C17&lt;R$5,COUNT($E17:Q17)&lt;$D$3),$D17/$D$3,"")</f>
        <v/>
      </c>
      <c r="S17" s="79" t="str">
        <f>IF(AND($C17&lt;S$5,COUNT($E17:R17)&lt;$D$3),$D17/$D$3,"")</f>
        <v/>
      </c>
      <c r="T17" s="79" t="str">
        <f>IF(AND($C17&lt;T$5,COUNT($E17:S17)&lt;$D$3),$D17/$D$3,"")</f>
        <v/>
      </c>
      <c r="U17" s="79" t="str">
        <f>IF(AND($C17&lt;U$5,COUNT($E17:T17)&lt;$D$3),$D17/$D$3,"")</f>
        <v/>
      </c>
      <c r="V17" s="79" t="str">
        <f>IF(AND($C17&lt;V$5,COUNT($E17:U17)&lt;$D$3),$D17/$D$3,"")</f>
        <v/>
      </c>
      <c r="W17" s="79" t="str">
        <f>IF(AND($C17&lt;W$5,COUNT($E17:V17)&lt;$D$3),$D17/$D$3,"")</f>
        <v/>
      </c>
      <c r="X17" s="79" t="str">
        <f>IF(AND($C17&lt;X$5,COUNT($E17:W17)&lt;$D$3),$D17/$D$3,"")</f>
        <v/>
      </c>
      <c r="Y17" s="42">
        <f t="shared" si="6"/>
        <v>0</v>
      </c>
    </row>
    <row r="18" spans="2:25" x14ac:dyDescent="0.15">
      <c r="B18" s="92"/>
      <c r="C18" s="49">
        <v>36</v>
      </c>
      <c r="D18" s="41">
        <v>0</v>
      </c>
      <c r="E18" s="42" t="str">
        <f t="shared" si="5"/>
        <v/>
      </c>
      <c r="F18" s="79" t="str">
        <f>IF(AND($C18&lt;F$5,COUNT($E18:E18)&lt;$D$3),$D18/$D$3,"")</f>
        <v/>
      </c>
      <c r="G18" s="79" t="str">
        <f>IF(AND($C18&lt;G$5,COUNT($E18:F18)&lt;$D$3),$D18/$D$3,"")</f>
        <v/>
      </c>
      <c r="H18" s="79" t="str">
        <f>IF(AND($C18&lt;H$5,COUNT($E18:G18)&lt;$D$3),$D18/$D$3,"")</f>
        <v/>
      </c>
      <c r="I18" s="79" t="str">
        <f>IF(AND($C18&lt;I$5,COUNT($E18:H18)&lt;$D$3),$D18/$D$3,"")</f>
        <v/>
      </c>
      <c r="J18" s="79" t="str">
        <f>IF(AND($C18&lt;J$5,COUNT($E18:I18)&lt;$D$3),$D18/$D$3,"")</f>
        <v/>
      </c>
      <c r="K18" s="79" t="str">
        <f>IF(AND($C18&lt;K$5,COUNT($E18:J18)&lt;$D$3),$D18/$D$3,"")</f>
        <v/>
      </c>
      <c r="L18" s="79" t="str">
        <f>IF(AND($C18&lt;L$5,COUNT($E18:K18)&lt;$D$3),$D18/$D$3,"")</f>
        <v/>
      </c>
      <c r="M18" s="79" t="str">
        <f>IF(AND($C18&lt;M$5,COUNT($E18:L18)&lt;$D$3),$D18/$D$3,"")</f>
        <v/>
      </c>
      <c r="N18" s="79" t="str">
        <f>IF(AND($C18&lt;N$5,COUNT($E18:M18)&lt;$D$3),$D18/$D$3,"")</f>
        <v/>
      </c>
      <c r="O18" s="79" t="str">
        <f>IF(AND($C18&lt;O$5,COUNT($E18:N18)&lt;$D$3),$D18/$D$3,"")</f>
        <v/>
      </c>
      <c r="P18" s="79" t="str">
        <f>IF(AND($C18&lt;P$5,COUNT($E18:O18)&lt;$D$3),$D18/$D$3,"")</f>
        <v/>
      </c>
      <c r="Q18" s="79" t="str">
        <f>IF(AND($C18&lt;Q$5,COUNT($E18:P18)&lt;$D$3),$D18/$D$3,"")</f>
        <v/>
      </c>
      <c r="R18" s="79" t="str">
        <f>IF(AND($C18&lt;R$5,COUNT($E18:Q18)&lt;$D$3),$D18/$D$3,"")</f>
        <v/>
      </c>
      <c r="S18" s="79" t="str">
        <f>IF(AND($C18&lt;S$5,COUNT($E18:R18)&lt;$D$3),$D18/$D$3,"")</f>
        <v/>
      </c>
      <c r="T18" s="79" t="str">
        <f>IF(AND($C18&lt;T$5,COUNT($E18:S18)&lt;$D$3),$D18/$D$3,"")</f>
        <v/>
      </c>
      <c r="U18" s="79" t="str">
        <f>IF(AND($C18&lt;U$5,COUNT($E18:T18)&lt;$D$3),$D18/$D$3,"")</f>
        <v/>
      </c>
      <c r="V18" s="79" t="str">
        <f>IF(AND($C18&lt;V$5,COUNT($E18:U18)&lt;$D$3),$D18/$D$3,"")</f>
        <v/>
      </c>
      <c r="W18" s="79" t="str">
        <f>IF(AND($C18&lt;W$5,COUNT($E18:V18)&lt;$D$3),$D18/$D$3,"")</f>
        <v/>
      </c>
      <c r="X18" s="79" t="str">
        <f>IF(AND($C18&lt;X$5,COUNT($E18:W18)&lt;$D$3),$D18/$D$3,"")</f>
        <v/>
      </c>
      <c r="Y18" s="42">
        <f t="shared" si="6"/>
        <v>0</v>
      </c>
    </row>
    <row r="19" spans="2:25" x14ac:dyDescent="0.15">
      <c r="B19" s="92"/>
      <c r="C19" s="49">
        <v>37</v>
      </c>
      <c r="D19" s="41">
        <v>0</v>
      </c>
      <c r="E19" s="42" t="str">
        <f t="shared" si="5"/>
        <v/>
      </c>
      <c r="F19" s="79" t="str">
        <f>IF(AND($C19&lt;F$5,COUNT($E19:E19)&lt;$D$3),$D19/$D$3,"")</f>
        <v/>
      </c>
      <c r="G19" s="79" t="str">
        <f>IF(AND($C19&lt;G$5,COUNT($E19:F19)&lt;$D$3),$D19/$D$3,"")</f>
        <v/>
      </c>
      <c r="H19" s="79" t="str">
        <f>IF(AND($C19&lt;H$5,COUNT($E19:G19)&lt;$D$3),$D19/$D$3,"")</f>
        <v/>
      </c>
      <c r="I19" s="79" t="str">
        <f>IF(AND($C19&lt;I$5,COUNT($E19:H19)&lt;$D$3),$D19/$D$3,"")</f>
        <v/>
      </c>
      <c r="J19" s="79" t="str">
        <f>IF(AND($C19&lt;J$5,COUNT($E19:I19)&lt;$D$3),$D19/$D$3,"")</f>
        <v/>
      </c>
      <c r="K19" s="79" t="str">
        <f>IF(AND($C19&lt;K$5,COUNT($E19:J19)&lt;$D$3),$D19/$D$3,"")</f>
        <v/>
      </c>
      <c r="L19" s="79" t="str">
        <f>IF(AND($C19&lt;L$5,COUNT($E19:K19)&lt;$D$3),$D19/$D$3,"")</f>
        <v/>
      </c>
      <c r="M19" s="79" t="str">
        <f>IF(AND($C19&lt;M$5,COUNT($E19:L19)&lt;$D$3),$D19/$D$3,"")</f>
        <v/>
      </c>
      <c r="N19" s="79" t="str">
        <f>IF(AND($C19&lt;N$5,COUNT($E19:M19)&lt;$D$3),$D19/$D$3,"")</f>
        <v/>
      </c>
      <c r="O19" s="79" t="str">
        <f>IF(AND($C19&lt;O$5,COUNT($E19:N19)&lt;$D$3),$D19/$D$3,"")</f>
        <v/>
      </c>
      <c r="P19" s="79" t="str">
        <f>IF(AND($C19&lt;P$5,COUNT($E19:O19)&lt;$D$3),$D19/$D$3,"")</f>
        <v/>
      </c>
      <c r="Q19" s="79" t="str">
        <f>IF(AND($C19&lt;Q$5,COUNT($E19:P19)&lt;$D$3),$D19/$D$3,"")</f>
        <v/>
      </c>
      <c r="R19" s="79" t="str">
        <f>IF(AND($C19&lt;R$5,COUNT($E19:Q19)&lt;$D$3),$D19/$D$3,"")</f>
        <v/>
      </c>
      <c r="S19" s="79" t="str">
        <f>IF(AND($C19&lt;S$5,COUNT($E19:R19)&lt;$D$3),$D19/$D$3,"")</f>
        <v/>
      </c>
      <c r="T19" s="79" t="str">
        <f>IF(AND($C19&lt;T$5,COUNT($E19:S19)&lt;$D$3),$D19/$D$3,"")</f>
        <v/>
      </c>
      <c r="U19" s="79" t="str">
        <f>IF(AND($C19&lt;U$5,COUNT($E19:T19)&lt;$D$3),$D19/$D$3,"")</f>
        <v/>
      </c>
      <c r="V19" s="79" t="str">
        <f>IF(AND($C19&lt;V$5,COUNT($E19:U19)&lt;$D$3),$D19/$D$3,"")</f>
        <v/>
      </c>
      <c r="W19" s="79" t="str">
        <f>IF(AND($C19&lt;W$5,COUNT($E19:V19)&lt;$D$3),$D19/$D$3,"")</f>
        <v/>
      </c>
      <c r="X19" s="79" t="str">
        <f>IF(AND($C19&lt;X$5,COUNT($E19:W19)&lt;$D$3),$D19/$D$3,"")</f>
        <v/>
      </c>
      <c r="Y19" s="42">
        <f t="shared" si="6"/>
        <v>0</v>
      </c>
    </row>
    <row r="20" spans="2:25" x14ac:dyDescent="0.15">
      <c r="B20" s="92"/>
      <c r="C20" s="49">
        <v>38</v>
      </c>
      <c r="D20" s="41">
        <v>0</v>
      </c>
      <c r="E20" s="42" t="str">
        <f t="shared" si="5"/>
        <v/>
      </c>
      <c r="F20" s="79" t="str">
        <f>IF(AND($C20&lt;F$5,COUNT($E20:E20)&lt;$D$3),$D20/$D$3,"")</f>
        <v/>
      </c>
      <c r="G20" s="79" t="str">
        <f>IF(AND($C20&lt;G$5,COUNT($E20:F20)&lt;$D$3),$D20/$D$3,"")</f>
        <v/>
      </c>
      <c r="H20" s="79" t="str">
        <f>IF(AND($C20&lt;H$5,COUNT($E20:G20)&lt;$D$3),$D20/$D$3,"")</f>
        <v/>
      </c>
      <c r="I20" s="79" t="str">
        <f>IF(AND($C20&lt;I$5,COUNT($E20:H20)&lt;$D$3),$D20/$D$3,"")</f>
        <v/>
      </c>
      <c r="J20" s="79" t="str">
        <f>IF(AND($C20&lt;J$5,COUNT($E20:I20)&lt;$D$3),$D20/$D$3,"")</f>
        <v/>
      </c>
      <c r="K20" s="79" t="str">
        <f>IF(AND($C20&lt;K$5,COUNT($E20:J20)&lt;$D$3),$D20/$D$3,"")</f>
        <v/>
      </c>
      <c r="L20" s="79" t="str">
        <f>IF(AND($C20&lt;L$5,COUNT($E20:K20)&lt;$D$3),$D20/$D$3,"")</f>
        <v/>
      </c>
      <c r="M20" s="79" t="str">
        <f>IF(AND($C20&lt;M$5,COUNT($E20:L20)&lt;$D$3),$D20/$D$3,"")</f>
        <v/>
      </c>
      <c r="N20" s="79" t="str">
        <f>IF(AND($C20&lt;N$5,COUNT($E20:M20)&lt;$D$3),$D20/$D$3,"")</f>
        <v/>
      </c>
      <c r="O20" s="79" t="str">
        <f>IF(AND($C20&lt;O$5,COUNT($E20:N20)&lt;$D$3),$D20/$D$3,"")</f>
        <v/>
      </c>
      <c r="P20" s="79" t="str">
        <f>IF(AND($C20&lt;P$5,COUNT($E20:O20)&lt;$D$3),$D20/$D$3,"")</f>
        <v/>
      </c>
      <c r="Q20" s="79" t="str">
        <f>IF(AND($C20&lt;Q$5,COUNT($E20:P20)&lt;$D$3),$D20/$D$3,"")</f>
        <v/>
      </c>
      <c r="R20" s="79" t="str">
        <f>IF(AND($C20&lt;R$5,COUNT($E20:Q20)&lt;$D$3),$D20/$D$3,"")</f>
        <v/>
      </c>
      <c r="S20" s="79" t="str">
        <f>IF(AND($C20&lt;S$5,COUNT($E20:R20)&lt;$D$3),$D20/$D$3,"")</f>
        <v/>
      </c>
      <c r="T20" s="79" t="str">
        <f>IF(AND($C20&lt;T$5,COUNT($E20:S20)&lt;$D$3),$D20/$D$3,"")</f>
        <v/>
      </c>
      <c r="U20" s="79" t="str">
        <f>IF(AND($C20&lt;U$5,COUNT($E20:T20)&lt;$D$3),$D20/$D$3,"")</f>
        <v/>
      </c>
      <c r="V20" s="79" t="str">
        <f>IF(AND($C20&lt;V$5,COUNT($E20:U20)&lt;$D$3),$D20/$D$3,"")</f>
        <v/>
      </c>
      <c r="W20" s="79" t="str">
        <f>IF(AND($C20&lt;W$5,COUNT($E20:V20)&lt;$D$3),$D20/$D$3,"")</f>
        <v/>
      </c>
      <c r="X20" s="79" t="str">
        <f>IF(AND($C20&lt;X$5,COUNT($E20:W20)&lt;$D$3),$D20/$D$3,"")</f>
        <v/>
      </c>
      <c r="Y20" s="42">
        <f t="shared" si="6"/>
        <v>0</v>
      </c>
    </row>
    <row r="21" spans="2:25" x14ac:dyDescent="0.15">
      <c r="B21" s="92"/>
      <c r="C21" s="49">
        <v>39</v>
      </c>
      <c r="D21" s="41">
        <v>0</v>
      </c>
      <c r="E21" s="42" t="str">
        <f t="shared" si="5"/>
        <v/>
      </c>
      <c r="F21" s="79" t="str">
        <f>IF(AND($C21&lt;F$5,COUNT($E21:E21)&lt;$D$3),$D21/$D$3,"")</f>
        <v/>
      </c>
      <c r="G21" s="79" t="str">
        <f>IF(AND($C21&lt;G$5,COUNT($E21:F21)&lt;$D$3),$D21/$D$3,"")</f>
        <v/>
      </c>
      <c r="H21" s="79" t="str">
        <f>IF(AND($C21&lt;H$5,COUNT($E21:G21)&lt;$D$3),$D21/$D$3,"")</f>
        <v/>
      </c>
      <c r="I21" s="79" t="str">
        <f>IF(AND($C21&lt;I$5,COUNT($E21:H21)&lt;$D$3),$D21/$D$3,"")</f>
        <v/>
      </c>
      <c r="J21" s="79" t="str">
        <f>IF(AND($C21&lt;J$5,COUNT($E21:I21)&lt;$D$3),$D21/$D$3,"")</f>
        <v/>
      </c>
      <c r="K21" s="79" t="str">
        <f>IF(AND($C21&lt;K$5,COUNT($E21:J21)&lt;$D$3),$D21/$D$3,"")</f>
        <v/>
      </c>
      <c r="L21" s="79" t="str">
        <f>IF(AND($C21&lt;L$5,COUNT($E21:K21)&lt;$D$3),$D21/$D$3,"")</f>
        <v/>
      </c>
      <c r="M21" s="79" t="str">
        <f>IF(AND($C21&lt;M$5,COUNT($E21:L21)&lt;$D$3),$D21/$D$3,"")</f>
        <v/>
      </c>
      <c r="N21" s="79" t="str">
        <f>IF(AND($C21&lt;N$5,COUNT($E21:M21)&lt;$D$3),$D21/$D$3,"")</f>
        <v/>
      </c>
      <c r="O21" s="79" t="str">
        <f>IF(AND($C21&lt;O$5,COUNT($E21:N21)&lt;$D$3),$D21/$D$3,"")</f>
        <v/>
      </c>
      <c r="P21" s="79" t="str">
        <f>IF(AND($C21&lt;P$5,COUNT($E21:O21)&lt;$D$3),$D21/$D$3,"")</f>
        <v/>
      </c>
      <c r="Q21" s="79" t="str">
        <f>IF(AND($C21&lt;Q$5,COUNT($E21:P21)&lt;$D$3),$D21/$D$3,"")</f>
        <v/>
      </c>
      <c r="R21" s="79" t="str">
        <f>IF(AND($C21&lt;R$5,COUNT($E21:Q21)&lt;$D$3),$D21/$D$3,"")</f>
        <v/>
      </c>
      <c r="S21" s="79" t="str">
        <f>IF(AND($C21&lt;S$5,COUNT($E21:R21)&lt;$D$3),$D21/$D$3,"")</f>
        <v/>
      </c>
      <c r="T21" s="79" t="str">
        <f>IF(AND($C21&lt;T$5,COUNT($E21:S21)&lt;$D$3),$D21/$D$3,"")</f>
        <v/>
      </c>
      <c r="U21" s="79" t="str">
        <f>IF(AND($C21&lt;U$5,COUNT($E21:T21)&lt;$D$3),$D21/$D$3,"")</f>
        <v/>
      </c>
      <c r="V21" s="79" t="str">
        <f>IF(AND($C21&lt;V$5,COUNT($E21:U21)&lt;$D$3),$D21/$D$3,"")</f>
        <v/>
      </c>
      <c r="W21" s="79" t="str">
        <f>IF(AND($C21&lt;W$5,COUNT($E21:V21)&lt;$D$3),$D21/$D$3,"")</f>
        <v/>
      </c>
      <c r="X21" s="79" t="str">
        <f>IF(AND($C21&lt;X$5,COUNT($E21:W21)&lt;$D$3),$D21/$D$3,"")</f>
        <v/>
      </c>
      <c r="Y21" s="42">
        <f t="shared" si="6"/>
        <v>0</v>
      </c>
    </row>
    <row r="22" spans="2:25" x14ac:dyDescent="0.15">
      <c r="B22" s="92"/>
      <c r="C22" s="49">
        <v>40</v>
      </c>
      <c r="D22" s="41">
        <v>0</v>
      </c>
      <c r="E22" s="42" t="str">
        <f t="shared" si="5"/>
        <v/>
      </c>
      <c r="F22" s="79" t="str">
        <f>IF(AND($C22&lt;F$5,COUNT($E22:E22)&lt;$D$3),$D22/$D$3,"")</f>
        <v/>
      </c>
      <c r="G22" s="79" t="str">
        <f>IF(AND($C22&lt;G$5,COUNT($E22:F22)&lt;$D$3),$D22/$D$3,"")</f>
        <v/>
      </c>
      <c r="H22" s="79" t="str">
        <f>IF(AND($C22&lt;H$5,COUNT($E22:G22)&lt;$D$3),$D22/$D$3,"")</f>
        <v/>
      </c>
      <c r="I22" s="79" t="str">
        <f>IF(AND($C22&lt;I$5,COUNT($E22:H22)&lt;$D$3),$D22/$D$3,"")</f>
        <v/>
      </c>
      <c r="J22" s="79" t="str">
        <f>IF(AND($C22&lt;J$5,COUNT($E22:I22)&lt;$D$3),$D22/$D$3,"")</f>
        <v/>
      </c>
      <c r="K22" s="79" t="str">
        <f>IF(AND($C22&lt;K$5,COUNT($E22:J22)&lt;$D$3),$D22/$D$3,"")</f>
        <v/>
      </c>
      <c r="L22" s="79" t="str">
        <f>IF(AND($C22&lt;L$5,COUNT($E22:K22)&lt;$D$3),$D22/$D$3,"")</f>
        <v/>
      </c>
      <c r="M22" s="79" t="str">
        <f>IF(AND($C22&lt;M$5,COUNT($E22:L22)&lt;$D$3),$D22/$D$3,"")</f>
        <v/>
      </c>
      <c r="N22" s="79" t="str">
        <f>IF(AND($C22&lt;N$5,COUNT($E22:M22)&lt;$D$3),$D22/$D$3,"")</f>
        <v/>
      </c>
      <c r="O22" s="79" t="str">
        <f>IF(AND($C22&lt;O$5,COUNT($E22:N22)&lt;$D$3),$D22/$D$3,"")</f>
        <v/>
      </c>
      <c r="P22" s="79" t="str">
        <f>IF(AND($C22&lt;P$5,COUNT($E22:O22)&lt;$D$3),$D22/$D$3,"")</f>
        <v/>
      </c>
      <c r="Q22" s="79" t="str">
        <f>IF(AND($C22&lt;Q$5,COUNT($E22:P22)&lt;$D$3),$D22/$D$3,"")</f>
        <v/>
      </c>
      <c r="R22" s="79" t="str">
        <f>IF(AND($C22&lt;R$5,COUNT($E22:Q22)&lt;$D$3),$D22/$D$3,"")</f>
        <v/>
      </c>
      <c r="S22" s="79" t="str">
        <f>IF(AND($C22&lt;S$5,COUNT($E22:R22)&lt;$D$3),$D22/$D$3,"")</f>
        <v/>
      </c>
      <c r="T22" s="79" t="str">
        <f>IF(AND($C22&lt;T$5,COUNT($E22:S22)&lt;$D$3),$D22/$D$3,"")</f>
        <v/>
      </c>
      <c r="U22" s="79" t="str">
        <f>IF(AND($C22&lt;U$5,COUNT($E22:T22)&lt;$D$3),$D22/$D$3,"")</f>
        <v/>
      </c>
      <c r="V22" s="79" t="str">
        <f>IF(AND($C22&lt;V$5,COUNT($E22:U22)&lt;$D$3),$D22/$D$3,"")</f>
        <v/>
      </c>
      <c r="W22" s="79" t="str">
        <f>IF(AND($C22&lt;W$5,COUNT($E22:V22)&lt;$D$3),$D22/$D$3,"")</f>
        <v/>
      </c>
      <c r="X22" s="79" t="str">
        <f>IF(AND($C22&lt;X$5,COUNT($E22:W22)&lt;$D$3),$D22/$D$3,"")</f>
        <v/>
      </c>
      <c r="Y22" s="42">
        <f t="shared" si="6"/>
        <v>0</v>
      </c>
    </row>
    <row r="23" spans="2:25" x14ac:dyDescent="0.15">
      <c r="B23" s="92"/>
      <c r="C23" s="49">
        <v>41</v>
      </c>
      <c r="D23" s="41">
        <v>0</v>
      </c>
      <c r="E23" s="42" t="str">
        <f t="shared" si="5"/>
        <v/>
      </c>
      <c r="F23" s="79" t="str">
        <f>IF(AND($C23&lt;F$5,COUNT($E23:E23)&lt;$D$3),$D23/$D$3,"")</f>
        <v/>
      </c>
      <c r="G23" s="79" t="str">
        <f>IF(AND($C23&lt;G$5,COUNT($E23:F23)&lt;$D$3),$D23/$D$3,"")</f>
        <v/>
      </c>
      <c r="H23" s="79" t="str">
        <f>IF(AND($C23&lt;H$5,COUNT($E23:G23)&lt;$D$3),$D23/$D$3,"")</f>
        <v/>
      </c>
      <c r="I23" s="79" t="str">
        <f>IF(AND($C23&lt;I$5,COUNT($E23:H23)&lt;$D$3),$D23/$D$3,"")</f>
        <v/>
      </c>
      <c r="J23" s="79" t="str">
        <f>IF(AND($C23&lt;J$5,COUNT($E23:I23)&lt;$D$3),$D23/$D$3,"")</f>
        <v/>
      </c>
      <c r="K23" s="79" t="str">
        <f>IF(AND($C23&lt;K$5,COUNT($E23:J23)&lt;$D$3),$D23/$D$3,"")</f>
        <v/>
      </c>
      <c r="L23" s="79" t="str">
        <f>IF(AND($C23&lt;L$5,COUNT($E23:K23)&lt;$D$3),$D23/$D$3,"")</f>
        <v/>
      </c>
      <c r="M23" s="79" t="str">
        <f>IF(AND($C23&lt;M$5,COUNT($E23:L23)&lt;$D$3),$D23/$D$3,"")</f>
        <v/>
      </c>
      <c r="N23" s="79" t="str">
        <f>IF(AND($C23&lt;N$5,COUNT($E23:M23)&lt;$D$3),$D23/$D$3,"")</f>
        <v/>
      </c>
      <c r="O23" s="79" t="str">
        <f>IF(AND($C23&lt;O$5,COUNT($E23:N23)&lt;$D$3),$D23/$D$3,"")</f>
        <v/>
      </c>
      <c r="P23" s="79" t="str">
        <f>IF(AND($C23&lt;P$5,COUNT($E23:O23)&lt;$D$3),$D23/$D$3,"")</f>
        <v/>
      </c>
      <c r="Q23" s="79" t="str">
        <f>IF(AND($C23&lt;Q$5,COUNT($E23:P23)&lt;$D$3),$D23/$D$3,"")</f>
        <v/>
      </c>
      <c r="R23" s="79" t="str">
        <f>IF(AND($C23&lt;R$5,COUNT($E23:Q23)&lt;$D$3),$D23/$D$3,"")</f>
        <v/>
      </c>
      <c r="S23" s="79" t="str">
        <f>IF(AND($C23&lt;S$5,COUNT($E23:R23)&lt;$D$3),$D23/$D$3,"")</f>
        <v/>
      </c>
      <c r="T23" s="79" t="str">
        <f>IF(AND($C23&lt;T$5,COUNT($E23:S23)&lt;$D$3),$D23/$D$3,"")</f>
        <v/>
      </c>
      <c r="U23" s="79" t="str">
        <f>IF(AND($C23&lt;U$5,COUNT($E23:T23)&lt;$D$3),$D23/$D$3,"")</f>
        <v/>
      </c>
      <c r="V23" s="79" t="str">
        <f>IF(AND($C23&lt;V$5,COUNT($E23:U23)&lt;$D$3),$D23/$D$3,"")</f>
        <v/>
      </c>
      <c r="W23" s="79" t="str">
        <f>IF(AND($C23&lt;W$5,COUNT($E23:V23)&lt;$D$3),$D23/$D$3,"")</f>
        <v/>
      </c>
      <c r="X23" s="79" t="str">
        <f>IF(AND($C23&lt;X$5,COUNT($E23:W23)&lt;$D$3),$D23/$D$3,"")</f>
        <v/>
      </c>
      <c r="Y23" s="42">
        <f t="shared" si="6"/>
        <v>0</v>
      </c>
    </row>
    <row r="24" spans="2:25" x14ac:dyDescent="0.15">
      <c r="B24" s="92"/>
      <c r="C24" s="49">
        <v>42</v>
      </c>
      <c r="D24" s="41">
        <v>0</v>
      </c>
      <c r="E24" s="42" t="str">
        <f t="shared" si="5"/>
        <v/>
      </c>
      <c r="F24" s="79" t="str">
        <f>IF(AND($C24&lt;F$5,COUNT($E24:E24)&lt;$D$3),$D24/$D$3,"")</f>
        <v/>
      </c>
      <c r="G24" s="79" t="str">
        <f>IF(AND($C24&lt;G$5,COUNT($E24:F24)&lt;$D$3),$D24/$D$3,"")</f>
        <v/>
      </c>
      <c r="H24" s="79" t="str">
        <f>IF(AND($C24&lt;H$5,COUNT($E24:G24)&lt;$D$3),$D24/$D$3,"")</f>
        <v/>
      </c>
      <c r="I24" s="79" t="str">
        <f>IF(AND($C24&lt;I$5,COUNT($E24:H24)&lt;$D$3),$D24/$D$3,"")</f>
        <v/>
      </c>
      <c r="J24" s="79" t="str">
        <f>IF(AND($C24&lt;J$5,COUNT($E24:I24)&lt;$D$3),$D24/$D$3,"")</f>
        <v/>
      </c>
      <c r="K24" s="79" t="str">
        <f>IF(AND($C24&lt;K$5,COUNT($E24:J24)&lt;$D$3),$D24/$D$3,"")</f>
        <v/>
      </c>
      <c r="L24" s="79" t="str">
        <f>IF(AND($C24&lt;L$5,COUNT($E24:K24)&lt;$D$3),$D24/$D$3,"")</f>
        <v/>
      </c>
      <c r="M24" s="79" t="str">
        <f>IF(AND($C24&lt;M$5,COUNT($E24:L24)&lt;$D$3),$D24/$D$3,"")</f>
        <v/>
      </c>
      <c r="N24" s="79" t="str">
        <f>IF(AND($C24&lt;N$5,COUNT($E24:M24)&lt;$D$3),$D24/$D$3,"")</f>
        <v/>
      </c>
      <c r="O24" s="79" t="str">
        <f>IF(AND($C24&lt;O$5,COUNT($E24:N24)&lt;$D$3),$D24/$D$3,"")</f>
        <v/>
      </c>
      <c r="P24" s="79" t="str">
        <f>IF(AND($C24&lt;P$5,COUNT($E24:O24)&lt;$D$3),$D24/$D$3,"")</f>
        <v/>
      </c>
      <c r="Q24" s="79" t="str">
        <f>IF(AND($C24&lt;Q$5,COUNT($E24:P24)&lt;$D$3),$D24/$D$3,"")</f>
        <v/>
      </c>
      <c r="R24" s="79" t="str">
        <f>IF(AND($C24&lt;R$5,COUNT($E24:Q24)&lt;$D$3),$D24/$D$3,"")</f>
        <v/>
      </c>
      <c r="S24" s="79" t="str">
        <f>IF(AND($C24&lt;S$5,COUNT($E24:R24)&lt;$D$3),$D24/$D$3,"")</f>
        <v/>
      </c>
      <c r="T24" s="79" t="str">
        <f>IF(AND($C24&lt;T$5,COUNT($E24:S24)&lt;$D$3),$D24/$D$3,"")</f>
        <v/>
      </c>
      <c r="U24" s="79" t="str">
        <f>IF(AND($C24&lt;U$5,COUNT($E24:T24)&lt;$D$3),$D24/$D$3,"")</f>
        <v/>
      </c>
      <c r="V24" s="79" t="str">
        <f>IF(AND($C24&lt;V$5,COUNT($E24:U24)&lt;$D$3),$D24/$D$3,"")</f>
        <v/>
      </c>
      <c r="W24" s="79" t="str">
        <f>IF(AND($C24&lt;W$5,COUNT($E24:V24)&lt;$D$3),$D24/$D$3,"")</f>
        <v/>
      </c>
      <c r="X24" s="79" t="str">
        <f>IF(AND($C24&lt;X$5,COUNT($E24:W24)&lt;$D$3),$D24/$D$3,"")</f>
        <v/>
      </c>
      <c r="Y24" s="42">
        <f t="shared" si="6"/>
        <v>0</v>
      </c>
    </row>
    <row r="25" spans="2:25" x14ac:dyDescent="0.15">
      <c r="B25" s="92"/>
      <c r="C25" s="49">
        <v>43</v>
      </c>
      <c r="D25" s="41">
        <v>0</v>
      </c>
      <c r="E25" s="42" t="str">
        <f t="shared" si="5"/>
        <v/>
      </c>
      <c r="F25" s="79" t="str">
        <f>IF(AND($C25&lt;F$5,COUNT($E25:E25)&lt;$D$3),$D25/$D$3,"")</f>
        <v/>
      </c>
      <c r="G25" s="79" t="str">
        <f>IF(AND($C25&lt;G$5,COUNT($E25:F25)&lt;$D$3),$D25/$D$3,"")</f>
        <v/>
      </c>
      <c r="H25" s="79" t="str">
        <f>IF(AND($C25&lt;H$5,COUNT($E25:G25)&lt;$D$3),$D25/$D$3,"")</f>
        <v/>
      </c>
      <c r="I25" s="79" t="str">
        <f>IF(AND($C25&lt;I$5,COUNT($E25:H25)&lt;$D$3),$D25/$D$3,"")</f>
        <v/>
      </c>
      <c r="J25" s="79" t="str">
        <f>IF(AND($C25&lt;J$5,COUNT($E25:I25)&lt;$D$3),$D25/$D$3,"")</f>
        <v/>
      </c>
      <c r="K25" s="79" t="str">
        <f>IF(AND($C25&lt;K$5,COUNT($E25:J25)&lt;$D$3),$D25/$D$3,"")</f>
        <v/>
      </c>
      <c r="L25" s="79" t="str">
        <f>IF(AND($C25&lt;L$5,COUNT($E25:K25)&lt;$D$3),$D25/$D$3,"")</f>
        <v/>
      </c>
      <c r="M25" s="79" t="str">
        <f>IF(AND($C25&lt;M$5,COUNT($E25:L25)&lt;$D$3),$D25/$D$3,"")</f>
        <v/>
      </c>
      <c r="N25" s="79" t="str">
        <f>IF(AND($C25&lt;N$5,COUNT($E25:M25)&lt;$D$3),$D25/$D$3,"")</f>
        <v/>
      </c>
      <c r="O25" s="79" t="str">
        <f>IF(AND($C25&lt;O$5,COUNT($E25:N25)&lt;$D$3),$D25/$D$3,"")</f>
        <v/>
      </c>
      <c r="P25" s="79" t="str">
        <f>IF(AND($C25&lt;P$5,COUNT($E25:O25)&lt;$D$3),$D25/$D$3,"")</f>
        <v/>
      </c>
      <c r="Q25" s="79" t="str">
        <f>IF(AND($C25&lt;Q$5,COUNT($E25:P25)&lt;$D$3),$D25/$D$3,"")</f>
        <v/>
      </c>
      <c r="R25" s="79" t="str">
        <f>IF(AND($C25&lt;R$5,COUNT($E25:Q25)&lt;$D$3),$D25/$D$3,"")</f>
        <v/>
      </c>
      <c r="S25" s="79" t="str">
        <f>IF(AND($C25&lt;S$5,COUNT($E25:R25)&lt;$D$3),$D25/$D$3,"")</f>
        <v/>
      </c>
      <c r="T25" s="79" t="str">
        <f>IF(AND($C25&lt;T$5,COUNT($E25:S25)&lt;$D$3),$D25/$D$3,"")</f>
        <v/>
      </c>
      <c r="U25" s="79" t="str">
        <f>IF(AND($C25&lt;U$5,COUNT($E25:T25)&lt;$D$3),$D25/$D$3,"")</f>
        <v/>
      </c>
      <c r="V25" s="79" t="str">
        <f>IF(AND($C25&lt;V$5,COUNT($E25:U25)&lt;$D$3),$D25/$D$3,"")</f>
        <v/>
      </c>
      <c r="W25" s="79" t="str">
        <f>IF(AND($C25&lt;W$5,COUNT($E25:V25)&lt;$D$3),$D25/$D$3,"")</f>
        <v/>
      </c>
      <c r="X25" s="79" t="str">
        <f>IF(AND($C25&lt;X$5,COUNT($E25:W25)&lt;$D$3),$D25/$D$3,"")</f>
        <v/>
      </c>
      <c r="Y25" s="42">
        <f t="shared" si="6"/>
        <v>0</v>
      </c>
    </row>
    <row r="26" spans="2:25" x14ac:dyDescent="0.15">
      <c r="B26" s="92"/>
      <c r="C26" s="49">
        <v>44</v>
      </c>
      <c r="D26" s="41">
        <v>0</v>
      </c>
      <c r="E26" s="42" t="str">
        <f t="shared" si="5"/>
        <v/>
      </c>
      <c r="F26" s="79" t="str">
        <f>IF(AND($C26&lt;F$5,COUNT($E26:E26)&lt;$D$3),$D26/$D$3,"")</f>
        <v/>
      </c>
      <c r="G26" s="79" t="str">
        <f>IF(AND($C26&lt;G$5,COUNT($E26:F26)&lt;$D$3),$D26/$D$3,"")</f>
        <v/>
      </c>
      <c r="H26" s="79" t="str">
        <f>IF(AND($C26&lt;H$5,COUNT($E26:G26)&lt;$D$3),$D26/$D$3,"")</f>
        <v/>
      </c>
      <c r="I26" s="79" t="str">
        <f>IF(AND($C26&lt;I$5,COUNT($E26:H26)&lt;$D$3),$D26/$D$3,"")</f>
        <v/>
      </c>
      <c r="J26" s="79" t="str">
        <f>IF(AND($C26&lt;J$5,COUNT($E26:I26)&lt;$D$3),$D26/$D$3,"")</f>
        <v/>
      </c>
      <c r="K26" s="79" t="str">
        <f>IF(AND($C26&lt;K$5,COUNT($E26:J26)&lt;$D$3),$D26/$D$3,"")</f>
        <v/>
      </c>
      <c r="L26" s="79" t="str">
        <f>IF(AND($C26&lt;L$5,COUNT($E26:K26)&lt;$D$3),$D26/$D$3,"")</f>
        <v/>
      </c>
      <c r="M26" s="79" t="str">
        <f>IF(AND($C26&lt;M$5,COUNT($E26:L26)&lt;$D$3),$D26/$D$3,"")</f>
        <v/>
      </c>
      <c r="N26" s="79" t="str">
        <f>IF(AND($C26&lt;N$5,COUNT($E26:M26)&lt;$D$3),$D26/$D$3,"")</f>
        <v/>
      </c>
      <c r="O26" s="79" t="str">
        <f>IF(AND($C26&lt;O$5,COUNT($E26:N26)&lt;$D$3),$D26/$D$3,"")</f>
        <v/>
      </c>
      <c r="P26" s="79" t="str">
        <f>IF(AND($C26&lt;P$5,COUNT($E26:O26)&lt;$D$3),$D26/$D$3,"")</f>
        <v/>
      </c>
      <c r="Q26" s="79" t="str">
        <f>IF(AND($C26&lt;Q$5,COUNT($E26:P26)&lt;$D$3),$D26/$D$3,"")</f>
        <v/>
      </c>
      <c r="R26" s="79" t="str">
        <f>IF(AND($C26&lt;R$5,COUNT($E26:Q26)&lt;$D$3),$D26/$D$3,"")</f>
        <v/>
      </c>
      <c r="S26" s="79" t="str">
        <f>IF(AND($C26&lt;S$5,COUNT($E26:R26)&lt;$D$3),$D26/$D$3,"")</f>
        <v/>
      </c>
      <c r="T26" s="79" t="str">
        <f>IF(AND($C26&lt;T$5,COUNT($E26:S26)&lt;$D$3),$D26/$D$3,"")</f>
        <v/>
      </c>
      <c r="U26" s="79" t="str">
        <f>IF(AND($C26&lt;U$5,COUNT($E26:T26)&lt;$D$3),$D26/$D$3,"")</f>
        <v/>
      </c>
      <c r="V26" s="79" t="str">
        <f>IF(AND($C26&lt;V$5,COUNT($E26:U26)&lt;$D$3),$D26/$D$3,"")</f>
        <v/>
      </c>
      <c r="W26" s="79" t="str">
        <f>IF(AND($C26&lt;W$5,COUNT($E26:V26)&lt;$D$3),$D26/$D$3,"")</f>
        <v/>
      </c>
      <c r="X26" s="79" t="str">
        <f>IF(AND($C26&lt;X$5,COUNT($E26:W26)&lt;$D$3),$D26/$D$3,"")</f>
        <v/>
      </c>
      <c r="Y26" s="42">
        <f t="shared" si="6"/>
        <v>0</v>
      </c>
    </row>
    <row r="27" spans="2:25" x14ac:dyDescent="0.15">
      <c r="B27" s="92"/>
      <c r="C27" s="49">
        <v>45</v>
      </c>
      <c r="D27" s="41">
        <v>0</v>
      </c>
      <c r="E27" s="42" t="str">
        <f t="shared" si="5"/>
        <v/>
      </c>
      <c r="F27" s="79" t="str">
        <f>IF(AND($C27&lt;F$5,COUNT($E27:E27)&lt;$D$3),$D27/$D$3,"")</f>
        <v/>
      </c>
      <c r="G27" s="79" t="str">
        <f>IF(AND($C27&lt;G$5,COUNT($E27:F27)&lt;$D$3),$D27/$D$3,"")</f>
        <v/>
      </c>
      <c r="H27" s="79" t="str">
        <f>IF(AND($C27&lt;H$5,COUNT($E27:G27)&lt;$D$3),$D27/$D$3,"")</f>
        <v/>
      </c>
      <c r="I27" s="79" t="str">
        <f>IF(AND($C27&lt;I$5,COUNT($E27:H27)&lt;$D$3),$D27/$D$3,"")</f>
        <v/>
      </c>
      <c r="J27" s="79" t="str">
        <f>IF(AND($C27&lt;J$5,COUNT($E27:I27)&lt;$D$3),$D27/$D$3,"")</f>
        <v/>
      </c>
      <c r="K27" s="79" t="str">
        <f>IF(AND($C27&lt;K$5,COUNT($E27:J27)&lt;$D$3),$D27/$D$3,"")</f>
        <v/>
      </c>
      <c r="L27" s="79" t="str">
        <f>IF(AND($C27&lt;L$5,COUNT($E27:K27)&lt;$D$3),$D27/$D$3,"")</f>
        <v/>
      </c>
      <c r="M27" s="79" t="str">
        <f>IF(AND($C27&lt;M$5,COUNT($E27:L27)&lt;$D$3),$D27/$D$3,"")</f>
        <v/>
      </c>
      <c r="N27" s="79" t="str">
        <f>IF(AND($C27&lt;N$5,COUNT($E27:M27)&lt;$D$3),$D27/$D$3,"")</f>
        <v/>
      </c>
      <c r="O27" s="79" t="str">
        <f>IF(AND($C27&lt;O$5,COUNT($E27:N27)&lt;$D$3),$D27/$D$3,"")</f>
        <v/>
      </c>
      <c r="P27" s="79" t="str">
        <f>IF(AND($C27&lt;P$5,COUNT($E27:O27)&lt;$D$3),$D27/$D$3,"")</f>
        <v/>
      </c>
      <c r="Q27" s="79" t="str">
        <f>IF(AND($C27&lt;Q$5,COUNT($E27:P27)&lt;$D$3),$D27/$D$3,"")</f>
        <v/>
      </c>
      <c r="R27" s="79" t="str">
        <f>IF(AND($C27&lt;R$5,COUNT($E27:Q27)&lt;$D$3),$D27/$D$3,"")</f>
        <v/>
      </c>
      <c r="S27" s="79" t="str">
        <f>IF(AND($C27&lt;S$5,COUNT($E27:R27)&lt;$D$3),$D27/$D$3,"")</f>
        <v/>
      </c>
      <c r="T27" s="79" t="str">
        <f>IF(AND($C27&lt;T$5,COUNT($E27:S27)&lt;$D$3),$D27/$D$3,"")</f>
        <v/>
      </c>
      <c r="U27" s="79" t="str">
        <f>IF(AND($C27&lt;U$5,COUNT($E27:T27)&lt;$D$3),$D27/$D$3,"")</f>
        <v/>
      </c>
      <c r="V27" s="79" t="str">
        <f>IF(AND($C27&lt;V$5,COUNT($E27:U27)&lt;$D$3),$D27/$D$3,"")</f>
        <v/>
      </c>
      <c r="W27" s="79" t="str">
        <f>IF(AND($C27&lt;W$5,COUNT($E27:V27)&lt;$D$3),$D27/$D$3,"")</f>
        <v/>
      </c>
      <c r="X27" s="79" t="str">
        <f>IF(AND($C27&lt;X$5,COUNT($E27:W27)&lt;$D$3),$D27/$D$3,"")</f>
        <v/>
      </c>
      <c r="Y27" s="42">
        <f t="shared" si="6"/>
        <v>0</v>
      </c>
    </row>
    <row r="28" spans="2:25" x14ac:dyDescent="0.15">
      <c r="B28" s="92"/>
      <c r="C28" s="49">
        <v>46</v>
      </c>
      <c r="D28" s="41">
        <v>0</v>
      </c>
      <c r="E28" s="42" t="str">
        <f t="shared" si="5"/>
        <v/>
      </c>
      <c r="F28" s="79" t="str">
        <f>IF(AND($C28&lt;F$5,COUNT($E28:E28)&lt;$D$3),$D28/$D$3,"")</f>
        <v/>
      </c>
      <c r="G28" s="79" t="str">
        <f>IF(AND($C28&lt;G$5,COUNT($E28:F28)&lt;$D$3),$D28/$D$3,"")</f>
        <v/>
      </c>
      <c r="H28" s="79" t="str">
        <f>IF(AND($C28&lt;H$5,COUNT($E28:G28)&lt;$D$3),$D28/$D$3,"")</f>
        <v/>
      </c>
      <c r="I28" s="79" t="str">
        <f>IF(AND($C28&lt;I$5,COUNT($E28:H28)&lt;$D$3),$D28/$D$3,"")</f>
        <v/>
      </c>
      <c r="J28" s="79" t="str">
        <f>IF(AND($C28&lt;J$5,COUNT($E28:I28)&lt;$D$3),$D28/$D$3,"")</f>
        <v/>
      </c>
      <c r="K28" s="79" t="str">
        <f>IF(AND($C28&lt;K$5,COUNT($E28:J28)&lt;$D$3),$D28/$D$3,"")</f>
        <v/>
      </c>
      <c r="L28" s="79" t="str">
        <f>IF(AND($C28&lt;L$5,COUNT($E28:K28)&lt;$D$3),$D28/$D$3,"")</f>
        <v/>
      </c>
      <c r="M28" s="79" t="str">
        <f>IF(AND($C28&lt;M$5,COUNT($E28:L28)&lt;$D$3),$D28/$D$3,"")</f>
        <v/>
      </c>
      <c r="N28" s="79" t="str">
        <f>IF(AND($C28&lt;N$5,COUNT($E28:M28)&lt;$D$3),$D28/$D$3,"")</f>
        <v/>
      </c>
      <c r="O28" s="79" t="str">
        <f>IF(AND($C28&lt;O$5,COUNT($E28:N28)&lt;$D$3),$D28/$D$3,"")</f>
        <v/>
      </c>
      <c r="P28" s="79" t="str">
        <f>IF(AND($C28&lt;P$5,COUNT($E28:O28)&lt;$D$3),$D28/$D$3,"")</f>
        <v/>
      </c>
      <c r="Q28" s="79" t="str">
        <f>IF(AND($C28&lt;Q$5,COUNT($E28:P28)&lt;$D$3),$D28/$D$3,"")</f>
        <v/>
      </c>
      <c r="R28" s="79" t="str">
        <f>IF(AND($C28&lt;R$5,COUNT($E28:Q28)&lt;$D$3),$D28/$D$3,"")</f>
        <v/>
      </c>
      <c r="S28" s="79" t="str">
        <f>IF(AND($C28&lt;S$5,COUNT($E28:R28)&lt;$D$3),$D28/$D$3,"")</f>
        <v/>
      </c>
      <c r="T28" s="79" t="str">
        <f>IF(AND($C28&lt;T$5,COUNT($E28:S28)&lt;$D$3),$D28/$D$3,"")</f>
        <v/>
      </c>
      <c r="U28" s="79" t="str">
        <f>IF(AND($C28&lt;U$5,COUNT($E28:T28)&lt;$D$3),$D28/$D$3,"")</f>
        <v/>
      </c>
      <c r="V28" s="79" t="str">
        <f>IF(AND($C28&lt;V$5,COUNT($E28:U28)&lt;$D$3),$D28/$D$3,"")</f>
        <v/>
      </c>
      <c r="W28" s="79" t="str">
        <f>IF(AND($C28&lt;W$5,COUNT($E28:V28)&lt;$D$3),$D28/$D$3,"")</f>
        <v/>
      </c>
      <c r="X28" s="79" t="str">
        <f>IF(AND($C28&lt;X$5,COUNT($E28:W28)&lt;$D$3),$D28/$D$3,"")</f>
        <v/>
      </c>
      <c r="Y28" s="42">
        <f>D28-SUM(E28:X28)</f>
        <v>0</v>
      </c>
    </row>
    <row r="29" spans="2:25" x14ac:dyDescent="0.15">
      <c r="B29" s="92"/>
      <c r="C29" s="49">
        <v>47</v>
      </c>
      <c r="D29" s="41">
        <v>0</v>
      </c>
      <c r="E29" s="42" t="str">
        <f t="shared" si="5"/>
        <v/>
      </c>
      <c r="F29" s="79" t="str">
        <f>IF(AND($C29&lt;F$5,COUNT($E29:E29)&lt;$D$3),$D29/$D$3,"")</f>
        <v/>
      </c>
      <c r="G29" s="79" t="str">
        <f>IF(AND($C29&lt;G$5,COUNT($E29:F29)&lt;$D$3),$D29/$D$3,"")</f>
        <v/>
      </c>
      <c r="H29" s="79" t="str">
        <f>IF(AND($C29&lt;H$5,COUNT($E29:G29)&lt;$D$3),$D29/$D$3,"")</f>
        <v/>
      </c>
      <c r="I29" s="79" t="str">
        <f>IF(AND($C29&lt;I$5,COUNT($E29:H29)&lt;$D$3),$D29/$D$3,"")</f>
        <v/>
      </c>
      <c r="J29" s="79" t="str">
        <f>IF(AND($C29&lt;J$5,COUNT($E29:I29)&lt;$D$3),$D29/$D$3,"")</f>
        <v/>
      </c>
      <c r="K29" s="79" t="str">
        <f>IF(AND($C29&lt;K$5,COUNT($E29:J29)&lt;$D$3),$D29/$D$3,"")</f>
        <v/>
      </c>
      <c r="L29" s="79" t="str">
        <f>IF(AND($C29&lt;L$5,COUNT($E29:K29)&lt;$D$3),$D29/$D$3,"")</f>
        <v/>
      </c>
      <c r="M29" s="79" t="str">
        <f>IF(AND($C29&lt;M$5,COUNT($E29:L29)&lt;$D$3),$D29/$D$3,"")</f>
        <v/>
      </c>
      <c r="N29" s="79" t="str">
        <f>IF(AND($C29&lt;N$5,COUNT($E29:M29)&lt;$D$3),$D29/$D$3,"")</f>
        <v/>
      </c>
      <c r="O29" s="79" t="str">
        <f>IF(AND($C29&lt;O$5,COUNT($E29:N29)&lt;$D$3),$D29/$D$3,"")</f>
        <v/>
      </c>
      <c r="P29" s="79" t="str">
        <f>IF(AND($C29&lt;P$5,COUNT($E29:O29)&lt;$D$3),$D29/$D$3,"")</f>
        <v/>
      </c>
      <c r="Q29" s="79" t="str">
        <f>IF(AND($C29&lt;Q$5,COUNT($E29:P29)&lt;$D$3),$D29/$D$3,"")</f>
        <v/>
      </c>
      <c r="R29" s="79" t="str">
        <f>IF(AND($C29&lt;R$5,COUNT($E29:Q29)&lt;$D$3),$D29/$D$3,"")</f>
        <v/>
      </c>
      <c r="S29" s="79" t="str">
        <f>IF(AND($C29&lt;S$5,COUNT($E29:R29)&lt;$D$3),$D29/$D$3,"")</f>
        <v/>
      </c>
      <c r="T29" s="79" t="str">
        <f>IF(AND($C29&lt;T$5,COUNT($E29:S29)&lt;$D$3),$D29/$D$3,"")</f>
        <v/>
      </c>
      <c r="U29" s="79" t="str">
        <f>IF(AND($C29&lt;U$5,COUNT($E29:T29)&lt;$D$3),$D29/$D$3,"")</f>
        <v/>
      </c>
      <c r="V29" s="79" t="str">
        <f>IF(AND($C29&lt;V$5,COUNT($E29:U29)&lt;$D$3),$D29/$D$3,"")</f>
        <v/>
      </c>
      <c r="W29" s="79" t="str">
        <f>IF(AND($C29&lt;W$5,COUNT($E29:V29)&lt;$D$3),$D29/$D$3,"")</f>
        <v/>
      </c>
      <c r="X29" s="79" t="str">
        <f>IF(AND($C29&lt;X$5,COUNT($E29:W29)&lt;$D$3),$D29/$D$3,"")</f>
        <v/>
      </c>
      <c r="Y29" s="42">
        <f t="shared" si="6"/>
        <v>0</v>
      </c>
    </row>
    <row r="30" spans="2:25" x14ac:dyDescent="0.15">
      <c r="B30" s="92"/>
      <c r="C30" s="49">
        <v>48</v>
      </c>
      <c r="D30" s="41">
        <v>0</v>
      </c>
      <c r="E30" s="42" t="str">
        <f t="shared" si="5"/>
        <v/>
      </c>
      <c r="F30" s="79" t="str">
        <f>IF(AND($C30&lt;F$5,COUNT($E30:E30)&lt;$D$3),$D30/$D$3,"")</f>
        <v/>
      </c>
      <c r="G30" s="79" t="str">
        <f>IF(AND($C30&lt;G$5,COUNT($E30:F30)&lt;$D$3),$D30/$D$3,"")</f>
        <v/>
      </c>
      <c r="H30" s="79" t="str">
        <f>IF(AND($C30&lt;H$5,COUNT($E30:G30)&lt;$D$3),$D30/$D$3,"")</f>
        <v/>
      </c>
      <c r="I30" s="79" t="str">
        <f>IF(AND($C30&lt;I$5,COUNT($E30:H30)&lt;$D$3),$D30/$D$3,"")</f>
        <v/>
      </c>
      <c r="J30" s="79" t="str">
        <f>IF(AND($C30&lt;J$5,COUNT($E30:I30)&lt;$D$3),$D30/$D$3,"")</f>
        <v/>
      </c>
      <c r="K30" s="79" t="str">
        <f>IF(AND($C30&lt;K$5,COUNT($E30:J30)&lt;$D$3),$D30/$D$3,"")</f>
        <v/>
      </c>
      <c r="L30" s="79" t="str">
        <f>IF(AND($C30&lt;L$5,COUNT($E30:K30)&lt;$D$3),$D30/$D$3,"")</f>
        <v/>
      </c>
      <c r="M30" s="79" t="str">
        <f>IF(AND($C30&lt;M$5,COUNT($E30:L30)&lt;$D$3),$D30/$D$3,"")</f>
        <v/>
      </c>
      <c r="N30" s="79" t="str">
        <f>IF(AND($C30&lt;N$5,COUNT($E30:M30)&lt;$D$3),$D30/$D$3,"")</f>
        <v/>
      </c>
      <c r="O30" s="79" t="str">
        <f>IF(AND($C30&lt;O$5,COUNT($E30:N30)&lt;$D$3),$D30/$D$3,"")</f>
        <v/>
      </c>
      <c r="P30" s="79" t="str">
        <f>IF(AND($C30&lt;P$5,COUNT($E30:O30)&lt;$D$3),$D30/$D$3,"")</f>
        <v/>
      </c>
      <c r="Q30" s="79" t="str">
        <f>IF(AND($C30&lt;Q$5,COUNT($E30:P30)&lt;$D$3),$D30/$D$3,"")</f>
        <v/>
      </c>
      <c r="R30" s="79" t="str">
        <f>IF(AND($C30&lt;R$5,COUNT($E30:Q30)&lt;$D$3),$D30/$D$3,"")</f>
        <v/>
      </c>
      <c r="S30" s="79" t="str">
        <f>IF(AND($C30&lt;S$5,COUNT($E30:R30)&lt;$D$3),$D30/$D$3,"")</f>
        <v/>
      </c>
      <c r="T30" s="79" t="str">
        <f>IF(AND($C30&lt;T$5,COUNT($E30:S30)&lt;$D$3),$D30/$D$3,"")</f>
        <v/>
      </c>
      <c r="U30" s="79" t="str">
        <f>IF(AND($C30&lt;U$5,COUNT($E30:T30)&lt;$D$3),$D30/$D$3,"")</f>
        <v/>
      </c>
      <c r="V30" s="79" t="str">
        <f>IF(AND($C30&lt;V$5,COUNT($E30:U30)&lt;$D$3),$D30/$D$3,"")</f>
        <v/>
      </c>
      <c r="W30" s="79" t="str">
        <f>IF(AND($C30&lt;W$5,COUNT($E30:V30)&lt;$D$3),$D30/$D$3,"")</f>
        <v/>
      </c>
      <c r="X30" s="79" t="str">
        <f>IF(AND($C30&lt;X$5,COUNT($E30:W30)&lt;$D$3),$D30/$D$3,"")</f>
        <v/>
      </c>
      <c r="Y30" s="42">
        <f t="shared" si="6"/>
        <v>0</v>
      </c>
    </row>
    <row r="31" spans="2:25" x14ac:dyDescent="0.15">
      <c r="B31" s="93"/>
      <c r="C31" s="52">
        <v>49</v>
      </c>
      <c r="D31" s="43">
        <v>0</v>
      </c>
      <c r="E31" s="44" t="str">
        <f t="shared" si="5"/>
        <v/>
      </c>
      <c r="F31" s="80" t="str">
        <f>IF(AND($C31&lt;F$5,COUNT($E31:E31)&lt;$D$3),$D31/$D$3,"")</f>
        <v/>
      </c>
      <c r="G31" s="80" t="str">
        <f>IF(AND($C31&lt;G$5,COUNT($E31:F31)&lt;$D$3),$D31/$D$3,"")</f>
        <v/>
      </c>
      <c r="H31" s="80" t="str">
        <f>IF(AND($C31&lt;H$5,COUNT($E31:G31)&lt;$D$3),$D31/$D$3,"")</f>
        <v/>
      </c>
      <c r="I31" s="80" t="str">
        <f>IF(AND($C31&lt;I$5,COUNT($E31:H31)&lt;$D$3),$D31/$D$3,"")</f>
        <v/>
      </c>
      <c r="J31" s="80" t="str">
        <f>IF(AND($C31&lt;J$5,COUNT($E31:I31)&lt;$D$3),$D31/$D$3,"")</f>
        <v/>
      </c>
      <c r="K31" s="80" t="str">
        <f>IF(AND($C31&lt;K$5,COUNT($E31:J31)&lt;$D$3),$D31/$D$3,"")</f>
        <v/>
      </c>
      <c r="L31" s="80" t="str">
        <f>IF(AND($C31&lt;L$5,COUNT($E31:K31)&lt;$D$3),$D31/$D$3,"")</f>
        <v/>
      </c>
      <c r="M31" s="80" t="str">
        <f>IF(AND($C31&lt;M$5,COUNT($E31:L31)&lt;$D$3),$D31/$D$3,"")</f>
        <v/>
      </c>
      <c r="N31" s="80" t="str">
        <f>IF(AND($C31&lt;N$5,COUNT($E31:M31)&lt;$D$3),$D31/$D$3,"")</f>
        <v/>
      </c>
      <c r="O31" s="80" t="str">
        <f>IF(AND($C31&lt;O$5,COUNT($E31:N31)&lt;$D$3),$D31/$D$3,"")</f>
        <v/>
      </c>
      <c r="P31" s="80" t="str">
        <f>IF(AND($C31&lt;P$5,COUNT($E31:O31)&lt;$D$3),$D31/$D$3,"")</f>
        <v/>
      </c>
      <c r="Q31" s="80" t="str">
        <f>IF(AND($C31&lt;Q$5,COUNT($E31:P31)&lt;$D$3),$D31/$D$3,"")</f>
        <v/>
      </c>
      <c r="R31" s="80" t="str">
        <f>IF(AND($C31&lt;R$5,COUNT($E31:Q31)&lt;$D$3),$D31/$D$3,"")</f>
        <v/>
      </c>
      <c r="S31" s="80" t="str">
        <f>IF(AND($C31&lt;S$5,COUNT($E31:R31)&lt;$D$3),$D31/$D$3,"")</f>
        <v/>
      </c>
      <c r="T31" s="80" t="str">
        <f>IF(AND($C31&lt;T$5,COUNT($E31:S31)&lt;$D$3),$D31/$D$3,"")</f>
        <v/>
      </c>
      <c r="U31" s="80" t="str">
        <f>IF(AND($C31&lt;U$5,COUNT($E31:T31)&lt;$D$3),$D31/$D$3,"")</f>
        <v/>
      </c>
      <c r="V31" s="80" t="str">
        <f>IF(AND($C31&lt;V$5,COUNT($E31:U31)&lt;$D$3),$D31/$D$3,"")</f>
        <v/>
      </c>
      <c r="W31" s="80" t="str">
        <f>IF(AND($C31&lt;W$5,COUNT($E31:V31)&lt;$D$3),$D31/$D$3,"")</f>
        <v/>
      </c>
      <c r="X31" s="80" t="str">
        <f>IF(AND($C31&lt;X$5,COUNT($E31:W31)&lt;$D$3),$D31/$D$3,"")</f>
        <v/>
      </c>
      <c r="Y31" s="44">
        <f t="shared" si="6"/>
        <v>0</v>
      </c>
    </row>
    <row r="32" spans="2:25" x14ac:dyDescent="0.15">
      <c r="B32" s="156"/>
      <c r="C32" s="85"/>
      <c r="D32" s="82"/>
      <c r="E32" s="83"/>
      <c r="F32" s="84"/>
      <c r="G32" s="84"/>
      <c r="H32" s="84"/>
      <c r="I32" s="84"/>
      <c r="J32" s="84"/>
      <c r="K32" s="84"/>
      <c r="L32" s="84"/>
      <c r="M32" s="84"/>
      <c r="N32" s="84"/>
      <c r="O32" s="84"/>
      <c r="P32" s="84"/>
      <c r="Q32" s="84"/>
      <c r="R32" s="84"/>
      <c r="S32" s="84"/>
      <c r="T32" s="84"/>
      <c r="U32" s="84"/>
      <c r="V32" s="84"/>
      <c r="W32" s="84"/>
      <c r="X32" s="84"/>
      <c r="Y32" s="83"/>
    </row>
    <row r="33" spans="1:26" x14ac:dyDescent="0.15">
      <c r="Y33" s="123" t="s">
        <v>53</v>
      </c>
    </row>
    <row r="34" spans="1:26" ht="15" x14ac:dyDescent="0.15">
      <c r="A34" s="148" t="s">
        <v>153</v>
      </c>
      <c r="E34" s="10">
        <v>30</v>
      </c>
      <c r="F34" s="10">
        <f>E34+1</f>
        <v>31</v>
      </c>
      <c r="G34" s="10">
        <f t="shared" ref="G34:X34" si="7">F34+1</f>
        <v>32</v>
      </c>
      <c r="H34" s="10">
        <f t="shared" si="7"/>
        <v>33</v>
      </c>
      <c r="I34" s="10">
        <f t="shared" si="7"/>
        <v>34</v>
      </c>
      <c r="J34" s="10">
        <f t="shared" si="7"/>
        <v>35</v>
      </c>
      <c r="K34" s="10">
        <f t="shared" si="7"/>
        <v>36</v>
      </c>
      <c r="L34" s="10">
        <f t="shared" si="7"/>
        <v>37</v>
      </c>
      <c r="M34" s="10">
        <f t="shared" si="7"/>
        <v>38</v>
      </c>
      <c r="N34" s="10">
        <f t="shared" si="7"/>
        <v>39</v>
      </c>
      <c r="O34" s="10">
        <f t="shared" si="7"/>
        <v>40</v>
      </c>
      <c r="P34" s="10">
        <f t="shared" si="7"/>
        <v>41</v>
      </c>
      <c r="Q34" s="10">
        <f t="shared" si="7"/>
        <v>42</v>
      </c>
      <c r="R34" s="10">
        <f t="shared" si="7"/>
        <v>43</v>
      </c>
      <c r="S34" s="10">
        <f t="shared" si="7"/>
        <v>44</v>
      </c>
      <c r="T34" s="10">
        <f t="shared" si="7"/>
        <v>45</v>
      </c>
      <c r="U34" s="10">
        <f t="shared" si="7"/>
        <v>46</v>
      </c>
      <c r="V34" s="10">
        <f t="shared" si="7"/>
        <v>47</v>
      </c>
      <c r="W34" s="10">
        <f t="shared" si="7"/>
        <v>48</v>
      </c>
      <c r="X34" s="10">
        <f t="shared" si="7"/>
        <v>49</v>
      </c>
      <c r="Y34" s="124"/>
    </row>
    <row r="35" spans="1:26" x14ac:dyDescent="0.15">
      <c r="E35" s="6">
        <v>1</v>
      </c>
      <c r="F35" s="6">
        <f t="shared" ref="F35:X35" si="8">E35+1</f>
        <v>2</v>
      </c>
      <c r="G35" s="6">
        <f t="shared" si="8"/>
        <v>3</v>
      </c>
      <c r="H35" s="6">
        <f t="shared" si="8"/>
        <v>4</v>
      </c>
      <c r="I35" s="6">
        <f t="shared" si="8"/>
        <v>5</v>
      </c>
      <c r="J35" s="6">
        <f t="shared" si="8"/>
        <v>6</v>
      </c>
      <c r="K35" s="6">
        <f t="shared" si="8"/>
        <v>7</v>
      </c>
      <c r="L35" s="6">
        <f t="shared" si="8"/>
        <v>8</v>
      </c>
      <c r="M35" s="6">
        <f t="shared" si="8"/>
        <v>9</v>
      </c>
      <c r="N35" s="6">
        <f t="shared" si="8"/>
        <v>10</v>
      </c>
      <c r="O35" s="6">
        <f t="shared" si="8"/>
        <v>11</v>
      </c>
      <c r="P35" s="6">
        <f t="shared" si="8"/>
        <v>12</v>
      </c>
      <c r="Q35" s="6">
        <f t="shared" si="8"/>
        <v>13</v>
      </c>
      <c r="R35" s="6">
        <f t="shared" si="8"/>
        <v>14</v>
      </c>
      <c r="S35" s="6">
        <f t="shared" si="8"/>
        <v>15</v>
      </c>
      <c r="T35" s="6">
        <f t="shared" si="8"/>
        <v>16</v>
      </c>
      <c r="U35" s="6">
        <f t="shared" si="8"/>
        <v>17</v>
      </c>
      <c r="V35" s="6">
        <f t="shared" si="8"/>
        <v>18</v>
      </c>
      <c r="W35" s="6">
        <f t="shared" si="8"/>
        <v>19</v>
      </c>
      <c r="X35" s="6">
        <f t="shared" si="8"/>
        <v>20</v>
      </c>
      <c r="Y35" s="125" t="s">
        <v>54</v>
      </c>
    </row>
    <row r="36" spans="1:26" x14ac:dyDescent="0.15">
      <c r="E36" s="7">
        <v>43555</v>
      </c>
      <c r="F36" s="7">
        <f t="shared" ref="F36:X36" si="9">DATE(YEAR(E36)+1,MONTH(E36),DAY(E36))</f>
        <v>43921</v>
      </c>
      <c r="G36" s="7">
        <f t="shared" si="9"/>
        <v>44286</v>
      </c>
      <c r="H36" s="7">
        <f t="shared" si="9"/>
        <v>44651</v>
      </c>
      <c r="I36" s="7">
        <f t="shared" si="9"/>
        <v>45016</v>
      </c>
      <c r="J36" s="7">
        <f t="shared" si="9"/>
        <v>45382</v>
      </c>
      <c r="K36" s="7">
        <f t="shared" si="9"/>
        <v>45747</v>
      </c>
      <c r="L36" s="7">
        <f t="shared" si="9"/>
        <v>46112</v>
      </c>
      <c r="M36" s="7">
        <f t="shared" si="9"/>
        <v>46477</v>
      </c>
      <c r="N36" s="7">
        <f t="shared" si="9"/>
        <v>46843</v>
      </c>
      <c r="O36" s="7">
        <f t="shared" si="9"/>
        <v>47208</v>
      </c>
      <c r="P36" s="7">
        <f t="shared" si="9"/>
        <v>47573</v>
      </c>
      <c r="Q36" s="7">
        <f t="shared" si="9"/>
        <v>47938</v>
      </c>
      <c r="R36" s="7">
        <f t="shared" si="9"/>
        <v>48304</v>
      </c>
      <c r="S36" s="7">
        <f t="shared" si="9"/>
        <v>48669</v>
      </c>
      <c r="T36" s="7">
        <f t="shared" si="9"/>
        <v>49034</v>
      </c>
      <c r="U36" s="7">
        <f t="shared" si="9"/>
        <v>49399</v>
      </c>
      <c r="V36" s="7">
        <f t="shared" si="9"/>
        <v>49765</v>
      </c>
      <c r="W36" s="7">
        <f t="shared" si="9"/>
        <v>50130</v>
      </c>
      <c r="X36" s="7">
        <f t="shared" si="9"/>
        <v>50495</v>
      </c>
      <c r="Y36" s="8"/>
    </row>
    <row r="37" spans="1:26" x14ac:dyDescent="0.15">
      <c r="B37" s="36"/>
      <c r="C37" s="47" t="s">
        <v>154</v>
      </c>
      <c r="D37" s="37"/>
      <c r="E37" s="42">
        <f t="array" ref="E37:X37">TRANSPOSE(Y12:Y31)</f>
        <v>0</v>
      </c>
      <c r="F37" s="42">
        <v>0</v>
      </c>
      <c r="G37" s="42">
        <v>0</v>
      </c>
      <c r="H37" s="42">
        <v>0</v>
      </c>
      <c r="I37" s="42">
        <v>0</v>
      </c>
      <c r="J37" s="42">
        <v>0</v>
      </c>
      <c r="K37" s="42">
        <v>0</v>
      </c>
      <c r="L37" s="42">
        <v>0</v>
      </c>
      <c r="M37" s="42">
        <v>0</v>
      </c>
      <c r="N37" s="42">
        <v>0</v>
      </c>
      <c r="O37" s="42">
        <v>0</v>
      </c>
      <c r="P37" s="42">
        <v>0</v>
      </c>
      <c r="Q37" s="42">
        <v>0</v>
      </c>
      <c r="R37" s="42">
        <v>0</v>
      </c>
      <c r="S37" s="42">
        <v>0</v>
      </c>
      <c r="T37" s="42">
        <v>0</v>
      </c>
      <c r="U37" s="42">
        <v>0</v>
      </c>
      <c r="V37" s="42">
        <v>0</v>
      </c>
      <c r="W37" s="42">
        <v>0</v>
      </c>
      <c r="X37" s="42">
        <v>0</v>
      </c>
      <c r="Y37" s="42">
        <f>SUM(E37:X37)</f>
        <v>0</v>
      </c>
    </row>
    <row r="38" spans="1:26" x14ac:dyDescent="0.15">
      <c r="B38" s="36"/>
      <c r="C38" s="47" t="s">
        <v>155</v>
      </c>
      <c r="D38" s="47"/>
      <c r="E38" s="45">
        <f t="shared" ref="E38:X38" si="10">SUM(E12:E31)</f>
        <v>0</v>
      </c>
      <c r="F38" s="45">
        <f t="shared" si="10"/>
        <v>0</v>
      </c>
      <c r="G38" s="45">
        <f t="shared" si="10"/>
        <v>0</v>
      </c>
      <c r="H38" s="45">
        <f t="shared" si="10"/>
        <v>0</v>
      </c>
      <c r="I38" s="45">
        <f t="shared" si="10"/>
        <v>0</v>
      </c>
      <c r="J38" s="45">
        <f t="shared" si="10"/>
        <v>0</v>
      </c>
      <c r="K38" s="45">
        <f t="shared" si="10"/>
        <v>0</v>
      </c>
      <c r="L38" s="45">
        <f t="shared" si="10"/>
        <v>0</v>
      </c>
      <c r="M38" s="45">
        <f t="shared" si="10"/>
        <v>0</v>
      </c>
      <c r="N38" s="45">
        <f t="shared" si="10"/>
        <v>0</v>
      </c>
      <c r="O38" s="45">
        <f t="shared" si="10"/>
        <v>0</v>
      </c>
      <c r="P38" s="45">
        <f t="shared" si="10"/>
        <v>0</v>
      </c>
      <c r="Q38" s="45">
        <f t="shared" si="10"/>
        <v>0</v>
      </c>
      <c r="R38" s="45">
        <f t="shared" si="10"/>
        <v>0</v>
      </c>
      <c r="S38" s="45">
        <f t="shared" si="10"/>
        <v>0</v>
      </c>
      <c r="T38" s="45">
        <f t="shared" si="10"/>
        <v>0</v>
      </c>
      <c r="U38" s="45">
        <f t="shared" si="10"/>
        <v>0</v>
      </c>
      <c r="V38" s="45">
        <f t="shared" si="10"/>
        <v>0</v>
      </c>
      <c r="W38" s="45">
        <f t="shared" si="10"/>
        <v>0</v>
      </c>
      <c r="X38" s="45">
        <f t="shared" si="10"/>
        <v>0</v>
      </c>
      <c r="Y38" s="45">
        <f t="shared" ref="Y38:Y39" si="11">SUM(E38:X38)</f>
        <v>0</v>
      </c>
    </row>
    <row r="39" spans="1:26" x14ac:dyDescent="0.15">
      <c r="B39" s="36"/>
      <c r="C39" s="47" t="s">
        <v>156</v>
      </c>
      <c r="D39" s="47"/>
      <c r="E39" s="45"/>
      <c r="F39" s="45"/>
      <c r="G39" s="45"/>
      <c r="H39" s="45"/>
      <c r="I39" s="45"/>
      <c r="J39" s="45"/>
      <c r="K39" s="45"/>
      <c r="L39" s="45"/>
      <c r="M39" s="45"/>
      <c r="N39" s="45"/>
      <c r="O39" s="45"/>
      <c r="P39" s="45"/>
      <c r="Q39" s="45"/>
      <c r="R39" s="45"/>
      <c r="S39" s="45"/>
      <c r="T39" s="45"/>
      <c r="U39" s="45"/>
      <c r="V39" s="45"/>
      <c r="W39" s="45"/>
      <c r="X39" s="45">
        <f>Y37</f>
        <v>0</v>
      </c>
      <c r="Y39" s="45">
        <f t="shared" si="11"/>
        <v>0</v>
      </c>
    </row>
    <row r="40" spans="1:26" x14ac:dyDescent="0.15">
      <c r="B40" s="36"/>
      <c r="C40" s="47" t="s">
        <v>157</v>
      </c>
      <c r="D40" s="47"/>
      <c r="E40" s="45">
        <f>E9-E38-E39</f>
        <v>0</v>
      </c>
      <c r="F40" s="45">
        <f>E40+F9-F38-F39</f>
        <v>0</v>
      </c>
      <c r="G40" s="45">
        <f t="shared" ref="G40:X40" si="12">F40+G9-G38-G39</f>
        <v>0</v>
      </c>
      <c r="H40" s="45">
        <f t="shared" si="12"/>
        <v>0</v>
      </c>
      <c r="I40" s="45">
        <f t="shared" si="12"/>
        <v>0</v>
      </c>
      <c r="J40" s="45">
        <f t="shared" si="12"/>
        <v>0</v>
      </c>
      <c r="K40" s="45">
        <f t="shared" si="12"/>
        <v>0</v>
      </c>
      <c r="L40" s="45">
        <f t="shared" si="12"/>
        <v>0</v>
      </c>
      <c r="M40" s="45">
        <f t="shared" si="12"/>
        <v>0</v>
      </c>
      <c r="N40" s="45">
        <f t="shared" si="12"/>
        <v>0</v>
      </c>
      <c r="O40" s="45">
        <f t="shared" si="12"/>
        <v>0</v>
      </c>
      <c r="P40" s="45">
        <f t="shared" si="12"/>
        <v>0</v>
      </c>
      <c r="Q40" s="45">
        <f t="shared" si="12"/>
        <v>0</v>
      </c>
      <c r="R40" s="45">
        <f t="shared" si="12"/>
        <v>0</v>
      </c>
      <c r="S40" s="45">
        <f t="shared" si="12"/>
        <v>0</v>
      </c>
      <c r="T40" s="45">
        <f t="shared" si="12"/>
        <v>0</v>
      </c>
      <c r="U40" s="45">
        <f t="shared" si="12"/>
        <v>0</v>
      </c>
      <c r="V40" s="45">
        <f t="shared" si="12"/>
        <v>0</v>
      </c>
      <c r="W40" s="45">
        <f t="shared" si="12"/>
        <v>0</v>
      </c>
      <c r="X40" s="45">
        <f t="shared" si="12"/>
        <v>0</v>
      </c>
      <c r="Y40" s="45"/>
    </row>
    <row r="41" spans="1:26" ht="15" thickBo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3" spans="1:26" ht="15.75" x14ac:dyDescent="0.15">
      <c r="A43" s="3"/>
      <c r="B43" s="36"/>
      <c r="C43" s="47" t="s">
        <v>134</v>
      </c>
      <c r="D43" s="20">
        <f>'主要工事一覧（例）'!C166</f>
        <v>0</v>
      </c>
    </row>
    <row r="44" spans="1:26" ht="15.75" x14ac:dyDescent="0.15">
      <c r="A44" s="3"/>
      <c r="B44" s="19"/>
      <c r="C44" s="19"/>
      <c r="D44" s="17"/>
      <c r="Y44" s="123" t="s">
        <v>53</v>
      </c>
    </row>
    <row r="45" spans="1:26" ht="15" x14ac:dyDescent="0.15">
      <c r="A45" s="148" t="s">
        <v>151</v>
      </c>
      <c r="E45" s="10">
        <v>30</v>
      </c>
      <c r="F45" s="10">
        <f t="shared" ref="F45:X46" si="13">E45+1</f>
        <v>31</v>
      </c>
      <c r="G45" s="10">
        <f t="shared" si="13"/>
        <v>32</v>
      </c>
      <c r="H45" s="10">
        <f t="shared" si="13"/>
        <v>33</v>
      </c>
      <c r="I45" s="10">
        <f t="shared" si="13"/>
        <v>34</v>
      </c>
      <c r="J45" s="10">
        <f t="shared" si="13"/>
        <v>35</v>
      </c>
      <c r="K45" s="10">
        <f t="shared" si="13"/>
        <v>36</v>
      </c>
      <c r="L45" s="10">
        <f t="shared" si="13"/>
        <v>37</v>
      </c>
      <c r="M45" s="10">
        <f t="shared" si="13"/>
        <v>38</v>
      </c>
      <c r="N45" s="10">
        <f t="shared" si="13"/>
        <v>39</v>
      </c>
      <c r="O45" s="10">
        <f t="shared" si="13"/>
        <v>40</v>
      </c>
      <c r="P45" s="10">
        <f t="shared" si="13"/>
        <v>41</v>
      </c>
      <c r="Q45" s="10">
        <f t="shared" si="13"/>
        <v>42</v>
      </c>
      <c r="R45" s="10">
        <f t="shared" si="13"/>
        <v>43</v>
      </c>
      <c r="S45" s="10">
        <f t="shared" si="13"/>
        <v>44</v>
      </c>
      <c r="T45" s="10">
        <f t="shared" si="13"/>
        <v>45</v>
      </c>
      <c r="U45" s="10">
        <f t="shared" si="13"/>
        <v>46</v>
      </c>
      <c r="V45" s="10">
        <f t="shared" si="13"/>
        <v>47</v>
      </c>
      <c r="W45" s="10">
        <f t="shared" si="13"/>
        <v>48</v>
      </c>
      <c r="X45" s="10">
        <f t="shared" si="13"/>
        <v>49</v>
      </c>
      <c r="Y45" s="124"/>
    </row>
    <row r="46" spans="1:26" x14ac:dyDescent="0.15">
      <c r="E46" s="6">
        <v>1</v>
      </c>
      <c r="F46" s="6">
        <f t="shared" si="13"/>
        <v>2</v>
      </c>
      <c r="G46" s="6">
        <f t="shared" si="13"/>
        <v>3</v>
      </c>
      <c r="H46" s="6">
        <f t="shared" si="13"/>
        <v>4</v>
      </c>
      <c r="I46" s="6">
        <f t="shared" si="13"/>
        <v>5</v>
      </c>
      <c r="J46" s="6">
        <f t="shared" si="13"/>
        <v>6</v>
      </c>
      <c r="K46" s="6">
        <f t="shared" si="13"/>
        <v>7</v>
      </c>
      <c r="L46" s="6">
        <f t="shared" si="13"/>
        <v>8</v>
      </c>
      <c r="M46" s="6">
        <f t="shared" si="13"/>
        <v>9</v>
      </c>
      <c r="N46" s="6">
        <f t="shared" si="13"/>
        <v>10</v>
      </c>
      <c r="O46" s="6">
        <f t="shared" si="13"/>
        <v>11</v>
      </c>
      <c r="P46" s="6">
        <f t="shared" si="13"/>
        <v>12</v>
      </c>
      <c r="Q46" s="6">
        <f t="shared" si="13"/>
        <v>13</v>
      </c>
      <c r="R46" s="6">
        <f t="shared" si="13"/>
        <v>14</v>
      </c>
      <c r="S46" s="6">
        <f t="shared" si="13"/>
        <v>15</v>
      </c>
      <c r="T46" s="6">
        <f t="shared" si="13"/>
        <v>16</v>
      </c>
      <c r="U46" s="6">
        <f t="shared" si="13"/>
        <v>17</v>
      </c>
      <c r="V46" s="6">
        <f t="shared" si="13"/>
        <v>18</v>
      </c>
      <c r="W46" s="6">
        <f t="shared" si="13"/>
        <v>19</v>
      </c>
      <c r="X46" s="6">
        <f t="shared" si="13"/>
        <v>20</v>
      </c>
      <c r="Y46" s="125" t="s">
        <v>54</v>
      </c>
    </row>
    <row r="47" spans="1:26" x14ac:dyDescent="0.15">
      <c r="E47" s="7">
        <v>43555</v>
      </c>
      <c r="F47" s="7">
        <f t="shared" ref="F47:X47" si="14">DATE(YEAR(E47)+1,MONTH(E47),DAY(E47))</f>
        <v>43921</v>
      </c>
      <c r="G47" s="7">
        <f t="shared" si="14"/>
        <v>44286</v>
      </c>
      <c r="H47" s="7">
        <f t="shared" si="14"/>
        <v>44651</v>
      </c>
      <c r="I47" s="7">
        <f t="shared" si="14"/>
        <v>45016</v>
      </c>
      <c r="J47" s="7">
        <f t="shared" si="14"/>
        <v>45382</v>
      </c>
      <c r="K47" s="7">
        <f t="shared" si="14"/>
        <v>45747</v>
      </c>
      <c r="L47" s="7">
        <f t="shared" si="14"/>
        <v>46112</v>
      </c>
      <c r="M47" s="7">
        <f t="shared" si="14"/>
        <v>46477</v>
      </c>
      <c r="N47" s="7">
        <f t="shared" si="14"/>
        <v>46843</v>
      </c>
      <c r="O47" s="7">
        <f t="shared" si="14"/>
        <v>47208</v>
      </c>
      <c r="P47" s="7">
        <f t="shared" si="14"/>
        <v>47573</v>
      </c>
      <c r="Q47" s="7">
        <f t="shared" si="14"/>
        <v>47938</v>
      </c>
      <c r="R47" s="7">
        <f t="shared" si="14"/>
        <v>48304</v>
      </c>
      <c r="S47" s="7">
        <f t="shared" si="14"/>
        <v>48669</v>
      </c>
      <c r="T47" s="7">
        <f t="shared" si="14"/>
        <v>49034</v>
      </c>
      <c r="U47" s="7">
        <f t="shared" si="14"/>
        <v>49399</v>
      </c>
      <c r="V47" s="7">
        <f t="shared" si="14"/>
        <v>49765</v>
      </c>
      <c r="W47" s="7">
        <f t="shared" si="14"/>
        <v>50130</v>
      </c>
      <c r="X47" s="7">
        <f t="shared" si="14"/>
        <v>50495</v>
      </c>
      <c r="Y47" s="8"/>
    </row>
    <row r="48" spans="1:26" x14ac:dyDescent="0.15">
      <c r="B48" s="36"/>
      <c r="C48" s="47" t="s">
        <v>158</v>
      </c>
      <c r="D48" s="47"/>
      <c r="E48" s="46">
        <f>'主要工事一覧（例）'!D166</f>
        <v>0</v>
      </c>
      <c r="F48" s="46">
        <f>'主要工事一覧（例）'!E166</f>
        <v>0</v>
      </c>
      <c r="G48" s="46">
        <f>'主要工事一覧（例）'!F166</f>
        <v>0</v>
      </c>
      <c r="H48" s="46">
        <f>'主要工事一覧（例）'!G166</f>
        <v>0</v>
      </c>
      <c r="I48" s="46">
        <f>'主要工事一覧（例）'!H166</f>
        <v>0</v>
      </c>
      <c r="J48" s="46">
        <f>'主要工事一覧（例）'!I166</f>
        <v>0</v>
      </c>
      <c r="K48" s="46">
        <f>'主要工事一覧（例）'!J166</f>
        <v>0</v>
      </c>
      <c r="L48" s="46">
        <f>'主要工事一覧（例）'!K166</f>
        <v>0</v>
      </c>
      <c r="M48" s="46">
        <f>'主要工事一覧（例）'!L166</f>
        <v>0</v>
      </c>
      <c r="N48" s="46">
        <f>'主要工事一覧（例）'!M166</f>
        <v>0</v>
      </c>
      <c r="O48" s="46">
        <f>'主要工事一覧（例）'!N166</f>
        <v>0</v>
      </c>
      <c r="P48" s="46">
        <f>'主要工事一覧（例）'!O166</f>
        <v>0</v>
      </c>
      <c r="Q48" s="46">
        <f>'主要工事一覧（例）'!P166</f>
        <v>0</v>
      </c>
      <c r="R48" s="46">
        <f>'主要工事一覧（例）'!Q166</f>
        <v>0</v>
      </c>
      <c r="S48" s="46">
        <f>'主要工事一覧（例）'!R166</f>
        <v>0</v>
      </c>
      <c r="T48" s="46">
        <f>'主要工事一覧（例）'!S166</f>
        <v>0</v>
      </c>
      <c r="U48" s="46">
        <f>'主要工事一覧（例）'!T166</f>
        <v>0</v>
      </c>
      <c r="V48" s="46">
        <f>'主要工事一覧（例）'!U166</f>
        <v>0</v>
      </c>
      <c r="W48" s="46">
        <f>'主要工事一覧（例）'!V166</f>
        <v>0</v>
      </c>
      <c r="X48" s="46">
        <f>'主要工事一覧（例）'!W166</f>
        <v>0</v>
      </c>
      <c r="Y48" s="46">
        <f>SUM(E48:X48)</f>
        <v>0</v>
      </c>
    </row>
    <row r="49" spans="2:25" x14ac:dyDescent="0.15">
      <c r="B49" s="36"/>
      <c r="C49" s="47" t="s">
        <v>138</v>
      </c>
      <c r="D49" s="4">
        <v>1</v>
      </c>
      <c r="E49" s="45">
        <f t="shared" ref="E49:X49" si="15">E48*$D$49</f>
        <v>0</v>
      </c>
      <c r="F49" s="45">
        <f t="shared" si="15"/>
        <v>0</v>
      </c>
      <c r="G49" s="45">
        <f t="shared" si="15"/>
        <v>0</v>
      </c>
      <c r="H49" s="45">
        <f t="shared" si="15"/>
        <v>0</v>
      </c>
      <c r="I49" s="45">
        <f t="shared" si="15"/>
        <v>0</v>
      </c>
      <c r="J49" s="45">
        <f t="shared" si="15"/>
        <v>0</v>
      </c>
      <c r="K49" s="45">
        <f t="shared" si="15"/>
        <v>0</v>
      </c>
      <c r="L49" s="45">
        <f t="shared" si="15"/>
        <v>0</v>
      </c>
      <c r="M49" s="45">
        <f t="shared" si="15"/>
        <v>0</v>
      </c>
      <c r="N49" s="45">
        <f t="shared" si="15"/>
        <v>0</v>
      </c>
      <c r="O49" s="45">
        <f t="shared" si="15"/>
        <v>0</v>
      </c>
      <c r="P49" s="45">
        <f t="shared" si="15"/>
        <v>0</v>
      </c>
      <c r="Q49" s="45">
        <f t="shared" si="15"/>
        <v>0</v>
      </c>
      <c r="R49" s="45">
        <f t="shared" si="15"/>
        <v>0</v>
      </c>
      <c r="S49" s="45">
        <f t="shared" si="15"/>
        <v>0</v>
      </c>
      <c r="T49" s="45">
        <f t="shared" si="15"/>
        <v>0</v>
      </c>
      <c r="U49" s="45">
        <f t="shared" si="15"/>
        <v>0</v>
      </c>
      <c r="V49" s="45">
        <f t="shared" si="15"/>
        <v>0</v>
      </c>
      <c r="W49" s="45">
        <f t="shared" si="15"/>
        <v>0</v>
      </c>
      <c r="X49" s="45">
        <f t="shared" si="15"/>
        <v>0</v>
      </c>
      <c r="Y49" s="45">
        <f>SUM(E49:X49)</f>
        <v>0</v>
      </c>
    </row>
    <row r="51" spans="2:25" x14ac:dyDescent="0.15">
      <c r="E51" s="10">
        <v>30</v>
      </c>
      <c r="F51" s="10">
        <f t="shared" ref="F51:X51" si="16">E51+1</f>
        <v>31</v>
      </c>
      <c r="G51" s="10">
        <f t="shared" si="16"/>
        <v>32</v>
      </c>
      <c r="H51" s="10">
        <f t="shared" si="16"/>
        <v>33</v>
      </c>
      <c r="I51" s="10">
        <f t="shared" si="16"/>
        <v>34</v>
      </c>
      <c r="J51" s="10">
        <f t="shared" si="16"/>
        <v>35</v>
      </c>
      <c r="K51" s="10">
        <f t="shared" si="16"/>
        <v>36</v>
      </c>
      <c r="L51" s="10">
        <f t="shared" si="16"/>
        <v>37</v>
      </c>
      <c r="M51" s="10">
        <f t="shared" si="16"/>
        <v>38</v>
      </c>
      <c r="N51" s="10">
        <f t="shared" si="16"/>
        <v>39</v>
      </c>
      <c r="O51" s="10">
        <f t="shared" si="16"/>
        <v>40</v>
      </c>
      <c r="P51" s="10">
        <f t="shared" si="16"/>
        <v>41</v>
      </c>
      <c r="Q51" s="10">
        <f t="shared" si="16"/>
        <v>42</v>
      </c>
      <c r="R51" s="10">
        <f t="shared" si="16"/>
        <v>43</v>
      </c>
      <c r="S51" s="10">
        <f t="shared" si="16"/>
        <v>44</v>
      </c>
      <c r="T51" s="10">
        <f t="shared" si="16"/>
        <v>45</v>
      </c>
      <c r="U51" s="10">
        <f t="shared" si="16"/>
        <v>46</v>
      </c>
      <c r="V51" s="10">
        <f t="shared" si="16"/>
        <v>47</v>
      </c>
      <c r="W51" s="10">
        <f t="shared" si="16"/>
        <v>48</v>
      </c>
      <c r="X51" s="10">
        <f t="shared" si="16"/>
        <v>49</v>
      </c>
      <c r="Y51" s="5" t="s">
        <v>139</v>
      </c>
    </row>
    <row r="52" spans="2:25" x14ac:dyDescent="0.15">
      <c r="B52" s="91"/>
      <c r="C52" s="48">
        <f t="array" ref="C52:C71">TRANSPOSE(E45:X45)</f>
        <v>30</v>
      </c>
      <c r="D52" s="40">
        <f t="array" ref="D52:D71">TRANSPOSE(E49:X49)</f>
        <v>0</v>
      </c>
      <c r="E52" s="39" t="str">
        <f t="shared" ref="E52:E71" si="17">IF($C52&lt;E$45,$D52/$D$43,"")</f>
        <v/>
      </c>
      <c r="F52" s="39" t="str">
        <f>IF(AND($C52&lt;F$45,COUNT($E52:E52)&lt;$D$43),$D52/$D$43,"")</f>
        <v/>
      </c>
      <c r="G52" s="39" t="str">
        <f>IF(AND($C52&lt;G$45,COUNT($E52:F52)&lt;$D$43),$D52/$D$43,"")</f>
        <v/>
      </c>
      <c r="H52" s="39" t="str">
        <f>IF(AND($C52&lt;H$45,COUNT($E52:G52)&lt;$D$43),$D52/$D$43,"")</f>
        <v/>
      </c>
      <c r="I52" s="39" t="str">
        <f>IF(AND($C52&lt;I$45,COUNT($E52:H52)&lt;$D$43),$D52/$D$43,"")</f>
        <v/>
      </c>
      <c r="J52" s="39" t="str">
        <f>IF(AND($C52&lt;J$45,COUNT($E52:I52)&lt;$D$43),$D52/$D$43,"")</f>
        <v/>
      </c>
      <c r="K52" s="39" t="str">
        <f>IF(AND($C52&lt;K$45,COUNT($E52:J52)&lt;$D$43),$D52/$D$43,"")</f>
        <v/>
      </c>
      <c r="L52" s="39" t="str">
        <f>IF(AND($C52&lt;L$45,COUNT($E52:K52)&lt;$D$43),$D52/$D$43,"")</f>
        <v/>
      </c>
      <c r="M52" s="39" t="str">
        <f>IF(AND($C52&lt;M$45,COUNT($E52:L52)&lt;$D$43),$D52/$D$43,"")</f>
        <v/>
      </c>
      <c r="N52" s="39" t="str">
        <f>IF(AND($C52&lt;N$45,COUNT($E52:M52)&lt;$D$43),$D52/$D$43,"")</f>
        <v/>
      </c>
      <c r="O52" s="39" t="str">
        <f>IF(AND($C52&lt;O$45,COUNT($E52:N52)&lt;$D$43),$D52/$D$43,"")</f>
        <v/>
      </c>
      <c r="P52" s="39" t="str">
        <f>IF(AND($C52&lt;P$45,COUNT($E52:O52)&lt;$D$43),$D52/$D$43,"")</f>
        <v/>
      </c>
      <c r="Q52" s="39" t="str">
        <f>IF(AND($C52&lt;Q$45,COUNT($E52:P52)&lt;$D$43),$D52/$D$43,"")</f>
        <v/>
      </c>
      <c r="R52" s="39" t="str">
        <f>IF(AND($C52&lt;R$45,COUNT($E52:Q52)&lt;$D$43),$D52/$D$43,"")</f>
        <v/>
      </c>
      <c r="S52" s="39" t="str">
        <f>IF(AND($C52&lt;S$45,COUNT($E52:R52)&lt;$D$43),$D52/$D$43,"")</f>
        <v/>
      </c>
      <c r="T52" s="39" t="str">
        <f>IF(AND($C52&lt;T$45,COUNT($E52:S52)&lt;$D$43),$D52/$D$43,"")</f>
        <v/>
      </c>
      <c r="U52" s="39" t="str">
        <f>IF(AND($C52&lt;U$45,COUNT($E52:T52)&lt;$D$43),$D52/$D$43,"")</f>
        <v/>
      </c>
      <c r="V52" s="39" t="str">
        <f>IF(AND($C52&lt;V$45,COUNT($E52:U52)&lt;$D$43),$D52/$D$43,"")</f>
        <v/>
      </c>
      <c r="W52" s="39" t="str">
        <f>IF(AND($C52&lt;W$45,COUNT($E52:V52)&lt;$D$43),$D52/$D$43,"")</f>
        <v/>
      </c>
      <c r="X52" s="39" t="str">
        <f>IF(AND($C52&lt;X$45,COUNT($E52:W52)&lt;$D$43),$D52/$D$43,"")</f>
        <v/>
      </c>
      <c r="Y52" s="39">
        <f t="shared" ref="Y52:Y71" si="18">D52-SUM(E52:X52)</f>
        <v>0</v>
      </c>
    </row>
    <row r="53" spans="2:25" x14ac:dyDescent="0.15">
      <c r="B53" s="92"/>
      <c r="C53" s="49">
        <v>31</v>
      </c>
      <c r="D53" s="41">
        <v>0</v>
      </c>
      <c r="E53" s="42" t="str">
        <f t="shared" si="17"/>
        <v/>
      </c>
      <c r="F53" s="79" t="str">
        <f>IF(AND($C53&lt;F$45,COUNT($E53:E53)&lt;$D$43),$D53/$D$43,"")</f>
        <v/>
      </c>
      <c r="G53" s="79" t="str">
        <f>IF(AND($C53&lt;G$45,COUNT($E53:F53)&lt;$D$43),$D53/$D$43,"")</f>
        <v/>
      </c>
      <c r="H53" s="79" t="str">
        <f>IF(AND($C53&lt;H$45,COUNT($E53:G53)&lt;$D$43),$D53/$D$43,"")</f>
        <v/>
      </c>
      <c r="I53" s="79" t="str">
        <f>IF(AND($C53&lt;I$45,COUNT($E53:H53)&lt;$D$43),$D53/$D$43,"")</f>
        <v/>
      </c>
      <c r="J53" s="79" t="str">
        <f>IF(AND($C53&lt;J$45,COUNT($E53:I53)&lt;$D$43),$D53/$D$43,"")</f>
        <v/>
      </c>
      <c r="K53" s="79" t="str">
        <f>IF(AND($C53&lt;K$45,COUNT($E53:J53)&lt;$D$43),$D53/$D$43,"")</f>
        <v/>
      </c>
      <c r="L53" s="79" t="str">
        <f>IF(AND($C53&lt;L$45,COUNT($E53:K53)&lt;$D$43),$D53/$D$43,"")</f>
        <v/>
      </c>
      <c r="M53" s="79" t="str">
        <f>IF(AND($C53&lt;M$45,COUNT($E53:L53)&lt;$D$43),$D53/$D$43,"")</f>
        <v/>
      </c>
      <c r="N53" s="79" t="str">
        <f>IF(AND($C53&lt;N$45,COUNT($E53:M53)&lt;$D$43),$D53/$D$43,"")</f>
        <v/>
      </c>
      <c r="O53" s="79" t="str">
        <f>IF(AND($C53&lt;O$45,COUNT($E53:N53)&lt;$D$43),$D53/$D$43,"")</f>
        <v/>
      </c>
      <c r="P53" s="79" t="str">
        <f>IF(AND($C53&lt;P$45,COUNT($E53:O53)&lt;$D$43),$D53/$D$43,"")</f>
        <v/>
      </c>
      <c r="Q53" s="79" t="str">
        <f>IF(AND($C53&lt;Q$45,COUNT($E53:P53)&lt;$D$43),$D53/$D$43,"")</f>
        <v/>
      </c>
      <c r="R53" s="79" t="str">
        <f>IF(AND($C53&lt;R$45,COUNT($E53:Q53)&lt;$D$43),$D53/$D$43,"")</f>
        <v/>
      </c>
      <c r="S53" s="79" t="str">
        <f>IF(AND($C53&lt;S$45,COUNT($E53:R53)&lt;$D$43),$D53/$D$43,"")</f>
        <v/>
      </c>
      <c r="T53" s="79" t="str">
        <f>IF(AND($C53&lt;T$45,COUNT($E53:S53)&lt;$D$43),$D53/$D$43,"")</f>
        <v/>
      </c>
      <c r="U53" s="79" t="str">
        <f>IF(AND($C53&lt;U$45,COUNT($E53:T53)&lt;$D$43),$D53/$D$43,"")</f>
        <v/>
      </c>
      <c r="V53" s="79" t="str">
        <f>IF(AND($C53&lt;V$45,COUNT($E53:U53)&lt;$D$43),$D53/$D$43,"")</f>
        <v/>
      </c>
      <c r="W53" s="79" t="str">
        <f>IF(AND($C53&lt;W$45,COUNT($E53:V53)&lt;$D$43),$D53/$D$43,"")</f>
        <v/>
      </c>
      <c r="X53" s="79" t="str">
        <f>IF(AND($C53&lt;X$45,COUNT($E53:W53)&lt;$D$43),$D53/$D$43,"")</f>
        <v/>
      </c>
      <c r="Y53" s="42">
        <f t="shared" si="18"/>
        <v>0</v>
      </c>
    </row>
    <row r="54" spans="2:25" x14ac:dyDescent="0.15">
      <c r="B54" s="92"/>
      <c r="C54" s="49">
        <v>32</v>
      </c>
      <c r="D54" s="41">
        <v>0</v>
      </c>
      <c r="E54" s="42" t="str">
        <f t="shared" si="17"/>
        <v/>
      </c>
      <c r="F54" s="79" t="str">
        <f>IF(AND($C54&lt;F$45,COUNT($E54:E54)&lt;$D$43),$D54/$D$43,"")</f>
        <v/>
      </c>
      <c r="G54" s="79" t="str">
        <f>IF(AND($C54&lt;G$45,COUNT($E54:F54)&lt;$D$43),$D54/$D$43,"")</f>
        <v/>
      </c>
      <c r="H54" s="79" t="str">
        <f>IF(AND($C54&lt;H$45,COUNT($E54:G54)&lt;$D$43),$D54/$D$43,"")</f>
        <v/>
      </c>
      <c r="I54" s="79" t="str">
        <f>IF(AND($C54&lt;I$45,COUNT($E54:H54)&lt;$D$43),$D54/$D$43,"")</f>
        <v/>
      </c>
      <c r="J54" s="79" t="str">
        <f>IF(AND($C54&lt;J$45,COUNT($E54:I54)&lt;$D$43),$D54/$D$43,"")</f>
        <v/>
      </c>
      <c r="K54" s="79" t="str">
        <f>IF(AND($C54&lt;K$45,COUNT($E54:J54)&lt;$D$43),$D54/$D$43,"")</f>
        <v/>
      </c>
      <c r="L54" s="79" t="str">
        <f>IF(AND($C54&lt;L$45,COUNT($E54:K54)&lt;$D$43),$D54/$D$43,"")</f>
        <v/>
      </c>
      <c r="M54" s="79" t="str">
        <f>IF(AND($C54&lt;M$45,COUNT($E54:L54)&lt;$D$43),$D54/$D$43,"")</f>
        <v/>
      </c>
      <c r="N54" s="79" t="str">
        <f>IF(AND($C54&lt;N$45,COUNT($E54:M54)&lt;$D$43),$D54/$D$43,"")</f>
        <v/>
      </c>
      <c r="O54" s="79" t="str">
        <f>IF(AND($C54&lt;O$45,COUNT($E54:N54)&lt;$D$43),$D54/$D$43,"")</f>
        <v/>
      </c>
      <c r="P54" s="79" t="str">
        <f>IF(AND($C54&lt;P$45,COUNT($E54:O54)&lt;$D$43),$D54/$D$43,"")</f>
        <v/>
      </c>
      <c r="Q54" s="79" t="str">
        <f>IF(AND($C54&lt;Q$45,COUNT($E54:P54)&lt;$D$43),$D54/$D$43,"")</f>
        <v/>
      </c>
      <c r="R54" s="79" t="str">
        <f>IF(AND($C54&lt;R$45,COUNT($E54:Q54)&lt;$D$43),$D54/$D$43,"")</f>
        <v/>
      </c>
      <c r="S54" s="79" t="str">
        <f>IF(AND($C54&lt;S$45,COUNT($E54:R54)&lt;$D$43),$D54/$D$43,"")</f>
        <v/>
      </c>
      <c r="T54" s="79" t="str">
        <f>IF(AND($C54&lt;T$45,COUNT($E54:S54)&lt;$D$43),$D54/$D$43,"")</f>
        <v/>
      </c>
      <c r="U54" s="79" t="str">
        <f>IF(AND($C54&lt;U$45,COUNT($E54:T54)&lt;$D$43),$D54/$D$43,"")</f>
        <v/>
      </c>
      <c r="V54" s="79" t="str">
        <f>IF(AND($C54&lt;V$45,COUNT($E54:U54)&lt;$D$43),$D54/$D$43,"")</f>
        <v/>
      </c>
      <c r="W54" s="79" t="str">
        <f>IF(AND($C54&lt;W$45,COUNT($E54:V54)&lt;$D$43),$D54/$D$43,"")</f>
        <v/>
      </c>
      <c r="X54" s="79" t="str">
        <f>IF(AND($C54&lt;X$45,COUNT($E54:W54)&lt;$D$43),$D54/$D$43,"")</f>
        <v/>
      </c>
      <c r="Y54" s="42">
        <f t="shared" si="18"/>
        <v>0</v>
      </c>
    </row>
    <row r="55" spans="2:25" x14ac:dyDescent="0.15">
      <c r="B55" s="92"/>
      <c r="C55" s="49">
        <v>33</v>
      </c>
      <c r="D55" s="41">
        <v>0</v>
      </c>
      <c r="E55" s="42" t="str">
        <f t="shared" si="17"/>
        <v/>
      </c>
      <c r="F55" s="79" t="str">
        <f>IF(AND($C55&lt;F$45,COUNT($E55:E55)&lt;$D$43),$D55/$D$43,"")</f>
        <v/>
      </c>
      <c r="G55" s="79" t="str">
        <f>IF(AND($C55&lt;G$45,COUNT($E55:F55)&lt;$D$43),$D55/$D$43,"")</f>
        <v/>
      </c>
      <c r="H55" s="79" t="str">
        <f>IF(AND($C55&lt;H$45,COUNT($E55:G55)&lt;$D$43),$D55/$D$43,"")</f>
        <v/>
      </c>
      <c r="I55" s="79" t="str">
        <f>IF(AND($C55&lt;I$45,COUNT($E55:H55)&lt;$D$43),$D55/$D$43,"")</f>
        <v/>
      </c>
      <c r="J55" s="79" t="str">
        <f>IF(AND($C55&lt;J$45,COUNT($E55:I55)&lt;$D$43),$D55/$D$43,"")</f>
        <v/>
      </c>
      <c r="K55" s="79" t="str">
        <f>IF(AND($C55&lt;K$45,COUNT($E55:J55)&lt;$D$43),$D55/$D$43,"")</f>
        <v/>
      </c>
      <c r="L55" s="79" t="str">
        <f>IF(AND($C55&lt;L$45,COUNT($E55:K55)&lt;$D$43),$D55/$D$43,"")</f>
        <v/>
      </c>
      <c r="M55" s="79" t="str">
        <f>IF(AND($C55&lt;M$45,COUNT($E55:L55)&lt;$D$43),$D55/$D$43,"")</f>
        <v/>
      </c>
      <c r="N55" s="79" t="str">
        <f>IF(AND($C55&lt;N$45,COUNT($E55:M55)&lt;$D$43),$D55/$D$43,"")</f>
        <v/>
      </c>
      <c r="O55" s="79" t="str">
        <f>IF(AND($C55&lt;O$45,COUNT($E55:N55)&lt;$D$43),$D55/$D$43,"")</f>
        <v/>
      </c>
      <c r="P55" s="79" t="str">
        <f>IF(AND($C55&lt;P$45,COUNT($E55:O55)&lt;$D$43),$D55/$D$43,"")</f>
        <v/>
      </c>
      <c r="Q55" s="79" t="str">
        <f>IF(AND($C55&lt;Q$45,COUNT($E55:P55)&lt;$D$43),$D55/$D$43,"")</f>
        <v/>
      </c>
      <c r="R55" s="79" t="str">
        <f>IF(AND($C55&lt;R$45,COUNT($E55:Q55)&lt;$D$43),$D55/$D$43,"")</f>
        <v/>
      </c>
      <c r="S55" s="79" t="str">
        <f>IF(AND($C55&lt;S$45,COUNT($E55:R55)&lt;$D$43),$D55/$D$43,"")</f>
        <v/>
      </c>
      <c r="T55" s="79" t="str">
        <f>IF(AND($C55&lt;T$45,COUNT($E55:S55)&lt;$D$43),$D55/$D$43,"")</f>
        <v/>
      </c>
      <c r="U55" s="79" t="str">
        <f>IF(AND($C55&lt;U$45,COUNT($E55:T55)&lt;$D$43),$D55/$D$43,"")</f>
        <v/>
      </c>
      <c r="V55" s="79" t="str">
        <f>IF(AND($C55&lt;V$45,COUNT($E55:U55)&lt;$D$43),$D55/$D$43,"")</f>
        <v/>
      </c>
      <c r="W55" s="79" t="str">
        <f>IF(AND($C55&lt;W$45,COUNT($E55:V55)&lt;$D$43),$D55/$D$43,"")</f>
        <v/>
      </c>
      <c r="X55" s="79" t="str">
        <f>IF(AND($C55&lt;X$45,COUNT($E55:W55)&lt;$D$43),$D55/$D$43,"")</f>
        <v/>
      </c>
      <c r="Y55" s="42">
        <f t="shared" si="18"/>
        <v>0</v>
      </c>
    </row>
    <row r="56" spans="2:25" x14ac:dyDescent="0.15">
      <c r="B56" s="92"/>
      <c r="C56" s="49">
        <v>34</v>
      </c>
      <c r="D56" s="41">
        <v>0</v>
      </c>
      <c r="E56" s="42" t="str">
        <f t="shared" si="17"/>
        <v/>
      </c>
      <c r="F56" s="79" t="str">
        <f>IF(AND($C56&lt;F$45,COUNT($E56:E56)&lt;$D$43),$D56/$D$43,"")</f>
        <v/>
      </c>
      <c r="G56" s="79" t="str">
        <f>IF(AND($C56&lt;G$45,COUNT($E56:F56)&lt;$D$43),$D56/$D$43,"")</f>
        <v/>
      </c>
      <c r="H56" s="79" t="str">
        <f>IF(AND($C56&lt;H$45,COUNT($E56:G56)&lt;$D$43),$D56/$D$43,"")</f>
        <v/>
      </c>
      <c r="I56" s="79" t="str">
        <f>IF(AND($C56&lt;I$45,COUNT($E56:H56)&lt;$D$43),$D56/$D$43,"")</f>
        <v/>
      </c>
      <c r="J56" s="79" t="str">
        <f>IF(AND($C56&lt;J$45,COUNT($E56:I56)&lt;$D$43),$D56/$D$43,"")</f>
        <v/>
      </c>
      <c r="K56" s="79" t="str">
        <f>IF(AND($C56&lt;K$45,COUNT($E56:J56)&lt;$D$43),$D56/$D$43,"")</f>
        <v/>
      </c>
      <c r="L56" s="79" t="str">
        <f>IF(AND($C56&lt;L$45,COUNT($E56:K56)&lt;$D$43),$D56/$D$43,"")</f>
        <v/>
      </c>
      <c r="M56" s="79" t="str">
        <f>IF(AND($C56&lt;M$45,COUNT($E56:L56)&lt;$D$43),$D56/$D$43,"")</f>
        <v/>
      </c>
      <c r="N56" s="79" t="str">
        <f>IF(AND($C56&lt;N$45,COUNT($E56:M56)&lt;$D$43),$D56/$D$43,"")</f>
        <v/>
      </c>
      <c r="O56" s="79" t="str">
        <f>IF(AND($C56&lt;O$45,COUNT($E56:N56)&lt;$D$43),$D56/$D$43,"")</f>
        <v/>
      </c>
      <c r="P56" s="79" t="str">
        <f>IF(AND($C56&lt;P$45,COUNT($E56:O56)&lt;$D$43),$D56/$D$43,"")</f>
        <v/>
      </c>
      <c r="Q56" s="79" t="str">
        <f>IF(AND($C56&lt;Q$45,COUNT($E56:P56)&lt;$D$43),$D56/$D$43,"")</f>
        <v/>
      </c>
      <c r="R56" s="79" t="str">
        <f>IF(AND($C56&lt;R$45,COUNT($E56:Q56)&lt;$D$43),$D56/$D$43,"")</f>
        <v/>
      </c>
      <c r="S56" s="79" t="str">
        <f>IF(AND($C56&lt;S$45,COUNT($E56:R56)&lt;$D$43),$D56/$D$43,"")</f>
        <v/>
      </c>
      <c r="T56" s="79" t="str">
        <f>IF(AND($C56&lt;T$45,COUNT($E56:S56)&lt;$D$43),$D56/$D$43,"")</f>
        <v/>
      </c>
      <c r="U56" s="79" t="str">
        <f>IF(AND($C56&lt;U$45,COUNT($E56:T56)&lt;$D$43),$D56/$D$43,"")</f>
        <v/>
      </c>
      <c r="V56" s="79" t="str">
        <f>IF(AND($C56&lt;V$45,COUNT($E56:U56)&lt;$D$43),$D56/$D$43,"")</f>
        <v/>
      </c>
      <c r="W56" s="79" t="str">
        <f>IF(AND($C56&lt;W$45,COUNT($E56:V56)&lt;$D$43),$D56/$D$43,"")</f>
        <v/>
      </c>
      <c r="X56" s="79" t="str">
        <f>IF(AND($C56&lt;X$45,COUNT($E56:W56)&lt;$D$43),$D56/$D$43,"")</f>
        <v/>
      </c>
      <c r="Y56" s="42">
        <f t="shared" si="18"/>
        <v>0</v>
      </c>
    </row>
    <row r="57" spans="2:25" x14ac:dyDescent="0.15">
      <c r="B57" s="92"/>
      <c r="C57" s="49">
        <v>35</v>
      </c>
      <c r="D57" s="41">
        <v>0</v>
      </c>
      <c r="E57" s="42" t="str">
        <f t="shared" si="17"/>
        <v/>
      </c>
      <c r="F57" s="79" t="str">
        <f>IF(AND($C57&lt;F$45,COUNT($E57:E57)&lt;$D$43),$D57/$D$43,"")</f>
        <v/>
      </c>
      <c r="G57" s="79" t="str">
        <f>IF(AND($C57&lt;G$45,COUNT($E57:F57)&lt;$D$43),$D57/$D$43,"")</f>
        <v/>
      </c>
      <c r="H57" s="79" t="str">
        <f>IF(AND($C57&lt;H$45,COUNT($E57:G57)&lt;$D$43),$D57/$D$43,"")</f>
        <v/>
      </c>
      <c r="I57" s="79" t="str">
        <f>IF(AND($C57&lt;I$45,COUNT($E57:H57)&lt;$D$43),$D57/$D$43,"")</f>
        <v/>
      </c>
      <c r="J57" s="79" t="str">
        <f>IF(AND($C57&lt;J$45,COUNT($E57:I57)&lt;$D$43),$D57/$D$43,"")</f>
        <v/>
      </c>
      <c r="K57" s="79" t="str">
        <f>IF(AND($C57&lt;K$45,COUNT($E57:J57)&lt;$D$43),$D57/$D$43,"")</f>
        <v/>
      </c>
      <c r="L57" s="79" t="str">
        <f>IF(AND($C57&lt;L$45,COUNT($E57:K57)&lt;$D$43),$D57/$D$43,"")</f>
        <v/>
      </c>
      <c r="M57" s="79" t="str">
        <f>IF(AND($C57&lt;M$45,COUNT($E57:L57)&lt;$D$43),$D57/$D$43,"")</f>
        <v/>
      </c>
      <c r="N57" s="79" t="str">
        <f>IF(AND($C57&lt;N$45,COUNT($E57:M57)&lt;$D$43),$D57/$D$43,"")</f>
        <v/>
      </c>
      <c r="O57" s="79" t="str">
        <f>IF(AND($C57&lt;O$45,COUNT($E57:N57)&lt;$D$43),$D57/$D$43,"")</f>
        <v/>
      </c>
      <c r="P57" s="79" t="str">
        <f>IF(AND($C57&lt;P$45,COUNT($E57:O57)&lt;$D$43),$D57/$D$43,"")</f>
        <v/>
      </c>
      <c r="Q57" s="79" t="str">
        <f>IF(AND($C57&lt;Q$45,COUNT($E57:P57)&lt;$D$43),$D57/$D$43,"")</f>
        <v/>
      </c>
      <c r="R57" s="79" t="str">
        <f>IF(AND($C57&lt;R$45,COUNT($E57:Q57)&lt;$D$43),$D57/$D$43,"")</f>
        <v/>
      </c>
      <c r="S57" s="79" t="str">
        <f>IF(AND($C57&lt;S$45,COUNT($E57:R57)&lt;$D$43),$D57/$D$43,"")</f>
        <v/>
      </c>
      <c r="T57" s="79" t="str">
        <f>IF(AND($C57&lt;T$45,COUNT($E57:S57)&lt;$D$43),$D57/$D$43,"")</f>
        <v/>
      </c>
      <c r="U57" s="79" t="str">
        <f>IF(AND($C57&lt;U$45,COUNT($E57:T57)&lt;$D$43),$D57/$D$43,"")</f>
        <v/>
      </c>
      <c r="V57" s="79" t="str">
        <f>IF(AND($C57&lt;V$45,COUNT($E57:U57)&lt;$D$43),$D57/$D$43,"")</f>
        <v/>
      </c>
      <c r="W57" s="79" t="str">
        <f>IF(AND($C57&lt;W$45,COUNT($E57:V57)&lt;$D$43),$D57/$D$43,"")</f>
        <v/>
      </c>
      <c r="X57" s="79" t="str">
        <f>IF(AND($C57&lt;X$45,COUNT($E57:W57)&lt;$D$43),$D57/$D$43,"")</f>
        <v/>
      </c>
      <c r="Y57" s="42">
        <f t="shared" si="18"/>
        <v>0</v>
      </c>
    </row>
    <row r="58" spans="2:25" x14ac:dyDescent="0.15">
      <c r="B58" s="92"/>
      <c r="C58" s="49">
        <v>36</v>
      </c>
      <c r="D58" s="41">
        <v>0</v>
      </c>
      <c r="E58" s="42" t="str">
        <f t="shared" si="17"/>
        <v/>
      </c>
      <c r="F58" s="79" t="str">
        <f>IF(AND($C58&lt;F$45,COUNT($E58:E58)&lt;$D$43),$D58/$D$43,"")</f>
        <v/>
      </c>
      <c r="G58" s="79" t="str">
        <f>IF(AND($C58&lt;G$45,COUNT($E58:F58)&lt;$D$43),$D58/$D$43,"")</f>
        <v/>
      </c>
      <c r="H58" s="79" t="str">
        <f>IF(AND($C58&lt;H$45,COUNT($E58:G58)&lt;$D$43),$D58/$D$43,"")</f>
        <v/>
      </c>
      <c r="I58" s="79" t="str">
        <f>IF(AND($C58&lt;I$45,COUNT($E58:H58)&lt;$D$43),$D58/$D$43,"")</f>
        <v/>
      </c>
      <c r="J58" s="79" t="str">
        <f>IF(AND($C58&lt;J$45,COUNT($E58:I58)&lt;$D$43),$D58/$D$43,"")</f>
        <v/>
      </c>
      <c r="K58" s="79" t="str">
        <f>IF(AND($C58&lt;K$45,COUNT($E58:J58)&lt;$D$43),$D58/$D$43,"")</f>
        <v/>
      </c>
      <c r="L58" s="79" t="str">
        <f>IF(AND($C58&lt;L$45,COUNT($E58:K58)&lt;$D$43),$D58/$D$43,"")</f>
        <v/>
      </c>
      <c r="M58" s="79" t="str">
        <f>IF(AND($C58&lt;M$45,COUNT($E58:L58)&lt;$D$43),$D58/$D$43,"")</f>
        <v/>
      </c>
      <c r="N58" s="79" t="str">
        <f>IF(AND($C58&lt;N$45,COUNT($E58:M58)&lt;$D$43),$D58/$D$43,"")</f>
        <v/>
      </c>
      <c r="O58" s="79" t="str">
        <f>IF(AND($C58&lt;O$45,COUNT($E58:N58)&lt;$D$43),$D58/$D$43,"")</f>
        <v/>
      </c>
      <c r="P58" s="79" t="str">
        <f>IF(AND($C58&lt;P$45,COUNT($E58:O58)&lt;$D$43),$D58/$D$43,"")</f>
        <v/>
      </c>
      <c r="Q58" s="79" t="str">
        <f>IF(AND($C58&lt;Q$45,COUNT($E58:P58)&lt;$D$43),$D58/$D$43,"")</f>
        <v/>
      </c>
      <c r="R58" s="79" t="str">
        <f>IF(AND($C58&lt;R$45,COUNT($E58:Q58)&lt;$D$43),$D58/$D$43,"")</f>
        <v/>
      </c>
      <c r="S58" s="79" t="str">
        <f>IF(AND($C58&lt;S$45,COUNT($E58:R58)&lt;$D$43),$D58/$D$43,"")</f>
        <v/>
      </c>
      <c r="T58" s="79" t="str">
        <f>IF(AND($C58&lt;T$45,COUNT($E58:S58)&lt;$D$43),$D58/$D$43,"")</f>
        <v/>
      </c>
      <c r="U58" s="79" t="str">
        <f>IF(AND($C58&lt;U$45,COUNT($E58:T58)&lt;$D$43),$D58/$D$43,"")</f>
        <v/>
      </c>
      <c r="V58" s="79" t="str">
        <f>IF(AND($C58&lt;V$45,COUNT($E58:U58)&lt;$D$43),$D58/$D$43,"")</f>
        <v/>
      </c>
      <c r="W58" s="79" t="str">
        <f>IF(AND($C58&lt;W$45,COUNT($E58:V58)&lt;$D$43),$D58/$D$43,"")</f>
        <v/>
      </c>
      <c r="X58" s="79" t="str">
        <f>IF(AND($C58&lt;X$45,COUNT($E58:W58)&lt;$D$43),$D58/$D$43,"")</f>
        <v/>
      </c>
      <c r="Y58" s="42">
        <f t="shared" si="18"/>
        <v>0</v>
      </c>
    </row>
    <row r="59" spans="2:25" x14ac:dyDescent="0.15">
      <c r="B59" s="92"/>
      <c r="C59" s="49">
        <v>37</v>
      </c>
      <c r="D59" s="41">
        <v>0</v>
      </c>
      <c r="E59" s="42" t="str">
        <f t="shared" si="17"/>
        <v/>
      </c>
      <c r="F59" s="79" t="str">
        <f>IF(AND($C59&lt;F$45,COUNT($E59:E59)&lt;$D$43),$D59/$D$43,"")</f>
        <v/>
      </c>
      <c r="G59" s="79" t="str">
        <f>IF(AND($C59&lt;G$45,COUNT($E59:F59)&lt;$D$43),$D59/$D$43,"")</f>
        <v/>
      </c>
      <c r="H59" s="79" t="str">
        <f>IF(AND($C59&lt;H$45,COUNT($E59:G59)&lt;$D$43),$D59/$D$43,"")</f>
        <v/>
      </c>
      <c r="I59" s="79" t="str">
        <f>IF(AND($C59&lt;I$45,COUNT($E59:H59)&lt;$D$43),$D59/$D$43,"")</f>
        <v/>
      </c>
      <c r="J59" s="79" t="str">
        <f>IF(AND($C59&lt;J$45,COUNT($E59:I59)&lt;$D$43),$D59/$D$43,"")</f>
        <v/>
      </c>
      <c r="K59" s="79" t="str">
        <f>IF(AND($C59&lt;K$45,COUNT($E59:J59)&lt;$D$43),$D59/$D$43,"")</f>
        <v/>
      </c>
      <c r="L59" s="79" t="str">
        <f>IF(AND($C59&lt;L$45,COUNT($E59:K59)&lt;$D$43),$D59/$D$43,"")</f>
        <v/>
      </c>
      <c r="M59" s="79" t="str">
        <f>IF(AND($C59&lt;M$45,COUNT($E59:L59)&lt;$D$43),$D59/$D$43,"")</f>
        <v/>
      </c>
      <c r="N59" s="79" t="str">
        <f>IF(AND($C59&lt;N$45,COUNT($E59:M59)&lt;$D$43),$D59/$D$43,"")</f>
        <v/>
      </c>
      <c r="O59" s="79" t="str">
        <f>IF(AND($C59&lt;O$45,COUNT($E59:N59)&lt;$D$43),$D59/$D$43,"")</f>
        <v/>
      </c>
      <c r="P59" s="79" t="str">
        <f>IF(AND($C59&lt;P$45,COUNT($E59:O59)&lt;$D$43),$D59/$D$43,"")</f>
        <v/>
      </c>
      <c r="Q59" s="79" t="str">
        <f>IF(AND($C59&lt;Q$45,COUNT($E59:P59)&lt;$D$43),$D59/$D$43,"")</f>
        <v/>
      </c>
      <c r="R59" s="79" t="str">
        <f>IF(AND($C59&lt;R$45,COUNT($E59:Q59)&lt;$D$43),$D59/$D$43,"")</f>
        <v/>
      </c>
      <c r="S59" s="79" t="str">
        <f>IF(AND($C59&lt;S$45,COUNT($E59:R59)&lt;$D$43),$D59/$D$43,"")</f>
        <v/>
      </c>
      <c r="T59" s="79" t="str">
        <f>IF(AND($C59&lt;T$45,COUNT($E59:S59)&lt;$D$43),$D59/$D$43,"")</f>
        <v/>
      </c>
      <c r="U59" s="79" t="str">
        <f>IF(AND($C59&lt;U$45,COUNT($E59:T59)&lt;$D$43),$D59/$D$43,"")</f>
        <v/>
      </c>
      <c r="V59" s="79" t="str">
        <f>IF(AND($C59&lt;V$45,COUNT($E59:U59)&lt;$D$43),$D59/$D$43,"")</f>
        <v/>
      </c>
      <c r="W59" s="79" t="str">
        <f>IF(AND($C59&lt;W$45,COUNT($E59:V59)&lt;$D$43),$D59/$D$43,"")</f>
        <v/>
      </c>
      <c r="X59" s="79" t="str">
        <f>IF(AND($C59&lt;X$45,COUNT($E59:W59)&lt;$D$43),$D59/$D$43,"")</f>
        <v/>
      </c>
      <c r="Y59" s="42">
        <f t="shared" si="18"/>
        <v>0</v>
      </c>
    </row>
    <row r="60" spans="2:25" x14ac:dyDescent="0.15">
      <c r="B60" s="92"/>
      <c r="C60" s="49">
        <v>38</v>
      </c>
      <c r="D60" s="41">
        <v>0</v>
      </c>
      <c r="E60" s="42" t="str">
        <f t="shared" si="17"/>
        <v/>
      </c>
      <c r="F60" s="79" t="str">
        <f>IF(AND($C60&lt;F$45,COUNT($E60:E60)&lt;$D$43),$D60/$D$43,"")</f>
        <v/>
      </c>
      <c r="G60" s="79" t="str">
        <f>IF(AND($C60&lt;G$45,COUNT($E60:F60)&lt;$D$43),$D60/$D$43,"")</f>
        <v/>
      </c>
      <c r="H60" s="79" t="str">
        <f>IF(AND($C60&lt;H$45,COUNT($E60:G60)&lt;$D$43),$D60/$D$43,"")</f>
        <v/>
      </c>
      <c r="I60" s="79" t="str">
        <f>IF(AND($C60&lt;I$45,COUNT($E60:H60)&lt;$D$43),$D60/$D$43,"")</f>
        <v/>
      </c>
      <c r="J60" s="79" t="str">
        <f>IF(AND($C60&lt;J$45,COUNT($E60:I60)&lt;$D$43),$D60/$D$43,"")</f>
        <v/>
      </c>
      <c r="K60" s="79" t="str">
        <f>IF(AND($C60&lt;K$45,COUNT($E60:J60)&lt;$D$43),$D60/$D$43,"")</f>
        <v/>
      </c>
      <c r="L60" s="79" t="str">
        <f>IF(AND($C60&lt;L$45,COUNT($E60:K60)&lt;$D$43),$D60/$D$43,"")</f>
        <v/>
      </c>
      <c r="M60" s="79" t="str">
        <f>IF(AND($C60&lt;M$45,COUNT($E60:L60)&lt;$D$43),$D60/$D$43,"")</f>
        <v/>
      </c>
      <c r="N60" s="79" t="str">
        <f>IF(AND($C60&lt;N$45,COUNT($E60:M60)&lt;$D$43),$D60/$D$43,"")</f>
        <v/>
      </c>
      <c r="O60" s="79" t="str">
        <f>IF(AND($C60&lt;O$45,COUNT($E60:N60)&lt;$D$43),$D60/$D$43,"")</f>
        <v/>
      </c>
      <c r="P60" s="79" t="str">
        <f>IF(AND($C60&lt;P$45,COUNT($E60:O60)&lt;$D$43),$D60/$D$43,"")</f>
        <v/>
      </c>
      <c r="Q60" s="79" t="str">
        <f>IF(AND($C60&lt;Q$45,COUNT($E60:P60)&lt;$D$43),$D60/$D$43,"")</f>
        <v/>
      </c>
      <c r="R60" s="79" t="str">
        <f>IF(AND($C60&lt;R$45,COUNT($E60:Q60)&lt;$D$43),$D60/$D$43,"")</f>
        <v/>
      </c>
      <c r="S60" s="79" t="str">
        <f>IF(AND($C60&lt;S$45,COUNT($E60:R60)&lt;$D$43),$D60/$D$43,"")</f>
        <v/>
      </c>
      <c r="T60" s="79" t="str">
        <f>IF(AND($C60&lt;T$45,COUNT($E60:S60)&lt;$D$43),$D60/$D$43,"")</f>
        <v/>
      </c>
      <c r="U60" s="79" t="str">
        <f>IF(AND($C60&lt;U$45,COUNT($E60:T60)&lt;$D$43),$D60/$D$43,"")</f>
        <v/>
      </c>
      <c r="V60" s="79" t="str">
        <f>IF(AND($C60&lt;V$45,COUNT($E60:U60)&lt;$D$43),$D60/$D$43,"")</f>
        <v/>
      </c>
      <c r="W60" s="79" t="str">
        <f>IF(AND($C60&lt;W$45,COUNT($E60:V60)&lt;$D$43),$D60/$D$43,"")</f>
        <v/>
      </c>
      <c r="X60" s="79" t="str">
        <f>IF(AND($C60&lt;X$45,COUNT($E60:W60)&lt;$D$43),$D60/$D$43,"")</f>
        <v/>
      </c>
      <c r="Y60" s="42">
        <f t="shared" si="18"/>
        <v>0</v>
      </c>
    </row>
    <row r="61" spans="2:25" x14ac:dyDescent="0.15">
      <c r="B61" s="92"/>
      <c r="C61" s="49">
        <v>39</v>
      </c>
      <c r="D61" s="41">
        <v>0</v>
      </c>
      <c r="E61" s="42" t="str">
        <f t="shared" si="17"/>
        <v/>
      </c>
      <c r="F61" s="79" t="str">
        <f>IF(AND($C61&lt;F$45,COUNT($E61:E61)&lt;$D$43),$D61/$D$43,"")</f>
        <v/>
      </c>
      <c r="G61" s="79" t="str">
        <f>IF(AND($C61&lt;G$45,COUNT($E61:F61)&lt;$D$43),$D61/$D$43,"")</f>
        <v/>
      </c>
      <c r="H61" s="79" t="str">
        <f>IF(AND($C61&lt;H$45,COUNT($E61:G61)&lt;$D$43),$D61/$D$43,"")</f>
        <v/>
      </c>
      <c r="I61" s="79" t="str">
        <f>IF(AND($C61&lt;I$45,COUNT($E61:H61)&lt;$D$43),$D61/$D$43,"")</f>
        <v/>
      </c>
      <c r="J61" s="79" t="str">
        <f>IF(AND($C61&lt;J$45,COUNT($E61:I61)&lt;$D$43),$D61/$D$43,"")</f>
        <v/>
      </c>
      <c r="K61" s="79" t="str">
        <f>IF(AND($C61&lt;K$45,COUNT($E61:J61)&lt;$D$43),$D61/$D$43,"")</f>
        <v/>
      </c>
      <c r="L61" s="79" t="str">
        <f>IF(AND($C61&lt;L$45,COUNT($E61:K61)&lt;$D$43),$D61/$D$43,"")</f>
        <v/>
      </c>
      <c r="M61" s="79" t="str">
        <f>IF(AND($C61&lt;M$45,COUNT($E61:L61)&lt;$D$43),$D61/$D$43,"")</f>
        <v/>
      </c>
      <c r="N61" s="79" t="str">
        <f>IF(AND($C61&lt;N$45,COUNT($E61:M61)&lt;$D$43),$D61/$D$43,"")</f>
        <v/>
      </c>
      <c r="O61" s="79" t="str">
        <f>IF(AND($C61&lt;O$45,COUNT($E61:N61)&lt;$D$43),$D61/$D$43,"")</f>
        <v/>
      </c>
      <c r="P61" s="79" t="str">
        <f>IF(AND($C61&lt;P$45,COUNT($E61:O61)&lt;$D$43),$D61/$D$43,"")</f>
        <v/>
      </c>
      <c r="Q61" s="79" t="str">
        <f>IF(AND($C61&lt;Q$45,COUNT($E61:P61)&lt;$D$43),$D61/$D$43,"")</f>
        <v/>
      </c>
      <c r="R61" s="79" t="str">
        <f>IF(AND($C61&lt;R$45,COUNT($E61:Q61)&lt;$D$43),$D61/$D$43,"")</f>
        <v/>
      </c>
      <c r="S61" s="79" t="str">
        <f>IF(AND($C61&lt;S$45,COUNT($E61:R61)&lt;$D$43),$D61/$D$43,"")</f>
        <v/>
      </c>
      <c r="T61" s="79" t="str">
        <f>IF(AND($C61&lt;T$45,COUNT($E61:S61)&lt;$D$43),$D61/$D$43,"")</f>
        <v/>
      </c>
      <c r="U61" s="79" t="str">
        <f>IF(AND($C61&lt;U$45,COUNT($E61:T61)&lt;$D$43),$D61/$D$43,"")</f>
        <v/>
      </c>
      <c r="V61" s="79" t="str">
        <f>IF(AND($C61&lt;V$45,COUNT($E61:U61)&lt;$D$43),$D61/$D$43,"")</f>
        <v/>
      </c>
      <c r="W61" s="79" t="str">
        <f>IF(AND($C61&lt;W$45,COUNT($E61:V61)&lt;$D$43),$D61/$D$43,"")</f>
        <v/>
      </c>
      <c r="X61" s="79" t="str">
        <f>IF(AND($C61&lt;X$45,COUNT($E61:W61)&lt;$D$43),$D61/$D$43,"")</f>
        <v/>
      </c>
      <c r="Y61" s="42">
        <f t="shared" si="18"/>
        <v>0</v>
      </c>
    </row>
    <row r="62" spans="2:25" x14ac:dyDescent="0.15">
      <c r="B62" s="92"/>
      <c r="C62" s="49">
        <v>40</v>
      </c>
      <c r="D62" s="41">
        <v>0</v>
      </c>
      <c r="E62" s="42" t="str">
        <f t="shared" si="17"/>
        <v/>
      </c>
      <c r="F62" s="79" t="str">
        <f>IF(AND($C62&lt;F$45,COUNT($E62:E62)&lt;$D$43),$D62/$D$43,"")</f>
        <v/>
      </c>
      <c r="G62" s="79" t="str">
        <f>IF(AND($C62&lt;G$45,COUNT($E62:F62)&lt;$D$43),$D62/$D$43,"")</f>
        <v/>
      </c>
      <c r="H62" s="79" t="str">
        <f>IF(AND($C62&lt;H$45,COUNT($E62:G62)&lt;$D$43),$D62/$D$43,"")</f>
        <v/>
      </c>
      <c r="I62" s="79" t="str">
        <f>IF(AND($C62&lt;I$45,COUNT($E62:H62)&lt;$D$43),$D62/$D$43,"")</f>
        <v/>
      </c>
      <c r="J62" s="79" t="str">
        <f>IF(AND($C62&lt;J$45,COUNT($E62:I62)&lt;$D$43),$D62/$D$43,"")</f>
        <v/>
      </c>
      <c r="K62" s="79" t="str">
        <f>IF(AND($C62&lt;K$45,COUNT($E62:J62)&lt;$D$43),$D62/$D$43,"")</f>
        <v/>
      </c>
      <c r="L62" s="79" t="str">
        <f>IF(AND($C62&lt;L$45,COUNT($E62:K62)&lt;$D$43),$D62/$D$43,"")</f>
        <v/>
      </c>
      <c r="M62" s="79" t="str">
        <f>IF(AND($C62&lt;M$45,COUNT($E62:L62)&lt;$D$43),$D62/$D$43,"")</f>
        <v/>
      </c>
      <c r="N62" s="79" t="str">
        <f>IF(AND($C62&lt;N$45,COUNT($E62:M62)&lt;$D$43),$D62/$D$43,"")</f>
        <v/>
      </c>
      <c r="O62" s="79" t="str">
        <f>IF(AND($C62&lt;O$45,COUNT($E62:N62)&lt;$D$43),$D62/$D$43,"")</f>
        <v/>
      </c>
      <c r="P62" s="79" t="str">
        <f>IF(AND($C62&lt;P$45,COUNT($E62:O62)&lt;$D$43),$D62/$D$43,"")</f>
        <v/>
      </c>
      <c r="Q62" s="79" t="str">
        <f>IF(AND($C62&lt;Q$45,COUNT($E62:P62)&lt;$D$43),$D62/$D$43,"")</f>
        <v/>
      </c>
      <c r="R62" s="79" t="str">
        <f>IF(AND($C62&lt;R$45,COUNT($E62:Q62)&lt;$D$43),$D62/$D$43,"")</f>
        <v/>
      </c>
      <c r="S62" s="79" t="str">
        <f>IF(AND($C62&lt;S$45,COUNT($E62:R62)&lt;$D$43),$D62/$D$43,"")</f>
        <v/>
      </c>
      <c r="T62" s="79" t="str">
        <f>IF(AND($C62&lt;T$45,COUNT($E62:S62)&lt;$D$43),$D62/$D$43,"")</f>
        <v/>
      </c>
      <c r="U62" s="79" t="str">
        <f>IF(AND($C62&lt;U$45,COUNT($E62:T62)&lt;$D$43),$D62/$D$43,"")</f>
        <v/>
      </c>
      <c r="V62" s="79" t="str">
        <f>IF(AND($C62&lt;V$45,COUNT($E62:U62)&lt;$D$43),$D62/$D$43,"")</f>
        <v/>
      </c>
      <c r="W62" s="79" t="str">
        <f>IF(AND($C62&lt;W$45,COUNT($E62:V62)&lt;$D$43),$D62/$D$43,"")</f>
        <v/>
      </c>
      <c r="X62" s="79" t="str">
        <f>IF(AND($C62&lt;X$45,COUNT($E62:W62)&lt;$D$43),$D62/$D$43,"")</f>
        <v/>
      </c>
      <c r="Y62" s="42">
        <f t="shared" si="18"/>
        <v>0</v>
      </c>
    </row>
    <row r="63" spans="2:25" x14ac:dyDescent="0.15">
      <c r="B63" s="92"/>
      <c r="C63" s="49">
        <v>41</v>
      </c>
      <c r="D63" s="41">
        <v>0</v>
      </c>
      <c r="E63" s="42" t="str">
        <f t="shared" si="17"/>
        <v/>
      </c>
      <c r="F63" s="79" t="str">
        <f>IF(AND($C63&lt;F$45,COUNT($E63:E63)&lt;$D$43),$D63/$D$43,"")</f>
        <v/>
      </c>
      <c r="G63" s="79" t="str">
        <f>IF(AND($C63&lt;G$45,COUNT($E63:F63)&lt;$D$43),$D63/$D$43,"")</f>
        <v/>
      </c>
      <c r="H63" s="79" t="str">
        <f>IF(AND($C63&lt;H$45,COUNT($E63:G63)&lt;$D$43),$D63/$D$43,"")</f>
        <v/>
      </c>
      <c r="I63" s="79" t="str">
        <f>IF(AND($C63&lt;I$45,COUNT($E63:H63)&lt;$D$43),$D63/$D$43,"")</f>
        <v/>
      </c>
      <c r="J63" s="79" t="str">
        <f>IF(AND($C63&lt;J$45,COUNT($E63:I63)&lt;$D$43),$D63/$D$43,"")</f>
        <v/>
      </c>
      <c r="K63" s="79" t="str">
        <f>IF(AND($C63&lt;K$45,COUNT($E63:J63)&lt;$D$43),$D63/$D$43,"")</f>
        <v/>
      </c>
      <c r="L63" s="79" t="str">
        <f>IF(AND($C63&lt;L$45,COUNT($E63:K63)&lt;$D$43),$D63/$D$43,"")</f>
        <v/>
      </c>
      <c r="M63" s="79" t="str">
        <f>IF(AND($C63&lt;M$45,COUNT($E63:L63)&lt;$D$43),$D63/$D$43,"")</f>
        <v/>
      </c>
      <c r="N63" s="79" t="str">
        <f>IF(AND($C63&lt;N$45,COUNT($E63:M63)&lt;$D$43),$D63/$D$43,"")</f>
        <v/>
      </c>
      <c r="O63" s="79" t="str">
        <f>IF(AND($C63&lt;O$45,COUNT($E63:N63)&lt;$D$43),$D63/$D$43,"")</f>
        <v/>
      </c>
      <c r="P63" s="79" t="str">
        <f>IF(AND($C63&lt;P$45,COUNT($E63:O63)&lt;$D$43),$D63/$D$43,"")</f>
        <v/>
      </c>
      <c r="Q63" s="79" t="str">
        <f>IF(AND($C63&lt;Q$45,COUNT($E63:P63)&lt;$D$43),$D63/$D$43,"")</f>
        <v/>
      </c>
      <c r="R63" s="79" t="str">
        <f>IF(AND($C63&lt;R$45,COUNT($E63:Q63)&lt;$D$43),$D63/$D$43,"")</f>
        <v/>
      </c>
      <c r="S63" s="79" t="str">
        <f>IF(AND($C63&lt;S$45,COUNT($E63:R63)&lt;$D$43),$D63/$D$43,"")</f>
        <v/>
      </c>
      <c r="T63" s="79" t="str">
        <f>IF(AND($C63&lt;T$45,COUNT($E63:S63)&lt;$D$43),$D63/$D$43,"")</f>
        <v/>
      </c>
      <c r="U63" s="79" t="str">
        <f>IF(AND($C63&lt;U$45,COUNT($E63:T63)&lt;$D$43),$D63/$D$43,"")</f>
        <v/>
      </c>
      <c r="V63" s="79" t="str">
        <f>IF(AND($C63&lt;V$45,COUNT($E63:U63)&lt;$D$43),$D63/$D$43,"")</f>
        <v/>
      </c>
      <c r="W63" s="79" t="str">
        <f>IF(AND($C63&lt;W$45,COUNT($E63:V63)&lt;$D$43),$D63/$D$43,"")</f>
        <v/>
      </c>
      <c r="X63" s="79" t="str">
        <f>IF(AND($C63&lt;X$45,COUNT($E63:W63)&lt;$D$43),$D63/$D$43,"")</f>
        <v/>
      </c>
      <c r="Y63" s="42">
        <f t="shared" si="18"/>
        <v>0</v>
      </c>
    </row>
    <row r="64" spans="2:25" x14ac:dyDescent="0.15">
      <c r="B64" s="92"/>
      <c r="C64" s="49">
        <v>42</v>
      </c>
      <c r="D64" s="41">
        <v>0</v>
      </c>
      <c r="E64" s="42" t="str">
        <f t="shared" si="17"/>
        <v/>
      </c>
      <c r="F64" s="79" t="str">
        <f>IF(AND($C64&lt;F$45,COUNT($E64:E64)&lt;$D$43),$D64/$D$43,"")</f>
        <v/>
      </c>
      <c r="G64" s="79" t="str">
        <f>IF(AND($C64&lt;G$45,COUNT($E64:F64)&lt;$D$43),$D64/$D$43,"")</f>
        <v/>
      </c>
      <c r="H64" s="79" t="str">
        <f>IF(AND($C64&lt;H$45,COUNT($E64:G64)&lt;$D$43),$D64/$D$43,"")</f>
        <v/>
      </c>
      <c r="I64" s="79" t="str">
        <f>IF(AND($C64&lt;I$45,COUNT($E64:H64)&lt;$D$43),$D64/$D$43,"")</f>
        <v/>
      </c>
      <c r="J64" s="79" t="str">
        <f>IF(AND($C64&lt;J$45,COUNT($E64:I64)&lt;$D$43),$D64/$D$43,"")</f>
        <v/>
      </c>
      <c r="K64" s="79" t="str">
        <f>IF(AND($C64&lt;K$45,COUNT($E64:J64)&lt;$D$43),$D64/$D$43,"")</f>
        <v/>
      </c>
      <c r="L64" s="79" t="str">
        <f>IF(AND($C64&lt;L$45,COUNT($E64:K64)&lt;$D$43),$D64/$D$43,"")</f>
        <v/>
      </c>
      <c r="M64" s="79" t="str">
        <f>IF(AND($C64&lt;M$45,COUNT($E64:L64)&lt;$D$43),$D64/$D$43,"")</f>
        <v/>
      </c>
      <c r="N64" s="79" t="str">
        <f>IF(AND($C64&lt;N$45,COUNT($E64:M64)&lt;$D$43),$D64/$D$43,"")</f>
        <v/>
      </c>
      <c r="O64" s="79" t="str">
        <f>IF(AND($C64&lt;O$45,COUNT($E64:N64)&lt;$D$43),$D64/$D$43,"")</f>
        <v/>
      </c>
      <c r="P64" s="79" t="str">
        <f>IF(AND($C64&lt;P$45,COUNT($E64:O64)&lt;$D$43),$D64/$D$43,"")</f>
        <v/>
      </c>
      <c r="Q64" s="79" t="str">
        <f>IF(AND($C64&lt;Q$45,COUNT($E64:P64)&lt;$D$43),$D64/$D$43,"")</f>
        <v/>
      </c>
      <c r="R64" s="79" t="str">
        <f>IF(AND($C64&lt;R$45,COUNT($E64:Q64)&lt;$D$43),$D64/$D$43,"")</f>
        <v/>
      </c>
      <c r="S64" s="79" t="str">
        <f>IF(AND($C64&lt;S$45,COUNT($E64:R64)&lt;$D$43),$D64/$D$43,"")</f>
        <v/>
      </c>
      <c r="T64" s="79" t="str">
        <f>IF(AND($C64&lt;T$45,COUNT($E64:S64)&lt;$D$43),$D64/$D$43,"")</f>
        <v/>
      </c>
      <c r="U64" s="79" t="str">
        <f>IF(AND($C64&lt;U$45,COUNT($E64:T64)&lt;$D$43),$D64/$D$43,"")</f>
        <v/>
      </c>
      <c r="V64" s="79" t="str">
        <f>IF(AND($C64&lt;V$45,COUNT($E64:U64)&lt;$D$43),$D64/$D$43,"")</f>
        <v/>
      </c>
      <c r="W64" s="79" t="str">
        <f>IF(AND($C64&lt;W$45,COUNT($E64:V64)&lt;$D$43),$D64/$D$43,"")</f>
        <v/>
      </c>
      <c r="X64" s="79" t="str">
        <f>IF(AND($C64&lt;X$45,COUNT($E64:W64)&lt;$D$43),$D64/$D$43,"")</f>
        <v/>
      </c>
      <c r="Y64" s="42">
        <f t="shared" si="18"/>
        <v>0</v>
      </c>
    </row>
    <row r="65" spans="1:25" x14ac:dyDescent="0.15">
      <c r="B65" s="92"/>
      <c r="C65" s="49">
        <v>43</v>
      </c>
      <c r="D65" s="41">
        <v>0</v>
      </c>
      <c r="E65" s="42" t="str">
        <f t="shared" si="17"/>
        <v/>
      </c>
      <c r="F65" s="79" t="str">
        <f>IF(AND($C65&lt;F$45,COUNT($E65:E65)&lt;$D$43),$D65/$D$43,"")</f>
        <v/>
      </c>
      <c r="G65" s="79" t="str">
        <f>IF(AND($C65&lt;G$45,COUNT($E65:F65)&lt;$D$43),$D65/$D$43,"")</f>
        <v/>
      </c>
      <c r="H65" s="79" t="str">
        <f>IF(AND($C65&lt;H$45,COUNT($E65:G65)&lt;$D$43),$D65/$D$43,"")</f>
        <v/>
      </c>
      <c r="I65" s="79" t="str">
        <f>IF(AND($C65&lt;I$45,COUNT($E65:H65)&lt;$D$43),$D65/$D$43,"")</f>
        <v/>
      </c>
      <c r="J65" s="79" t="str">
        <f>IF(AND($C65&lt;J$45,COUNT($E65:I65)&lt;$D$43),$D65/$D$43,"")</f>
        <v/>
      </c>
      <c r="K65" s="79" t="str">
        <f>IF(AND($C65&lt;K$45,COUNT($E65:J65)&lt;$D$43),$D65/$D$43,"")</f>
        <v/>
      </c>
      <c r="L65" s="79" t="str">
        <f>IF(AND($C65&lt;L$45,COUNT($E65:K65)&lt;$D$43),$D65/$D$43,"")</f>
        <v/>
      </c>
      <c r="M65" s="79" t="str">
        <f>IF(AND($C65&lt;M$45,COUNT($E65:L65)&lt;$D$43),$D65/$D$43,"")</f>
        <v/>
      </c>
      <c r="N65" s="79" t="str">
        <f>IF(AND($C65&lt;N$45,COUNT($E65:M65)&lt;$D$43),$D65/$D$43,"")</f>
        <v/>
      </c>
      <c r="O65" s="79" t="str">
        <f>IF(AND($C65&lt;O$45,COUNT($E65:N65)&lt;$D$43),$D65/$D$43,"")</f>
        <v/>
      </c>
      <c r="P65" s="79" t="str">
        <f>IF(AND($C65&lt;P$45,COUNT($E65:O65)&lt;$D$43),$D65/$D$43,"")</f>
        <v/>
      </c>
      <c r="Q65" s="79" t="str">
        <f>IF(AND($C65&lt;Q$45,COUNT($E65:P65)&lt;$D$43),$D65/$D$43,"")</f>
        <v/>
      </c>
      <c r="R65" s="79" t="str">
        <f>IF(AND($C65&lt;R$45,COUNT($E65:Q65)&lt;$D$43),$D65/$D$43,"")</f>
        <v/>
      </c>
      <c r="S65" s="79" t="str">
        <f>IF(AND($C65&lt;S$45,COUNT($E65:R65)&lt;$D$43),$D65/$D$43,"")</f>
        <v/>
      </c>
      <c r="T65" s="79" t="str">
        <f>IF(AND($C65&lt;T$45,COUNT($E65:S65)&lt;$D$43),$D65/$D$43,"")</f>
        <v/>
      </c>
      <c r="U65" s="79" t="str">
        <f>IF(AND($C65&lt;U$45,COUNT($E65:T65)&lt;$D$43),$D65/$D$43,"")</f>
        <v/>
      </c>
      <c r="V65" s="79" t="str">
        <f>IF(AND($C65&lt;V$45,COUNT($E65:U65)&lt;$D$43),$D65/$D$43,"")</f>
        <v/>
      </c>
      <c r="W65" s="79" t="str">
        <f>IF(AND($C65&lt;W$45,COUNT($E65:V65)&lt;$D$43),$D65/$D$43,"")</f>
        <v/>
      </c>
      <c r="X65" s="79" t="str">
        <f>IF(AND($C65&lt;X$45,COUNT($E65:W65)&lt;$D$43),$D65/$D$43,"")</f>
        <v/>
      </c>
      <c r="Y65" s="42">
        <f t="shared" si="18"/>
        <v>0</v>
      </c>
    </row>
    <row r="66" spans="1:25" x14ac:dyDescent="0.15">
      <c r="B66" s="92"/>
      <c r="C66" s="49">
        <v>44</v>
      </c>
      <c r="D66" s="41">
        <v>0</v>
      </c>
      <c r="E66" s="42" t="str">
        <f t="shared" si="17"/>
        <v/>
      </c>
      <c r="F66" s="79" t="str">
        <f>IF(AND($C66&lt;F$45,COUNT($E66:E66)&lt;$D$43),$D66/$D$43,"")</f>
        <v/>
      </c>
      <c r="G66" s="79" t="str">
        <f>IF(AND($C66&lt;G$45,COUNT($E66:F66)&lt;$D$43),$D66/$D$43,"")</f>
        <v/>
      </c>
      <c r="H66" s="79" t="str">
        <f>IF(AND($C66&lt;H$45,COUNT($E66:G66)&lt;$D$43),$D66/$D$43,"")</f>
        <v/>
      </c>
      <c r="I66" s="79" t="str">
        <f>IF(AND($C66&lt;I$45,COUNT($E66:H66)&lt;$D$43),$D66/$D$43,"")</f>
        <v/>
      </c>
      <c r="J66" s="79" t="str">
        <f>IF(AND($C66&lt;J$45,COUNT($E66:I66)&lt;$D$43),$D66/$D$43,"")</f>
        <v/>
      </c>
      <c r="K66" s="79" t="str">
        <f>IF(AND($C66&lt;K$45,COUNT($E66:J66)&lt;$D$43),$D66/$D$43,"")</f>
        <v/>
      </c>
      <c r="L66" s="79" t="str">
        <f>IF(AND($C66&lt;L$45,COUNT($E66:K66)&lt;$D$43),$D66/$D$43,"")</f>
        <v/>
      </c>
      <c r="M66" s="79" t="str">
        <f>IF(AND($C66&lt;M$45,COUNT($E66:L66)&lt;$D$43),$D66/$D$43,"")</f>
        <v/>
      </c>
      <c r="N66" s="79" t="str">
        <f>IF(AND($C66&lt;N$45,COUNT($E66:M66)&lt;$D$43),$D66/$D$43,"")</f>
        <v/>
      </c>
      <c r="O66" s="79" t="str">
        <f>IF(AND($C66&lt;O$45,COUNT($E66:N66)&lt;$D$43),$D66/$D$43,"")</f>
        <v/>
      </c>
      <c r="P66" s="79" t="str">
        <f>IF(AND($C66&lt;P$45,COUNT($E66:O66)&lt;$D$43),$D66/$D$43,"")</f>
        <v/>
      </c>
      <c r="Q66" s="79" t="str">
        <f>IF(AND($C66&lt;Q$45,COUNT($E66:P66)&lt;$D$43),$D66/$D$43,"")</f>
        <v/>
      </c>
      <c r="R66" s="79" t="str">
        <f>IF(AND($C66&lt;R$45,COUNT($E66:Q66)&lt;$D$43),$D66/$D$43,"")</f>
        <v/>
      </c>
      <c r="S66" s="79" t="str">
        <f>IF(AND($C66&lt;S$45,COUNT($E66:R66)&lt;$D$43),$D66/$D$43,"")</f>
        <v/>
      </c>
      <c r="T66" s="79" t="str">
        <f>IF(AND($C66&lt;T$45,COUNT($E66:S66)&lt;$D$43),$D66/$D$43,"")</f>
        <v/>
      </c>
      <c r="U66" s="79" t="str">
        <f>IF(AND($C66&lt;U$45,COUNT($E66:T66)&lt;$D$43),$D66/$D$43,"")</f>
        <v/>
      </c>
      <c r="V66" s="79" t="str">
        <f>IF(AND($C66&lt;V$45,COUNT($E66:U66)&lt;$D$43),$D66/$D$43,"")</f>
        <v/>
      </c>
      <c r="W66" s="79" t="str">
        <f>IF(AND($C66&lt;W$45,COUNT($E66:V66)&lt;$D$43),$D66/$D$43,"")</f>
        <v/>
      </c>
      <c r="X66" s="79" t="str">
        <f>IF(AND($C66&lt;X$45,COUNT($E66:W66)&lt;$D$43),$D66/$D$43,"")</f>
        <v/>
      </c>
      <c r="Y66" s="42">
        <f t="shared" si="18"/>
        <v>0</v>
      </c>
    </row>
    <row r="67" spans="1:25" x14ac:dyDescent="0.15">
      <c r="B67" s="92"/>
      <c r="C67" s="49">
        <v>45</v>
      </c>
      <c r="D67" s="41">
        <v>0</v>
      </c>
      <c r="E67" s="42" t="str">
        <f t="shared" si="17"/>
        <v/>
      </c>
      <c r="F67" s="79" t="str">
        <f>IF(AND($C67&lt;F$45,COUNT($E67:E67)&lt;$D$43),$D67/$D$43,"")</f>
        <v/>
      </c>
      <c r="G67" s="79" t="str">
        <f>IF(AND($C67&lt;G$45,COUNT($E67:F67)&lt;$D$43),$D67/$D$43,"")</f>
        <v/>
      </c>
      <c r="H67" s="79" t="str">
        <f>IF(AND($C67&lt;H$45,COUNT($E67:G67)&lt;$D$43),$D67/$D$43,"")</f>
        <v/>
      </c>
      <c r="I67" s="79" t="str">
        <f>IF(AND($C67&lt;I$45,COUNT($E67:H67)&lt;$D$43),$D67/$D$43,"")</f>
        <v/>
      </c>
      <c r="J67" s="79" t="str">
        <f>IF(AND($C67&lt;J$45,COUNT($E67:I67)&lt;$D$43),$D67/$D$43,"")</f>
        <v/>
      </c>
      <c r="K67" s="79" t="str">
        <f>IF(AND($C67&lt;K$45,COUNT($E67:J67)&lt;$D$43),$D67/$D$43,"")</f>
        <v/>
      </c>
      <c r="L67" s="79" t="str">
        <f>IF(AND($C67&lt;L$45,COUNT($E67:K67)&lt;$D$43),$D67/$D$43,"")</f>
        <v/>
      </c>
      <c r="M67" s="79" t="str">
        <f>IF(AND($C67&lt;M$45,COUNT($E67:L67)&lt;$D$43),$D67/$D$43,"")</f>
        <v/>
      </c>
      <c r="N67" s="79" t="str">
        <f>IF(AND($C67&lt;N$45,COUNT($E67:M67)&lt;$D$43),$D67/$D$43,"")</f>
        <v/>
      </c>
      <c r="O67" s="79" t="str">
        <f>IF(AND($C67&lt;O$45,COUNT($E67:N67)&lt;$D$43),$D67/$D$43,"")</f>
        <v/>
      </c>
      <c r="P67" s="79" t="str">
        <f>IF(AND($C67&lt;P$45,COUNT($E67:O67)&lt;$D$43),$D67/$D$43,"")</f>
        <v/>
      </c>
      <c r="Q67" s="79" t="str">
        <f>IF(AND($C67&lt;Q$45,COUNT($E67:P67)&lt;$D$43),$D67/$D$43,"")</f>
        <v/>
      </c>
      <c r="R67" s="79" t="str">
        <f>IF(AND($C67&lt;R$45,COUNT($E67:Q67)&lt;$D$43),$D67/$D$43,"")</f>
        <v/>
      </c>
      <c r="S67" s="79" t="str">
        <f>IF(AND($C67&lt;S$45,COUNT($E67:R67)&lt;$D$43),$D67/$D$43,"")</f>
        <v/>
      </c>
      <c r="T67" s="79" t="str">
        <f>IF(AND($C67&lt;T$45,COUNT($E67:S67)&lt;$D$43),$D67/$D$43,"")</f>
        <v/>
      </c>
      <c r="U67" s="79" t="str">
        <f>IF(AND($C67&lt;U$45,COUNT($E67:T67)&lt;$D$43),$D67/$D$43,"")</f>
        <v/>
      </c>
      <c r="V67" s="79" t="str">
        <f>IF(AND($C67&lt;V$45,COUNT($E67:U67)&lt;$D$43),$D67/$D$43,"")</f>
        <v/>
      </c>
      <c r="W67" s="79" t="str">
        <f>IF(AND($C67&lt;W$45,COUNT($E67:V67)&lt;$D$43),$D67/$D$43,"")</f>
        <v/>
      </c>
      <c r="X67" s="79" t="str">
        <f>IF(AND($C67&lt;X$45,COUNT($E67:W67)&lt;$D$43),$D67/$D$43,"")</f>
        <v/>
      </c>
      <c r="Y67" s="42">
        <f t="shared" si="18"/>
        <v>0</v>
      </c>
    </row>
    <row r="68" spans="1:25" x14ac:dyDescent="0.15">
      <c r="B68" s="92"/>
      <c r="C68" s="49">
        <v>46</v>
      </c>
      <c r="D68" s="41">
        <v>0</v>
      </c>
      <c r="E68" s="42" t="str">
        <f t="shared" si="17"/>
        <v/>
      </c>
      <c r="F68" s="79" t="str">
        <f>IF(AND($C68&lt;F$45,COUNT($E68:E68)&lt;$D$43),$D68/$D$43,"")</f>
        <v/>
      </c>
      <c r="G68" s="79" t="str">
        <f>IF(AND($C68&lt;G$45,COUNT($E68:F68)&lt;$D$43),$D68/$D$43,"")</f>
        <v/>
      </c>
      <c r="H68" s="79" t="str">
        <f>IF(AND($C68&lt;H$45,COUNT($E68:G68)&lt;$D$43),$D68/$D$43,"")</f>
        <v/>
      </c>
      <c r="I68" s="79" t="str">
        <f>IF(AND($C68&lt;I$45,COUNT($E68:H68)&lt;$D$43),$D68/$D$43,"")</f>
        <v/>
      </c>
      <c r="J68" s="79" t="str">
        <f>IF(AND($C68&lt;J$45,COUNT($E68:I68)&lt;$D$43),$D68/$D$43,"")</f>
        <v/>
      </c>
      <c r="K68" s="79" t="str">
        <f>IF(AND($C68&lt;K$45,COUNT($E68:J68)&lt;$D$43),$D68/$D$43,"")</f>
        <v/>
      </c>
      <c r="L68" s="79" t="str">
        <f>IF(AND($C68&lt;L$45,COUNT($E68:K68)&lt;$D$43),$D68/$D$43,"")</f>
        <v/>
      </c>
      <c r="M68" s="79" t="str">
        <f>IF(AND($C68&lt;M$45,COUNT($E68:L68)&lt;$D$43),$D68/$D$43,"")</f>
        <v/>
      </c>
      <c r="N68" s="79" t="str">
        <f>IF(AND($C68&lt;N$45,COUNT($E68:M68)&lt;$D$43),$D68/$D$43,"")</f>
        <v/>
      </c>
      <c r="O68" s="79" t="str">
        <f>IF(AND($C68&lt;O$45,COUNT($E68:N68)&lt;$D$43),$D68/$D$43,"")</f>
        <v/>
      </c>
      <c r="P68" s="79" t="str">
        <f>IF(AND($C68&lt;P$45,COUNT($E68:O68)&lt;$D$43),$D68/$D$43,"")</f>
        <v/>
      </c>
      <c r="Q68" s="79" t="str">
        <f>IF(AND($C68&lt;Q$45,COUNT($E68:P68)&lt;$D$43),$D68/$D$43,"")</f>
        <v/>
      </c>
      <c r="R68" s="79" t="str">
        <f>IF(AND($C68&lt;R$45,COUNT($E68:Q68)&lt;$D$43),$D68/$D$43,"")</f>
        <v/>
      </c>
      <c r="S68" s="79" t="str">
        <f>IF(AND($C68&lt;S$45,COUNT($E68:R68)&lt;$D$43),$D68/$D$43,"")</f>
        <v/>
      </c>
      <c r="T68" s="79" t="str">
        <f>IF(AND($C68&lt;T$45,COUNT($E68:S68)&lt;$D$43),$D68/$D$43,"")</f>
        <v/>
      </c>
      <c r="U68" s="79" t="str">
        <f>IF(AND($C68&lt;U$45,COUNT($E68:T68)&lt;$D$43),$D68/$D$43,"")</f>
        <v/>
      </c>
      <c r="V68" s="79" t="str">
        <f>IF(AND($C68&lt;V$45,COUNT($E68:U68)&lt;$D$43),$D68/$D$43,"")</f>
        <v/>
      </c>
      <c r="W68" s="79" t="str">
        <f>IF(AND($C68&lt;W$45,COUNT($E68:V68)&lt;$D$43),$D68/$D$43,"")</f>
        <v/>
      </c>
      <c r="X68" s="79" t="str">
        <f>IF(AND($C68&lt;X$45,COUNT($E68:W68)&lt;$D$43),$D68/$D$43,"")</f>
        <v/>
      </c>
      <c r="Y68" s="42">
        <f t="shared" si="18"/>
        <v>0</v>
      </c>
    </row>
    <row r="69" spans="1:25" x14ac:dyDescent="0.15">
      <c r="B69" s="92"/>
      <c r="C69" s="49">
        <v>47</v>
      </c>
      <c r="D69" s="41">
        <v>0</v>
      </c>
      <c r="E69" s="42" t="str">
        <f t="shared" si="17"/>
        <v/>
      </c>
      <c r="F69" s="79" t="str">
        <f>IF(AND($C69&lt;F$45,COUNT($E69:E69)&lt;$D$43),$D69/$D$43,"")</f>
        <v/>
      </c>
      <c r="G69" s="79" t="str">
        <f>IF(AND($C69&lt;G$45,COUNT($E69:F69)&lt;$D$43),$D69/$D$43,"")</f>
        <v/>
      </c>
      <c r="H69" s="79" t="str">
        <f>IF(AND($C69&lt;H$45,COUNT($E69:G69)&lt;$D$43),$D69/$D$43,"")</f>
        <v/>
      </c>
      <c r="I69" s="79" t="str">
        <f>IF(AND($C69&lt;I$45,COUNT($E69:H69)&lt;$D$43),$D69/$D$43,"")</f>
        <v/>
      </c>
      <c r="J69" s="79" t="str">
        <f>IF(AND($C69&lt;J$45,COUNT($E69:I69)&lt;$D$43),$D69/$D$43,"")</f>
        <v/>
      </c>
      <c r="K69" s="79" t="str">
        <f>IF(AND($C69&lt;K$45,COUNT($E69:J69)&lt;$D$43),$D69/$D$43,"")</f>
        <v/>
      </c>
      <c r="L69" s="79" t="str">
        <f>IF(AND($C69&lt;L$45,COUNT($E69:K69)&lt;$D$43),$D69/$D$43,"")</f>
        <v/>
      </c>
      <c r="M69" s="79" t="str">
        <f>IF(AND($C69&lt;M$45,COUNT($E69:L69)&lt;$D$43),$D69/$D$43,"")</f>
        <v/>
      </c>
      <c r="N69" s="79" t="str">
        <f>IF(AND($C69&lt;N$45,COUNT($E69:M69)&lt;$D$43),$D69/$D$43,"")</f>
        <v/>
      </c>
      <c r="O69" s="79" t="str">
        <f>IF(AND($C69&lt;O$45,COUNT($E69:N69)&lt;$D$43),$D69/$D$43,"")</f>
        <v/>
      </c>
      <c r="P69" s="79" t="str">
        <f>IF(AND($C69&lt;P$45,COUNT($E69:O69)&lt;$D$43),$D69/$D$43,"")</f>
        <v/>
      </c>
      <c r="Q69" s="79" t="str">
        <f>IF(AND($C69&lt;Q$45,COUNT($E69:P69)&lt;$D$43),$D69/$D$43,"")</f>
        <v/>
      </c>
      <c r="R69" s="79" t="str">
        <f>IF(AND($C69&lt;R$45,COUNT($E69:Q69)&lt;$D$43),$D69/$D$43,"")</f>
        <v/>
      </c>
      <c r="S69" s="79" t="str">
        <f>IF(AND($C69&lt;S$45,COUNT($E69:R69)&lt;$D$43),$D69/$D$43,"")</f>
        <v/>
      </c>
      <c r="T69" s="79" t="str">
        <f>IF(AND($C69&lt;T$45,COUNT($E69:S69)&lt;$D$43),$D69/$D$43,"")</f>
        <v/>
      </c>
      <c r="U69" s="79" t="str">
        <f>IF(AND($C69&lt;U$45,COUNT($E69:T69)&lt;$D$43),$D69/$D$43,"")</f>
        <v/>
      </c>
      <c r="V69" s="79" t="str">
        <f>IF(AND($C69&lt;V$45,COUNT($E69:U69)&lt;$D$43),$D69/$D$43,"")</f>
        <v/>
      </c>
      <c r="W69" s="79" t="str">
        <f>IF(AND($C69&lt;W$45,COUNT($E69:V69)&lt;$D$43),$D69/$D$43,"")</f>
        <v/>
      </c>
      <c r="X69" s="79" t="str">
        <f>IF(AND($C69&lt;X$45,COUNT($E69:W69)&lt;$D$43),$D69/$D$43,"")</f>
        <v/>
      </c>
      <c r="Y69" s="42">
        <f t="shared" si="18"/>
        <v>0</v>
      </c>
    </row>
    <row r="70" spans="1:25" x14ac:dyDescent="0.15">
      <c r="B70" s="92"/>
      <c r="C70" s="49">
        <v>48</v>
      </c>
      <c r="D70" s="41">
        <v>0</v>
      </c>
      <c r="E70" s="42" t="str">
        <f t="shared" si="17"/>
        <v/>
      </c>
      <c r="F70" s="79" t="str">
        <f>IF(AND($C70&lt;F$45,COUNT($E70:E70)&lt;$D$43),$D70/$D$43,"")</f>
        <v/>
      </c>
      <c r="G70" s="79" t="str">
        <f>IF(AND($C70&lt;G$45,COUNT($E70:F70)&lt;$D$43),$D70/$D$43,"")</f>
        <v/>
      </c>
      <c r="H70" s="79" t="str">
        <f>IF(AND($C70&lt;H$45,COUNT($E70:G70)&lt;$D$43),$D70/$D$43,"")</f>
        <v/>
      </c>
      <c r="I70" s="79" t="str">
        <f>IF(AND($C70&lt;I$45,COUNT($E70:H70)&lt;$D$43),$D70/$D$43,"")</f>
        <v/>
      </c>
      <c r="J70" s="79" t="str">
        <f>IF(AND($C70&lt;J$45,COUNT($E70:I70)&lt;$D$43),$D70/$D$43,"")</f>
        <v/>
      </c>
      <c r="K70" s="79" t="str">
        <f>IF(AND($C70&lt;K$45,COUNT($E70:J70)&lt;$D$43),$D70/$D$43,"")</f>
        <v/>
      </c>
      <c r="L70" s="79" t="str">
        <f>IF(AND($C70&lt;L$45,COUNT($E70:K70)&lt;$D$43),$D70/$D$43,"")</f>
        <v/>
      </c>
      <c r="M70" s="79" t="str">
        <f>IF(AND($C70&lt;M$45,COUNT($E70:L70)&lt;$D$43),$D70/$D$43,"")</f>
        <v/>
      </c>
      <c r="N70" s="79" t="str">
        <f>IF(AND($C70&lt;N$45,COUNT($E70:M70)&lt;$D$43),$D70/$D$43,"")</f>
        <v/>
      </c>
      <c r="O70" s="79" t="str">
        <f>IF(AND($C70&lt;O$45,COUNT($E70:N70)&lt;$D$43),$D70/$D$43,"")</f>
        <v/>
      </c>
      <c r="P70" s="79" t="str">
        <f>IF(AND($C70&lt;P$45,COUNT($E70:O70)&lt;$D$43),$D70/$D$43,"")</f>
        <v/>
      </c>
      <c r="Q70" s="79" t="str">
        <f>IF(AND($C70&lt;Q$45,COUNT($E70:P70)&lt;$D$43),$D70/$D$43,"")</f>
        <v/>
      </c>
      <c r="R70" s="79" t="str">
        <f>IF(AND($C70&lt;R$45,COUNT($E70:Q70)&lt;$D$43),$D70/$D$43,"")</f>
        <v/>
      </c>
      <c r="S70" s="79" t="str">
        <f>IF(AND($C70&lt;S$45,COUNT($E70:R70)&lt;$D$43),$D70/$D$43,"")</f>
        <v/>
      </c>
      <c r="T70" s="79" t="str">
        <f>IF(AND($C70&lt;T$45,COUNT($E70:S70)&lt;$D$43),$D70/$D$43,"")</f>
        <v/>
      </c>
      <c r="U70" s="79" t="str">
        <f>IF(AND($C70&lt;U$45,COUNT($E70:T70)&lt;$D$43),$D70/$D$43,"")</f>
        <v/>
      </c>
      <c r="V70" s="79" t="str">
        <f>IF(AND($C70&lt;V$45,COUNT($E70:U70)&lt;$D$43),$D70/$D$43,"")</f>
        <v/>
      </c>
      <c r="W70" s="79" t="str">
        <f>IF(AND($C70&lt;W$45,COUNT($E70:V70)&lt;$D$43),$D70/$D$43,"")</f>
        <v/>
      </c>
      <c r="X70" s="79" t="str">
        <f>IF(AND($C70&lt;X$45,COUNT($E70:W70)&lt;$D$43),$D70/$D$43,"")</f>
        <v/>
      </c>
      <c r="Y70" s="42">
        <f t="shared" si="18"/>
        <v>0</v>
      </c>
    </row>
    <row r="71" spans="1:25" x14ac:dyDescent="0.15">
      <c r="B71" s="93"/>
      <c r="C71" s="52">
        <v>49</v>
      </c>
      <c r="D71" s="43">
        <v>0</v>
      </c>
      <c r="E71" s="44" t="str">
        <f t="shared" si="17"/>
        <v/>
      </c>
      <c r="F71" s="80" t="str">
        <f>IF(AND($C71&lt;F$45,COUNT($E71:E71)&lt;$D$43),$D71/$D$43,"")</f>
        <v/>
      </c>
      <c r="G71" s="80" t="str">
        <f>IF(AND($C71&lt;G$45,COUNT($E71:F71)&lt;$D$43),$D71/$D$43,"")</f>
        <v/>
      </c>
      <c r="H71" s="80" t="str">
        <f>IF(AND($C71&lt;H$45,COUNT($E71:G71)&lt;$D$43),$D71/$D$43,"")</f>
        <v/>
      </c>
      <c r="I71" s="80" t="str">
        <f>IF(AND($C71&lt;I$45,COUNT($E71:H71)&lt;$D$43),$D71/$D$43,"")</f>
        <v/>
      </c>
      <c r="J71" s="80" t="str">
        <f>IF(AND($C71&lt;J$45,COUNT($E71:I71)&lt;$D$43),$D71/$D$43,"")</f>
        <v/>
      </c>
      <c r="K71" s="80" t="str">
        <f>IF(AND($C71&lt;K$45,COUNT($E71:J71)&lt;$D$43),$D71/$D$43,"")</f>
        <v/>
      </c>
      <c r="L71" s="80" t="str">
        <f>IF(AND($C71&lt;L$45,COUNT($E71:K71)&lt;$D$43),$D71/$D$43,"")</f>
        <v/>
      </c>
      <c r="M71" s="80" t="str">
        <f>IF(AND($C71&lt;M$45,COUNT($E71:L71)&lt;$D$43),$D71/$D$43,"")</f>
        <v/>
      </c>
      <c r="N71" s="80" t="str">
        <f>IF(AND($C71&lt;N$45,COUNT($E71:M71)&lt;$D$43),$D71/$D$43,"")</f>
        <v/>
      </c>
      <c r="O71" s="80" t="str">
        <f>IF(AND($C71&lt;O$45,COUNT($E71:N71)&lt;$D$43),$D71/$D$43,"")</f>
        <v/>
      </c>
      <c r="P71" s="80" t="str">
        <f>IF(AND($C71&lt;P$45,COUNT($E71:O71)&lt;$D$43),$D71/$D$43,"")</f>
        <v/>
      </c>
      <c r="Q71" s="80" t="str">
        <f>IF(AND($C71&lt;Q$45,COUNT($E71:P71)&lt;$D$43),$D71/$D$43,"")</f>
        <v/>
      </c>
      <c r="R71" s="80" t="str">
        <f>IF(AND($C71&lt;R$45,COUNT($E71:Q71)&lt;$D$43),$D71/$D$43,"")</f>
        <v/>
      </c>
      <c r="S71" s="80" t="str">
        <f>IF(AND($C71&lt;S$45,COUNT($E71:R71)&lt;$D$43),$D71/$D$43,"")</f>
        <v/>
      </c>
      <c r="T71" s="80" t="str">
        <f>IF(AND($C71&lt;T$45,COUNT($E71:S71)&lt;$D$43),$D71/$D$43,"")</f>
        <v/>
      </c>
      <c r="U71" s="80" t="str">
        <f>IF(AND($C71&lt;U$45,COUNT($E71:T71)&lt;$D$43),$D71/$D$43,"")</f>
        <v/>
      </c>
      <c r="V71" s="80" t="str">
        <f>IF(AND($C71&lt;V$45,COUNT($E71:U71)&lt;$D$43),$D71/$D$43,"")</f>
        <v/>
      </c>
      <c r="W71" s="80" t="str">
        <f>IF(AND($C71&lt;W$45,COUNT($E71:V71)&lt;$D$43),$D71/$D$43,"")</f>
        <v/>
      </c>
      <c r="X71" s="80" t="str">
        <f>IF(AND($C71&lt;X$45,COUNT($E71:W71)&lt;$D$43),$D71/$D$43,"")</f>
        <v/>
      </c>
      <c r="Y71" s="44">
        <f t="shared" si="18"/>
        <v>0</v>
      </c>
    </row>
    <row r="73" spans="1:25" x14ac:dyDescent="0.15">
      <c r="Y73" s="123" t="s">
        <v>53</v>
      </c>
    </row>
    <row r="74" spans="1:25" ht="15" x14ac:dyDescent="0.15">
      <c r="A74" s="148" t="s">
        <v>153</v>
      </c>
      <c r="E74" s="10">
        <v>30</v>
      </c>
      <c r="F74" s="10">
        <f t="shared" ref="F74:X75" si="19">E74+1</f>
        <v>31</v>
      </c>
      <c r="G74" s="10">
        <f t="shared" si="19"/>
        <v>32</v>
      </c>
      <c r="H74" s="10">
        <f t="shared" si="19"/>
        <v>33</v>
      </c>
      <c r="I74" s="10">
        <f t="shared" si="19"/>
        <v>34</v>
      </c>
      <c r="J74" s="10">
        <f t="shared" si="19"/>
        <v>35</v>
      </c>
      <c r="K74" s="10">
        <f t="shared" si="19"/>
        <v>36</v>
      </c>
      <c r="L74" s="10">
        <f t="shared" si="19"/>
        <v>37</v>
      </c>
      <c r="M74" s="10">
        <f t="shared" si="19"/>
        <v>38</v>
      </c>
      <c r="N74" s="10">
        <f t="shared" si="19"/>
        <v>39</v>
      </c>
      <c r="O74" s="10">
        <f t="shared" si="19"/>
        <v>40</v>
      </c>
      <c r="P74" s="10">
        <f t="shared" si="19"/>
        <v>41</v>
      </c>
      <c r="Q74" s="10">
        <f t="shared" si="19"/>
        <v>42</v>
      </c>
      <c r="R74" s="10">
        <f t="shared" si="19"/>
        <v>43</v>
      </c>
      <c r="S74" s="10">
        <f t="shared" si="19"/>
        <v>44</v>
      </c>
      <c r="T74" s="10">
        <f t="shared" si="19"/>
        <v>45</v>
      </c>
      <c r="U74" s="10">
        <f t="shared" si="19"/>
        <v>46</v>
      </c>
      <c r="V74" s="10">
        <f t="shared" si="19"/>
        <v>47</v>
      </c>
      <c r="W74" s="10">
        <f t="shared" si="19"/>
        <v>48</v>
      </c>
      <c r="X74" s="10">
        <f t="shared" si="19"/>
        <v>49</v>
      </c>
      <c r="Y74" s="124"/>
    </row>
    <row r="75" spans="1:25" x14ac:dyDescent="0.15">
      <c r="E75" s="6">
        <v>1</v>
      </c>
      <c r="F75" s="6">
        <f t="shared" si="19"/>
        <v>2</v>
      </c>
      <c r="G75" s="6">
        <f t="shared" si="19"/>
        <v>3</v>
      </c>
      <c r="H75" s="6">
        <f t="shared" si="19"/>
        <v>4</v>
      </c>
      <c r="I75" s="6">
        <f t="shared" si="19"/>
        <v>5</v>
      </c>
      <c r="J75" s="6">
        <f t="shared" si="19"/>
        <v>6</v>
      </c>
      <c r="K75" s="6">
        <f t="shared" si="19"/>
        <v>7</v>
      </c>
      <c r="L75" s="6">
        <f t="shared" si="19"/>
        <v>8</v>
      </c>
      <c r="M75" s="6">
        <f t="shared" si="19"/>
        <v>9</v>
      </c>
      <c r="N75" s="6">
        <f t="shared" si="19"/>
        <v>10</v>
      </c>
      <c r="O75" s="6">
        <f t="shared" si="19"/>
        <v>11</v>
      </c>
      <c r="P75" s="6">
        <f t="shared" si="19"/>
        <v>12</v>
      </c>
      <c r="Q75" s="6">
        <f t="shared" si="19"/>
        <v>13</v>
      </c>
      <c r="R75" s="6">
        <f t="shared" si="19"/>
        <v>14</v>
      </c>
      <c r="S75" s="6">
        <f t="shared" si="19"/>
        <v>15</v>
      </c>
      <c r="T75" s="6">
        <f t="shared" si="19"/>
        <v>16</v>
      </c>
      <c r="U75" s="6">
        <f t="shared" si="19"/>
        <v>17</v>
      </c>
      <c r="V75" s="6">
        <f t="shared" si="19"/>
        <v>18</v>
      </c>
      <c r="W75" s="6">
        <f t="shared" si="19"/>
        <v>19</v>
      </c>
      <c r="X75" s="6">
        <f t="shared" si="19"/>
        <v>20</v>
      </c>
      <c r="Y75" s="125" t="s">
        <v>54</v>
      </c>
    </row>
    <row r="76" spans="1:25" x14ac:dyDescent="0.15">
      <c r="E76" s="7">
        <v>43555</v>
      </c>
      <c r="F76" s="7">
        <f t="shared" ref="F76:X76" si="20">DATE(YEAR(E76)+1,MONTH(E76),DAY(E76))</f>
        <v>43921</v>
      </c>
      <c r="G76" s="7">
        <f t="shared" si="20"/>
        <v>44286</v>
      </c>
      <c r="H76" s="7">
        <f t="shared" si="20"/>
        <v>44651</v>
      </c>
      <c r="I76" s="7">
        <f t="shared" si="20"/>
        <v>45016</v>
      </c>
      <c r="J76" s="7">
        <f t="shared" si="20"/>
        <v>45382</v>
      </c>
      <c r="K76" s="7">
        <f t="shared" si="20"/>
        <v>45747</v>
      </c>
      <c r="L76" s="7">
        <f t="shared" si="20"/>
        <v>46112</v>
      </c>
      <c r="M76" s="7">
        <f t="shared" si="20"/>
        <v>46477</v>
      </c>
      <c r="N76" s="7">
        <f t="shared" si="20"/>
        <v>46843</v>
      </c>
      <c r="O76" s="7">
        <f t="shared" si="20"/>
        <v>47208</v>
      </c>
      <c r="P76" s="7">
        <f t="shared" si="20"/>
        <v>47573</v>
      </c>
      <c r="Q76" s="7">
        <f t="shared" si="20"/>
        <v>47938</v>
      </c>
      <c r="R76" s="7">
        <f t="shared" si="20"/>
        <v>48304</v>
      </c>
      <c r="S76" s="7">
        <f t="shared" si="20"/>
        <v>48669</v>
      </c>
      <c r="T76" s="7">
        <f t="shared" si="20"/>
        <v>49034</v>
      </c>
      <c r="U76" s="7">
        <f t="shared" si="20"/>
        <v>49399</v>
      </c>
      <c r="V76" s="7">
        <f t="shared" si="20"/>
        <v>49765</v>
      </c>
      <c r="W76" s="7">
        <f t="shared" si="20"/>
        <v>50130</v>
      </c>
      <c r="X76" s="7">
        <f t="shared" si="20"/>
        <v>50495</v>
      </c>
      <c r="Y76" s="8"/>
    </row>
    <row r="77" spans="1:25" x14ac:dyDescent="0.15">
      <c r="B77" s="36"/>
      <c r="C77" s="47" t="s">
        <v>154</v>
      </c>
      <c r="D77" s="37"/>
      <c r="E77" s="42">
        <f t="array" ref="E77:X77">TRANSPOSE(Y52:Y71)</f>
        <v>0</v>
      </c>
      <c r="F77" s="42">
        <v>0</v>
      </c>
      <c r="G77" s="42">
        <v>0</v>
      </c>
      <c r="H77" s="42">
        <v>0</v>
      </c>
      <c r="I77" s="42">
        <v>0</v>
      </c>
      <c r="J77" s="42">
        <v>0</v>
      </c>
      <c r="K77" s="42">
        <v>0</v>
      </c>
      <c r="L77" s="42">
        <v>0</v>
      </c>
      <c r="M77" s="42">
        <v>0</v>
      </c>
      <c r="N77" s="42">
        <v>0</v>
      </c>
      <c r="O77" s="42">
        <v>0</v>
      </c>
      <c r="P77" s="42">
        <v>0</v>
      </c>
      <c r="Q77" s="42">
        <v>0</v>
      </c>
      <c r="R77" s="42">
        <v>0</v>
      </c>
      <c r="S77" s="42">
        <v>0</v>
      </c>
      <c r="T77" s="42">
        <v>0</v>
      </c>
      <c r="U77" s="42">
        <v>0</v>
      </c>
      <c r="V77" s="42">
        <v>0</v>
      </c>
      <c r="W77" s="42">
        <v>0</v>
      </c>
      <c r="X77" s="42">
        <v>0</v>
      </c>
      <c r="Y77" s="42">
        <f>SUM(E77:X77)</f>
        <v>0</v>
      </c>
    </row>
    <row r="78" spans="1:25" x14ac:dyDescent="0.15">
      <c r="B78" s="36"/>
      <c r="C78" s="47" t="s">
        <v>155</v>
      </c>
      <c r="D78" s="47"/>
      <c r="E78" s="45">
        <f t="shared" ref="E78:X78" si="21">SUM(E52:E71)</f>
        <v>0</v>
      </c>
      <c r="F78" s="45">
        <f t="shared" si="21"/>
        <v>0</v>
      </c>
      <c r="G78" s="45">
        <f t="shared" si="21"/>
        <v>0</v>
      </c>
      <c r="H78" s="45">
        <f t="shared" si="21"/>
        <v>0</v>
      </c>
      <c r="I78" s="45">
        <f t="shared" si="21"/>
        <v>0</v>
      </c>
      <c r="J78" s="45">
        <f t="shared" si="21"/>
        <v>0</v>
      </c>
      <c r="K78" s="45">
        <f t="shared" si="21"/>
        <v>0</v>
      </c>
      <c r="L78" s="45">
        <f t="shared" si="21"/>
        <v>0</v>
      </c>
      <c r="M78" s="45">
        <f t="shared" si="21"/>
        <v>0</v>
      </c>
      <c r="N78" s="45">
        <f t="shared" si="21"/>
        <v>0</v>
      </c>
      <c r="O78" s="45">
        <f t="shared" si="21"/>
        <v>0</v>
      </c>
      <c r="P78" s="45">
        <f t="shared" si="21"/>
        <v>0</v>
      </c>
      <c r="Q78" s="45">
        <f t="shared" si="21"/>
        <v>0</v>
      </c>
      <c r="R78" s="45">
        <f t="shared" si="21"/>
        <v>0</v>
      </c>
      <c r="S78" s="45">
        <f t="shared" si="21"/>
        <v>0</v>
      </c>
      <c r="T78" s="45">
        <f t="shared" si="21"/>
        <v>0</v>
      </c>
      <c r="U78" s="45">
        <f t="shared" si="21"/>
        <v>0</v>
      </c>
      <c r="V78" s="45">
        <f t="shared" si="21"/>
        <v>0</v>
      </c>
      <c r="W78" s="45">
        <f t="shared" si="21"/>
        <v>0</v>
      </c>
      <c r="X78" s="45">
        <f t="shared" si="21"/>
        <v>0</v>
      </c>
      <c r="Y78" s="45">
        <f t="shared" ref="Y78:Y79" si="22">SUM(E78:X78)</f>
        <v>0</v>
      </c>
    </row>
    <row r="79" spans="1:25" x14ac:dyDescent="0.15">
      <c r="B79" s="36"/>
      <c r="C79" s="47" t="s">
        <v>156</v>
      </c>
      <c r="D79" s="47"/>
      <c r="E79" s="45"/>
      <c r="F79" s="45"/>
      <c r="G79" s="45"/>
      <c r="H79" s="45"/>
      <c r="I79" s="45"/>
      <c r="J79" s="45"/>
      <c r="K79" s="45"/>
      <c r="L79" s="45"/>
      <c r="M79" s="45"/>
      <c r="N79" s="45"/>
      <c r="O79" s="45"/>
      <c r="P79" s="45"/>
      <c r="Q79" s="45"/>
      <c r="R79" s="45"/>
      <c r="S79" s="45"/>
      <c r="T79" s="45"/>
      <c r="U79" s="45"/>
      <c r="V79" s="45"/>
      <c r="W79" s="45"/>
      <c r="X79" s="45">
        <f>Y77</f>
        <v>0</v>
      </c>
      <c r="Y79" s="45">
        <f t="shared" si="22"/>
        <v>0</v>
      </c>
    </row>
    <row r="80" spans="1:25" x14ac:dyDescent="0.15">
      <c r="B80" s="36"/>
      <c r="C80" s="47" t="s">
        <v>157</v>
      </c>
      <c r="D80" s="47"/>
      <c r="E80" s="45">
        <f>E49-E78-E79</f>
        <v>0</v>
      </c>
      <c r="F80" s="45">
        <f>E80+F49-F78-F79</f>
        <v>0</v>
      </c>
      <c r="G80" s="45">
        <f t="shared" ref="G80" si="23">F80+G49-G78-G79</f>
        <v>0</v>
      </c>
      <c r="H80" s="45">
        <f t="shared" ref="H80" si="24">G80+H49-H78-H79</f>
        <v>0</v>
      </c>
      <c r="I80" s="45">
        <f t="shared" ref="I80" si="25">H80+I49-I78-I79</f>
        <v>0</v>
      </c>
      <c r="J80" s="45">
        <f t="shared" ref="J80" si="26">I80+J49-J78-J79</f>
        <v>0</v>
      </c>
      <c r="K80" s="45">
        <f t="shared" ref="K80" si="27">J80+K49-K78-K79</f>
        <v>0</v>
      </c>
      <c r="L80" s="45">
        <f t="shared" ref="L80" si="28">K80+L49-L78-L79</f>
        <v>0</v>
      </c>
      <c r="M80" s="45">
        <f t="shared" ref="M80" si="29">L80+M49-M78-M79</f>
        <v>0</v>
      </c>
      <c r="N80" s="45">
        <f t="shared" ref="N80" si="30">M80+N49-N78-N79</f>
        <v>0</v>
      </c>
      <c r="O80" s="45">
        <f t="shared" ref="O80" si="31">N80+O49-O78-O79</f>
        <v>0</v>
      </c>
      <c r="P80" s="45">
        <f t="shared" ref="P80" si="32">O80+P49-P78-P79</f>
        <v>0</v>
      </c>
      <c r="Q80" s="45">
        <f t="shared" ref="Q80" si="33">P80+Q49-Q78-Q79</f>
        <v>0</v>
      </c>
      <c r="R80" s="45">
        <f t="shared" ref="R80" si="34">Q80+R49-R78-R79</f>
        <v>0</v>
      </c>
      <c r="S80" s="45">
        <f t="shared" ref="S80" si="35">R80+S49-S78-S79</f>
        <v>0</v>
      </c>
      <c r="T80" s="45">
        <f t="shared" ref="T80" si="36">S80+T49-T78-T79</f>
        <v>0</v>
      </c>
      <c r="U80" s="45">
        <f t="shared" ref="U80" si="37">T80+U49-U78-U79</f>
        <v>0</v>
      </c>
      <c r="V80" s="45">
        <f t="shared" ref="V80" si="38">U80+V49-V78-V79</f>
        <v>0</v>
      </c>
      <c r="W80" s="45">
        <f t="shared" ref="W80" si="39">V80+W49-W78-W79</f>
        <v>0</v>
      </c>
      <c r="X80" s="45">
        <f t="shared" ref="X80" si="40">W80+X49-X78-X79</f>
        <v>0</v>
      </c>
      <c r="Y80" s="45"/>
    </row>
    <row r="81" spans="1:26" ht="15" thickBo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3" spans="1:26" ht="15.75" x14ac:dyDescent="0.15">
      <c r="A83" s="3"/>
      <c r="B83" s="36"/>
      <c r="C83" s="47" t="s">
        <v>134</v>
      </c>
      <c r="D83" s="20">
        <f>'主要工事一覧（例）'!C167</f>
        <v>0</v>
      </c>
    </row>
    <row r="84" spans="1:26" ht="15.75" x14ac:dyDescent="0.15">
      <c r="A84" s="3"/>
      <c r="B84" s="19"/>
      <c r="C84" s="19"/>
      <c r="D84" s="17"/>
      <c r="Y84" s="123" t="s">
        <v>53</v>
      </c>
    </row>
    <row r="85" spans="1:26" ht="15" x14ac:dyDescent="0.15">
      <c r="A85" s="148" t="s">
        <v>151</v>
      </c>
      <c r="E85" s="10">
        <v>30</v>
      </c>
      <c r="F85" s="10">
        <f t="shared" ref="F85:X86" si="41">E85+1</f>
        <v>31</v>
      </c>
      <c r="G85" s="10">
        <f t="shared" si="41"/>
        <v>32</v>
      </c>
      <c r="H85" s="10">
        <f t="shared" si="41"/>
        <v>33</v>
      </c>
      <c r="I85" s="10">
        <f t="shared" si="41"/>
        <v>34</v>
      </c>
      <c r="J85" s="10">
        <f t="shared" si="41"/>
        <v>35</v>
      </c>
      <c r="K85" s="10">
        <f t="shared" si="41"/>
        <v>36</v>
      </c>
      <c r="L85" s="10">
        <f t="shared" si="41"/>
        <v>37</v>
      </c>
      <c r="M85" s="10">
        <f t="shared" si="41"/>
        <v>38</v>
      </c>
      <c r="N85" s="10">
        <f t="shared" si="41"/>
        <v>39</v>
      </c>
      <c r="O85" s="10">
        <f t="shared" si="41"/>
        <v>40</v>
      </c>
      <c r="P85" s="10">
        <f t="shared" si="41"/>
        <v>41</v>
      </c>
      <c r="Q85" s="10">
        <f t="shared" si="41"/>
        <v>42</v>
      </c>
      <c r="R85" s="10">
        <f t="shared" si="41"/>
        <v>43</v>
      </c>
      <c r="S85" s="10">
        <f t="shared" si="41"/>
        <v>44</v>
      </c>
      <c r="T85" s="10">
        <f t="shared" si="41"/>
        <v>45</v>
      </c>
      <c r="U85" s="10">
        <f t="shared" si="41"/>
        <v>46</v>
      </c>
      <c r="V85" s="10">
        <f t="shared" si="41"/>
        <v>47</v>
      </c>
      <c r="W85" s="10">
        <f t="shared" si="41"/>
        <v>48</v>
      </c>
      <c r="X85" s="10">
        <f t="shared" si="41"/>
        <v>49</v>
      </c>
      <c r="Y85" s="124"/>
    </row>
    <row r="86" spans="1:26" x14ac:dyDescent="0.15">
      <c r="E86" s="6">
        <v>1</v>
      </c>
      <c r="F86" s="6">
        <f t="shared" si="41"/>
        <v>2</v>
      </c>
      <c r="G86" s="6">
        <f t="shared" si="41"/>
        <v>3</v>
      </c>
      <c r="H86" s="6">
        <f t="shared" si="41"/>
        <v>4</v>
      </c>
      <c r="I86" s="6">
        <f t="shared" si="41"/>
        <v>5</v>
      </c>
      <c r="J86" s="6">
        <f t="shared" si="41"/>
        <v>6</v>
      </c>
      <c r="K86" s="6">
        <f t="shared" si="41"/>
        <v>7</v>
      </c>
      <c r="L86" s="6">
        <f t="shared" si="41"/>
        <v>8</v>
      </c>
      <c r="M86" s="6">
        <f t="shared" si="41"/>
        <v>9</v>
      </c>
      <c r="N86" s="6">
        <f t="shared" si="41"/>
        <v>10</v>
      </c>
      <c r="O86" s="6">
        <f t="shared" si="41"/>
        <v>11</v>
      </c>
      <c r="P86" s="6">
        <f t="shared" si="41"/>
        <v>12</v>
      </c>
      <c r="Q86" s="6">
        <f t="shared" si="41"/>
        <v>13</v>
      </c>
      <c r="R86" s="6">
        <f t="shared" si="41"/>
        <v>14</v>
      </c>
      <c r="S86" s="6">
        <f t="shared" si="41"/>
        <v>15</v>
      </c>
      <c r="T86" s="6">
        <f t="shared" si="41"/>
        <v>16</v>
      </c>
      <c r="U86" s="6">
        <f t="shared" si="41"/>
        <v>17</v>
      </c>
      <c r="V86" s="6">
        <f t="shared" si="41"/>
        <v>18</v>
      </c>
      <c r="W86" s="6">
        <f t="shared" si="41"/>
        <v>19</v>
      </c>
      <c r="X86" s="6">
        <f t="shared" si="41"/>
        <v>20</v>
      </c>
      <c r="Y86" s="125" t="s">
        <v>54</v>
      </c>
    </row>
    <row r="87" spans="1:26" x14ac:dyDescent="0.15">
      <c r="E87" s="7">
        <v>43555</v>
      </c>
      <c r="F87" s="7">
        <f t="shared" ref="F87:X87" si="42">DATE(YEAR(E87)+1,MONTH(E87),DAY(E87))</f>
        <v>43921</v>
      </c>
      <c r="G87" s="7">
        <f t="shared" si="42"/>
        <v>44286</v>
      </c>
      <c r="H87" s="7">
        <f t="shared" si="42"/>
        <v>44651</v>
      </c>
      <c r="I87" s="7">
        <f t="shared" si="42"/>
        <v>45016</v>
      </c>
      <c r="J87" s="7">
        <f t="shared" si="42"/>
        <v>45382</v>
      </c>
      <c r="K87" s="7">
        <f t="shared" si="42"/>
        <v>45747</v>
      </c>
      <c r="L87" s="7">
        <f t="shared" si="42"/>
        <v>46112</v>
      </c>
      <c r="M87" s="7">
        <f t="shared" si="42"/>
        <v>46477</v>
      </c>
      <c r="N87" s="7">
        <f t="shared" si="42"/>
        <v>46843</v>
      </c>
      <c r="O87" s="7">
        <f t="shared" si="42"/>
        <v>47208</v>
      </c>
      <c r="P87" s="7">
        <f t="shared" si="42"/>
        <v>47573</v>
      </c>
      <c r="Q87" s="7">
        <f t="shared" si="42"/>
        <v>47938</v>
      </c>
      <c r="R87" s="7">
        <f t="shared" si="42"/>
        <v>48304</v>
      </c>
      <c r="S87" s="7">
        <f t="shared" si="42"/>
        <v>48669</v>
      </c>
      <c r="T87" s="7">
        <f t="shared" si="42"/>
        <v>49034</v>
      </c>
      <c r="U87" s="7">
        <f t="shared" si="42"/>
        <v>49399</v>
      </c>
      <c r="V87" s="7">
        <f t="shared" si="42"/>
        <v>49765</v>
      </c>
      <c r="W87" s="7">
        <f t="shared" si="42"/>
        <v>50130</v>
      </c>
      <c r="X87" s="7">
        <f t="shared" si="42"/>
        <v>50495</v>
      </c>
      <c r="Y87" s="8"/>
    </row>
    <row r="88" spans="1:26" x14ac:dyDescent="0.15">
      <c r="B88" s="36"/>
      <c r="C88" s="47" t="s">
        <v>158</v>
      </c>
      <c r="D88" s="47"/>
      <c r="E88" s="46">
        <f>'主要工事一覧（例）'!D167</f>
        <v>0</v>
      </c>
      <c r="F88" s="46">
        <f>'主要工事一覧（例）'!E167</f>
        <v>0</v>
      </c>
      <c r="G88" s="46">
        <f>'主要工事一覧（例）'!F167</f>
        <v>0</v>
      </c>
      <c r="H88" s="46">
        <f>'主要工事一覧（例）'!G167</f>
        <v>0</v>
      </c>
      <c r="I88" s="46">
        <f>'主要工事一覧（例）'!H167</f>
        <v>0</v>
      </c>
      <c r="J88" s="46">
        <f>'主要工事一覧（例）'!I167</f>
        <v>0</v>
      </c>
      <c r="K88" s="46">
        <f>'主要工事一覧（例）'!J167</f>
        <v>0</v>
      </c>
      <c r="L88" s="46">
        <f>'主要工事一覧（例）'!K167</f>
        <v>0</v>
      </c>
      <c r="M88" s="46">
        <f>'主要工事一覧（例）'!L167</f>
        <v>0</v>
      </c>
      <c r="N88" s="46">
        <f>'主要工事一覧（例）'!M167</f>
        <v>0</v>
      </c>
      <c r="O88" s="46">
        <f>'主要工事一覧（例）'!N167</f>
        <v>0</v>
      </c>
      <c r="P88" s="46">
        <f>'主要工事一覧（例）'!O167</f>
        <v>0</v>
      </c>
      <c r="Q88" s="46">
        <f>'主要工事一覧（例）'!P167</f>
        <v>0</v>
      </c>
      <c r="R88" s="46">
        <f>'主要工事一覧（例）'!Q167</f>
        <v>0</v>
      </c>
      <c r="S88" s="46">
        <f>'主要工事一覧（例）'!R167</f>
        <v>0</v>
      </c>
      <c r="T88" s="46">
        <f>'主要工事一覧（例）'!S167</f>
        <v>0</v>
      </c>
      <c r="U88" s="46">
        <f>'主要工事一覧（例）'!T167</f>
        <v>0</v>
      </c>
      <c r="V88" s="46">
        <f>'主要工事一覧（例）'!U167</f>
        <v>0</v>
      </c>
      <c r="W88" s="46">
        <f>'主要工事一覧（例）'!V167</f>
        <v>0</v>
      </c>
      <c r="X88" s="46">
        <f>'主要工事一覧（例）'!W167</f>
        <v>0</v>
      </c>
      <c r="Y88" s="46">
        <f>SUM(E88:X88)</f>
        <v>0</v>
      </c>
    </row>
    <row r="89" spans="1:26" x14ac:dyDescent="0.15">
      <c r="B89" s="36"/>
      <c r="C89" s="47" t="s">
        <v>138</v>
      </c>
      <c r="D89" s="4">
        <v>1</v>
      </c>
      <c r="E89" s="45">
        <f t="shared" ref="E89:X89" si="43">E88*$D$89</f>
        <v>0</v>
      </c>
      <c r="F89" s="45">
        <f t="shared" si="43"/>
        <v>0</v>
      </c>
      <c r="G89" s="45">
        <f t="shared" si="43"/>
        <v>0</v>
      </c>
      <c r="H89" s="45">
        <f t="shared" si="43"/>
        <v>0</v>
      </c>
      <c r="I89" s="45">
        <f t="shared" si="43"/>
        <v>0</v>
      </c>
      <c r="J89" s="45">
        <f t="shared" si="43"/>
        <v>0</v>
      </c>
      <c r="K89" s="45">
        <f t="shared" si="43"/>
        <v>0</v>
      </c>
      <c r="L89" s="45">
        <f t="shared" si="43"/>
        <v>0</v>
      </c>
      <c r="M89" s="45">
        <f t="shared" si="43"/>
        <v>0</v>
      </c>
      <c r="N89" s="45">
        <f t="shared" si="43"/>
        <v>0</v>
      </c>
      <c r="O89" s="45">
        <f t="shared" si="43"/>
        <v>0</v>
      </c>
      <c r="P89" s="45">
        <f t="shared" si="43"/>
        <v>0</v>
      </c>
      <c r="Q89" s="45">
        <f t="shared" si="43"/>
        <v>0</v>
      </c>
      <c r="R89" s="45">
        <f t="shared" si="43"/>
        <v>0</v>
      </c>
      <c r="S89" s="45">
        <f t="shared" si="43"/>
        <v>0</v>
      </c>
      <c r="T89" s="45">
        <f t="shared" si="43"/>
        <v>0</v>
      </c>
      <c r="U89" s="45">
        <f t="shared" si="43"/>
        <v>0</v>
      </c>
      <c r="V89" s="45">
        <f t="shared" si="43"/>
        <v>0</v>
      </c>
      <c r="W89" s="45">
        <f t="shared" si="43"/>
        <v>0</v>
      </c>
      <c r="X89" s="45">
        <f t="shared" si="43"/>
        <v>0</v>
      </c>
      <c r="Y89" s="45">
        <f>SUM(E89:X89)</f>
        <v>0</v>
      </c>
    </row>
    <row r="91" spans="1:26" x14ac:dyDescent="0.15">
      <c r="E91" s="10">
        <v>30</v>
      </c>
      <c r="F91" s="10">
        <f t="shared" ref="F91:X91" si="44">E91+1</f>
        <v>31</v>
      </c>
      <c r="G91" s="10">
        <f t="shared" si="44"/>
        <v>32</v>
      </c>
      <c r="H91" s="10">
        <f t="shared" si="44"/>
        <v>33</v>
      </c>
      <c r="I91" s="10">
        <f t="shared" si="44"/>
        <v>34</v>
      </c>
      <c r="J91" s="10">
        <f t="shared" si="44"/>
        <v>35</v>
      </c>
      <c r="K91" s="10">
        <f t="shared" si="44"/>
        <v>36</v>
      </c>
      <c r="L91" s="10">
        <f t="shared" si="44"/>
        <v>37</v>
      </c>
      <c r="M91" s="10">
        <f t="shared" si="44"/>
        <v>38</v>
      </c>
      <c r="N91" s="10">
        <f t="shared" si="44"/>
        <v>39</v>
      </c>
      <c r="O91" s="10">
        <f t="shared" si="44"/>
        <v>40</v>
      </c>
      <c r="P91" s="10">
        <f t="shared" si="44"/>
        <v>41</v>
      </c>
      <c r="Q91" s="10">
        <f t="shared" si="44"/>
        <v>42</v>
      </c>
      <c r="R91" s="10">
        <f t="shared" si="44"/>
        <v>43</v>
      </c>
      <c r="S91" s="10">
        <f t="shared" si="44"/>
        <v>44</v>
      </c>
      <c r="T91" s="10">
        <f t="shared" si="44"/>
        <v>45</v>
      </c>
      <c r="U91" s="10">
        <f t="shared" si="44"/>
        <v>46</v>
      </c>
      <c r="V91" s="10">
        <f t="shared" si="44"/>
        <v>47</v>
      </c>
      <c r="W91" s="10">
        <f t="shared" si="44"/>
        <v>48</v>
      </c>
      <c r="X91" s="10">
        <f t="shared" si="44"/>
        <v>49</v>
      </c>
      <c r="Y91" s="5" t="s">
        <v>139</v>
      </c>
    </row>
    <row r="92" spans="1:26" x14ac:dyDescent="0.15">
      <c r="B92" s="91"/>
      <c r="C92" s="48">
        <f t="array" ref="C92:C111">TRANSPOSE(E85:X85)</f>
        <v>30</v>
      </c>
      <c r="D92" s="40">
        <f t="array" ref="D92:D111">TRANSPOSE(E89:X89)</f>
        <v>0</v>
      </c>
      <c r="E92" s="39" t="str">
        <f t="shared" ref="E92:E111" si="45">IF($C92&lt;E$85,$D92/$D$83,"")</f>
        <v/>
      </c>
      <c r="F92" s="39" t="str">
        <f>IF(AND($C92&lt;F$85,COUNT($E92:E92)&lt;$D$83),$D92/$D$83,"")</f>
        <v/>
      </c>
      <c r="G92" s="39" t="str">
        <f>IF(AND($C92&lt;G$85,COUNT($E92:F92)&lt;$D$83),$D92/$D$83,"")</f>
        <v/>
      </c>
      <c r="H92" s="39" t="str">
        <f>IF(AND($C92&lt;H$85,COUNT($E92:G92)&lt;$D$83),$D92/$D$83,"")</f>
        <v/>
      </c>
      <c r="I92" s="39" t="str">
        <f>IF(AND($C92&lt;I$85,COUNT($E92:H92)&lt;$D$83),$D92/$D$83,"")</f>
        <v/>
      </c>
      <c r="J92" s="39" t="str">
        <f>IF(AND($C92&lt;J$85,COUNT($E92:I92)&lt;$D$83),$D92/$D$83,"")</f>
        <v/>
      </c>
      <c r="K92" s="39" t="str">
        <f>IF(AND($C92&lt;K$85,COUNT($E92:J92)&lt;$D$83),$D92/$D$83,"")</f>
        <v/>
      </c>
      <c r="L92" s="39" t="str">
        <f>IF(AND($C92&lt;L$85,COUNT($E92:K92)&lt;$D$83),$D92/$D$83,"")</f>
        <v/>
      </c>
      <c r="M92" s="39" t="str">
        <f>IF(AND($C92&lt;M$85,COUNT($E92:L92)&lt;$D$83),$D92/$D$83,"")</f>
        <v/>
      </c>
      <c r="N92" s="39" t="str">
        <f>IF(AND($C92&lt;N$85,COUNT($E92:M92)&lt;$D$83),$D92/$D$83,"")</f>
        <v/>
      </c>
      <c r="O92" s="39" t="str">
        <f>IF(AND($C92&lt;O$85,COUNT($E92:N92)&lt;$D$83),$D92/$D$83,"")</f>
        <v/>
      </c>
      <c r="P92" s="39" t="str">
        <f>IF(AND($C92&lt;P$85,COUNT($E92:O92)&lt;$D$83),$D92/$D$83,"")</f>
        <v/>
      </c>
      <c r="Q92" s="39" t="str">
        <f>IF(AND($C92&lt;Q$85,COUNT($E92:P92)&lt;$D$83),$D92/$D$83,"")</f>
        <v/>
      </c>
      <c r="R92" s="39" t="str">
        <f>IF(AND($C92&lt;R$85,COUNT($E92:Q92)&lt;$D$83),$D92/$D$83,"")</f>
        <v/>
      </c>
      <c r="S92" s="39" t="str">
        <f>IF(AND($C92&lt;S$85,COUNT($E92:R92)&lt;$D$83),$D92/$D$83,"")</f>
        <v/>
      </c>
      <c r="T92" s="39" t="str">
        <f>IF(AND($C92&lt;T$85,COUNT($E92:S92)&lt;$D$83),$D92/$D$83,"")</f>
        <v/>
      </c>
      <c r="U92" s="39" t="str">
        <f>IF(AND($C92&lt;U$85,COUNT($E92:T92)&lt;$D$83),$D92/$D$83,"")</f>
        <v/>
      </c>
      <c r="V92" s="39" t="str">
        <f>IF(AND($C92&lt;V$85,COUNT($E92:U92)&lt;$D$83),$D92/$D$83,"")</f>
        <v/>
      </c>
      <c r="W92" s="39" t="str">
        <f>IF(AND($C92&lt;W$85,COUNT($E92:V92)&lt;$D$83),$D92/$D$83,"")</f>
        <v/>
      </c>
      <c r="X92" s="39" t="str">
        <f>IF(AND($C92&lt;X$85,COUNT($E92:W92)&lt;$D$83),$D92/$D$83,"")</f>
        <v/>
      </c>
      <c r="Y92" s="39">
        <f t="shared" ref="Y92:Y111" si="46">D92-SUM(E92:X92)</f>
        <v>0</v>
      </c>
    </row>
    <row r="93" spans="1:26" x14ac:dyDescent="0.15">
      <c r="B93" s="92"/>
      <c r="C93" s="49">
        <v>31</v>
      </c>
      <c r="D93" s="41">
        <v>0</v>
      </c>
      <c r="E93" s="42" t="str">
        <f t="shared" si="45"/>
        <v/>
      </c>
      <c r="F93" s="79" t="str">
        <f>IF(AND($C93&lt;F$85,COUNT($E93:E93)&lt;$D$83),$D93/$D$83,"")</f>
        <v/>
      </c>
      <c r="G93" s="79" t="str">
        <f>IF(AND($C93&lt;G$85,COUNT($E93:F93)&lt;$D$83),$D93/$D$83,"")</f>
        <v/>
      </c>
      <c r="H93" s="79" t="str">
        <f>IF(AND($C93&lt;H$85,COUNT($E93:G93)&lt;$D$83),$D93/$D$83,"")</f>
        <v/>
      </c>
      <c r="I93" s="79" t="str">
        <f>IF(AND($C93&lt;I$85,COUNT($E93:H93)&lt;$D$83),$D93/$D$83,"")</f>
        <v/>
      </c>
      <c r="J93" s="79" t="str">
        <f>IF(AND($C93&lt;J$85,COUNT($E93:I93)&lt;$D$83),$D93/$D$83,"")</f>
        <v/>
      </c>
      <c r="K93" s="79" t="str">
        <f>IF(AND($C93&lt;K$85,COUNT($E93:J93)&lt;$D$83),$D93/$D$83,"")</f>
        <v/>
      </c>
      <c r="L93" s="79" t="str">
        <f>IF(AND($C93&lt;L$85,COUNT($E93:K93)&lt;$D$83),$D93/$D$83,"")</f>
        <v/>
      </c>
      <c r="M93" s="79" t="str">
        <f>IF(AND($C93&lt;M$85,COUNT($E93:L93)&lt;$D$83),$D93/$D$83,"")</f>
        <v/>
      </c>
      <c r="N93" s="79" t="str">
        <f>IF(AND($C93&lt;N$85,COUNT($E93:M93)&lt;$D$83),$D93/$D$83,"")</f>
        <v/>
      </c>
      <c r="O93" s="79" t="str">
        <f>IF(AND($C93&lt;O$85,COUNT($E93:N93)&lt;$D$83),$D93/$D$83,"")</f>
        <v/>
      </c>
      <c r="P93" s="79" t="str">
        <f>IF(AND($C93&lt;P$85,COUNT($E93:O93)&lt;$D$83),$D93/$D$83,"")</f>
        <v/>
      </c>
      <c r="Q93" s="79" t="str">
        <f>IF(AND($C93&lt;Q$85,COUNT($E93:P93)&lt;$D$83),$D93/$D$83,"")</f>
        <v/>
      </c>
      <c r="R93" s="79" t="str">
        <f>IF(AND($C93&lt;R$85,COUNT($E93:Q93)&lt;$D$83),$D93/$D$83,"")</f>
        <v/>
      </c>
      <c r="S93" s="79" t="str">
        <f>IF(AND($C93&lt;S$85,COUNT($E93:R93)&lt;$D$83),$D93/$D$83,"")</f>
        <v/>
      </c>
      <c r="T93" s="79" t="str">
        <f>IF(AND($C93&lt;T$85,COUNT($E93:S93)&lt;$D$83),$D93/$D$83,"")</f>
        <v/>
      </c>
      <c r="U93" s="79" t="str">
        <f>IF(AND($C93&lt;U$85,COUNT($E93:T93)&lt;$D$83),$D93/$D$83,"")</f>
        <v/>
      </c>
      <c r="V93" s="79" t="str">
        <f>IF(AND($C93&lt;V$85,COUNT($E93:U93)&lt;$D$83),$D93/$D$83,"")</f>
        <v/>
      </c>
      <c r="W93" s="79" t="str">
        <f>IF(AND($C93&lt;W$85,COUNT($E93:V93)&lt;$D$83),$D93/$D$83,"")</f>
        <v/>
      </c>
      <c r="X93" s="79" t="str">
        <f>IF(AND($C93&lt;X$85,COUNT($E93:W93)&lt;$D$83),$D93/$D$83,"")</f>
        <v/>
      </c>
      <c r="Y93" s="42">
        <f t="shared" si="46"/>
        <v>0</v>
      </c>
    </row>
    <row r="94" spans="1:26" x14ac:dyDescent="0.15">
      <c r="B94" s="92"/>
      <c r="C94" s="49">
        <v>32</v>
      </c>
      <c r="D94" s="41">
        <v>0</v>
      </c>
      <c r="E94" s="42" t="str">
        <f t="shared" si="45"/>
        <v/>
      </c>
      <c r="F94" s="79" t="str">
        <f>IF(AND($C94&lt;F$85,COUNT($E94:E94)&lt;$D$83),$D94/$D$83,"")</f>
        <v/>
      </c>
      <c r="G94" s="79" t="str">
        <f>IF(AND($C94&lt;G$85,COUNT($E94:F94)&lt;$D$83),$D94/$D$83,"")</f>
        <v/>
      </c>
      <c r="H94" s="79" t="str">
        <f>IF(AND($C94&lt;H$85,COUNT($E94:G94)&lt;$D$83),$D94/$D$83,"")</f>
        <v/>
      </c>
      <c r="I94" s="79" t="str">
        <f>IF(AND($C94&lt;I$85,COUNT($E94:H94)&lt;$D$83),$D94/$D$83,"")</f>
        <v/>
      </c>
      <c r="J94" s="79" t="str">
        <f>IF(AND($C94&lt;J$85,COUNT($E94:I94)&lt;$D$83),$D94/$D$83,"")</f>
        <v/>
      </c>
      <c r="K94" s="79" t="str">
        <f>IF(AND($C94&lt;K$85,COUNT($E94:J94)&lt;$D$83),$D94/$D$83,"")</f>
        <v/>
      </c>
      <c r="L94" s="79" t="str">
        <f>IF(AND($C94&lt;L$85,COUNT($E94:K94)&lt;$D$83),$D94/$D$83,"")</f>
        <v/>
      </c>
      <c r="M94" s="79" t="str">
        <f>IF(AND($C94&lt;M$85,COUNT($E94:L94)&lt;$D$83),$D94/$D$83,"")</f>
        <v/>
      </c>
      <c r="N94" s="79" t="str">
        <f>IF(AND($C94&lt;N$85,COUNT($E94:M94)&lt;$D$83),$D94/$D$83,"")</f>
        <v/>
      </c>
      <c r="O94" s="79" t="str">
        <f>IF(AND($C94&lt;O$85,COUNT($E94:N94)&lt;$D$83),$D94/$D$83,"")</f>
        <v/>
      </c>
      <c r="P94" s="79" t="str">
        <f>IF(AND($C94&lt;P$85,COUNT($E94:O94)&lt;$D$83),$D94/$D$83,"")</f>
        <v/>
      </c>
      <c r="Q94" s="79" t="str">
        <f>IF(AND($C94&lt;Q$85,COUNT($E94:P94)&lt;$D$83),$D94/$D$83,"")</f>
        <v/>
      </c>
      <c r="R94" s="79" t="str">
        <f>IF(AND($C94&lt;R$85,COUNT($E94:Q94)&lt;$D$83),$D94/$D$83,"")</f>
        <v/>
      </c>
      <c r="S94" s="79" t="str">
        <f>IF(AND($C94&lt;S$85,COUNT($E94:R94)&lt;$D$83),$D94/$D$83,"")</f>
        <v/>
      </c>
      <c r="T94" s="79" t="str">
        <f>IF(AND($C94&lt;T$85,COUNT($E94:S94)&lt;$D$83),$D94/$D$83,"")</f>
        <v/>
      </c>
      <c r="U94" s="79" t="str">
        <f>IF(AND($C94&lt;U$85,COUNT($E94:T94)&lt;$D$83),$D94/$D$83,"")</f>
        <v/>
      </c>
      <c r="V94" s="79" t="str">
        <f>IF(AND($C94&lt;V$85,COUNT($E94:U94)&lt;$D$83),$D94/$D$83,"")</f>
        <v/>
      </c>
      <c r="W94" s="79" t="str">
        <f>IF(AND($C94&lt;W$85,COUNT($E94:V94)&lt;$D$83),$D94/$D$83,"")</f>
        <v/>
      </c>
      <c r="X94" s="79" t="str">
        <f>IF(AND($C94&lt;X$85,COUNT($E94:W94)&lt;$D$83),$D94/$D$83,"")</f>
        <v/>
      </c>
      <c r="Y94" s="42">
        <f t="shared" si="46"/>
        <v>0</v>
      </c>
    </row>
    <row r="95" spans="1:26" x14ac:dyDescent="0.15">
      <c r="B95" s="92"/>
      <c r="C95" s="49">
        <v>33</v>
      </c>
      <c r="D95" s="41">
        <v>0</v>
      </c>
      <c r="E95" s="42" t="str">
        <f t="shared" si="45"/>
        <v/>
      </c>
      <c r="F95" s="79" t="str">
        <f>IF(AND($C95&lt;F$85,COUNT($E95:E95)&lt;$D$83),$D95/$D$83,"")</f>
        <v/>
      </c>
      <c r="G95" s="79" t="str">
        <f>IF(AND($C95&lt;G$85,COUNT($E95:F95)&lt;$D$83),$D95/$D$83,"")</f>
        <v/>
      </c>
      <c r="H95" s="79" t="str">
        <f>IF(AND($C95&lt;H$85,COUNT($E95:G95)&lt;$D$83),$D95/$D$83,"")</f>
        <v/>
      </c>
      <c r="I95" s="79" t="str">
        <f>IF(AND($C95&lt;I$85,COUNT($E95:H95)&lt;$D$83),$D95/$D$83,"")</f>
        <v/>
      </c>
      <c r="J95" s="79" t="str">
        <f>IF(AND($C95&lt;J$85,COUNT($E95:I95)&lt;$D$83),$D95/$D$83,"")</f>
        <v/>
      </c>
      <c r="K95" s="79" t="str">
        <f>IF(AND($C95&lt;K$85,COUNT($E95:J95)&lt;$D$83),$D95/$D$83,"")</f>
        <v/>
      </c>
      <c r="L95" s="79" t="str">
        <f>IF(AND($C95&lt;L$85,COUNT($E95:K95)&lt;$D$83),$D95/$D$83,"")</f>
        <v/>
      </c>
      <c r="M95" s="79" t="str">
        <f>IF(AND($C95&lt;M$85,COUNT($E95:L95)&lt;$D$83),$D95/$D$83,"")</f>
        <v/>
      </c>
      <c r="N95" s="79" t="str">
        <f>IF(AND($C95&lt;N$85,COUNT($E95:M95)&lt;$D$83),$D95/$D$83,"")</f>
        <v/>
      </c>
      <c r="O95" s="79" t="str">
        <f>IF(AND($C95&lt;O$85,COUNT($E95:N95)&lt;$D$83),$D95/$D$83,"")</f>
        <v/>
      </c>
      <c r="P95" s="79" t="str">
        <f>IF(AND($C95&lt;P$85,COUNT($E95:O95)&lt;$D$83),$D95/$D$83,"")</f>
        <v/>
      </c>
      <c r="Q95" s="79" t="str">
        <f>IF(AND($C95&lt;Q$85,COUNT($E95:P95)&lt;$D$83),$D95/$D$83,"")</f>
        <v/>
      </c>
      <c r="R95" s="79" t="str">
        <f>IF(AND($C95&lt;R$85,COUNT($E95:Q95)&lt;$D$83),$D95/$D$83,"")</f>
        <v/>
      </c>
      <c r="S95" s="79" t="str">
        <f>IF(AND($C95&lt;S$85,COUNT($E95:R95)&lt;$D$83),$D95/$D$83,"")</f>
        <v/>
      </c>
      <c r="T95" s="79" t="str">
        <f>IF(AND($C95&lt;T$85,COUNT($E95:S95)&lt;$D$83),$D95/$D$83,"")</f>
        <v/>
      </c>
      <c r="U95" s="79" t="str">
        <f>IF(AND($C95&lt;U$85,COUNT($E95:T95)&lt;$D$83),$D95/$D$83,"")</f>
        <v/>
      </c>
      <c r="V95" s="79" t="str">
        <f>IF(AND($C95&lt;V$85,COUNT($E95:U95)&lt;$D$83),$D95/$D$83,"")</f>
        <v/>
      </c>
      <c r="W95" s="79" t="str">
        <f>IF(AND($C95&lt;W$85,COUNT($E95:V95)&lt;$D$83),$D95/$D$83,"")</f>
        <v/>
      </c>
      <c r="X95" s="79" t="str">
        <f>IF(AND($C95&lt;X$85,COUNT($E95:W95)&lt;$D$83),$D95/$D$83,"")</f>
        <v/>
      </c>
      <c r="Y95" s="42">
        <f t="shared" si="46"/>
        <v>0</v>
      </c>
    </row>
    <row r="96" spans="1:26" x14ac:dyDescent="0.15">
      <c r="B96" s="92"/>
      <c r="C96" s="49">
        <v>34</v>
      </c>
      <c r="D96" s="41">
        <v>0</v>
      </c>
      <c r="E96" s="42" t="str">
        <f t="shared" si="45"/>
        <v/>
      </c>
      <c r="F96" s="79" t="str">
        <f>IF(AND($C96&lt;F$85,COUNT($E96:E96)&lt;$D$83),$D96/$D$83,"")</f>
        <v/>
      </c>
      <c r="G96" s="79" t="str">
        <f>IF(AND($C96&lt;G$85,COUNT($E96:F96)&lt;$D$83),$D96/$D$83,"")</f>
        <v/>
      </c>
      <c r="H96" s="79" t="str">
        <f>IF(AND($C96&lt;H$85,COUNT($E96:G96)&lt;$D$83),$D96/$D$83,"")</f>
        <v/>
      </c>
      <c r="I96" s="79" t="str">
        <f>IF(AND($C96&lt;I$85,COUNT($E96:H96)&lt;$D$83),$D96/$D$83,"")</f>
        <v/>
      </c>
      <c r="J96" s="79" t="str">
        <f>IF(AND($C96&lt;J$85,COUNT($E96:I96)&lt;$D$83),$D96/$D$83,"")</f>
        <v/>
      </c>
      <c r="K96" s="79" t="str">
        <f>IF(AND($C96&lt;K$85,COUNT($E96:J96)&lt;$D$83),$D96/$D$83,"")</f>
        <v/>
      </c>
      <c r="L96" s="79" t="str">
        <f>IF(AND($C96&lt;L$85,COUNT($E96:K96)&lt;$D$83),$D96/$D$83,"")</f>
        <v/>
      </c>
      <c r="M96" s="79" t="str">
        <f>IF(AND($C96&lt;M$85,COUNT($E96:L96)&lt;$D$83),$D96/$D$83,"")</f>
        <v/>
      </c>
      <c r="N96" s="79" t="str">
        <f>IF(AND($C96&lt;N$85,COUNT($E96:M96)&lt;$D$83),$D96/$D$83,"")</f>
        <v/>
      </c>
      <c r="O96" s="79" t="str">
        <f>IF(AND($C96&lt;O$85,COUNT($E96:N96)&lt;$D$83),$D96/$D$83,"")</f>
        <v/>
      </c>
      <c r="P96" s="79" t="str">
        <f>IF(AND($C96&lt;P$85,COUNT($E96:O96)&lt;$D$83),$D96/$D$83,"")</f>
        <v/>
      </c>
      <c r="Q96" s="79" t="str">
        <f>IF(AND($C96&lt;Q$85,COUNT($E96:P96)&lt;$D$83),$D96/$D$83,"")</f>
        <v/>
      </c>
      <c r="R96" s="79" t="str">
        <f>IF(AND($C96&lt;R$85,COUNT($E96:Q96)&lt;$D$83),$D96/$D$83,"")</f>
        <v/>
      </c>
      <c r="S96" s="79" t="str">
        <f>IF(AND($C96&lt;S$85,COUNT($E96:R96)&lt;$D$83),$D96/$D$83,"")</f>
        <v/>
      </c>
      <c r="T96" s="79" t="str">
        <f>IF(AND($C96&lt;T$85,COUNT($E96:S96)&lt;$D$83),$D96/$D$83,"")</f>
        <v/>
      </c>
      <c r="U96" s="79" t="str">
        <f>IF(AND($C96&lt;U$85,COUNT($E96:T96)&lt;$D$83),$D96/$D$83,"")</f>
        <v/>
      </c>
      <c r="V96" s="79" t="str">
        <f>IF(AND($C96&lt;V$85,COUNT($E96:U96)&lt;$D$83),$D96/$D$83,"")</f>
        <v/>
      </c>
      <c r="W96" s="79" t="str">
        <f>IF(AND($C96&lt;W$85,COUNT($E96:V96)&lt;$D$83),$D96/$D$83,"")</f>
        <v/>
      </c>
      <c r="X96" s="79" t="str">
        <f>IF(AND($C96&lt;X$85,COUNT($E96:W96)&lt;$D$83),$D96/$D$83,"")</f>
        <v/>
      </c>
      <c r="Y96" s="42">
        <f t="shared" si="46"/>
        <v>0</v>
      </c>
    </row>
    <row r="97" spans="2:25" x14ac:dyDescent="0.15">
      <c r="B97" s="92"/>
      <c r="C97" s="49">
        <v>35</v>
      </c>
      <c r="D97" s="41">
        <v>0</v>
      </c>
      <c r="E97" s="42" t="str">
        <f t="shared" si="45"/>
        <v/>
      </c>
      <c r="F97" s="79" t="str">
        <f>IF(AND($C97&lt;F$85,COUNT($E97:E97)&lt;$D$83),$D97/$D$83,"")</f>
        <v/>
      </c>
      <c r="G97" s="79" t="str">
        <f>IF(AND($C97&lt;G$85,COUNT($E97:F97)&lt;$D$83),$D97/$D$83,"")</f>
        <v/>
      </c>
      <c r="H97" s="79" t="str">
        <f>IF(AND($C97&lt;H$85,COUNT($E97:G97)&lt;$D$83),$D97/$D$83,"")</f>
        <v/>
      </c>
      <c r="I97" s="79" t="str">
        <f>IF(AND($C97&lt;I$85,COUNT($E97:H97)&lt;$D$83),$D97/$D$83,"")</f>
        <v/>
      </c>
      <c r="J97" s="79" t="str">
        <f>IF(AND($C97&lt;J$85,COUNT($E97:I97)&lt;$D$83),$D97/$D$83,"")</f>
        <v/>
      </c>
      <c r="K97" s="79" t="str">
        <f>IF(AND($C97&lt;K$85,COUNT($E97:J97)&lt;$D$83),$D97/$D$83,"")</f>
        <v/>
      </c>
      <c r="L97" s="79" t="str">
        <f>IF(AND($C97&lt;L$85,COUNT($E97:K97)&lt;$D$83),$D97/$D$83,"")</f>
        <v/>
      </c>
      <c r="M97" s="79" t="str">
        <f>IF(AND($C97&lt;M$85,COUNT($E97:L97)&lt;$D$83),$D97/$D$83,"")</f>
        <v/>
      </c>
      <c r="N97" s="79" t="str">
        <f>IF(AND($C97&lt;N$85,COUNT($E97:M97)&lt;$D$83),$D97/$D$83,"")</f>
        <v/>
      </c>
      <c r="O97" s="79" t="str">
        <f>IF(AND($C97&lt;O$85,COUNT($E97:N97)&lt;$D$83),$D97/$D$83,"")</f>
        <v/>
      </c>
      <c r="P97" s="79" t="str">
        <f>IF(AND($C97&lt;P$85,COUNT($E97:O97)&lt;$D$83),$D97/$D$83,"")</f>
        <v/>
      </c>
      <c r="Q97" s="79" t="str">
        <f>IF(AND($C97&lt;Q$85,COUNT($E97:P97)&lt;$D$83),$D97/$D$83,"")</f>
        <v/>
      </c>
      <c r="R97" s="79" t="str">
        <f>IF(AND($C97&lt;R$85,COUNT($E97:Q97)&lt;$D$83),$D97/$D$83,"")</f>
        <v/>
      </c>
      <c r="S97" s="79" t="str">
        <f>IF(AND($C97&lt;S$85,COUNT($E97:R97)&lt;$D$83),$D97/$D$83,"")</f>
        <v/>
      </c>
      <c r="T97" s="79" t="str">
        <f>IF(AND($C97&lt;T$85,COUNT($E97:S97)&lt;$D$83),$D97/$D$83,"")</f>
        <v/>
      </c>
      <c r="U97" s="79" t="str">
        <f>IF(AND($C97&lt;U$85,COUNT($E97:T97)&lt;$D$83),$D97/$D$83,"")</f>
        <v/>
      </c>
      <c r="V97" s="79" t="str">
        <f>IF(AND($C97&lt;V$85,COUNT($E97:U97)&lt;$D$83),$D97/$D$83,"")</f>
        <v/>
      </c>
      <c r="W97" s="79" t="str">
        <f>IF(AND($C97&lt;W$85,COUNT($E97:V97)&lt;$D$83),$D97/$D$83,"")</f>
        <v/>
      </c>
      <c r="X97" s="79" t="str">
        <f>IF(AND($C97&lt;X$85,COUNT($E97:W97)&lt;$D$83),$D97/$D$83,"")</f>
        <v/>
      </c>
      <c r="Y97" s="42">
        <f t="shared" si="46"/>
        <v>0</v>
      </c>
    </row>
    <row r="98" spans="2:25" x14ac:dyDescent="0.15">
      <c r="B98" s="92"/>
      <c r="C98" s="49">
        <v>36</v>
      </c>
      <c r="D98" s="41">
        <v>0</v>
      </c>
      <c r="E98" s="42" t="str">
        <f t="shared" si="45"/>
        <v/>
      </c>
      <c r="F98" s="79" t="str">
        <f>IF(AND($C98&lt;F$85,COUNT($E98:E98)&lt;$D$83),$D98/$D$83,"")</f>
        <v/>
      </c>
      <c r="G98" s="79" t="str">
        <f>IF(AND($C98&lt;G$85,COUNT($E98:F98)&lt;$D$83),$D98/$D$83,"")</f>
        <v/>
      </c>
      <c r="H98" s="79" t="str">
        <f>IF(AND($C98&lt;H$85,COUNT($E98:G98)&lt;$D$83),$D98/$D$83,"")</f>
        <v/>
      </c>
      <c r="I98" s="79" t="str">
        <f>IF(AND($C98&lt;I$85,COUNT($E98:H98)&lt;$D$83),$D98/$D$83,"")</f>
        <v/>
      </c>
      <c r="J98" s="79" t="str">
        <f>IF(AND($C98&lt;J$85,COUNT($E98:I98)&lt;$D$83),$D98/$D$83,"")</f>
        <v/>
      </c>
      <c r="K98" s="79" t="str">
        <f>IF(AND($C98&lt;K$85,COUNT($E98:J98)&lt;$D$83),$D98/$D$83,"")</f>
        <v/>
      </c>
      <c r="L98" s="79" t="str">
        <f>IF(AND($C98&lt;L$85,COUNT($E98:K98)&lt;$D$83),$D98/$D$83,"")</f>
        <v/>
      </c>
      <c r="M98" s="79" t="str">
        <f>IF(AND($C98&lt;M$85,COUNT($E98:L98)&lt;$D$83),$D98/$D$83,"")</f>
        <v/>
      </c>
      <c r="N98" s="79" t="str">
        <f>IF(AND($C98&lt;N$85,COUNT($E98:M98)&lt;$D$83),$D98/$D$83,"")</f>
        <v/>
      </c>
      <c r="O98" s="79" t="str">
        <f>IF(AND($C98&lt;O$85,COUNT($E98:N98)&lt;$D$83),$D98/$D$83,"")</f>
        <v/>
      </c>
      <c r="P98" s="79" t="str">
        <f>IF(AND($C98&lt;P$85,COUNT($E98:O98)&lt;$D$83),$D98/$D$83,"")</f>
        <v/>
      </c>
      <c r="Q98" s="79" t="str">
        <f>IF(AND($C98&lt;Q$85,COUNT($E98:P98)&lt;$D$83),$D98/$D$83,"")</f>
        <v/>
      </c>
      <c r="R98" s="79" t="str">
        <f>IF(AND($C98&lt;R$85,COUNT($E98:Q98)&lt;$D$83),$D98/$D$83,"")</f>
        <v/>
      </c>
      <c r="S98" s="79" t="str">
        <f>IF(AND($C98&lt;S$85,COUNT($E98:R98)&lt;$D$83),$D98/$D$83,"")</f>
        <v/>
      </c>
      <c r="T98" s="79" t="str">
        <f>IF(AND($C98&lt;T$85,COUNT($E98:S98)&lt;$D$83),$D98/$D$83,"")</f>
        <v/>
      </c>
      <c r="U98" s="79" t="str">
        <f>IF(AND($C98&lt;U$85,COUNT($E98:T98)&lt;$D$83),$D98/$D$83,"")</f>
        <v/>
      </c>
      <c r="V98" s="79" t="str">
        <f>IF(AND($C98&lt;V$85,COUNT($E98:U98)&lt;$D$83),$D98/$D$83,"")</f>
        <v/>
      </c>
      <c r="W98" s="79" t="str">
        <f>IF(AND($C98&lt;W$85,COUNT($E98:V98)&lt;$D$83),$D98/$D$83,"")</f>
        <v/>
      </c>
      <c r="X98" s="79" t="str">
        <f>IF(AND($C98&lt;X$85,COUNT($E98:W98)&lt;$D$83),$D98/$D$83,"")</f>
        <v/>
      </c>
      <c r="Y98" s="42">
        <f t="shared" si="46"/>
        <v>0</v>
      </c>
    </row>
    <row r="99" spans="2:25" x14ac:dyDescent="0.15">
      <c r="B99" s="92"/>
      <c r="C99" s="49">
        <v>37</v>
      </c>
      <c r="D99" s="41">
        <v>0</v>
      </c>
      <c r="E99" s="42" t="str">
        <f t="shared" si="45"/>
        <v/>
      </c>
      <c r="F99" s="79" t="str">
        <f>IF(AND($C99&lt;F$85,COUNT($E99:E99)&lt;$D$83),$D99/$D$83,"")</f>
        <v/>
      </c>
      <c r="G99" s="79" t="str">
        <f>IF(AND($C99&lt;G$85,COUNT($E99:F99)&lt;$D$83),$D99/$D$83,"")</f>
        <v/>
      </c>
      <c r="H99" s="79" t="str">
        <f>IF(AND($C99&lt;H$85,COUNT($E99:G99)&lt;$D$83),$D99/$D$83,"")</f>
        <v/>
      </c>
      <c r="I99" s="79" t="str">
        <f>IF(AND($C99&lt;I$85,COUNT($E99:H99)&lt;$D$83),$D99/$D$83,"")</f>
        <v/>
      </c>
      <c r="J99" s="79" t="str">
        <f>IF(AND($C99&lt;J$85,COUNT($E99:I99)&lt;$D$83),$D99/$D$83,"")</f>
        <v/>
      </c>
      <c r="K99" s="79" t="str">
        <f>IF(AND($C99&lt;K$85,COUNT($E99:J99)&lt;$D$83),$D99/$D$83,"")</f>
        <v/>
      </c>
      <c r="L99" s="79" t="str">
        <f>IF(AND($C99&lt;L$85,COUNT($E99:K99)&lt;$D$83),$D99/$D$83,"")</f>
        <v/>
      </c>
      <c r="M99" s="79" t="str">
        <f>IF(AND($C99&lt;M$85,COUNT($E99:L99)&lt;$D$83),$D99/$D$83,"")</f>
        <v/>
      </c>
      <c r="N99" s="79" t="str">
        <f>IF(AND($C99&lt;N$85,COUNT($E99:M99)&lt;$D$83),$D99/$D$83,"")</f>
        <v/>
      </c>
      <c r="O99" s="79" t="str">
        <f>IF(AND($C99&lt;O$85,COUNT($E99:N99)&lt;$D$83),$D99/$D$83,"")</f>
        <v/>
      </c>
      <c r="P99" s="79" t="str">
        <f>IF(AND($C99&lt;P$85,COUNT($E99:O99)&lt;$D$83),$D99/$D$83,"")</f>
        <v/>
      </c>
      <c r="Q99" s="79" t="str">
        <f>IF(AND($C99&lt;Q$85,COUNT($E99:P99)&lt;$D$83),$D99/$D$83,"")</f>
        <v/>
      </c>
      <c r="R99" s="79" t="str">
        <f>IF(AND($C99&lt;R$85,COUNT($E99:Q99)&lt;$D$83),$D99/$D$83,"")</f>
        <v/>
      </c>
      <c r="S99" s="79" t="str">
        <f>IF(AND($C99&lt;S$85,COUNT($E99:R99)&lt;$D$83),$D99/$D$83,"")</f>
        <v/>
      </c>
      <c r="T99" s="79" t="str">
        <f>IF(AND($C99&lt;T$85,COUNT($E99:S99)&lt;$D$83),$D99/$D$83,"")</f>
        <v/>
      </c>
      <c r="U99" s="79" t="str">
        <f>IF(AND($C99&lt;U$85,COUNT($E99:T99)&lt;$D$83),$D99/$D$83,"")</f>
        <v/>
      </c>
      <c r="V99" s="79" t="str">
        <f>IF(AND($C99&lt;V$85,COUNT($E99:U99)&lt;$D$83),$D99/$D$83,"")</f>
        <v/>
      </c>
      <c r="W99" s="79" t="str">
        <f>IF(AND($C99&lt;W$85,COUNT($E99:V99)&lt;$D$83),$D99/$D$83,"")</f>
        <v/>
      </c>
      <c r="X99" s="79" t="str">
        <f>IF(AND($C99&lt;X$85,COUNT($E99:W99)&lt;$D$83),$D99/$D$83,"")</f>
        <v/>
      </c>
      <c r="Y99" s="42">
        <f t="shared" si="46"/>
        <v>0</v>
      </c>
    </row>
    <row r="100" spans="2:25" x14ac:dyDescent="0.15">
      <c r="B100" s="92"/>
      <c r="C100" s="49">
        <v>38</v>
      </c>
      <c r="D100" s="41">
        <v>0</v>
      </c>
      <c r="E100" s="42" t="str">
        <f t="shared" si="45"/>
        <v/>
      </c>
      <c r="F100" s="79" t="str">
        <f>IF(AND($C100&lt;F$85,COUNT($E100:E100)&lt;$D$83),$D100/$D$83,"")</f>
        <v/>
      </c>
      <c r="G100" s="79" t="str">
        <f>IF(AND($C100&lt;G$85,COUNT($E100:F100)&lt;$D$83),$D100/$D$83,"")</f>
        <v/>
      </c>
      <c r="H100" s="79" t="str">
        <f>IF(AND($C100&lt;H$85,COUNT($E100:G100)&lt;$D$83),$D100/$D$83,"")</f>
        <v/>
      </c>
      <c r="I100" s="79" t="str">
        <f>IF(AND($C100&lt;I$85,COUNT($E100:H100)&lt;$D$83),$D100/$D$83,"")</f>
        <v/>
      </c>
      <c r="J100" s="79" t="str">
        <f>IF(AND($C100&lt;J$85,COUNT($E100:I100)&lt;$D$83),$D100/$D$83,"")</f>
        <v/>
      </c>
      <c r="K100" s="79" t="str">
        <f>IF(AND($C100&lt;K$85,COUNT($E100:J100)&lt;$D$83),$D100/$D$83,"")</f>
        <v/>
      </c>
      <c r="L100" s="79" t="str">
        <f>IF(AND($C100&lt;L$85,COUNT($E100:K100)&lt;$D$83),$D100/$D$83,"")</f>
        <v/>
      </c>
      <c r="M100" s="79" t="str">
        <f>IF(AND($C100&lt;M$85,COUNT($E100:L100)&lt;$D$83),$D100/$D$83,"")</f>
        <v/>
      </c>
      <c r="N100" s="79" t="str">
        <f>IF(AND($C100&lt;N$85,COUNT($E100:M100)&lt;$D$83),$D100/$D$83,"")</f>
        <v/>
      </c>
      <c r="O100" s="79" t="str">
        <f>IF(AND($C100&lt;O$85,COUNT($E100:N100)&lt;$D$83),$D100/$D$83,"")</f>
        <v/>
      </c>
      <c r="P100" s="79" t="str">
        <f>IF(AND($C100&lt;P$85,COUNT($E100:O100)&lt;$D$83),$D100/$D$83,"")</f>
        <v/>
      </c>
      <c r="Q100" s="79" t="str">
        <f>IF(AND($C100&lt;Q$85,COUNT($E100:P100)&lt;$D$83),$D100/$D$83,"")</f>
        <v/>
      </c>
      <c r="R100" s="79" t="str">
        <f>IF(AND($C100&lt;R$85,COUNT($E100:Q100)&lt;$D$83),$D100/$D$83,"")</f>
        <v/>
      </c>
      <c r="S100" s="79" t="str">
        <f>IF(AND($C100&lt;S$85,COUNT($E100:R100)&lt;$D$83),$D100/$D$83,"")</f>
        <v/>
      </c>
      <c r="T100" s="79" t="str">
        <f>IF(AND($C100&lt;T$85,COUNT($E100:S100)&lt;$D$83),$D100/$D$83,"")</f>
        <v/>
      </c>
      <c r="U100" s="79" t="str">
        <f>IF(AND($C100&lt;U$85,COUNT($E100:T100)&lt;$D$83),$D100/$D$83,"")</f>
        <v/>
      </c>
      <c r="V100" s="79" t="str">
        <f>IF(AND($C100&lt;V$85,COUNT($E100:U100)&lt;$D$83),$D100/$D$83,"")</f>
        <v/>
      </c>
      <c r="W100" s="79" t="str">
        <f>IF(AND($C100&lt;W$85,COUNT($E100:V100)&lt;$D$83),$D100/$D$83,"")</f>
        <v/>
      </c>
      <c r="X100" s="79" t="str">
        <f>IF(AND($C100&lt;X$85,COUNT($E100:W100)&lt;$D$83),$D100/$D$83,"")</f>
        <v/>
      </c>
      <c r="Y100" s="42">
        <f t="shared" si="46"/>
        <v>0</v>
      </c>
    </row>
    <row r="101" spans="2:25" x14ac:dyDescent="0.15">
      <c r="B101" s="92"/>
      <c r="C101" s="49">
        <v>39</v>
      </c>
      <c r="D101" s="41">
        <v>0</v>
      </c>
      <c r="E101" s="42" t="str">
        <f t="shared" si="45"/>
        <v/>
      </c>
      <c r="F101" s="79" t="str">
        <f>IF(AND($C101&lt;F$85,COUNT($E101:E101)&lt;$D$83),$D101/$D$83,"")</f>
        <v/>
      </c>
      <c r="G101" s="79" t="str">
        <f>IF(AND($C101&lt;G$85,COUNT($E101:F101)&lt;$D$83),$D101/$D$83,"")</f>
        <v/>
      </c>
      <c r="H101" s="79" t="str">
        <f>IF(AND($C101&lt;H$85,COUNT($E101:G101)&lt;$D$83),$D101/$D$83,"")</f>
        <v/>
      </c>
      <c r="I101" s="79" t="str">
        <f>IF(AND($C101&lt;I$85,COUNT($E101:H101)&lt;$D$83),$D101/$D$83,"")</f>
        <v/>
      </c>
      <c r="J101" s="79" t="str">
        <f>IF(AND($C101&lt;J$85,COUNT($E101:I101)&lt;$D$83),$D101/$D$83,"")</f>
        <v/>
      </c>
      <c r="K101" s="79" t="str">
        <f>IF(AND($C101&lt;K$85,COUNT($E101:J101)&lt;$D$83),$D101/$D$83,"")</f>
        <v/>
      </c>
      <c r="L101" s="79" t="str">
        <f>IF(AND($C101&lt;L$85,COUNT($E101:K101)&lt;$D$83),$D101/$D$83,"")</f>
        <v/>
      </c>
      <c r="M101" s="79" t="str">
        <f>IF(AND($C101&lt;M$85,COUNT($E101:L101)&lt;$D$83),$D101/$D$83,"")</f>
        <v/>
      </c>
      <c r="N101" s="79" t="str">
        <f>IF(AND($C101&lt;N$85,COUNT($E101:M101)&lt;$D$83),$D101/$D$83,"")</f>
        <v/>
      </c>
      <c r="O101" s="79" t="str">
        <f>IF(AND($C101&lt;O$85,COUNT($E101:N101)&lt;$D$83),$D101/$D$83,"")</f>
        <v/>
      </c>
      <c r="P101" s="79" t="str">
        <f>IF(AND($C101&lt;P$85,COUNT($E101:O101)&lt;$D$83),$D101/$D$83,"")</f>
        <v/>
      </c>
      <c r="Q101" s="79" t="str">
        <f>IF(AND($C101&lt;Q$85,COUNT($E101:P101)&lt;$D$83),$D101/$D$83,"")</f>
        <v/>
      </c>
      <c r="R101" s="79" t="str">
        <f>IF(AND($C101&lt;R$85,COUNT($E101:Q101)&lt;$D$83),$D101/$D$83,"")</f>
        <v/>
      </c>
      <c r="S101" s="79" t="str">
        <f>IF(AND($C101&lt;S$85,COUNT($E101:R101)&lt;$D$83),$D101/$D$83,"")</f>
        <v/>
      </c>
      <c r="T101" s="79" t="str">
        <f>IF(AND($C101&lt;T$85,COUNT($E101:S101)&lt;$D$83),$D101/$D$83,"")</f>
        <v/>
      </c>
      <c r="U101" s="79" t="str">
        <f>IF(AND($C101&lt;U$85,COUNT($E101:T101)&lt;$D$83),$D101/$D$83,"")</f>
        <v/>
      </c>
      <c r="V101" s="79" t="str">
        <f>IF(AND($C101&lt;V$85,COUNT($E101:U101)&lt;$D$83),$D101/$D$83,"")</f>
        <v/>
      </c>
      <c r="W101" s="79" t="str">
        <f>IF(AND($C101&lt;W$85,COUNT($E101:V101)&lt;$D$83),$D101/$D$83,"")</f>
        <v/>
      </c>
      <c r="X101" s="79" t="str">
        <f>IF(AND($C101&lt;X$85,COUNT($E101:W101)&lt;$D$83),$D101/$D$83,"")</f>
        <v/>
      </c>
      <c r="Y101" s="42">
        <f t="shared" si="46"/>
        <v>0</v>
      </c>
    </row>
    <row r="102" spans="2:25" x14ac:dyDescent="0.15">
      <c r="B102" s="92"/>
      <c r="C102" s="49">
        <v>40</v>
      </c>
      <c r="D102" s="41">
        <v>0</v>
      </c>
      <c r="E102" s="42" t="str">
        <f t="shared" si="45"/>
        <v/>
      </c>
      <c r="F102" s="79" t="str">
        <f>IF(AND($C102&lt;F$85,COUNT($E102:E102)&lt;$D$83),$D102/$D$83,"")</f>
        <v/>
      </c>
      <c r="G102" s="79" t="str">
        <f>IF(AND($C102&lt;G$85,COUNT($E102:F102)&lt;$D$83),$D102/$D$83,"")</f>
        <v/>
      </c>
      <c r="H102" s="79" t="str">
        <f>IF(AND($C102&lt;H$85,COUNT($E102:G102)&lt;$D$83),$D102/$D$83,"")</f>
        <v/>
      </c>
      <c r="I102" s="79" t="str">
        <f>IF(AND($C102&lt;I$85,COUNT($E102:H102)&lt;$D$83),$D102/$D$83,"")</f>
        <v/>
      </c>
      <c r="J102" s="79" t="str">
        <f>IF(AND($C102&lt;J$85,COUNT($E102:I102)&lt;$D$83),$D102/$D$83,"")</f>
        <v/>
      </c>
      <c r="K102" s="79" t="str">
        <f>IF(AND($C102&lt;K$85,COUNT($E102:J102)&lt;$D$83),$D102/$D$83,"")</f>
        <v/>
      </c>
      <c r="L102" s="79" t="str">
        <f>IF(AND($C102&lt;L$85,COUNT($E102:K102)&lt;$D$83),$D102/$D$83,"")</f>
        <v/>
      </c>
      <c r="M102" s="79" t="str">
        <f>IF(AND($C102&lt;M$85,COUNT($E102:L102)&lt;$D$83),$D102/$D$83,"")</f>
        <v/>
      </c>
      <c r="N102" s="79" t="str">
        <f>IF(AND($C102&lt;N$85,COUNT($E102:M102)&lt;$D$83),$D102/$D$83,"")</f>
        <v/>
      </c>
      <c r="O102" s="79" t="str">
        <f>IF(AND($C102&lt;O$85,COUNT($E102:N102)&lt;$D$83),$D102/$D$83,"")</f>
        <v/>
      </c>
      <c r="P102" s="79" t="str">
        <f>IF(AND($C102&lt;P$85,COUNT($E102:O102)&lt;$D$83),$D102/$D$83,"")</f>
        <v/>
      </c>
      <c r="Q102" s="79" t="str">
        <f>IF(AND($C102&lt;Q$85,COUNT($E102:P102)&lt;$D$83),$D102/$D$83,"")</f>
        <v/>
      </c>
      <c r="R102" s="79" t="str">
        <f>IF(AND($C102&lt;R$85,COUNT($E102:Q102)&lt;$D$83),$D102/$D$83,"")</f>
        <v/>
      </c>
      <c r="S102" s="79" t="str">
        <f>IF(AND($C102&lt;S$85,COUNT($E102:R102)&lt;$D$83),$D102/$D$83,"")</f>
        <v/>
      </c>
      <c r="T102" s="79" t="str">
        <f>IF(AND($C102&lt;T$85,COUNT($E102:S102)&lt;$D$83),$D102/$D$83,"")</f>
        <v/>
      </c>
      <c r="U102" s="79" t="str">
        <f>IF(AND($C102&lt;U$85,COUNT($E102:T102)&lt;$D$83),$D102/$D$83,"")</f>
        <v/>
      </c>
      <c r="V102" s="79" t="str">
        <f>IF(AND($C102&lt;V$85,COUNT($E102:U102)&lt;$D$83),$D102/$D$83,"")</f>
        <v/>
      </c>
      <c r="W102" s="79" t="str">
        <f>IF(AND($C102&lt;W$85,COUNT($E102:V102)&lt;$D$83),$D102/$D$83,"")</f>
        <v/>
      </c>
      <c r="X102" s="79" t="str">
        <f>IF(AND($C102&lt;X$85,COUNT($E102:W102)&lt;$D$83),$D102/$D$83,"")</f>
        <v/>
      </c>
      <c r="Y102" s="42">
        <f t="shared" si="46"/>
        <v>0</v>
      </c>
    </row>
    <row r="103" spans="2:25" x14ac:dyDescent="0.15">
      <c r="B103" s="92"/>
      <c r="C103" s="49">
        <v>41</v>
      </c>
      <c r="D103" s="41">
        <v>0</v>
      </c>
      <c r="E103" s="42" t="str">
        <f t="shared" si="45"/>
        <v/>
      </c>
      <c r="F103" s="79" t="str">
        <f>IF(AND($C103&lt;F$85,COUNT($E103:E103)&lt;$D$83),$D103/$D$83,"")</f>
        <v/>
      </c>
      <c r="G103" s="79" t="str">
        <f>IF(AND($C103&lt;G$85,COUNT($E103:F103)&lt;$D$83),$D103/$D$83,"")</f>
        <v/>
      </c>
      <c r="H103" s="79" t="str">
        <f>IF(AND($C103&lt;H$85,COUNT($E103:G103)&lt;$D$83),$D103/$D$83,"")</f>
        <v/>
      </c>
      <c r="I103" s="79" t="str">
        <f>IF(AND($C103&lt;I$85,COUNT($E103:H103)&lt;$D$83),$D103/$D$83,"")</f>
        <v/>
      </c>
      <c r="J103" s="79" t="str">
        <f>IF(AND($C103&lt;J$85,COUNT($E103:I103)&lt;$D$83),$D103/$D$83,"")</f>
        <v/>
      </c>
      <c r="K103" s="79" t="str">
        <f>IF(AND($C103&lt;K$85,COUNT($E103:J103)&lt;$D$83),$D103/$D$83,"")</f>
        <v/>
      </c>
      <c r="L103" s="79" t="str">
        <f>IF(AND($C103&lt;L$85,COUNT($E103:K103)&lt;$D$83),$D103/$D$83,"")</f>
        <v/>
      </c>
      <c r="M103" s="79" t="str">
        <f>IF(AND($C103&lt;M$85,COUNT($E103:L103)&lt;$D$83),$D103/$D$83,"")</f>
        <v/>
      </c>
      <c r="N103" s="79" t="str">
        <f>IF(AND($C103&lt;N$85,COUNT($E103:M103)&lt;$D$83),$D103/$D$83,"")</f>
        <v/>
      </c>
      <c r="O103" s="79" t="str">
        <f>IF(AND($C103&lt;O$85,COUNT($E103:N103)&lt;$D$83),$D103/$D$83,"")</f>
        <v/>
      </c>
      <c r="P103" s="79" t="str">
        <f>IF(AND($C103&lt;P$85,COUNT($E103:O103)&lt;$D$83),$D103/$D$83,"")</f>
        <v/>
      </c>
      <c r="Q103" s="79" t="str">
        <f>IF(AND($C103&lt;Q$85,COUNT($E103:P103)&lt;$D$83),$D103/$D$83,"")</f>
        <v/>
      </c>
      <c r="R103" s="79" t="str">
        <f>IF(AND($C103&lt;R$85,COUNT($E103:Q103)&lt;$D$83),$D103/$D$83,"")</f>
        <v/>
      </c>
      <c r="S103" s="79" t="str">
        <f>IF(AND($C103&lt;S$85,COUNT($E103:R103)&lt;$D$83),$D103/$D$83,"")</f>
        <v/>
      </c>
      <c r="T103" s="79" t="str">
        <f>IF(AND($C103&lt;T$85,COUNT($E103:S103)&lt;$D$83),$D103/$D$83,"")</f>
        <v/>
      </c>
      <c r="U103" s="79" t="str">
        <f>IF(AND($C103&lt;U$85,COUNT($E103:T103)&lt;$D$83),$D103/$D$83,"")</f>
        <v/>
      </c>
      <c r="V103" s="79" t="str">
        <f>IF(AND($C103&lt;V$85,COUNT($E103:U103)&lt;$D$83),$D103/$D$83,"")</f>
        <v/>
      </c>
      <c r="W103" s="79" t="str">
        <f>IF(AND($C103&lt;W$85,COUNT($E103:V103)&lt;$D$83),$D103/$D$83,"")</f>
        <v/>
      </c>
      <c r="X103" s="79" t="str">
        <f>IF(AND($C103&lt;X$85,COUNT($E103:W103)&lt;$D$83),$D103/$D$83,"")</f>
        <v/>
      </c>
      <c r="Y103" s="42">
        <f t="shared" si="46"/>
        <v>0</v>
      </c>
    </row>
    <row r="104" spans="2:25" x14ac:dyDescent="0.15">
      <c r="B104" s="92"/>
      <c r="C104" s="49">
        <v>42</v>
      </c>
      <c r="D104" s="41">
        <v>0</v>
      </c>
      <c r="E104" s="42" t="str">
        <f t="shared" si="45"/>
        <v/>
      </c>
      <c r="F104" s="79" t="str">
        <f>IF(AND($C104&lt;F$85,COUNT($E104:E104)&lt;$D$83),$D104/$D$83,"")</f>
        <v/>
      </c>
      <c r="G104" s="79" t="str">
        <f>IF(AND($C104&lt;G$85,COUNT($E104:F104)&lt;$D$83),$D104/$D$83,"")</f>
        <v/>
      </c>
      <c r="H104" s="79" t="str">
        <f>IF(AND($C104&lt;H$85,COUNT($E104:G104)&lt;$D$83),$D104/$D$83,"")</f>
        <v/>
      </c>
      <c r="I104" s="79" t="str">
        <f>IF(AND($C104&lt;I$85,COUNT($E104:H104)&lt;$D$83),$D104/$D$83,"")</f>
        <v/>
      </c>
      <c r="J104" s="79" t="str">
        <f>IF(AND($C104&lt;J$85,COUNT($E104:I104)&lt;$D$83),$D104/$D$83,"")</f>
        <v/>
      </c>
      <c r="K104" s="79" t="str">
        <f>IF(AND($C104&lt;K$85,COUNT($E104:J104)&lt;$D$83),$D104/$D$83,"")</f>
        <v/>
      </c>
      <c r="L104" s="79" t="str">
        <f>IF(AND($C104&lt;L$85,COUNT($E104:K104)&lt;$D$83),$D104/$D$83,"")</f>
        <v/>
      </c>
      <c r="M104" s="79" t="str">
        <f>IF(AND($C104&lt;M$85,COUNT($E104:L104)&lt;$D$83),$D104/$D$83,"")</f>
        <v/>
      </c>
      <c r="N104" s="79" t="str">
        <f>IF(AND($C104&lt;N$85,COUNT($E104:M104)&lt;$D$83),$D104/$D$83,"")</f>
        <v/>
      </c>
      <c r="O104" s="79" t="str">
        <f>IF(AND($C104&lt;O$85,COUNT($E104:N104)&lt;$D$83),$D104/$D$83,"")</f>
        <v/>
      </c>
      <c r="P104" s="79" t="str">
        <f>IF(AND($C104&lt;P$85,COUNT($E104:O104)&lt;$D$83),$D104/$D$83,"")</f>
        <v/>
      </c>
      <c r="Q104" s="79" t="str">
        <f>IF(AND($C104&lt;Q$85,COUNT($E104:P104)&lt;$D$83),$D104/$D$83,"")</f>
        <v/>
      </c>
      <c r="R104" s="79" t="str">
        <f>IF(AND($C104&lt;R$85,COUNT($E104:Q104)&lt;$D$83),$D104/$D$83,"")</f>
        <v/>
      </c>
      <c r="S104" s="79" t="str">
        <f>IF(AND($C104&lt;S$85,COUNT($E104:R104)&lt;$D$83),$D104/$D$83,"")</f>
        <v/>
      </c>
      <c r="T104" s="79" t="str">
        <f>IF(AND($C104&lt;T$85,COUNT($E104:S104)&lt;$D$83),$D104/$D$83,"")</f>
        <v/>
      </c>
      <c r="U104" s="79" t="str">
        <f>IF(AND($C104&lt;U$85,COUNT($E104:T104)&lt;$D$83),$D104/$D$83,"")</f>
        <v/>
      </c>
      <c r="V104" s="79" t="str">
        <f>IF(AND($C104&lt;V$85,COUNT($E104:U104)&lt;$D$83),$D104/$D$83,"")</f>
        <v/>
      </c>
      <c r="W104" s="79" t="str">
        <f>IF(AND($C104&lt;W$85,COUNT($E104:V104)&lt;$D$83),$D104/$D$83,"")</f>
        <v/>
      </c>
      <c r="X104" s="79" t="str">
        <f>IF(AND($C104&lt;X$85,COUNT($E104:W104)&lt;$D$83),$D104/$D$83,"")</f>
        <v/>
      </c>
      <c r="Y104" s="42">
        <f t="shared" si="46"/>
        <v>0</v>
      </c>
    </row>
    <row r="105" spans="2:25" x14ac:dyDescent="0.15">
      <c r="B105" s="92"/>
      <c r="C105" s="49">
        <v>43</v>
      </c>
      <c r="D105" s="41">
        <v>0</v>
      </c>
      <c r="E105" s="42" t="str">
        <f t="shared" si="45"/>
        <v/>
      </c>
      <c r="F105" s="79" t="str">
        <f>IF(AND($C105&lt;F$85,COUNT($E105:E105)&lt;$D$83),$D105/$D$83,"")</f>
        <v/>
      </c>
      <c r="G105" s="79" t="str">
        <f>IF(AND($C105&lt;G$85,COUNT($E105:F105)&lt;$D$83),$D105/$D$83,"")</f>
        <v/>
      </c>
      <c r="H105" s="79" t="str">
        <f>IF(AND($C105&lt;H$85,COUNT($E105:G105)&lt;$D$83),$D105/$D$83,"")</f>
        <v/>
      </c>
      <c r="I105" s="79" t="str">
        <f>IF(AND($C105&lt;I$85,COUNT($E105:H105)&lt;$D$83),$D105/$D$83,"")</f>
        <v/>
      </c>
      <c r="J105" s="79" t="str">
        <f>IF(AND($C105&lt;J$85,COUNT($E105:I105)&lt;$D$83),$D105/$D$83,"")</f>
        <v/>
      </c>
      <c r="K105" s="79" t="str">
        <f>IF(AND($C105&lt;K$85,COUNT($E105:J105)&lt;$D$83),$D105/$D$83,"")</f>
        <v/>
      </c>
      <c r="L105" s="79" t="str">
        <f>IF(AND($C105&lt;L$85,COUNT($E105:K105)&lt;$D$83),$D105/$D$83,"")</f>
        <v/>
      </c>
      <c r="M105" s="79" t="str">
        <f>IF(AND($C105&lt;M$85,COUNT($E105:L105)&lt;$D$83),$D105/$D$83,"")</f>
        <v/>
      </c>
      <c r="N105" s="79" t="str">
        <f>IF(AND($C105&lt;N$85,COUNT($E105:M105)&lt;$D$83),$D105/$D$83,"")</f>
        <v/>
      </c>
      <c r="O105" s="79" t="str">
        <f>IF(AND($C105&lt;O$85,COUNT($E105:N105)&lt;$D$83),$D105/$D$83,"")</f>
        <v/>
      </c>
      <c r="P105" s="79" t="str">
        <f>IF(AND($C105&lt;P$85,COUNT($E105:O105)&lt;$D$83),$D105/$D$83,"")</f>
        <v/>
      </c>
      <c r="Q105" s="79" t="str">
        <f>IF(AND($C105&lt;Q$85,COUNT($E105:P105)&lt;$D$83),$D105/$D$83,"")</f>
        <v/>
      </c>
      <c r="R105" s="79" t="str">
        <f>IF(AND($C105&lt;R$85,COUNT($E105:Q105)&lt;$D$83),$D105/$D$83,"")</f>
        <v/>
      </c>
      <c r="S105" s="79" t="str">
        <f>IF(AND($C105&lt;S$85,COUNT($E105:R105)&lt;$D$83),$D105/$D$83,"")</f>
        <v/>
      </c>
      <c r="T105" s="79" t="str">
        <f>IF(AND($C105&lt;T$85,COUNT($E105:S105)&lt;$D$83),$D105/$D$83,"")</f>
        <v/>
      </c>
      <c r="U105" s="79" t="str">
        <f>IF(AND($C105&lt;U$85,COUNT($E105:T105)&lt;$D$83),$D105/$D$83,"")</f>
        <v/>
      </c>
      <c r="V105" s="79" t="str">
        <f>IF(AND($C105&lt;V$85,COUNT($E105:U105)&lt;$D$83),$D105/$D$83,"")</f>
        <v/>
      </c>
      <c r="W105" s="79" t="str">
        <f>IF(AND($C105&lt;W$85,COUNT($E105:V105)&lt;$D$83),$D105/$D$83,"")</f>
        <v/>
      </c>
      <c r="X105" s="79" t="str">
        <f>IF(AND($C105&lt;X$85,COUNT($E105:W105)&lt;$D$83),$D105/$D$83,"")</f>
        <v/>
      </c>
      <c r="Y105" s="42">
        <f t="shared" si="46"/>
        <v>0</v>
      </c>
    </row>
    <row r="106" spans="2:25" x14ac:dyDescent="0.15">
      <c r="B106" s="92"/>
      <c r="C106" s="49">
        <v>44</v>
      </c>
      <c r="D106" s="41">
        <v>0</v>
      </c>
      <c r="E106" s="42" t="str">
        <f t="shared" si="45"/>
        <v/>
      </c>
      <c r="F106" s="79" t="str">
        <f>IF(AND($C106&lt;F$85,COUNT($E106:E106)&lt;$D$83),$D106/$D$83,"")</f>
        <v/>
      </c>
      <c r="G106" s="79" t="str">
        <f>IF(AND($C106&lt;G$85,COUNT($E106:F106)&lt;$D$83),$D106/$D$83,"")</f>
        <v/>
      </c>
      <c r="H106" s="79" t="str">
        <f>IF(AND($C106&lt;H$85,COUNT($E106:G106)&lt;$D$83),$D106/$D$83,"")</f>
        <v/>
      </c>
      <c r="I106" s="79" t="str">
        <f>IF(AND($C106&lt;I$85,COUNT($E106:H106)&lt;$D$83),$D106/$D$83,"")</f>
        <v/>
      </c>
      <c r="J106" s="79" t="str">
        <f>IF(AND($C106&lt;J$85,COUNT($E106:I106)&lt;$D$83),$D106/$D$83,"")</f>
        <v/>
      </c>
      <c r="K106" s="79" t="str">
        <f>IF(AND($C106&lt;K$85,COUNT($E106:J106)&lt;$D$83),$D106/$D$83,"")</f>
        <v/>
      </c>
      <c r="L106" s="79" t="str">
        <f>IF(AND($C106&lt;L$85,COUNT($E106:K106)&lt;$D$83),$D106/$D$83,"")</f>
        <v/>
      </c>
      <c r="M106" s="79" t="str">
        <f>IF(AND($C106&lt;M$85,COUNT($E106:L106)&lt;$D$83),$D106/$D$83,"")</f>
        <v/>
      </c>
      <c r="N106" s="79" t="str">
        <f>IF(AND($C106&lt;N$85,COUNT($E106:M106)&lt;$D$83),$D106/$D$83,"")</f>
        <v/>
      </c>
      <c r="O106" s="79" t="str">
        <f>IF(AND($C106&lt;O$85,COUNT($E106:N106)&lt;$D$83),$D106/$D$83,"")</f>
        <v/>
      </c>
      <c r="P106" s="79" t="str">
        <f>IF(AND($C106&lt;P$85,COUNT($E106:O106)&lt;$D$83),$D106/$D$83,"")</f>
        <v/>
      </c>
      <c r="Q106" s="79" t="str">
        <f>IF(AND($C106&lt;Q$85,COUNT($E106:P106)&lt;$D$83),$D106/$D$83,"")</f>
        <v/>
      </c>
      <c r="R106" s="79" t="str">
        <f>IF(AND($C106&lt;R$85,COUNT($E106:Q106)&lt;$D$83),$D106/$D$83,"")</f>
        <v/>
      </c>
      <c r="S106" s="79" t="str">
        <f>IF(AND($C106&lt;S$85,COUNT($E106:R106)&lt;$D$83),$D106/$D$83,"")</f>
        <v/>
      </c>
      <c r="T106" s="79" t="str">
        <f>IF(AND($C106&lt;T$85,COUNT($E106:S106)&lt;$D$83),$D106/$D$83,"")</f>
        <v/>
      </c>
      <c r="U106" s="79" t="str">
        <f>IF(AND($C106&lt;U$85,COUNT($E106:T106)&lt;$D$83),$D106/$D$83,"")</f>
        <v/>
      </c>
      <c r="V106" s="79" t="str">
        <f>IF(AND($C106&lt;V$85,COUNT($E106:U106)&lt;$D$83),$D106/$D$83,"")</f>
        <v/>
      </c>
      <c r="W106" s="79" t="str">
        <f>IF(AND($C106&lt;W$85,COUNT($E106:V106)&lt;$D$83),$D106/$D$83,"")</f>
        <v/>
      </c>
      <c r="X106" s="79" t="str">
        <f>IF(AND($C106&lt;X$85,COUNT($E106:W106)&lt;$D$83),$D106/$D$83,"")</f>
        <v/>
      </c>
      <c r="Y106" s="42">
        <f t="shared" si="46"/>
        <v>0</v>
      </c>
    </row>
    <row r="107" spans="2:25" x14ac:dyDescent="0.15">
      <c r="B107" s="92"/>
      <c r="C107" s="49">
        <v>45</v>
      </c>
      <c r="D107" s="41">
        <v>0</v>
      </c>
      <c r="E107" s="42" t="str">
        <f t="shared" si="45"/>
        <v/>
      </c>
      <c r="F107" s="79" t="str">
        <f>IF(AND($C107&lt;F$85,COUNT($E107:E107)&lt;$D$83),$D107/$D$83,"")</f>
        <v/>
      </c>
      <c r="G107" s="79" t="str">
        <f>IF(AND($C107&lt;G$85,COUNT($E107:F107)&lt;$D$83),$D107/$D$83,"")</f>
        <v/>
      </c>
      <c r="H107" s="79" t="str">
        <f>IF(AND($C107&lt;H$85,COUNT($E107:G107)&lt;$D$83),$D107/$D$83,"")</f>
        <v/>
      </c>
      <c r="I107" s="79" t="str">
        <f>IF(AND($C107&lt;I$85,COUNT($E107:H107)&lt;$D$83),$D107/$D$83,"")</f>
        <v/>
      </c>
      <c r="J107" s="79" t="str">
        <f>IF(AND($C107&lt;J$85,COUNT($E107:I107)&lt;$D$83),$D107/$D$83,"")</f>
        <v/>
      </c>
      <c r="K107" s="79" t="str">
        <f>IF(AND($C107&lt;K$85,COUNT($E107:J107)&lt;$D$83),$D107/$D$83,"")</f>
        <v/>
      </c>
      <c r="L107" s="79" t="str">
        <f>IF(AND($C107&lt;L$85,COUNT($E107:K107)&lt;$D$83),$D107/$D$83,"")</f>
        <v/>
      </c>
      <c r="M107" s="79" t="str">
        <f>IF(AND($C107&lt;M$85,COUNT($E107:L107)&lt;$D$83),$D107/$D$83,"")</f>
        <v/>
      </c>
      <c r="N107" s="79" t="str">
        <f>IF(AND($C107&lt;N$85,COUNT($E107:M107)&lt;$D$83),$D107/$D$83,"")</f>
        <v/>
      </c>
      <c r="O107" s="79" t="str">
        <f>IF(AND($C107&lt;O$85,COUNT($E107:N107)&lt;$D$83),$D107/$D$83,"")</f>
        <v/>
      </c>
      <c r="P107" s="79" t="str">
        <f>IF(AND($C107&lt;P$85,COUNT($E107:O107)&lt;$D$83),$D107/$D$83,"")</f>
        <v/>
      </c>
      <c r="Q107" s="79" t="str">
        <f>IF(AND($C107&lt;Q$85,COUNT($E107:P107)&lt;$D$83),$D107/$D$83,"")</f>
        <v/>
      </c>
      <c r="R107" s="79" t="str">
        <f>IF(AND($C107&lt;R$85,COUNT($E107:Q107)&lt;$D$83),$D107/$D$83,"")</f>
        <v/>
      </c>
      <c r="S107" s="79" t="str">
        <f>IF(AND($C107&lt;S$85,COUNT($E107:R107)&lt;$D$83),$D107/$D$83,"")</f>
        <v/>
      </c>
      <c r="T107" s="79" t="str">
        <f>IF(AND($C107&lt;T$85,COUNT($E107:S107)&lt;$D$83),$D107/$D$83,"")</f>
        <v/>
      </c>
      <c r="U107" s="79" t="str">
        <f>IF(AND($C107&lt;U$85,COUNT($E107:T107)&lt;$D$83),$D107/$D$83,"")</f>
        <v/>
      </c>
      <c r="V107" s="79" t="str">
        <f>IF(AND($C107&lt;V$85,COUNT($E107:U107)&lt;$D$83),$D107/$D$83,"")</f>
        <v/>
      </c>
      <c r="W107" s="79" t="str">
        <f>IF(AND($C107&lt;W$85,COUNT($E107:V107)&lt;$D$83),$D107/$D$83,"")</f>
        <v/>
      </c>
      <c r="X107" s="79" t="str">
        <f>IF(AND($C107&lt;X$85,COUNT($E107:W107)&lt;$D$83),$D107/$D$83,"")</f>
        <v/>
      </c>
      <c r="Y107" s="42">
        <f t="shared" si="46"/>
        <v>0</v>
      </c>
    </row>
    <row r="108" spans="2:25" x14ac:dyDescent="0.15">
      <c r="B108" s="92"/>
      <c r="C108" s="49">
        <v>46</v>
      </c>
      <c r="D108" s="41">
        <v>0</v>
      </c>
      <c r="E108" s="42" t="str">
        <f t="shared" si="45"/>
        <v/>
      </c>
      <c r="F108" s="79" t="str">
        <f>IF(AND($C108&lt;F$85,COUNT($E108:E108)&lt;$D$83),$D108/$D$83,"")</f>
        <v/>
      </c>
      <c r="G108" s="79" t="str">
        <f>IF(AND($C108&lt;G$85,COUNT($E108:F108)&lt;$D$83),$D108/$D$83,"")</f>
        <v/>
      </c>
      <c r="H108" s="79" t="str">
        <f>IF(AND($C108&lt;H$85,COUNT($E108:G108)&lt;$D$83),$D108/$D$83,"")</f>
        <v/>
      </c>
      <c r="I108" s="79" t="str">
        <f>IF(AND($C108&lt;I$85,COUNT($E108:H108)&lt;$D$83),$D108/$D$83,"")</f>
        <v/>
      </c>
      <c r="J108" s="79" t="str">
        <f>IF(AND($C108&lt;J$85,COUNT($E108:I108)&lt;$D$83),$D108/$D$83,"")</f>
        <v/>
      </c>
      <c r="K108" s="79" t="str">
        <f>IF(AND($C108&lt;K$85,COUNT($E108:J108)&lt;$D$83),$D108/$D$83,"")</f>
        <v/>
      </c>
      <c r="L108" s="79" t="str">
        <f>IF(AND($C108&lt;L$85,COUNT($E108:K108)&lt;$D$83),$D108/$D$83,"")</f>
        <v/>
      </c>
      <c r="M108" s="79" t="str">
        <f>IF(AND($C108&lt;M$85,COUNT($E108:L108)&lt;$D$83),$D108/$D$83,"")</f>
        <v/>
      </c>
      <c r="N108" s="79" t="str">
        <f>IF(AND($C108&lt;N$85,COUNT($E108:M108)&lt;$D$83),$D108/$D$83,"")</f>
        <v/>
      </c>
      <c r="O108" s="79" t="str">
        <f>IF(AND($C108&lt;O$85,COUNT($E108:N108)&lt;$D$83),$D108/$D$83,"")</f>
        <v/>
      </c>
      <c r="P108" s="79" t="str">
        <f>IF(AND($C108&lt;P$85,COUNT($E108:O108)&lt;$D$83),$D108/$D$83,"")</f>
        <v/>
      </c>
      <c r="Q108" s="79" t="str">
        <f>IF(AND($C108&lt;Q$85,COUNT($E108:P108)&lt;$D$83),$D108/$D$83,"")</f>
        <v/>
      </c>
      <c r="R108" s="79" t="str">
        <f>IF(AND($C108&lt;R$85,COUNT($E108:Q108)&lt;$D$83),$D108/$D$83,"")</f>
        <v/>
      </c>
      <c r="S108" s="79" t="str">
        <f>IF(AND($C108&lt;S$85,COUNT($E108:R108)&lt;$D$83),$D108/$D$83,"")</f>
        <v/>
      </c>
      <c r="T108" s="79" t="str">
        <f>IF(AND($C108&lt;T$85,COUNT($E108:S108)&lt;$D$83),$D108/$D$83,"")</f>
        <v/>
      </c>
      <c r="U108" s="79" t="str">
        <f>IF(AND($C108&lt;U$85,COUNT($E108:T108)&lt;$D$83),$D108/$D$83,"")</f>
        <v/>
      </c>
      <c r="V108" s="79" t="str">
        <f>IF(AND($C108&lt;V$85,COUNT($E108:U108)&lt;$D$83),$D108/$D$83,"")</f>
        <v/>
      </c>
      <c r="W108" s="79" t="str">
        <f>IF(AND($C108&lt;W$85,COUNT($E108:V108)&lt;$D$83),$D108/$D$83,"")</f>
        <v/>
      </c>
      <c r="X108" s="79" t="str">
        <f>IF(AND($C108&lt;X$85,COUNT($E108:W108)&lt;$D$83),$D108/$D$83,"")</f>
        <v/>
      </c>
      <c r="Y108" s="42">
        <f t="shared" si="46"/>
        <v>0</v>
      </c>
    </row>
    <row r="109" spans="2:25" x14ac:dyDescent="0.15">
      <c r="B109" s="92"/>
      <c r="C109" s="49">
        <v>47</v>
      </c>
      <c r="D109" s="41">
        <v>0</v>
      </c>
      <c r="E109" s="42" t="str">
        <f t="shared" si="45"/>
        <v/>
      </c>
      <c r="F109" s="79" t="str">
        <f>IF(AND($C109&lt;F$85,COUNT($E109:E109)&lt;$D$83),$D109/$D$83,"")</f>
        <v/>
      </c>
      <c r="G109" s="79" t="str">
        <f>IF(AND($C109&lt;G$85,COUNT($E109:F109)&lt;$D$83),$D109/$D$83,"")</f>
        <v/>
      </c>
      <c r="H109" s="79" t="str">
        <f>IF(AND($C109&lt;H$85,COUNT($E109:G109)&lt;$D$83),$D109/$D$83,"")</f>
        <v/>
      </c>
      <c r="I109" s="79" t="str">
        <f>IF(AND($C109&lt;I$85,COUNT($E109:H109)&lt;$D$83),$D109/$D$83,"")</f>
        <v/>
      </c>
      <c r="J109" s="79" t="str">
        <f>IF(AND($C109&lt;J$85,COUNT($E109:I109)&lt;$D$83),$D109/$D$83,"")</f>
        <v/>
      </c>
      <c r="K109" s="79" t="str">
        <f>IF(AND($C109&lt;K$85,COUNT($E109:J109)&lt;$D$83),$D109/$D$83,"")</f>
        <v/>
      </c>
      <c r="L109" s="79" t="str">
        <f>IF(AND($C109&lt;L$85,COUNT($E109:K109)&lt;$D$83),$D109/$D$83,"")</f>
        <v/>
      </c>
      <c r="M109" s="79" t="str">
        <f>IF(AND($C109&lt;M$85,COUNT($E109:L109)&lt;$D$83),$D109/$D$83,"")</f>
        <v/>
      </c>
      <c r="N109" s="79" t="str">
        <f>IF(AND($C109&lt;N$85,COUNT($E109:M109)&lt;$D$83),$D109/$D$83,"")</f>
        <v/>
      </c>
      <c r="O109" s="79" t="str">
        <f>IF(AND($C109&lt;O$85,COUNT($E109:N109)&lt;$D$83),$D109/$D$83,"")</f>
        <v/>
      </c>
      <c r="P109" s="79" t="str">
        <f>IF(AND($C109&lt;P$85,COUNT($E109:O109)&lt;$D$83),$D109/$D$83,"")</f>
        <v/>
      </c>
      <c r="Q109" s="79" t="str">
        <f>IF(AND($C109&lt;Q$85,COUNT($E109:P109)&lt;$D$83),$D109/$D$83,"")</f>
        <v/>
      </c>
      <c r="R109" s="79" t="str">
        <f>IF(AND($C109&lt;R$85,COUNT($E109:Q109)&lt;$D$83),$D109/$D$83,"")</f>
        <v/>
      </c>
      <c r="S109" s="79" t="str">
        <f>IF(AND($C109&lt;S$85,COUNT($E109:R109)&lt;$D$83),$D109/$D$83,"")</f>
        <v/>
      </c>
      <c r="T109" s="79" t="str">
        <f>IF(AND($C109&lt;T$85,COUNT($E109:S109)&lt;$D$83),$D109/$D$83,"")</f>
        <v/>
      </c>
      <c r="U109" s="79" t="str">
        <f>IF(AND($C109&lt;U$85,COUNT($E109:T109)&lt;$D$83),$D109/$D$83,"")</f>
        <v/>
      </c>
      <c r="V109" s="79" t="str">
        <f>IF(AND($C109&lt;V$85,COUNT($E109:U109)&lt;$D$83),$D109/$D$83,"")</f>
        <v/>
      </c>
      <c r="W109" s="79" t="str">
        <f>IF(AND($C109&lt;W$85,COUNT($E109:V109)&lt;$D$83),$D109/$D$83,"")</f>
        <v/>
      </c>
      <c r="X109" s="79" t="str">
        <f>IF(AND($C109&lt;X$85,COUNT($E109:W109)&lt;$D$83),$D109/$D$83,"")</f>
        <v/>
      </c>
      <c r="Y109" s="42">
        <f t="shared" si="46"/>
        <v>0</v>
      </c>
    </row>
    <row r="110" spans="2:25" x14ac:dyDescent="0.15">
      <c r="B110" s="92"/>
      <c r="C110" s="49">
        <v>48</v>
      </c>
      <c r="D110" s="41">
        <v>0</v>
      </c>
      <c r="E110" s="42" t="str">
        <f t="shared" si="45"/>
        <v/>
      </c>
      <c r="F110" s="79" t="str">
        <f>IF(AND($C110&lt;F$85,COUNT($E110:E110)&lt;$D$83),$D110/$D$83,"")</f>
        <v/>
      </c>
      <c r="G110" s="79" t="str">
        <f>IF(AND($C110&lt;G$85,COUNT($E110:F110)&lt;$D$83),$D110/$D$83,"")</f>
        <v/>
      </c>
      <c r="H110" s="79" t="str">
        <f>IF(AND($C110&lt;H$85,COUNT($E110:G110)&lt;$D$83),$D110/$D$83,"")</f>
        <v/>
      </c>
      <c r="I110" s="79" t="str">
        <f>IF(AND($C110&lt;I$85,COUNT($E110:H110)&lt;$D$83),$D110/$D$83,"")</f>
        <v/>
      </c>
      <c r="J110" s="79" t="str">
        <f>IF(AND($C110&lt;J$85,COUNT($E110:I110)&lt;$D$83),$D110/$D$83,"")</f>
        <v/>
      </c>
      <c r="K110" s="79" t="str">
        <f>IF(AND($C110&lt;K$85,COUNT($E110:J110)&lt;$D$83),$D110/$D$83,"")</f>
        <v/>
      </c>
      <c r="L110" s="79" t="str">
        <f>IF(AND($C110&lt;L$85,COUNT($E110:K110)&lt;$D$83),$D110/$D$83,"")</f>
        <v/>
      </c>
      <c r="M110" s="79" t="str">
        <f>IF(AND($C110&lt;M$85,COUNT($E110:L110)&lt;$D$83),$D110/$D$83,"")</f>
        <v/>
      </c>
      <c r="N110" s="79" t="str">
        <f>IF(AND($C110&lt;N$85,COUNT($E110:M110)&lt;$D$83),$D110/$D$83,"")</f>
        <v/>
      </c>
      <c r="O110" s="79" t="str">
        <f>IF(AND($C110&lt;O$85,COUNT($E110:N110)&lt;$D$83),$D110/$D$83,"")</f>
        <v/>
      </c>
      <c r="P110" s="79" t="str">
        <f>IF(AND($C110&lt;P$85,COUNT($E110:O110)&lt;$D$83),$D110/$D$83,"")</f>
        <v/>
      </c>
      <c r="Q110" s="79" t="str">
        <f>IF(AND($C110&lt;Q$85,COUNT($E110:P110)&lt;$D$83),$D110/$D$83,"")</f>
        <v/>
      </c>
      <c r="R110" s="79" t="str">
        <f>IF(AND($C110&lt;R$85,COUNT($E110:Q110)&lt;$D$83),$D110/$D$83,"")</f>
        <v/>
      </c>
      <c r="S110" s="79" t="str">
        <f>IF(AND($C110&lt;S$85,COUNT($E110:R110)&lt;$D$83),$D110/$D$83,"")</f>
        <v/>
      </c>
      <c r="T110" s="79" t="str">
        <f>IF(AND($C110&lt;T$85,COUNT($E110:S110)&lt;$D$83),$D110/$D$83,"")</f>
        <v/>
      </c>
      <c r="U110" s="79" t="str">
        <f>IF(AND($C110&lt;U$85,COUNT($E110:T110)&lt;$D$83),$D110/$D$83,"")</f>
        <v/>
      </c>
      <c r="V110" s="79" t="str">
        <f>IF(AND($C110&lt;V$85,COUNT($E110:U110)&lt;$D$83),$D110/$D$83,"")</f>
        <v/>
      </c>
      <c r="W110" s="79" t="str">
        <f>IF(AND($C110&lt;W$85,COUNT($E110:V110)&lt;$D$83),$D110/$D$83,"")</f>
        <v/>
      </c>
      <c r="X110" s="79" t="str">
        <f>IF(AND($C110&lt;X$85,COUNT($E110:W110)&lt;$D$83),$D110/$D$83,"")</f>
        <v/>
      </c>
      <c r="Y110" s="42">
        <f t="shared" si="46"/>
        <v>0</v>
      </c>
    </row>
    <row r="111" spans="2:25" x14ac:dyDescent="0.15">
      <c r="B111" s="93"/>
      <c r="C111" s="52">
        <v>49</v>
      </c>
      <c r="D111" s="43">
        <v>0</v>
      </c>
      <c r="E111" s="44" t="str">
        <f t="shared" si="45"/>
        <v/>
      </c>
      <c r="F111" s="80" t="str">
        <f>IF(AND($C111&lt;F$85,COUNT($E111:E111)&lt;$D$83),$D111/$D$83,"")</f>
        <v/>
      </c>
      <c r="G111" s="80" t="str">
        <f>IF(AND($C111&lt;G$85,COUNT($E111:F111)&lt;$D$83),$D111/$D$83,"")</f>
        <v/>
      </c>
      <c r="H111" s="80" t="str">
        <f>IF(AND($C111&lt;H$85,COUNT($E111:G111)&lt;$D$83),$D111/$D$83,"")</f>
        <v/>
      </c>
      <c r="I111" s="80" t="str">
        <f>IF(AND($C111&lt;I$85,COUNT($E111:H111)&lt;$D$83),$D111/$D$83,"")</f>
        <v/>
      </c>
      <c r="J111" s="80" t="str">
        <f>IF(AND($C111&lt;J$85,COUNT($E111:I111)&lt;$D$83),$D111/$D$83,"")</f>
        <v/>
      </c>
      <c r="K111" s="80" t="str">
        <f>IF(AND($C111&lt;K$85,COUNT($E111:J111)&lt;$D$83),$D111/$D$83,"")</f>
        <v/>
      </c>
      <c r="L111" s="80" t="str">
        <f>IF(AND($C111&lt;L$85,COUNT($E111:K111)&lt;$D$83),$D111/$D$83,"")</f>
        <v/>
      </c>
      <c r="M111" s="80" t="str">
        <f>IF(AND($C111&lt;M$85,COUNT($E111:L111)&lt;$D$83),$D111/$D$83,"")</f>
        <v/>
      </c>
      <c r="N111" s="80" t="str">
        <f>IF(AND($C111&lt;N$85,COUNT($E111:M111)&lt;$D$83),$D111/$D$83,"")</f>
        <v/>
      </c>
      <c r="O111" s="80" t="str">
        <f>IF(AND($C111&lt;O$85,COUNT($E111:N111)&lt;$D$83),$D111/$D$83,"")</f>
        <v/>
      </c>
      <c r="P111" s="80" t="str">
        <f>IF(AND($C111&lt;P$85,COUNT($E111:O111)&lt;$D$83),$D111/$D$83,"")</f>
        <v/>
      </c>
      <c r="Q111" s="80" t="str">
        <f>IF(AND($C111&lt;Q$85,COUNT($E111:P111)&lt;$D$83),$D111/$D$83,"")</f>
        <v/>
      </c>
      <c r="R111" s="80" t="str">
        <f>IF(AND($C111&lt;R$85,COUNT($E111:Q111)&lt;$D$83),$D111/$D$83,"")</f>
        <v/>
      </c>
      <c r="S111" s="80" t="str">
        <f>IF(AND($C111&lt;S$85,COUNT($E111:R111)&lt;$D$83),$D111/$D$83,"")</f>
        <v/>
      </c>
      <c r="T111" s="80" t="str">
        <f>IF(AND($C111&lt;T$85,COUNT($E111:S111)&lt;$D$83),$D111/$D$83,"")</f>
        <v/>
      </c>
      <c r="U111" s="80" t="str">
        <f>IF(AND($C111&lt;U$85,COUNT($E111:T111)&lt;$D$83),$D111/$D$83,"")</f>
        <v/>
      </c>
      <c r="V111" s="80" t="str">
        <f>IF(AND($C111&lt;V$85,COUNT($E111:U111)&lt;$D$83),$D111/$D$83,"")</f>
        <v/>
      </c>
      <c r="W111" s="80" t="str">
        <f>IF(AND($C111&lt;W$85,COUNT($E111:V111)&lt;$D$83),$D111/$D$83,"")</f>
        <v/>
      </c>
      <c r="X111" s="80" t="str">
        <f>IF(AND($C111&lt;X$85,COUNT($E111:W111)&lt;$D$83),$D111/$D$83,"")</f>
        <v/>
      </c>
      <c r="Y111" s="44">
        <f t="shared" si="46"/>
        <v>0</v>
      </c>
    </row>
    <row r="113" spans="1:26" x14ac:dyDescent="0.15">
      <c r="Y113" s="123" t="s">
        <v>53</v>
      </c>
    </row>
    <row r="114" spans="1:26" ht="15" x14ac:dyDescent="0.15">
      <c r="A114" s="148" t="s">
        <v>153</v>
      </c>
      <c r="E114" s="10">
        <v>30</v>
      </c>
      <c r="F114" s="10">
        <f t="shared" ref="F114:X115" si="47">E114+1</f>
        <v>31</v>
      </c>
      <c r="G114" s="10">
        <f t="shared" si="47"/>
        <v>32</v>
      </c>
      <c r="H114" s="10">
        <f t="shared" si="47"/>
        <v>33</v>
      </c>
      <c r="I114" s="10">
        <f t="shared" si="47"/>
        <v>34</v>
      </c>
      <c r="J114" s="10">
        <f t="shared" si="47"/>
        <v>35</v>
      </c>
      <c r="K114" s="10">
        <f t="shared" si="47"/>
        <v>36</v>
      </c>
      <c r="L114" s="10">
        <f t="shared" si="47"/>
        <v>37</v>
      </c>
      <c r="M114" s="10">
        <f t="shared" si="47"/>
        <v>38</v>
      </c>
      <c r="N114" s="10">
        <f t="shared" si="47"/>
        <v>39</v>
      </c>
      <c r="O114" s="10">
        <f t="shared" si="47"/>
        <v>40</v>
      </c>
      <c r="P114" s="10">
        <f t="shared" si="47"/>
        <v>41</v>
      </c>
      <c r="Q114" s="10">
        <f t="shared" si="47"/>
        <v>42</v>
      </c>
      <c r="R114" s="10">
        <f t="shared" si="47"/>
        <v>43</v>
      </c>
      <c r="S114" s="10">
        <f t="shared" si="47"/>
        <v>44</v>
      </c>
      <c r="T114" s="10">
        <f t="shared" si="47"/>
        <v>45</v>
      </c>
      <c r="U114" s="10">
        <f t="shared" si="47"/>
        <v>46</v>
      </c>
      <c r="V114" s="10">
        <f t="shared" si="47"/>
        <v>47</v>
      </c>
      <c r="W114" s="10">
        <f t="shared" si="47"/>
        <v>48</v>
      </c>
      <c r="X114" s="10">
        <f t="shared" si="47"/>
        <v>49</v>
      </c>
      <c r="Y114" s="124"/>
    </row>
    <row r="115" spans="1:26" x14ac:dyDescent="0.15">
      <c r="E115" s="6">
        <v>1</v>
      </c>
      <c r="F115" s="6">
        <f t="shared" si="47"/>
        <v>2</v>
      </c>
      <c r="G115" s="6">
        <f t="shared" si="47"/>
        <v>3</v>
      </c>
      <c r="H115" s="6">
        <f t="shared" si="47"/>
        <v>4</v>
      </c>
      <c r="I115" s="6">
        <f t="shared" si="47"/>
        <v>5</v>
      </c>
      <c r="J115" s="6">
        <f t="shared" si="47"/>
        <v>6</v>
      </c>
      <c r="K115" s="6">
        <f t="shared" si="47"/>
        <v>7</v>
      </c>
      <c r="L115" s="6">
        <f t="shared" si="47"/>
        <v>8</v>
      </c>
      <c r="M115" s="6">
        <f t="shared" si="47"/>
        <v>9</v>
      </c>
      <c r="N115" s="6">
        <f t="shared" si="47"/>
        <v>10</v>
      </c>
      <c r="O115" s="6">
        <f t="shared" si="47"/>
        <v>11</v>
      </c>
      <c r="P115" s="6">
        <f t="shared" si="47"/>
        <v>12</v>
      </c>
      <c r="Q115" s="6">
        <f t="shared" si="47"/>
        <v>13</v>
      </c>
      <c r="R115" s="6">
        <f t="shared" si="47"/>
        <v>14</v>
      </c>
      <c r="S115" s="6">
        <f t="shared" si="47"/>
        <v>15</v>
      </c>
      <c r="T115" s="6">
        <f t="shared" si="47"/>
        <v>16</v>
      </c>
      <c r="U115" s="6">
        <f t="shared" si="47"/>
        <v>17</v>
      </c>
      <c r="V115" s="6">
        <f t="shared" si="47"/>
        <v>18</v>
      </c>
      <c r="W115" s="6">
        <f t="shared" si="47"/>
        <v>19</v>
      </c>
      <c r="X115" s="6">
        <f t="shared" si="47"/>
        <v>20</v>
      </c>
      <c r="Y115" s="125" t="s">
        <v>54</v>
      </c>
    </row>
    <row r="116" spans="1:26" x14ac:dyDescent="0.15">
      <c r="E116" s="7">
        <v>43555</v>
      </c>
      <c r="F116" s="7">
        <f t="shared" ref="F116:X116" si="48">DATE(YEAR(E116)+1,MONTH(E116),DAY(E116))</f>
        <v>43921</v>
      </c>
      <c r="G116" s="7">
        <f t="shared" si="48"/>
        <v>44286</v>
      </c>
      <c r="H116" s="7">
        <f t="shared" si="48"/>
        <v>44651</v>
      </c>
      <c r="I116" s="7">
        <f t="shared" si="48"/>
        <v>45016</v>
      </c>
      <c r="J116" s="7">
        <f t="shared" si="48"/>
        <v>45382</v>
      </c>
      <c r="K116" s="7">
        <f t="shared" si="48"/>
        <v>45747</v>
      </c>
      <c r="L116" s="7">
        <f t="shared" si="48"/>
        <v>46112</v>
      </c>
      <c r="M116" s="7">
        <f t="shared" si="48"/>
        <v>46477</v>
      </c>
      <c r="N116" s="7">
        <f t="shared" si="48"/>
        <v>46843</v>
      </c>
      <c r="O116" s="7">
        <f t="shared" si="48"/>
        <v>47208</v>
      </c>
      <c r="P116" s="7">
        <f t="shared" si="48"/>
        <v>47573</v>
      </c>
      <c r="Q116" s="7">
        <f t="shared" si="48"/>
        <v>47938</v>
      </c>
      <c r="R116" s="7">
        <f t="shared" si="48"/>
        <v>48304</v>
      </c>
      <c r="S116" s="7">
        <f t="shared" si="48"/>
        <v>48669</v>
      </c>
      <c r="T116" s="7">
        <f t="shared" si="48"/>
        <v>49034</v>
      </c>
      <c r="U116" s="7">
        <f t="shared" si="48"/>
        <v>49399</v>
      </c>
      <c r="V116" s="7">
        <f t="shared" si="48"/>
        <v>49765</v>
      </c>
      <c r="W116" s="7">
        <f t="shared" si="48"/>
        <v>50130</v>
      </c>
      <c r="X116" s="7">
        <f t="shared" si="48"/>
        <v>50495</v>
      </c>
      <c r="Y116" s="8"/>
    </row>
    <row r="117" spans="1:26" x14ac:dyDescent="0.15">
      <c r="B117" s="36"/>
      <c r="C117" s="47" t="s">
        <v>154</v>
      </c>
      <c r="D117" s="37"/>
      <c r="E117" s="42">
        <f t="array" ref="E117:X117">TRANSPOSE(Y92:Y111)</f>
        <v>0</v>
      </c>
      <c r="F117" s="42">
        <v>0</v>
      </c>
      <c r="G117" s="42">
        <v>0</v>
      </c>
      <c r="H117" s="42">
        <v>0</v>
      </c>
      <c r="I117" s="42">
        <v>0</v>
      </c>
      <c r="J117" s="42">
        <v>0</v>
      </c>
      <c r="K117" s="42">
        <v>0</v>
      </c>
      <c r="L117" s="42">
        <v>0</v>
      </c>
      <c r="M117" s="42">
        <v>0</v>
      </c>
      <c r="N117" s="42">
        <v>0</v>
      </c>
      <c r="O117" s="42">
        <v>0</v>
      </c>
      <c r="P117" s="42">
        <v>0</v>
      </c>
      <c r="Q117" s="42">
        <v>0</v>
      </c>
      <c r="R117" s="42">
        <v>0</v>
      </c>
      <c r="S117" s="42">
        <v>0</v>
      </c>
      <c r="T117" s="42">
        <v>0</v>
      </c>
      <c r="U117" s="42">
        <v>0</v>
      </c>
      <c r="V117" s="42">
        <v>0</v>
      </c>
      <c r="W117" s="42">
        <v>0</v>
      </c>
      <c r="X117" s="42">
        <v>0</v>
      </c>
      <c r="Y117" s="42">
        <f>SUM(E117:X117)</f>
        <v>0</v>
      </c>
    </row>
    <row r="118" spans="1:26" x14ac:dyDescent="0.15">
      <c r="B118" s="36"/>
      <c r="C118" s="47" t="s">
        <v>155</v>
      </c>
      <c r="D118" s="47"/>
      <c r="E118" s="45">
        <f t="shared" ref="E118:X118" si="49">SUM(E92:E111)</f>
        <v>0</v>
      </c>
      <c r="F118" s="45">
        <f t="shared" si="49"/>
        <v>0</v>
      </c>
      <c r="G118" s="45">
        <f t="shared" si="49"/>
        <v>0</v>
      </c>
      <c r="H118" s="45">
        <f t="shared" si="49"/>
        <v>0</v>
      </c>
      <c r="I118" s="45">
        <f t="shared" si="49"/>
        <v>0</v>
      </c>
      <c r="J118" s="45">
        <f t="shared" si="49"/>
        <v>0</v>
      </c>
      <c r="K118" s="45">
        <f t="shared" si="49"/>
        <v>0</v>
      </c>
      <c r="L118" s="45">
        <f t="shared" si="49"/>
        <v>0</v>
      </c>
      <c r="M118" s="45">
        <f t="shared" si="49"/>
        <v>0</v>
      </c>
      <c r="N118" s="45">
        <f t="shared" si="49"/>
        <v>0</v>
      </c>
      <c r="O118" s="45">
        <f t="shared" si="49"/>
        <v>0</v>
      </c>
      <c r="P118" s="45">
        <f t="shared" si="49"/>
        <v>0</v>
      </c>
      <c r="Q118" s="45">
        <f t="shared" si="49"/>
        <v>0</v>
      </c>
      <c r="R118" s="45">
        <f t="shared" si="49"/>
        <v>0</v>
      </c>
      <c r="S118" s="45">
        <f t="shared" si="49"/>
        <v>0</v>
      </c>
      <c r="T118" s="45">
        <f t="shared" si="49"/>
        <v>0</v>
      </c>
      <c r="U118" s="45">
        <f t="shared" si="49"/>
        <v>0</v>
      </c>
      <c r="V118" s="45">
        <f t="shared" si="49"/>
        <v>0</v>
      </c>
      <c r="W118" s="45">
        <f t="shared" si="49"/>
        <v>0</v>
      </c>
      <c r="X118" s="45">
        <f t="shared" si="49"/>
        <v>0</v>
      </c>
      <c r="Y118" s="45">
        <f t="shared" ref="Y118:Y119" si="50">SUM(E118:X118)</f>
        <v>0</v>
      </c>
    </row>
    <row r="119" spans="1:26" x14ac:dyDescent="0.15">
      <c r="B119" s="36"/>
      <c r="C119" s="47" t="s">
        <v>156</v>
      </c>
      <c r="D119" s="47"/>
      <c r="E119" s="45"/>
      <c r="F119" s="45"/>
      <c r="G119" s="45"/>
      <c r="H119" s="45"/>
      <c r="I119" s="45"/>
      <c r="J119" s="45"/>
      <c r="K119" s="45"/>
      <c r="L119" s="45"/>
      <c r="M119" s="45"/>
      <c r="N119" s="45"/>
      <c r="O119" s="45"/>
      <c r="P119" s="45"/>
      <c r="Q119" s="45"/>
      <c r="R119" s="45"/>
      <c r="S119" s="45"/>
      <c r="T119" s="45"/>
      <c r="U119" s="45"/>
      <c r="V119" s="45"/>
      <c r="W119" s="45"/>
      <c r="X119" s="45">
        <f>Y117</f>
        <v>0</v>
      </c>
      <c r="Y119" s="45">
        <f t="shared" si="50"/>
        <v>0</v>
      </c>
    </row>
    <row r="120" spans="1:26" x14ac:dyDescent="0.15">
      <c r="B120" s="36"/>
      <c r="C120" s="47" t="s">
        <v>157</v>
      </c>
      <c r="D120" s="47"/>
      <c r="E120" s="45">
        <f>E89-E118-E119</f>
        <v>0</v>
      </c>
      <c r="F120" s="45">
        <f>E120+F89-F118-F119</f>
        <v>0</v>
      </c>
      <c r="G120" s="45">
        <f t="shared" ref="G120" si="51">F120+G89-G118-G119</f>
        <v>0</v>
      </c>
      <c r="H120" s="45">
        <f t="shared" ref="H120" si="52">G120+H89-H118-H119</f>
        <v>0</v>
      </c>
      <c r="I120" s="45">
        <f t="shared" ref="I120" si="53">H120+I89-I118-I119</f>
        <v>0</v>
      </c>
      <c r="J120" s="45">
        <f t="shared" ref="J120" si="54">I120+J89-J118-J119</f>
        <v>0</v>
      </c>
      <c r="K120" s="45">
        <f t="shared" ref="K120" si="55">J120+K89-K118-K119</f>
        <v>0</v>
      </c>
      <c r="L120" s="45">
        <f t="shared" ref="L120" si="56">K120+L89-L118-L119</f>
        <v>0</v>
      </c>
      <c r="M120" s="45">
        <f t="shared" ref="M120" si="57">L120+M89-M118-M119</f>
        <v>0</v>
      </c>
      <c r="N120" s="45">
        <f t="shared" ref="N120" si="58">M120+N89-N118-N119</f>
        <v>0</v>
      </c>
      <c r="O120" s="45">
        <f t="shared" ref="O120" si="59">N120+O89-O118-O119</f>
        <v>0</v>
      </c>
      <c r="P120" s="45">
        <f t="shared" ref="P120" si="60">O120+P89-P118-P119</f>
        <v>0</v>
      </c>
      <c r="Q120" s="45">
        <f t="shared" ref="Q120" si="61">P120+Q89-Q118-Q119</f>
        <v>0</v>
      </c>
      <c r="R120" s="45">
        <f t="shared" ref="R120" si="62">Q120+R89-R118-R119</f>
        <v>0</v>
      </c>
      <c r="S120" s="45">
        <f t="shared" ref="S120" si="63">R120+S89-S118-S119</f>
        <v>0</v>
      </c>
      <c r="T120" s="45">
        <f t="shared" ref="T120" si="64">S120+T89-T118-T119</f>
        <v>0</v>
      </c>
      <c r="U120" s="45">
        <f t="shared" ref="U120" si="65">T120+U89-U118-U119</f>
        <v>0</v>
      </c>
      <c r="V120" s="45">
        <f t="shared" ref="V120" si="66">U120+V89-V118-V119</f>
        <v>0</v>
      </c>
      <c r="W120" s="45">
        <f t="shared" ref="W120" si="67">V120+W89-W118-W119</f>
        <v>0</v>
      </c>
      <c r="X120" s="45">
        <f t="shared" ref="X120" si="68">W120+X89-X118-X119</f>
        <v>0</v>
      </c>
      <c r="Y120" s="45"/>
    </row>
    <row r="121" spans="1:26" ht="15" thickBo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3" spans="1:26" ht="15.75" x14ac:dyDescent="0.15">
      <c r="A123" s="3"/>
      <c r="B123" s="36"/>
      <c r="C123" s="47" t="s">
        <v>134</v>
      </c>
      <c r="D123" s="20">
        <f>'主要工事一覧（例）'!C168</f>
        <v>0</v>
      </c>
    </row>
    <row r="124" spans="1:26" ht="15.75" x14ac:dyDescent="0.15">
      <c r="A124" s="3"/>
      <c r="B124" s="19"/>
      <c r="C124" s="19"/>
      <c r="D124" s="17"/>
      <c r="Y124" s="123" t="s">
        <v>53</v>
      </c>
    </row>
    <row r="125" spans="1:26" ht="15" x14ac:dyDescent="0.15">
      <c r="A125" s="148" t="s">
        <v>151</v>
      </c>
      <c r="E125" s="10">
        <v>30</v>
      </c>
      <c r="F125" s="10">
        <f t="shared" ref="F125:X126" si="69">E125+1</f>
        <v>31</v>
      </c>
      <c r="G125" s="10">
        <f t="shared" si="69"/>
        <v>32</v>
      </c>
      <c r="H125" s="10">
        <f t="shared" si="69"/>
        <v>33</v>
      </c>
      <c r="I125" s="10">
        <f t="shared" si="69"/>
        <v>34</v>
      </c>
      <c r="J125" s="10">
        <f t="shared" si="69"/>
        <v>35</v>
      </c>
      <c r="K125" s="10">
        <f t="shared" si="69"/>
        <v>36</v>
      </c>
      <c r="L125" s="10">
        <f t="shared" si="69"/>
        <v>37</v>
      </c>
      <c r="M125" s="10">
        <f t="shared" si="69"/>
        <v>38</v>
      </c>
      <c r="N125" s="10">
        <f t="shared" si="69"/>
        <v>39</v>
      </c>
      <c r="O125" s="10">
        <f t="shared" si="69"/>
        <v>40</v>
      </c>
      <c r="P125" s="10">
        <f t="shared" si="69"/>
        <v>41</v>
      </c>
      <c r="Q125" s="10">
        <f t="shared" si="69"/>
        <v>42</v>
      </c>
      <c r="R125" s="10">
        <f t="shared" si="69"/>
        <v>43</v>
      </c>
      <c r="S125" s="10">
        <f t="shared" si="69"/>
        <v>44</v>
      </c>
      <c r="T125" s="10">
        <f t="shared" si="69"/>
        <v>45</v>
      </c>
      <c r="U125" s="10">
        <f t="shared" si="69"/>
        <v>46</v>
      </c>
      <c r="V125" s="10">
        <f t="shared" si="69"/>
        <v>47</v>
      </c>
      <c r="W125" s="10">
        <f t="shared" si="69"/>
        <v>48</v>
      </c>
      <c r="X125" s="10">
        <f t="shared" si="69"/>
        <v>49</v>
      </c>
      <c r="Y125" s="124"/>
    </row>
    <row r="126" spans="1:26" x14ac:dyDescent="0.15">
      <c r="E126" s="6">
        <v>1</v>
      </c>
      <c r="F126" s="6">
        <f t="shared" si="69"/>
        <v>2</v>
      </c>
      <c r="G126" s="6">
        <f t="shared" si="69"/>
        <v>3</v>
      </c>
      <c r="H126" s="6">
        <f t="shared" si="69"/>
        <v>4</v>
      </c>
      <c r="I126" s="6">
        <f t="shared" si="69"/>
        <v>5</v>
      </c>
      <c r="J126" s="6">
        <f t="shared" si="69"/>
        <v>6</v>
      </c>
      <c r="K126" s="6">
        <f t="shared" si="69"/>
        <v>7</v>
      </c>
      <c r="L126" s="6">
        <f t="shared" si="69"/>
        <v>8</v>
      </c>
      <c r="M126" s="6">
        <f t="shared" si="69"/>
        <v>9</v>
      </c>
      <c r="N126" s="6">
        <f t="shared" si="69"/>
        <v>10</v>
      </c>
      <c r="O126" s="6">
        <f t="shared" si="69"/>
        <v>11</v>
      </c>
      <c r="P126" s="6">
        <f t="shared" si="69"/>
        <v>12</v>
      </c>
      <c r="Q126" s="6">
        <f t="shared" si="69"/>
        <v>13</v>
      </c>
      <c r="R126" s="6">
        <f t="shared" si="69"/>
        <v>14</v>
      </c>
      <c r="S126" s="6">
        <f t="shared" si="69"/>
        <v>15</v>
      </c>
      <c r="T126" s="6">
        <f t="shared" si="69"/>
        <v>16</v>
      </c>
      <c r="U126" s="6">
        <f t="shared" si="69"/>
        <v>17</v>
      </c>
      <c r="V126" s="6">
        <f t="shared" si="69"/>
        <v>18</v>
      </c>
      <c r="W126" s="6">
        <f t="shared" si="69"/>
        <v>19</v>
      </c>
      <c r="X126" s="6">
        <f t="shared" si="69"/>
        <v>20</v>
      </c>
      <c r="Y126" s="125" t="s">
        <v>54</v>
      </c>
    </row>
    <row r="127" spans="1:26" x14ac:dyDescent="0.15">
      <c r="E127" s="7">
        <v>43555</v>
      </c>
      <c r="F127" s="7">
        <f t="shared" ref="F127:X127" si="70">DATE(YEAR(E127)+1,MONTH(E127),DAY(E127))</f>
        <v>43921</v>
      </c>
      <c r="G127" s="7">
        <f t="shared" si="70"/>
        <v>44286</v>
      </c>
      <c r="H127" s="7">
        <f t="shared" si="70"/>
        <v>44651</v>
      </c>
      <c r="I127" s="7">
        <f t="shared" si="70"/>
        <v>45016</v>
      </c>
      <c r="J127" s="7">
        <f t="shared" si="70"/>
        <v>45382</v>
      </c>
      <c r="K127" s="7">
        <f t="shared" si="70"/>
        <v>45747</v>
      </c>
      <c r="L127" s="7">
        <f t="shared" si="70"/>
        <v>46112</v>
      </c>
      <c r="M127" s="7">
        <f t="shared" si="70"/>
        <v>46477</v>
      </c>
      <c r="N127" s="7">
        <f t="shared" si="70"/>
        <v>46843</v>
      </c>
      <c r="O127" s="7">
        <f t="shared" si="70"/>
        <v>47208</v>
      </c>
      <c r="P127" s="7">
        <f t="shared" si="70"/>
        <v>47573</v>
      </c>
      <c r="Q127" s="7">
        <f t="shared" si="70"/>
        <v>47938</v>
      </c>
      <c r="R127" s="7">
        <f t="shared" si="70"/>
        <v>48304</v>
      </c>
      <c r="S127" s="7">
        <f t="shared" si="70"/>
        <v>48669</v>
      </c>
      <c r="T127" s="7">
        <f t="shared" si="70"/>
        <v>49034</v>
      </c>
      <c r="U127" s="7">
        <f t="shared" si="70"/>
        <v>49399</v>
      </c>
      <c r="V127" s="7">
        <f t="shared" si="70"/>
        <v>49765</v>
      </c>
      <c r="W127" s="7">
        <f t="shared" si="70"/>
        <v>50130</v>
      </c>
      <c r="X127" s="7">
        <f t="shared" si="70"/>
        <v>50495</v>
      </c>
      <c r="Y127" s="8"/>
    </row>
    <row r="128" spans="1:26" x14ac:dyDescent="0.15">
      <c r="B128" s="36"/>
      <c r="C128" s="47" t="s">
        <v>158</v>
      </c>
      <c r="D128" s="47"/>
      <c r="E128" s="46">
        <f>'主要工事一覧（例）'!D168</f>
        <v>0</v>
      </c>
      <c r="F128" s="46">
        <f>'主要工事一覧（例）'!E168</f>
        <v>0</v>
      </c>
      <c r="G128" s="46">
        <f>'主要工事一覧（例）'!F168</f>
        <v>0</v>
      </c>
      <c r="H128" s="46">
        <f>'主要工事一覧（例）'!G168</f>
        <v>0</v>
      </c>
      <c r="I128" s="46">
        <f>'主要工事一覧（例）'!H168</f>
        <v>0</v>
      </c>
      <c r="J128" s="46">
        <f>'主要工事一覧（例）'!I168</f>
        <v>0</v>
      </c>
      <c r="K128" s="46">
        <f>'主要工事一覧（例）'!J168</f>
        <v>0</v>
      </c>
      <c r="L128" s="46">
        <f>'主要工事一覧（例）'!K168</f>
        <v>0</v>
      </c>
      <c r="M128" s="46">
        <f>'主要工事一覧（例）'!L168</f>
        <v>0</v>
      </c>
      <c r="N128" s="46">
        <f>'主要工事一覧（例）'!M168</f>
        <v>0</v>
      </c>
      <c r="O128" s="46">
        <f>'主要工事一覧（例）'!N168</f>
        <v>0</v>
      </c>
      <c r="P128" s="46">
        <f>'主要工事一覧（例）'!O168</f>
        <v>0</v>
      </c>
      <c r="Q128" s="46">
        <f>'主要工事一覧（例）'!P168</f>
        <v>0</v>
      </c>
      <c r="R128" s="46">
        <f>'主要工事一覧（例）'!Q168</f>
        <v>0</v>
      </c>
      <c r="S128" s="46">
        <f>'主要工事一覧（例）'!R168</f>
        <v>0</v>
      </c>
      <c r="T128" s="46">
        <f>'主要工事一覧（例）'!S168</f>
        <v>0</v>
      </c>
      <c r="U128" s="46">
        <f>'主要工事一覧（例）'!T168</f>
        <v>0</v>
      </c>
      <c r="V128" s="46">
        <f>'主要工事一覧（例）'!U168</f>
        <v>0</v>
      </c>
      <c r="W128" s="46">
        <f>'主要工事一覧（例）'!V168</f>
        <v>0</v>
      </c>
      <c r="X128" s="46">
        <f>'主要工事一覧（例）'!W168</f>
        <v>0</v>
      </c>
      <c r="Y128" s="46">
        <f>SUM(E128:X128)</f>
        <v>0</v>
      </c>
    </row>
    <row r="129" spans="2:25" x14ac:dyDescent="0.15">
      <c r="B129" s="36"/>
      <c r="C129" s="47" t="s">
        <v>138</v>
      </c>
      <c r="D129" s="4">
        <v>1</v>
      </c>
      <c r="E129" s="45">
        <f t="shared" ref="E129:X129" si="71">E128*$D$129</f>
        <v>0</v>
      </c>
      <c r="F129" s="45">
        <f t="shared" si="71"/>
        <v>0</v>
      </c>
      <c r="G129" s="45">
        <f t="shared" si="71"/>
        <v>0</v>
      </c>
      <c r="H129" s="45">
        <f t="shared" si="71"/>
        <v>0</v>
      </c>
      <c r="I129" s="45">
        <f t="shared" si="71"/>
        <v>0</v>
      </c>
      <c r="J129" s="45">
        <f t="shared" si="71"/>
        <v>0</v>
      </c>
      <c r="K129" s="45">
        <f t="shared" si="71"/>
        <v>0</v>
      </c>
      <c r="L129" s="45">
        <f t="shared" si="71"/>
        <v>0</v>
      </c>
      <c r="M129" s="45">
        <f t="shared" si="71"/>
        <v>0</v>
      </c>
      <c r="N129" s="45">
        <f t="shared" si="71"/>
        <v>0</v>
      </c>
      <c r="O129" s="45">
        <f t="shared" si="71"/>
        <v>0</v>
      </c>
      <c r="P129" s="45">
        <f t="shared" si="71"/>
        <v>0</v>
      </c>
      <c r="Q129" s="45">
        <f t="shared" si="71"/>
        <v>0</v>
      </c>
      <c r="R129" s="45">
        <f t="shared" si="71"/>
        <v>0</v>
      </c>
      <c r="S129" s="45">
        <f t="shared" si="71"/>
        <v>0</v>
      </c>
      <c r="T129" s="45">
        <f t="shared" si="71"/>
        <v>0</v>
      </c>
      <c r="U129" s="45">
        <f t="shared" si="71"/>
        <v>0</v>
      </c>
      <c r="V129" s="45">
        <f t="shared" si="71"/>
        <v>0</v>
      </c>
      <c r="W129" s="45">
        <f t="shared" si="71"/>
        <v>0</v>
      </c>
      <c r="X129" s="45">
        <f t="shared" si="71"/>
        <v>0</v>
      </c>
      <c r="Y129" s="45">
        <f>SUM(E129:X129)</f>
        <v>0</v>
      </c>
    </row>
    <row r="131" spans="2:25" x14ac:dyDescent="0.15">
      <c r="E131" s="10">
        <v>30</v>
      </c>
      <c r="F131" s="10">
        <f t="shared" ref="F131:X131" si="72">E131+1</f>
        <v>31</v>
      </c>
      <c r="G131" s="10">
        <f t="shared" si="72"/>
        <v>32</v>
      </c>
      <c r="H131" s="10">
        <f t="shared" si="72"/>
        <v>33</v>
      </c>
      <c r="I131" s="10">
        <f t="shared" si="72"/>
        <v>34</v>
      </c>
      <c r="J131" s="10">
        <f t="shared" si="72"/>
        <v>35</v>
      </c>
      <c r="K131" s="10">
        <f t="shared" si="72"/>
        <v>36</v>
      </c>
      <c r="L131" s="10">
        <f t="shared" si="72"/>
        <v>37</v>
      </c>
      <c r="M131" s="10">
        <f t="shared" si="72"/>
        <v>38</v>
      </c>
      <c r="N131" s="10">
        <f t="shared" si="72"/>
        <v>39</v>
      </c>
      <c r="O131" s="10">
        <f t="shared" si="72"/>
        <v>40</v>
      </c>
      <c r="P131" s="10">
        <f t="shared" si="72"/>
        <v>41</v>
      </c>
      <c r="Q131" s="10">
        <f t="shared" si="72"/>
        <v>42</v>
      </c>
      <c r="R131" s="10">
        <f t="shared" si="72"/>
        <v>43</v>
      </c>
      <c r="S131" s="10">
        <f t="shared" si="72"/>
        <v>44</v>
      </c>
      <c r="T131" s="10">
        <f t="shared" si="72"/>
        <v>45</v>
      </c>
      <c r="U131" s="10">
        <f t="shared" si="72"/>
        <v>46</v>
      </c>
      <c r="V131" s="10">
        <f t="shared" si="72"/>
        <v>47</v>
      </c>
      <c r="W131" s="10">
        <f t="shared" si="72"/>
        <v>48</v>
      </c>
      <c r="X131" s="10">
        <f t="shared" si="72"/>
        <v>49</v>
      </c>
      <c r="Y131" s="5" t="s">
        <v>139</v>
      </c>
    </row>
    <row r="132" spans="2:25" x14ac:dyDescent="0.15">
      <c r="B132" s="91"/>
      <c r="C132" s="48">
        <f t="array" ref="C132:C151">TRANSPOSE(E125:X125)</f>
        <v>30</v>
      </c>
      <c r="D132" s="40">
        <f t="array" ref="D132:D151">TRANSPOSE(E129:X129)</f>
        <v>0</v>
      </c>
      <c r="E132" s="39" t="str">
        <f t="shared" ref="E132:E151" si="73">IF($C132&lt;E$125,$D132/$D$123,"")</f>
        <v/>
      </c>
      <c r="F132" s="39" t="str">
        <f>IF(AND($C132&lt;F$125,COUNT($E132:E132)&lt;$D$123),$D132/$D$123,"")</f>
        <v/>
      </c>
      <c r="G132" s="39" t="str">
        <f>IF(AND($C132&lt;G$125,COUNT($E132:F132)&lt;$D$123),$D132/$D$123,"")</f>
        <v/>
      </c>
      <c r="H132" s="39" t="str">
        <f>IF(AND($C132&lt;H$125,COUNT($E132:G132)&lt;$D$123),$D132/$D$123,"")</f>
        <v/>
      </c>
      <c r="I132" s="39" t="str">
        <f>IF(AND($C132&lt;I$125,COUNT($E132:H132)&lt;$D$123),$D132/$D$123,"")</f>
        <v/>
      </c>
      <c r="J132" s="39" t="str">
        <f>IF(AND($C132&lt;J$125,COUNT($E132:I132)&lt;$D$123),$D132/$D$123,"")</f>
        <v/>
      </c>
      <c r="K132" s="39" t="str">
        <f>IF(AND($C132&lt;K$125,COUNT($E132:J132)&lt;$D$123),$D132/$D$123,"")</f>
        <v/>
      </c>
      <c r="L132" s="39" t="str">
        <f>IF(AND($C132&lt;L$125,COUNT($E132:K132)&lt;$D$123),$D132/$D$123,"")</f>
        <v/>
      </c>
      <c r="M132" s="39" t="str">
        <f>IF(AND($C132&lt;M$125,COUNT($E132:L132)&lt;$D$123),$D132/$D$123,"")</f>
        <v/>
      </c>
      <c r="N132" s="39" t="str">
        <f>IF(AND($C132&lt;N$125,COUNT($E132:M132)&lt;$D$123),$D132/$D$123,"")</f>
        <v/>
      </c>
      <c r="O132" s="39" t="str">
        <f>IF(AND($C132&lt;O$125,COUNT($E132:N132)&lt;$D$123),$D132/$D$123,"")</f>
        <v/>
      </c>
      <c r="P132" s="39" t="str">
        <f>IF(AND($C132&lt;P$125,COUNT($E132:O132)&lt;$D$123),$D132/$D$123,"")</f>
        <v/>
      </c>
      <c r="Q132" s="39" t="str">
        <f>IF(AND($C132&lt;Q$125,COUNT($E132:P132)&lt;$D$123),$D132/$D$123,"")</f>
        <v/>
      </c>
      <c r="R132" s="39" t="str">
        <f>IF(AND($C132&lt;R$125,COUNT($E132:Q132)&lt;$D$123),$D132/$D$123,"")</f>
        <v/>
      </c>
      <c r="S132" s="39" t="str">
        <f>IF(AND($C132&lt;S$125,COUNT($E132:R132)&lt;$D$123),$D132/$D$123,"")</f>
        <v/>
      </c>
      <c r="T132" s="39" t="str">
        <f>IF(AND($C132&lt;T$125,COUNT($E132:S132)&lt;$D$123),$D132/$D$123,"")</f>
        <v/>
      </c>
      <c r="U132" s="39" t="str">
        <f>IF(AND($C132&lt;U$125,COUNT($E132:T132)&lt;$D$123),$D132/$D$123,"")</f>
        <v/>
      </c>
      <c r="V132" s="39" t="str">
        <f>IF(AND($C132&lt;V$125,COUNT($E132:U132)&lt;$D$123),$D132/$D$123,"")</f>
        <v/>
      </c>
      <c r="W132" s="39" t="str">
        <f>IF(AND($C132&lt;W$125,COUNT($E132:V132)&lt;$D$123),$D132/$D$123,"")</f>
        <v/>
      </c>
      <c r="X132" s="39" t="str">
        <f>IF(AND($C132&lt;X$125,COUNT($E132:W132)&lt;$D$123),$D132/$D$123,"")</f>
        <v/>
      </c>
      <c r="Y132" s="39">
        <f t="shared" ref="Y132:Y151" si="74">D132-SUM(E132:X132)</f>
        <v>0</v>
      </c>
    </row>
    <row r="133" spans="2:25" x14ac:dyDescent="0.15">
      <c r="B133" s="92"/>
      <c r="C133" s="49">
        <v>31</v>
      </c>
      <c r="D133" s="41">
        <v>0</v>
      </c>
      <c r="E133" s="42" t="str">
        <f t="shared" si="73"/>
        <v/>
      </c>
      <c r="F133" s="79" t="str">
        <f>IF(AND($C133&lt;F$125,COUNT($E133:E133)&lt;$D$123),$D133/$D$123,"")</f>
        <v/>
      </c>
      <c r="G133" s="79" t="str">
        <f>IF(AND($C133&lt;G$125,COUNT($E133:F133)&lt;$D$123),$D133/$D$123,"")</f>
        <v/>
      </c>
      <c r="H133" s="79" t="str">
        <f>IF(AND($C133&lt;H$125,COUNT($E133:G133)&lt;$D$123),$D133/$D$123,"")</f>
        <v/>
      </c>
      <c r="I133" s="79" t="str">
        <f>IF(AND($C133&lt;I$125,COUNT($E133:H133)&lt;$D$123),$D133/$D$123,"")</f>
        <v/>
      </c>
      <c r="J133" s="79" t="str">
        <f>IF(AND($C133&lt;J$125,COUNT($E133:I133)&lt;$D$123),$D133/$D$123,"")</f>
        <v/>
      </c>
      <c r="K133" s="79" t="str">
        <f>IF(AND($C133&lt;K$125,COUNT($E133:J133)&lt;$D$123),$D133/$D$123,"")</f>
        <v/>
      </c>
      <c r="L133" s="79" t="str">
        <f>IF(AND($C133&lt;L$125,COUNT($E133:K133)&lt;$D$123),$D133/$D$123,"")</f>
        <v/>
      </c>
      <c r="M133" s="79" t="str">
        <f>IF(AND($C133&lt;M$125,COUNT($E133:L133)&lt;$D$123),$D133/$D$123,"")</f>
        <v/>
      </c>
      <c r="N133" s="79" t="str">
        <f>IF(AND($C133&lt;N$125,COUNT($E133:M133)&lt;$D$123),$D133/$D$123,"")</f>
        <v/>
      </c>
      <c r="O133" s="79" t="str">
        <f>IF(AND($C133&lt;O$125,COUNT($E133:N133)&lt;$D$123),$D133/$D$123,"")</f>
        <v/>
      </c>
      <c r="P133" s="79" t="str">
        <f>IF(AND($C133&lt;P$125,COUNT($E133:O133)&lt;$D$123),$D133/$D$123,"")</f>
        <v/>
      </c>
      <c r="Q133" s="79" t="str">
        <f>IF(AND($C133&lt;Q$125,COUNT($E133:P133)&lt;$D$123),$D133/$D$123,"")</f>
        <v/>
      </c>
      <c r="R133" s="79" t="str">
        <f>IF(AND($C133&lt;R$125,COUNT($E133:Q133)&lt;$D$123),$D133/$D$123,"")</f>
        <v/>
      </c>
      <c r="S133" s="79" t="str">
        <f>IF(AND($C133&lt;S$125,COUNT($E133:R133)&lt;$D$123),$D133/$D$123,"")</f>
        <v/>
      </c>
      <c r="T133" s="79" t="str">
        <f>IF(AND($C133&lt;T$125,COUNT($E133:S133)&lt;$D$123),$D133/$D$123,"")</f>
        <v/>
      </c>
      <c r="U133" s="79" t="str">
        <f>IF(AND($C133&lt;U$125,COUNT($E133:T133)&lt;$D$123),$D133/$D$123,"")</f>
        <v/>
      </c>
      <c r="V133" s="79" t="str">
        <f>IF(AND($C133&lt;V$125,COUNT($E133:U133)&lt;$D$123),$D133/$D$123,"")</f>
        <v/>
      </c>
      <c r="W133" s="79" t="str">
        <f>IF(AND($C133&lt;W$125,COUNT($E133:V133)&lt;$D$123),$D133/$D$123,"")</f>
        <v/>
      </c>
      <c r="X133" s="79" t="str">
        <f>IF(AND($C133&lt;X$125,COUNT($E133:W133)&lt;$D$123),$D133/$D$123,"")</f>
        <v/>
      </c>
      <c r="Y133" s="42">
        <f t="shared" si="74"/>
        <v>0</v>
      </c>
    </row>
    <row r="134" spans="2:25" x14ac:dyDescent="0.15">
      <c r="B134" s="92"/>
      <c r="C134" s="49">
        <v>32</v>
      </c>
      <c r="D134" s="41">
        <v>0</v>
      </c>
      <c r="E134" s="42" t="str">
        <f t="shared" si="73"/>
        <v/>
      </c>
      <c r="F134" s="79" t="str">
        <f>IF(AND($C134&lt;F$125,COUNT($E134:E134)&lt;$D$123),$D134/$D$123,"")</f>
        <v/>
      </c>
      <c r="G134" s="79" t="str">
        <f>IF(AND($C134&lt;G$125,COUNT($E134:F134)&lt;$D$123),$D134/$D$123,"")</f>
        <v/>
      </c>
      <c r="H134" s="79" t="str">
        <f>IF(AND($C134&lt;H$125,COUNT($E134:G134)&lt;$D$123),$D134/$D$123,"")</f>
        <v/>
      </c>
      <c r="I134" s="79" t="str">
        <f>IF(AND($C134&lt;I$125,COUNT($E134:H134)&lt;$D$123),$D134/$D$123,"")</f>
        <v/>
      </c>
      <c r="J134" s="79" t="str">
        <f>IF(AND($C134&lt;J$125,COUNT($E134:I134)&lt;$D$123),$D134/$D$123,"")</f>
        <v/>
      </c>
      <c r="K134" s="79" t="str">
        <f>IF(AND($C134&lt;K$125,COUNT($E134:J134)&lt;$D$123),$D134/$D$123,"")</f>
        <v/>
      </c>
      <c r="L134" s="79" t="str">
        <f>IF(AND($C134&lt;L$125,COUNT($E134:K134)&lt;$D$123),$D134/$D$123,"")</f>
        <v/>
      </c>
      <c r="M134" s="79" t="str">
        <f>IF(AND($C134&lt;M$125,COUNT($E134:L134)&lt;$D$123),$D134/$D$123,"")</f>
        <v/>
      </c>
      <c r="N134" s="79" t="str">
        <f>IF(AND($C134&lt;N$125,COUNT($E134:M134)&lt;$D$123),$D134/$D$123,"")</f>
        <v/>
      </c>
      <c r="O134" s="79" t="str">
        <f>IF(AND($C134&lt;O$125,COUNT($E134:N134)&lt;$D$123),$D134/$D$123,"")</f>
        <v/>
      </c>
      <c r="P134" s="79" t="str">
        <f>IF(AND($C134&lt;P$125,COUNT($E134:O134)&lt;$D$123),$D134/$D$123,"")</f>
        <v/>
      </c>
      <c r="Q134" s="79" t="str">
        <f>IF(AND($C134&lt;Q$125,COUNT($E134:P134)&lt;$D$123),$D134/$D$123,"")</f>
        <v/>
      </c>
      <c r="R134" s="79" t="str">
        <f>IF(AND($C134&lt;R$125,COUNT($E134:Q134)&lt;$D$123),$D134/$D$123,"")</f>
        <v/>
      </c>
      <c r="S134" s="79" t="str">
        <f>IF(AND($C134&lt;S$125,COUNT($E134:R134)&lt;$D$123),$D134/$D$123,"")</f>
        <v/>
      </c>
      <c r="T134" s="79" t="str">
        <f>IF(AND($C134&lt;T$125,COUNT($E134:S134)&lt;$D$123),$D134/$D$123,"")</f>
        <v/>
      </c>
      <c r="U134" s="79" t="str">
        <f>IF(AND($C134&lt;U$125,COUNT($E134:T134)&lt;$D$123),$D134/$D$123,"")</f>
        <v/>
      </c>
      <c r="V134" s="79" t="str">
        <f>IF(AND($C134&lt;V$125,COUNT($E134:U134)&lt;$D$123),$D134/$D$123,"")</f>
        <v/>
      </c>
      <c r="W134" s="79" t="str">
        <f>IF(AND($C134&lt;W$125,COUNT($E134:V134)&lt;$D$123),$D134/$D$123,"")</f>
        <v/>
      </c>
      <c r="X134" s="79" t="str">
        <f>IF(AND($C134&lt;X$125,COUNT($E134:W134)&lt;$D$123),$D134/$D$123,"")</f>
        <v/>
      </c>
      <c r="Y134" s="42">
        <f t="shared" si="74"/>
        <v>0</v>
      </c>
    </row>
    <row r="135" spans="2:25" x14ac:dyDescent="0.15">
      <c r="B135" s="92"/>
      <c r="C135" s="49">
        <v>33</v>
      </c>
      <c r="D135" s="41">
        <v>0</v>
      </c>
      <c r="E135" s="42" t="str">
        <f t="shared" si="73"/>
        <v/>
      </c>
      <c r="F135" s="79" t="str">
        <f>IF(AND($C135&lt;F$125,COUNT($E135:E135)&lt;$D$123),$D135/$D$123,"")</f>
        <v/>
      </c>
      <c r="G135" s="79" t="str">
        <f>IF(AND($C135&lt;G$125,COUNT($E135:F135)&lt;$D$123),$D135/$D$123,"")</f>
        <v/>
      </c>
      <c r="H135" s="79" t="str">
        <f>IF(AND($C135&lt;H$125,COUNT($E135:G135)&lt;$D$123),$D135/$D$123,"")</f>
        <v/>
      </c>
      <c r="I135" s="79" t="str">
        <f>IF(AND($C135&lt;I$125,COUNT($E135:H135)&lt;$D$123),$D135/$D$123,"")</f>
        <v/>
      </c>
      <c r="J135" s="79" t="str">
        <f>IF(AND($C135&lt;J$125,COUNT($E135:I135)&lt;$D$123),$D135/$D$123,"")</f>
        <v/>
      </c>
      <c r="K135" s="79" t="str">
        <f>IF(AND($C135&lt;K$125,COUNT($E135:J135)&lt;$D$123),$D135/$D$123,"")</f>
        <v/>
      </c>
      <c r="L135" s="79" t="str">
        <f>IF(AND($C135&lt;L$125,COUNT($E135:K135)&lt;$D$123),$D135/$D$123,"")</f>
        <v/>
      </c>
      <c r="M135" s="79" t="str">
        <f>IF(AND($C135&lt;M$125,COUNT($E135:L135)&lt;$D$123),$D135/$D$123,"")</f>
        <v/>
      </c>
      <c r="N135" s="79" t="str">
        <f>IF(AND($C135&lt;N$125,COUNT($E135:M135)&lt;$D$123),$D135/$D$123,"")</f>
        <v/>
      </c>
      <c r="O135" s="79" t="str">
        <f>IF(AND($C135&lt;O$125,COUNT($E135:N135)&lt;$D$123),$D135/$D$123,"")</f>
        <v/>
      </c>
      <c r="P135" s="79" t="str">
        <f>IF(AND($C135&lt;P$125,COUNT($E135:O135)&lt;$D$123),$D135/$D$123,"")</f>
        <v/>
      </c>
      <c r="Q135" s="79" t="str">
        <f>IF(AND($C135&lt;Q$125,COUNT($E135:P135)&lt;$D$123),$D135/$D$123,"")</f>
        <v/>
      </c>
      <c r="R135" s="79" t="str">
        <f>IF(AND($C135&lt;R$125,COUNT($E135:Q135)&lt;$D$123),$D135/$D$123,"")</f>
        <v/>
      </c>
      <c r="S135" s="79" t="str">
        <f>IF(AND($C135&lt;S$125,COUNT($E135:R135)&lt;$D$123),$D135/$D$123,"")</f>
        <v/>
      </c>
      <c r="T135" s="79" t="str">
        <f>IF(AND($C135&lt;T$125,COUNT($E135:S135)&lt;$D$123),$D135/$D$123,"")</f>
        <v/>
      </c>
      <c r="U135" s="79" t="str">
        <f>IF(AND($C135&lt;U$125,COUNT($E135:T135)&lt;$D$123),$D135/$D$123,"")</f>
        <v/>
      </c>
      <c r="V135" s="79" t="str">
        <f>IF(AND($C135&lt;V$125,COUNT($E135:U135)&lt;$D$123),$D135/$D$123,"")</f>
        <v/>
      </c>
      <c r="W135" s="79" t="str">
        <f>IF(AND($C135&lt;W$125,COUNT($E135:V135)&lt;$D$123),$D135/$D$123,"")</f>
        <v/>
      </c>
      <c r="X135" s="79" t="str">
        <f>IF(AND($C135&lt;X$125,COUNT($E135:W135)&lt;$D$123),$D135/$D$123,"")</f>
        <v/>
      </c>
      <c r="Y135" s="42">
        <f t="shared" si="74"/>
        <v>0</v>
      </c>
    </row>
    <row r="136" spans="2:25" x14ac:dyDescent="0.15">
      <c r="B136" s="92"/>
      <c r="C136" s="49">
        <v>34</v>
      </c>
      <c r="D136" s="41">
        <v>0</v>
      </c>
      <c r="E136" s="42" t="str">
        <f t="shared" si="73"/>
        <v/>
      </c>
      <c r="F136" s="79" t="str">
        <f>IF(AND($C136&lt;F$125,COUNT($E136:E136)&lt;$D$123),$D136/$D$123,"")</f>
        <v/>
      </c>
      <c r="G136" s="79" t="str">
        <f>IF(AND($C136&lt;G$125,COUNT($E136:F136)&lt;$D$123),$D136/$D$123,"")</f>
        <v/>
      </c>
      <c r="H136" s="79" t="str">
        <f>IF(AND($C136&lt;H$125,COUNT($E136:G136)&lt;$D$123),$D136/$D$123,"")</f>
        <v/>
      </c>
      <c r="I136" s="79" t="str">
        <f>IF(AND($C136&lt;I$125,COUNT($E136:H136)&lt;$D$123),$D136/$D$123,"")</f>
        <v/>
      </c>
      <c r="J136" s="79" t="str">
        <f>IF(AND($C136&lt;J$125,COUNT($E136:I136)&lt;$D$123),$D136/$D$123,"")</f>
        <v/>
      </c>
      <c r="K136" s="79" t="str">
        <f>IF(AND($C136&lt;K$125,COUNT($E136:J136)&lt;$D$123),$D136/$D$123,"")</f>
        <v/>
      </c>
      <c r="L136" s="79" t="str">
        <f>IF(AND($C136&lt;L$125,COUNT($E136:K136)&lt;$D$123),$D136/$D$123,"")</f>
        <v/>
      </c>
      <c r="M136" s="79" t="str">
        <f>IF(AND($C136&lt;M$125,COUNT($E136:L136)&lt;$D$123),$D136/$D$123,"")</f>
        <v/>
      </c>
      <c r="N136" s="79" t="str">
        <f>IF(AND($C136&lt;N$125,COUNT($E136:M136)&lt;$D$123),$D136/$D$123,"")</f>
        <v/>
      </c>
      <c r="O136" s="79" t="str">
        <f>IF(AND($C136&lt;O$125,COUNT($E136:N136)&lt;$D$123),$D136/$D$123,"")</f>
        <v/>
      </c>
      <c r="P136" s="79" t="str">
        <f>IF(AND($C136&lt;P$125,COUNT($E136:O136)&lt;$D$123),$D136/$D$123,"")</f>
        <v/>
      </c>
      <c r="Q136" s="79" t="str">
        <f>IF(AND($C136&lt;Q$125,COUNT($E136:P136)&lt;$D$123),$D136/$D$123,"")</f>
        <v/>
      </c>
      <c r="R136" s="79" t="str">
        <f>IF(AND($C136&lt;R$125,COUNT($E136:Q136)&lt;$D$123),$D136/$D$123,"")</f>
        <v/>
      </c>
      <c r="S136" s="79" t="str">
        <f>IF(AND($C136&lt;S$125,COUNT($E136:R136)&lt;$D$123),$D136/$D$123,"")</f>
        <v/>
      </c>
      <c r="T136" s="79" t="str">
        <f>IF(AND($C136&lt;T$125,COUNT($E136:S136)&lt;$D$123),$D136/$D$123,"")</f>
        <v/>
      </c>
      <c r="U136" s="79" t="str">
        <f>IF(AND($C136&lt;U$125,COUNT($E136:T136)&lt;$D$123),$D136/$D$123,"")</f>
        <v/>
      </c>
      <c r="V136" s="79" t="str">
        <f>IF(AND($C136&lt;V$125,COUNT($E136:U136)&lt;$D$123),$D136/$D$123,"")</f>
        <v/>
      </c>
      <c r="W136" s="79" t="str">
        <f>IF(AND($C136&lt;W$125,COUNT($E136:V136)&lt;$D$123),$D136/$D$123,"")</f>
        <v/>
      </c>
      <c r="X136" s="79" t="str">
        <f>IF(AND($C136&lt;X$125,COUNT($E136:W136)&lt;$D$123),$D136/$D$123,"")</f>
        <v/>
      </c>
      <c r="Y136" s="42">
        <f t="shared" si="74"/>
        <v>0</v>
      </c>
    </row>
    <row r="137" spans="2:25" x14ac:dyDescent="0.15">
      <c r="B137" s="92"/>
      <c r="C137" s="49">
        <v>35</v>
      </c>
      <c r="D137" s="41">
        <v>0</v>
      </c>
      <c r="E137" s="42" t="str">
        <f t="shared" si="73"/>
        <v/>
      </c>
      <c r="F137" s="79" t="str">
        <f>IF(AND($C137&lt;F$125,COUNT($E137:E137)&lt;$D$123),$D137/$D$123,"")</f>
        <v/>
      </c>
      <c r="G137" s="79" t="str">
        <f>IF(AND($C137&lt;G$125,COUNT($E137:F137)&lt;$D$123),$D137/$D$123,"")</f>
        <v/>
      </c>
      <c r="H137" s="79" t="str">
        <f>IF(AND($C137&lt;H$125,COUNT($E137:G137)&lt;$D$123),$D137/$D$123,"")</f>
        <v/>
      </c>
      <c r="I137" s="79" t="str">
        <f>IF(AND($C137&lt;I$125,COUNT($E137:H137)&lt;$D$123),$D137/$D$123,"")</f>
        <v/>
      </c>
      <c r="J137" s="79" t="str">
        <f>IF(AND($C137&lt;J$125,COUNT($E137:I137)&lt;$D$123),$D137/$D$123,"")</f>
        <v/>
      </c>
      <c r="K137" s="79" t="str">
        <f>IF(AND($C137&lt;K$125,COUNT($E137:J137)&lt;$D$123),$D137/$D$123,"")</f>
        <v/>
      </c>
      <c r="L137" s="79" t="str">
        <f>IF(AND($C137&lt;L$125,COUNT($E137:K137)&lt;$D$123),$D137/$D$123,"")</f>
        <v/>
      </c>
      <c r="M137" s="79" t="str">
        <f>IF(AND($C137&lt;M$125,COUNT($E137:L137)&lt;$D$123),$D137/$D$123,"")</f>
        <v/>
      </c>
      <c r="N137" s="79" t="str">
        <f>IF(AND($C137&lt;N$125,COUNT($E137:M137)&lt;$D$123),$D137/$D$123,"")</f>
        <v/>
      </c>
      <c r="O137" s="79" t="str">
        <f>IF(AND($C137&lt;O$125,COUNT($E137:N137)&lt;$D$123),$D137/$D$123,"")</f>
        <v/>
      </c>
      <c r="P137" s="79" t="str">
        <f>IF(AND($C137&lt;P$125,COUNT($E137:O137)&lt;$D$123),$D137/$D$123,"")</f>
        <v/>
      </c>
      <c r="Q137" s="79" t="str">
        <f>IF(AND($C137&lt;Q$125,COUNT($E137:P137)&lt;$D$123),$D137/$D$123,"")</f>
        <v/>
      </c>
      <c r="R137" s="79" t="str">
        <f>IF(AND($C137&lt;R$125,COUNT($E137:Q137)&lt;$D$123),$D137/$D$123,"")</f>
        <v/>
      </c>
      <c r="S137" s="79" t="str">
        <f>IF(AND($C137&lt;S$125,COUNT($E137:R137)&lt;$D$123),$D137/$D$123,"")</f>
        <v/>
      </c>
      <c r="T137" s="79" t="str">
        <f>IF(AND($C137&lt;T$125,COUNT($E137:S137)&lt;$D$123),$D137/$D$123,"")</f>
        <v/>
      </c>
      <c r="U137" s="79" t="str">
        <f>IF(AND($C137&lt;U$125,COUNT($E137:T137)&lt;$D$123),$D137/$D$123,"")</f>
        <v/>
      </c>
      <c r="V137" s="79" t="str">
        <f>IF(AND($C137&lt;V$125,COUNT($E137:U137)&lt;$D$123),$D137/$D$123,"")</f>
        <v/>
      </c>
      <c r="W137" s="79" t="str">
        <f>IF(AND($C137&lt;W$125,COUNT($E137:V137)&lt;$D$123),$D137/$D$123,"")</f>
        <v/>
      </c>
      <c r="X137" s="79" t="str">
        <f>IF(AND($C137&lt;X$125,COUNT($E137:W137)&lt;$D$123),$D137/$D$123,"")</f>
        <v/>
      </c>
      <c r="Y137" s="42">
        <f t="shared" si="74"/>
        <v>0</v>
      </c>
    </row>
    <row r="138" spans="2:25" x14ac:dyDescent="0.15">
      <c r="B138" s="92"/>
      <c r="C138" s="49">
        <v>36</v>
      </c>
      <c r="D138" s="41">
        <v>0</v>
      </c>
      <c r="E138" s="42" t="str">
        <f t="shared" si="73"/>
        <v/>
      </c>
      <c r="F138" s="79" t="str">
        <f>IF(AND($C138&lt;F$125,COUNT($E138:E138)&lt;$D$123),$D138/$D$123,"")</f>
        <v/>
      </c>
      <c r="G138" s="79" t="str">
        <f>IF(AND($C138&lt;G$125,COUNT($E138:F138)&lt;$D$123),$D138/$D$123,"")</f>
        <v/>
      </c>
      <c r="H138" s="79" t="str">
        <f>IF(AND($C138&lt;H$125,COUNT($E138:G138)&lt;$D$123),$D138/$D$123,"")</f>
        <v/>
      </c>
      <c r="I138" s="79" t="str">
        <f>IF(AND($C138&lt;I$125,COUNT($E138:H138)&lt;$D$123),$D138/$D$123,"")</f>
        <v/>
      </c>
      <c r="J138" s="79" t="str">
        <f>IF(AND($C138&lt;J$125,COUNT($E138:I138)&lt;$D$123),$D138/$D$123,"")</f>
        <v/>
      </c>
      <c r="K138" s="79" t="str">
        <f>IF(AND($C138&lt;K$125,COUNT($E138:J138)&lt;$D$123),$D138/$D$123,"")</f>
        <v/>
      </c>
      <c r="L138" s="79" t="str">
        <f>IF(AND($C138&lt;L$125,COUNT($E138:K138)&lt;$D$123),$D138/$D$123,"")</f>
        <v/>
      </c>
      <c r="M138" s="79" t="str">
        <f>IF(AND($C138&lt;M$125,COUNT($E138:L138)&lt;$D$123),$D138/$D$123,"")</f>
        <v/>
      </c>
      <c r="N138" s="79" t="str">
        <f>IF(AND($C138&lt;N$125,COUNT($E138:M138)&lt;$D$123),$D138/$D$123,"")</f>
        <v/>
      </c>
      <c r="O138" s="79" t="str">
        <f>IF(AND($C138&lt;O$125,COUNT($E138:N138)&lt;$D$123),$D138/$D$123,"")</f>
        <v/>
      </c>
      <c r="P138" s="79" t="str">
        <f>IF(AND($C138&lt;P$125,COUNT($E138:O138)&lt;$D$123),$D138/$D$123,"")</f>
        <v/>
      </c>
      <c r="Q138" s="79" t="str">
        <f>IF(AND($C138&lt;Q$125,COUNT($E138:P138)&lt;$D$123),$D138/$D$123,"")</f>
        <v/>
      </c>
      <c r="R138" s="79" t="str">
        <f>IF(AND($C138&lt;R$125,COUNT($E138:Q138)&lt;$D$123),$D138/$D$123,"")</f>
        <v/>
      </c>
      <c r="S138" s="79" t="str">
        <f>IF(AND($C138&lt;S$125,COUNT($E138:R138)&lt;$D$123),$D138/$D$123,"")</f>
        <v/>
      </c>
      <c r="T138" s="79" t="str">
        <f>IF(AND($C138&lt;T$125,COUNT($E138:S138)&lt;$D$123),$D138/$D$123,"")</f>
        <v/>
      </c>
      <c r="U138" s="79" t="str">
        <f>IF(AND($C138&lt;U$125,COUNT($E138:T138)&lt;$D$123),$D138/$D$123,"")</f>
        <v/>
      </c>
      <c r="V138" s="79" t="str">
        <f>IF(AND($C138&lt;V$125,COUNT($E138:U138)&lt;$D$123),$D138/$D$123,"")</f>
        <v/>
      </c>
      <c r="W138" s="79" t="str">
        <f>IF(AND($C138&lt;W$125,COUNT($E138:V138)&lt;$D$123),$D138/$D$123,"")</f>
        <v/>
      </c>
      <c r="X138" s="79" t="str">
        <f>IF(AND($C138&lt;X$125,COUNT($E138:W138)&lt;$D$123),$D138/$D$123,"")</f>
        <v/>
      </c>
      <c r="Y138" s="42">
        <f t="shared" si="74"/>
        <v>0</v>
      </c>
    </row>
    <row r="139" spans="2:25" x14ac:dyDescent="0.15">
      <c r="B139" s="92"/>
      <c r="C139" s="49">
        <v>37</v>
      </c>
      <c r="D139" s="41">
        <v>0</v>
      </c>
      <c r="E139" s="42" t="str">
        <f t="shared" si="73"/>
        <v/>
      </c>
      <c r="F139" s="79" t="str">
        <f>IF(AND($C139&lt;F$125,COUNT($E139:E139)&lt;$D$123),$D139/$D$123,"")</f>
        <v/>
      </c>
      <c r="G139" s="79" t="str">
        <f>IF(AND($C139&lt;G$125,COUNT($E139:F139)&lt;$D$123),$D139/$D$123,"")</f>
        <v/>
      </c>
      <c r="H139" s="79" t="str">
        <f>IF(AND($C139&lt;H$125,COUNT($E139:G139)&lt;$D$123),$D139/$D$123,"")</f>
        <v/>
      </c>
      <c r="I139" s="79" t="str">
        <f>IF(AND($C139&lt;I$125,COUNT($E139:H139)&lt;$D$123),$D139/$D$123,"")</f>
        <v/>
      </c>
      <c r="J139" s="79" t="str">
        <f>IF(AND($C139&lt;J$125,COUNT($E139:I139)&lt;$D$123),$D139/$D$123,"")</f>
        <v/>
      </c>
      <c r="K139" s="79" t="str">
        <f>IF(AND($C139&lt;K$125,COUNT($E139:J139)&lt;$D$123),$D139/$D$123,"")</f>
        <v/>
      </c>
      <c r="L139" s="79" t="str">
        <f>IF(AND($C139&lt;L$125,COUNT($E139:K139)&lt;$D$123),$D139/$D$123,"")</f>
        <v/>
      </c>
      <c r="M139" s="79" t="str">
        <f>IF(AND($C139&lt;M$125,COUNT($E139:L139)&lt;$D$123),$D139/$D$123,"")</f>
        <v/>
      </c>
      <c r="N139" s="79" t="str">
        <f>IF(AND($C139&lt;N$125,COUNT($E139:M139)&lt;$D$123),$D139/$D$123,"")</f>
        <v/>
      </c>
      <c r="O139" s="79" t="str">
        <f>IF(AND($C139&lt;O$125,COUNT($E139:N139)&lt;$D$123),$D139/$D$123,"")</f>
        <v/>
      </c>
      <c r="P139" s="79" t="str">
        <f>IF(AND($C139&lt;P$125,COUNT($E139:O139)&lt;$D$123),$D139/$D$123,"")</f>
        <v/>
      </c>
      <c r="Q139" s="79" t="str">
        <f>IF(AND($C139&lt;Q$125,COUNT($E139:P139)&lt;$D$123),$D139/$D$123,"")</f>
        <v/>
      </c>
      <c r="R139" s="79" t="str">
        <f>IF(AND($C139&lt;R$125,COUNT($E139:Q139)&lt;$D$123),$D139/$D$123,"")</f>
        <v/>
      </c>
      <c r="S139" s="79" t="str">
        <f>IF(AND($C139&lt;S$125,COUNT($E139:R139)&lt;$D$123),$D139/$D$123,"")</f>
        <v/>
      </c>
      <c r="T139" s="79" t="str">
        <f>IF(AND($C139&lt;T$125,COUNT($E139:S139)&lt;$D$123),$D139/$D$123,"")</f>
        <v/>
      </c>
      <c r="U139" s="79" t="str">
        <f>IF(AND($C139&lt;U$125,COUNT($E139:T139)&lt;$D$123),$D139/$D$123,"")</f>
        <v/>
      </c>
      <c r="V139" s="79" t="str">
        <f>IF(AND($C139&lt;V$125,COUNT($E139:U139)&lt;$D$123),$D139/$D$123,"")</f>
        <v/>
      </c>
      <c r="W139" s="79" t="str">
        <f>IF(AND($C139&lt;W$125,COUNT($E139:V139)&lt;$D$123),$D139/$D$123,"")</f>
        <v/>
      </c>
      <c r="X139" s="79" t="str">
        <f>IF(AND($C139&lt;X$125,COUNT($E139:W139)&lt;$D$123),$D139/$D$123,"")</f>
        <v/>
      </c>
      <c r="Y139" s="42">
        <f t="shared" si="74"/>
        <v>0</v>
      </c>
    </row>
    <row r="140" spans="2:25" x14ac:dyDescent="0.15">
      <c r="B140" s="92"/>
      <c r="C140" s="49">
        <v>38</v>
      </c>
      <c r="D140" s="41">
        <v>0</v>
      </c>
      <c r="E140" s="42" t="str">
        <f t="shared" si="73"/>
        <v/>
      </c>
      <c r="F140" s="79" t="str">
        <f>IF(AND($C140&lt;F$125,COUNT($E140:E140)&lt;$D$123),$D140/$D$123,"")</f>
        <v/>
      </c>
      <c r="G140" s="79" t="str">
        <f>IF(AND($C140&lt;G$125,COUNT($E140:F140)&lt;$D$123),$D140/$D$123,"")</f>
        <v/>
      </c>
      <c r="H140" s="79" t="str">
        <f>IF(AND($C140&lt;H$125,COUNT($E140:G140)&lt;$D$123),$D140/$D$123,"")</f>
        <v/>
      </c>
      <c r="I140" s="79" t="str">
        <f>IF(AND($C140&lt;I$125,COUNT($E140:H140)&lt;$D$123),$D140/$D$123,"")</f>
        <v/>
      </c>
      <c r="J140" s="79" t="str">
        <f>IF(AND($C140&lt;J$125,COUNT($E140:I140)&lt;$D$123),$D140/$D$123,"")</f>
        <v/>
      </c>
      <c r="K140" s="79" t="str">
        <f>IF(AND($C140&lt;K$125,COUNT($E140:J140)&lt;$D$123),$D140/$D$123,"")</f>
        <v/>
      </c>
      <c r="L140" s="79" t="str">
        <f>IF(AND($C140&lt;L$125,COUNT($E140:K140)&lt;$D$123),$D140/$D$123,"")</f>
        <v/>
      </c>
      <c r="M140" s="79" t="str">
        <f>IF(AND($C140&lt;M$125,COUNT($E140:L140)&lt;$D$123),$D140/$D$123,"")</f>
        <v/>
      </c>
      <c r="N140" s="79" t="str">
        <f>IF(AND($C140&lt;N$125,COUNT($E140:M140)&lt;$D$123),$D140/$D$123,"")</f>
        <v/>
      </c>
      <c r="O140" s="79" t="str">
        <f>IF(AND($C140&lt;O$125,COUNT($E140:N140)&lt;$D$123),$D140/$D$123,"")</f>
        <v/>
      </c>
      <c r="P140" s="79" t="str">
        <f>IF(AND($C140&lt;P$125,COUNT($E140:O140)&lt;$D$123),$D140/$D$123,"")</f>
        <v/>
      </c>
      <c r="Q140" s="79" t="str">
        <f>IF(AND($C140&lt;Q$125,COUNT($E140:P140)&lt;$D$123),$D140/$D$123,"")</f>
        <v/>
      </c>
      <c r="R140" s="79" t="str">
        <f>IF(AND($C140&lt;R$125,COUNT($E140:Q140)&lt;$D$123),$D140/$D$123,"")</f>
        <v/>
      </c>
      <c r="S140" s="79" t="str">
        <f>IF(AND($C140&lt;S$125,COUNT($E140:R140)&lt;$D$123),$D140/$D$123,"")</f>
        <v/>
      </c>
      <c r="T140" s="79" t="str">
        <f>IF(AND($C140&lt;T$125,COUNT($E140:S140)&lt;$D$123),$D140/$D$123,"")</f>
        <v/>
      </c>
      <c r="U140" s="79" t="str">
        <f>IF(AND($C140&lt;U$125,COUNT($E140:T140)&lt;$D$123),$D140/$D$123,"")</f>
        <v/>
      </c>
      <c r="V140" s="79" t="str">
        <f>IF(AND($C140&lt;V$125,COUNT($E140:U140)&lt;$D$123),$D140/$D$123,"")</f>
        <v/>
      </c>
      <c r="W140" s="79" t="str">
        <f>IF(AND($C140&lt;W$125,COUNT($E140:V140)&lt;$D$123),$D140/$D$123,"")</f>
        <v/>
      </c>
      <c r="X140" s="79" t="str">
        <f>IF(AND($C140&lt;X$125,COUNT($E140:W140)&lt;$D$123),$D140/$D$123,"")</f>
        <v/>
      </c>
      <c r="Y140" s="42">
        <f t="shared" si="74"/>
        <v>0</v>
      </c>
    </row>
    <row r="141" spans="2:25" x14ac:dyDescent="0.15">
      <c r="B141" s="92"/>
      <c r="C141" s="49">
        <v>39</v>
      </c>
      <c r="D141" s="41">
        <v>0</v>
      </c>
      <c r="E141" s="42" t="str">
        <f t="shared" si="73"/>
        <v/>
      </c>
      <c r="F141" s="79" t="str">
        <f>IF(AND($C141&lt;F$125,COUNT($E141:E141)&lt;$D$123),$D141/$D$123,"")</f>
        <v/>
      </c>
      <c r="G141" s="79" t="str">
        <f>IF(AND($C141&lt;G$125,COUNT($E141:F141)&lt;$D$123),$D141/$D$123,"")</f>
        <v/>
      </c>
      <c r="H141" s="79" t="str">
        <f>IF(AND($C141&lt;H$125,COUNT($E141:G141)&lt;$D$123),$D141/$D$123,"")</f>
        <v/>
      </c>
      <c r="I141" s="79" t="str">
        <f>IF(AND($C141&lt;I$125,COUNT($E141:H141)&lt;$D$123),$D141/$D$123,"")</f>
        <v/>
      </c>
      <c r="J141" s="79" t="str">
        <f>IF(AND($C141&lt;J$125,COUNT($E141:I141)&lt;$D$123),$D141/$D$123,"")</f>
        <v/>
      </c>
      <c r="K141" s="79" t="str">
        <f>IF(AND($C141&lt;K$125,COUNT($E141:J141)&lt;$D$123),$D141/$D$123,"")</f>
        <v/>
      </c>
      <c r="L141" s="79" t="str">
        <f>IF(AND($C141&lt;L$125,COUNT($E141:K141)&lt;$D$123),$D141/$D$123,"")</f>
        <v/>
      </c>
      <c r="M141" s="79" t="str">
        <f>IF(AND($C141&lt;M$125,COUNT($E141:L141)&lt;$D$123),$D141/$D$123,"")</f>
        <v/>
      </c>
      <c r="N141" s="79" t="str">
        <f>IF(AND($C141&lt;N$125,COUNT($E141:M141)&lt;$D$123),$D141/$D$123,"")</f>
        <v/>
      </c>
      <c r="O141" s="79" t="str">
        <f>IF(AND($C141&lt;O$125,COUNT($E141:N141)&lt;$D$123),$D141/$D$123,"")</f>
        <v/>
      </c>
      <c r="P141" s="79" t="str">
        <f>IF(AND($C141&lt;P$125,COUNT($E141:O141)&lt;$D$123),$D141/$D$123,"")</f>
        <v/>
      </c>
      <c r="Q141" s="79" t="str">
        <f>IF(AND($C141&lt;Q$125,COUNT($E141:P141)&lt;$D$123),$D141/$D$123,"")</f>
        <v/>
      </c>
      <c r="R141" s="79" t="str">
        <f>IF(AND($C141&lt;R$125,COUNT($E141:Q141)&lt;$D$123),$D141/$D$123,"")</f>
        <v/>
      </c>
      <c r="S141" s="79" t="str">
        <f>IF(AND($C141&lt;S$125,COUNT($E141:R141)&lt;$D$123),$D141/$D$123,"")</f>
        <v/>
      </c>
      <c r="T141" s="79" t="str">
        <f>IF(AND($C141&lt;T$125,COUNT($E141:S141)&lt;$D$123),$D141/$D$123,"")</f>
        <v/>
      </c>
      <c r="U141" s="79" t="str">
        <f>IF(AND($C141&lt;U$125,COUNT($E141:T141)&lt;$D$123),$D141/$D$123,"")</f>
        <v/>
      </c>
      <c r="V141" s="79" t="str">
        <f>IF(AND($C141&lt;V$125,COUNT($E141:U141)&lt;$D$123),$D141/$D$123,"")</f>
        <v/>
      </c>
      <c r="W141" s="79" t="str">
        <f>IF(AND($C141&lt;W$125,COUNT($E141:V141)&lt;$D$123),$D141/$D$123,"")</f>
        <v/>
      </c>
      <c r="X141" s="79" t="str">
        <f>IF(AND($C141&lt;X$125,COUNT($E141:W141)&lt;$D$123),$D141/$D$123,"")</f>
        <v/>
      </c>
      <c r="Y141" s="42">
        <f t="shared" si="74"/>
        <v>0</v>
      </c>
    </row>
    <row r="142" spans="2:25" x14ac:dyDescent="0.15">
      <c r="B142" s="92"/>
      <c r="C142" s="49">
        <v>40</v>
      </c>
      <c r="D142" s="41">
        <v>0</v>
      </c>
      <c r="E142" s="42" t="str">
        <f t="shared" si="73"/>
        <v/>
      </c>
      <c r="F142" s="79" t="str">
        <f>IF(AND($C142&lt;F$125,COUNT($E142:E142)&lt;$D$123),$D142/$D$123,"")</f>
        <v/>
      </c>
      <c r="G142" s="79" t="str">
        <f>IF(AND($C142&lt;G$125,COUNT($E142:F142)&lt;$D$123),$D142/$D$123,"")</f>
        <v/>
      </c>
      <c r="H142" s="79" t="str">
        <f>IF(AND($C142&lt;H$125,COUNT($E142:G142)&lt;$D$123),$D142/$D$123,"")</f>
        <v/>
      </c>
      <c r="I142" s="79" t="str">
        <f>IF(AND($C142&lt;I$125,COUNT($E142:H142)&lt;$D$123),$D142/$D$123,"")</f>
        <v/>
      </c>
      <c r="J142" s="79" t="str">
        <f>IF(AND($C142&lt;J$125,COUNT($E142:I142)&lt;$D$123),$D142/$D$123,"")</f>
        <v/>
      </c>
      <c r="K142" s="79" t="str">
        <f>IF(AND($C142&lt;K$125,COUNT($E142:J142)&lt;$D$123),$D142/$D$123,"")</f>
        <v/>
      </c>
      <c r="L142" s="79" t="str">
        <f>IF(AND($C142&lt;L$125,COUNT($E142:K142)&lt;$D$123),$D142/$D$123,"")</f>
        <v/>
      </c>
      <c r="M142" s="79" t="str">
        <f>IF(AND($C142&lt;M$125,COUNT($E142:L142)&lt;$D$123),$D142/$D$123,"")</f>
        <v/>
      </c>
      <c r="N142" s="79" t="str">
        <f>IF(AND($C142&lt;N$125,COUNT($E142:M142)&lt;$D$123),$D142/$D$123,"")</f>
        <v/>
      </c>
      <c r="O142" s="79" t="str">
        <f>IF(AND($C142&lt;O$125,COUNT($E142:N142)&lt;$D$123),$D142/$D$123,"")</f>
        <v/>
      </c>
      <c r="P142" s="79" t="str">
        <f>IF(AND($C142&lt;P$125,COUNT($E142:O142)&lt;$D$123),$D142/$D$123,"")</f>
        <v/>
      </c>
      <c r="Q142" s="79" t="str">
        <f>IF(AND($C142&lt;Q$125,COUNT($E142:P142)&lt;$D$123),$D142/$D$123,"")</f>
        <v/>
      </c>
      <c r="R142" s="79" t="str">
        <f>IF(AND($C142&lt;R$125,COUNT($E142:Q142)&lt;$D$123),$D142/$D$123,"")</f>
        <v/>
      </c>
      <c r="S142" s="79" t="str">
        <f>IF(AND($C142&lt;S$125,COUNT($E142:R142)&lt;$D$123),$D142/$D$123,"")</f>
        <v/>
      </c>
      <c r="T142" s="79" t="str">
        <f>IF(AND($C142&lt;T$125,COUNT($E142:S142)&lt;$D$123),$D142/$D$123,"")</f>
        <v/>
      </c>
      <c r="U142" s="79" t="str">
        <f>IF(AND($C142&lt;U$125,COUNT($E142:T142)&lt;$D$123),$D142/$D$123,"")</f>
        <v/>
      </c>
      <c r="V142" s="79" t="str">
        <f>IF(AND($C142&lt;V$125,COUNT($E142:U142)&lt;$D$123),$D142/$D$123,"")</f>
        <v/>
      </c>
      <c r="W142" s="79" t="str">
        <f>IF(AND($C142&lt;W$125,COUNT($E142:V142)&lt;$D$123),$D142/$D$123,"")</f>
        <v/>
      </c>
      <c r="X142" s="79" t="str">
        <f>IF(AND($C142&lt;X$125,COUNT($E142:W142)&lt;$D$123),$D142/$D$123,"")</f>
        <v/>
      </c>
      <c r="Y142" s="42">
        <f t="shared" si="74"/>
        <v>0</v>
      </c>
    </row>
    <row r="143" spans="2:25" x14ac:dyDescent="0.15">
      <c r="B143" s="92"/>
      <c r="C143" s="49">
        <v>41</v>
      </c>
      <c r="D143" s="41">
        <v>0</v>
      </c>
      <c r="E143" s="42" t="str">
        <f t="shared" si="73"/>
        <v/>
      </c>
      <c r="F143" s="79" t="str">
        <f>IF(AND($C143&lt;F$125,COUNT($E143:E143)&lt;$D$123),$D143/$D$123,"")</f>
        <v/>
      </c>
      <c r="G143" s="79" t="str">
        <f>IF(AND($C143&lt;G$125,COUNT($E143:F143)&lt;$D$123),$D143/$D$123,"")</f>
        <v/>
      </c>
      <c r="H143" s="79" t="str">
        <f>IF(AND($C143&lt;H$125,COUNT($E143:G143)&lt;$D$123),$D143/$D$123,"")</f>
        <v/>
      </c>
      <c r="I143" s="79" t="str">
        <f>IF(AND($C143&lt;I$125,COUNT($E143:H143)&lt;$D$123),$D143/$D$123,"")</f>
        <v/>
      </c>
      <c r="J143" s="79" t="str">
        <f>IF(AND($C143&lt;J$125,COUNT($E143:I143)&lt;$D$123),$D143/$D$123,"")</f>
        <v/>
      </c>
      <c r="K143" s="79" t="str">
        <f>IF(AND($C143&lt;K$125,COUNT($E143:J143)&lt;$D$123),$D143/$D$123,"")</f>
        <v/>
      </c>
      <c r="L143" s="79" t="str">
        <f>IF(AND($C143&lt;L$125,COUNT($E143:K143)&lt;$D$123),$D143/$D$123,"")</f>
        <v/>
      </c>
      <c r="M143" s="79" t="str">
        <f>IF(AND($C143&lt;M$125,COUNT($E143:L143)&lt;$D$123),$D143/$D$123,"")</f>
        <v/>
      </c>
      <c r="N143" s="79" t="str">
        <f>IF(AND($C143&lt;N$125,COUNT($E143:M143)&lt;$D$123),$D143/$D$123,"")</f>
        <v/>
      </c>
      <c r="O143" s="79" t="str">
        <f>IF(AND($C143&lt;O$125,COUNT($E143:N143)&lt;$D$123),$D143/$D$123,"")</f>
        <v/>
      </c>
      <c r="P143" s="79" t="str">
        <f>IF(AND($C143&lt;P$125,COUNT($E143:O143)&lt;$D$123),$D143/$D$123,"")</f>
        <v/>
      </c>
      <c r="Q143" s="79" t="str">
        <f>IF(AND($C143&lt;Q$125,COUNT($E143:P143)&lt;$D$123),$D143/$D$123,"")</f>
        <v/>
      </c>
      <c r="R143" s="79" t="str">
        <f>IF(AND($C143&lt;R$125,COUNT($E143:Q143)&lt;$D$123),$D143/$D$123,"")</f>
        <v/>
      </c>
      <c r="S143" s="79" t="str">
        <f>IF(AND($C143&lt;S$125,COUNT($E143:R143)&lt;$D$123),$D143/$D$123,"")</f>
        <v/>
      </c>
      <c r="T143" s="79" t="str">
        <f>IF(AND($C143&lt;T$125,COUNT($E143:S143)&lt;$D$123),$D143/$D$123,"")</f>
        <v/>
      </c>
      <c r="U143" s="79" t="str">
        <f>IF(AND($C143&lt;U$125,COUNT($E143:T143)&lt;$D$123),$D143/$D$123,"")</f>
        <v/>
      </c>
      <c r="V143" s="79" t="str">
        <f>IF(AND($C143&lt;V$125,COUNT($E143:U143)&lt;$D$123),$D143/$D$123,"")</f>
        <v/>
      </c>
      <c r="W143" s="79" t="str">
        <f>IF(AND($C143&lt;W$125,COUNT($E143:V143)&lt;$D$123),$D143/$D$123,"")</f>
        <v/>
      </c>
      <c r="X143" s="79" t="str">
        <f>IF(AND($C143&lt;X$125,COUNT($E143:W143)&lt;$D$123),$D143/$D$123,"")</f>
        <v/>
      </c>
      <c r="Y143" s="42">
        <f t="shared" si="74"/>
        <v>0</v>
      </c>
    </row>
    <row r="144" spans="2:25" x14ac:dyDescent="0.15">
      <c r="B144" s="92"/>
      <c r="C144" s="49">
        <v>42</v>
      </c>
      <c r="D144" s="41">
        <v>0</v>
      </c>
      <c r="E144" s="42" t="str">
        <f t="shared" si="73"/>
        <v/>
      </c>
      <c r="F144" s="79" t="str">
        <f>IF(AND($C144&lt;F$125,COUNT($E144:E144)&lt;$D$123),$D144/$D$123,"")</f>
        <v/>
      </c>
      <c r="G144" s="79" t="str">
        <f>IF(AND($C144&lt;G$125,COUNT($E144:F144)&lt;$D$123),$D144/$D$123,"")</f>
        <v/>
      </c>
      <c r="H144" s="79" t="str">
        <f>IF(AND($C144&lt;H$125,COUNT($E144:G144)&lt;$D$123),$D144/$D$123,"")</f>
        <v/>
      </c>
      <c r="I144" s="79" t="str">
        <f>IF(AND($C144&lt;I$125,COUNT($E144:H144)&lt;$D$123),$D144/$D$123,"")</f>
        <v/>
      </c>
      <c r="J144" s="79" t="str">
        <f>IF(AND($C144&lt;J$125,COUNT($E144:I144)&lt;$D$123),$D144/$D$123,"")</f>
        <v/>
      </c>
      <c r="K144" s="79" t="str">
        <f>IF(AND($C144&lt;K$125,COUNT($E144:J144)&lt;$D$123),$D144/$D$123,"")</f>
        <v/>
      </c>
      <c r="L144" s="79" t="str">
        <f>IF(AND($C144&lt;L$125,COUNT($E144:K144)&lt;$D$123),$D144/$D$123,"")</f>
        <v/>
      </c>
      <c r="M144" s="79" t="str">
        <f>IF(AND($C144&lt;M$125,COUNT($E144:L144)&lt;$D$123),$D144/$D$123,"")</f>
        <v/>
      </c>
      <c r="N144" s="79" t="str">
        <f>IF(AND($C144&lt;N$125,COUNT($E144:M144)&lt;$D$123),$D144/$D$123,"")</f>
        <v/>
      </c>
      <c r="O144" s="79" t="str">
        <f>IF(AND($C144&lt;O$125,COUNT($E144:N144)&lt;$D$123),$D144/$D$123,"")</f>
        <v/>
      </c>
      <c r="P144" s="79" t="str">
        <f>IF(AND($C144&lt;P$125,COUNT($E144:O144)&lt;$D$123),$D144/$D$123,"")</f>
        <v/>
      </c>
      <c r="Q144" s="79" t="str">
        <f>IF(AND($C144&lt;Q$125,COUNT($E144:P144)&lt;$D$123),$D144/$D$123,"")</f>
        <v/>
      </c>
      <c r="R144" s="79" t="str">
        <f>IF(AND($C144&lt;R$125,COUNT($E144:Q144)&lt;$D$123),$D144/$D$123,"")</f>
        <v/>
      </c>
      <c r="S144" s="79" t="str">
        <f>IF(AND($C144&lt;S$125,COUNT($E144:R144)&lt;$D$123),$D144/$D$123,"")</f>
        <v/>
      </c>
      <c r="T144" s="79" t="str">
        <f>IF(AND($C144&lt;T$125,COUNT($E144:S144)&lt;$D$123),$D144/$D$123,"")</f>
        <v/>
      </c>
      <c r="U144" s="79" t="str">
        <f>IF(AND($C144&lt;U$125,COUNT($E144:T144)&lt;$D$123),$D144/$D$123,"")</f>
        <v/>
      </c>
      <c r="V144" s="79" t="str">
        <f>IF(AND($C144&lt;V$125,COUNT($E144:U144)&lt;$D$123),$D144/$D$123,"")</f>
        <v/>
      </c>
      <c r="W144" s="79" t="str">
        <f>IF(AND($C144&lt;W$125,COUNT($E144:V144)&lt;$D$123),$D144/$D$123,"")</f>
        <v/>
      </c>
      <c r="X144" s="79" t="str">
        <f>IF(AND($C144&lt;X$125,COUNT($E144:W144)&lt;$D$123),$D144/$D$123,"")</f>
        <v/>
      </c>
      <c r="Y144" s="42">
        <f t="shared" si="74"/>
        <v>0</v>
      </c>
    </row>
    <row r="145" spans="1:25" x14ac:dyDescent="0.15">
      <c r="B145" s="92"/>
      <c r="C145" s="49">
        <v>43</v>
      </c>
      <c r="D145" s="41">
        <v>0</v>
      </c>
      <c r="E145" s="42" t="str">
        <f t="shared" si="73"/>
        <v/>
      </c>
      <c r="F145" s="79" t="str">
        <f>IF(AND($C145&lt;F$125,COUNT($E145:E145)&lt;$D$123),$D145/$D$123,"")</f>
        <v/>
      </c>
      <c r="G145" s="79" t="str">
        <f>IF(AND($C145&lt;G$125,COUNT($E145:F145)&lt;$D$123),$D145/$D$123,"")</f>
        <v/>
      </c>
      <c r="H145" s="79" t="str">
        <f>IF(AND($C145&lt;H$125,COUNT($E145:G145)&lt;$D$123),$D145/$D$123,"")</f>
        <v/>
      </c>
      <c r="I145" s="79" t="str">
        <f>IF(AND($C145&lt;I$125,COUNT($E145:H145)&lt;$D$123),$D145/$D$123,"")</f>
        <v/>
      </c>
      <c r="J145" s="79" t="str">
        <f>IF(AND($C145&lt;J$125,COUNT($E145:I145)&lt;$D$123),$D145/$D$123,"")</f>
        <v/>
      </c>
      <c r="K145" s="79" t="str">
        <f>IF(AND($C145&lt;K$125,COUNT($E145:J145)&lt;$D$123),$D145/$D$123,"")</f>
        <v/>
      </c>
      <c r="L145" s="79" t="str">
        <f>IF(AND($C145&lt;L$125,COUNT($E145:K145)&lt;$D$123),$D145/$D$123,"")</f>
        <v/>
      </c>
      <c r="M145" s="79" t="str">
        <f>IF(AND($C145&lt;M$125,COUNT($E145:L145)&lt;$D$123),$D145/$D$123,"")</f>
        <v/>
      </c>
      <c r="N145" s="79" t="str">
        <f>IF(AND($C145&lt;N$125,COUNT($E145:M145)&lt;$D$123),$D145/$D$123,"")</f>
        <v/>
      </c>
      <c r="O145" s="79" t="str">
        <f>IF(AND($C145&lt;O$125,COUNT($E145:N145)&lt;$D$123),$D145/$D$123,"")</f>
        <v/>
      </c>
      <c r="P145" s="79" t="str">
        <f>IF(AND($C145&lt;P$125,COUNT($E145:O145)&lt;$D$123),$D145/$D$123,"")</f>
        <v/>
      </c>
      <c r="Q145" s="79" t="str">
        <f>IF(AND($C145&lt;Q$125,COUNT($E145:P145)&lt;$D$123),$D145/$D$123,"")</f>
        <v/>
      </c>
      <c r="R145" s="79" t="str">
        <f>IF(AND($C145&lt;R$125,COUNT($E145:Q145)&lt;$D$123),$D145/$D$123,"")</f>
        <v/>
      </c>
      <c r="S145" s="79" t="str">
        <f>IF(AND($C145&lt;S$125,COUNT($E145:R145)&lt;$D$123),$D145/$D$123,"")</f>
        <v/>
      </c>
      <c r="T145" s="79" t="str">
        <f>IF(AND($C145&lt;T$125,COUNT($E145:S145)&lt;$D$123),$D145/$D$123,"")</f>
        <v/>
      </c>
      <c r="U145" s="79" t="str">
        <f>IF(AND($C145&lt;U$125,COUNT($E145:T145)&lt;$D$123),$D145/$D$123,"")</f>
        <v/>
      </c>
      <c r="V145" s="79" t="str">
        <f>IF(AND($C145&lt;V$125,COUNT($E145:U145)&lt;$D$123),$D145/$D$123,"")</f>
        <v/>
      </c>
      <c r="W145" s="79" t="str">
        <f>IF(AND($C145&lt;W$125,COUNT($E145:V145)&lt;$D$123),$D145/$D$123,"")</f>
        <v/>
      </c>
      <c r="X145" s="79" t="str">
        <f>IF(AND($C145&lt;X$125,COUNT($E145:W145)&lt;$D$123),$D145/$D$123,"")</f>
        <v/>
      </c>
      <c r="Y145" s="42">
        <f t="shared" si="74"/>
        <v>0</v>
      </c>
    </row>
    <row r="146" spans="1:25" x14ac:dyDescent="0.15">
      <c r="B146" s="92"/>
      <c r="C146" s="49">
        <v>44</v>
      </c>
      <c r="D146" s="41">
        <v>0</v>
      </c>
      <c r="E146" s="42" t="str">
        <f t="shared" si="73"/>
        <v/>
      </c>
      <c r="F146" s="79" t="str">
        <f>IF(AND($C146&lt;F$125,COUNT($E146:E146)&lt;$D$123),$D146/$D$123,"")</f>
        <v/>
      </c>
      <c r="G146" s="79" t="str">
        <f>IF(AND($C146&lt;G$125,COUNT($E146:F146)&lt;$D$123),$D146/$D$123,"")</f>
        <v/>
      </c>
      <c r="H146" s="79" t="str">
        <f>IF(AND($C146&lt;H$125,COUNT($E146:G146)&lt;$D$123),$D146/$D$123,"")</f>
        <v/>
      </c>
      <c r="I146" s="79" t="str">
        <f>IF(AND($C146&lt;I$125,COUNT($E146:H146)&lt;$D$123),$D146/$D$123,"")</f>
        <v/>
      </c>
      <c r="J146" s="79" t="str">
        <f>IF(AND($C146&lt;J$125,COUNT($E146:I146)&lt;$D$123),$D146/$D$123,"")</f>
        <v/>
      </c>
      <c r="K146" s="79" t="str">
        <f>IF(AND($C146&lt;K$125,COUNT($E146:J146)&lt;$D$123),$D146/$D$123,"")</f>
        <v/>
      </c>
      <c r="L146" s="79" t="str">
        <f>IF(AND($C146&lt;L$125,COUNT($E146:K146)&lt;$D$123),$D146/$D$123,"")</f>
        <v/>
      </c>
      <c r="M146" s="79" t="str">
        <f>IF(AND($C146&lt;M$125,COUNT($E146:L146)&lt;$D$123),$D146/$D$123,"")</f>
        <v/>
      </c>
      <c r="N146" s="79" t="str">
        <f>IF(AND($C146&lt;N$125,COUNT($E146:M146)&lt;$D$123),$D146/$D$123,"")</f>
        <v/>
      </c>
      <c r="O146" s="79" t="str">
        <f>IF(AND($C146&lt;O$125,COUNT($E146:N146)&lt;$D$123),$D146/$D$123,"")</f>
        <v/>
      </c>
      <c r="P146" s="79" t="str">
        <f>IF(AND($C146&lt;P$125,COUNT($E146:O146)&lt;$D$123),$D146/$D$123,"")</f>
        <v/>
      </c>
      <c r="Q146" s="79" t="str">
        <f>IF(AND($C146&lt;Q$125,COUNT($E146:P146)&lt;$D$123),$D146/$D$123,"")</f>
        <v/>
      </c>
      <c r="R146" s="79" t="str">
        <f>IF(AND($C146&lt;R$125,COUNT($E146:Q146)&lt;$D$123),$D146/$D$123,"")</f>
        <v/>
      </c>
      <c r="S146" s="79" t="str">
        <f>IF(AND($C146&lt;S$125,COUNT($E146:R146)&lt;$D$123),$D146/$D$123,"")</f>
        <v/>
      </c>
      <c r="T146" s="79" t="str">
        <f>IF(AND($C146&lt;T$125,COUNT($E146:S146)&lt;$D$123),$D146/$D$123,"")</f>
        <v/>
      </c>
      <c r="U146" s="79" t="str">
        <f>IF(AND($C146&lt;U$125,COUNT($E146:T146)&lt;$D$123),$D146/$D$123,"")</f>
        <v/>
      </c>
      <c r="V146" s="79" t="str">
        <f>IF(AND($C146&lt;V$125,COUNT($E146:U146)&lt;$D$123),$D146/$D$123,"")</f>
        <v/>
      </c>
      <c r="W146" s="79" t="str">
        <f>IF(AND($C146&lt;W$125,COUNT($E146:V146)&lt;$D$123),$D146/$D$123,"")</f>
        <v/>
      </c>
      <c r="X146" s="79" t="str">
        <f>IF(AND($C146&lt;X$125,COUNT($E146:W146)&lt;$D$123),$D146/$D$123,"")</f>
        <v/>
      </c>
      <c r="Y146" s="42">
        <f t="shared" si="74"/>
        <v>0</v>
      </c>
    </row>
    <row r="147" spans="1:25" x14ac:dyDescent="0.15">
      <c r="B147" s="92"/>
      <c r="C147" s="49">
        <v>45</v>
      </c>
      <c r="D147" s="41">
        <v>0</v>
      </c>
      <c r="E147" s="42" t="str">
        <f t="shared" si="73"/>
        <v/>
      </c>
      <c r="F147" s="79" t="str">
        <f>IF(AND($C147&lt;F$125,COUNT($E147:E147)&lt;$D$123),$D147/$D$123,"")</f>
        <v/>
      </c>
      <c r="G147" s="79" t="str">
        <f>IF(AND($C147&lt;G$125,COUNT($E147:F147)&lt;$D$123),$D147/$D$123,"")</f>
        <v/>
      </c>
      <c r="H147" s="79" t="str">
        <f>IF(AND($C147&lt;H$125,COUNT($E147:G147)&lt;$D$123),$D147/$D$123,"")</f>
        <v/>
      </c>
      <c r="I147" s="79" t="str">
        <f>IF(AND($C147&lt;I$125,COUNT($E147:H147)&lt;$D$123),$D147/$D$123,"")</f>
        <v/>
      </c>
      <c r="J147" s="79" t="str">
        <f>IF(AND($C147&lt;J$125,COUNT($E147:I147)&lt;$D$123),$D147/$D$123,"")</f>
        <v/>
      </c>
      <c r="K147" s="79" t="str">
        <f>IF(AND($C147&lt;K$125,COUNT($E147:J147)&lt;$D$123),$D147/$D$123,"")</f>
        <v/>
      </c>
      <c r="L147" s="79" t="str">
        <f>IF(AND($C147&lt;L$125,COUNT($E147:K147)&lt;$D$123),$D147/$D$123,"")</f>
        <v/>
      </c>
      <c r="M147" s="79" t="str">
        <f>IF(AND($C147&lt;M$125,COUNT($E147:L147)&lt;$D$123),$D147/$D$123,"")</f>
        <v/>
      </c>
      <c r="N147" s="79" t="str">
        <f>IF(AND($C147&lt;N$125,COUNT($E147:M147)&lt;$D$123),$D147/$D$123,"")</f>
        <v/>
      </c>
      <c r="O147" s="79" t="str">
        <f>IF(AND($C147&lt;O$125,COUNT($E147:N147)&lt;$D$123),$D147/$D$123,"")</f>
        <v/>
      </c>
      <c r="P147" s="79" t="str">
        <f>IF(AND($C147&lt;P$125,COUNT($E147:O147)&lt;$D$123),$D147/$D$123,"")</f>
        <v/>
      </c>
      <c r="Q147" s="79" t="str">
        <f>IF(AND($C147&lt;Q$125,COUNT($E147:P147)&lt;$D$123),$D147/$D$123,"")</f>
        <v/>
      </c>
      <c r="R147" s="79" t="str">
        <f>IF(AND($C147&lt;R$125,COUNT($E147:Q147)&lt;$D$123),$D147/$D$123,"")</f>
        <v/>
      </c>
      <c r="S147" s="79" t="str">
        <f>IF(AND($C147&lt;S$125,COUNT($E147:R147)&lt;$D$123),$D147/$D$123,"")</f>
        <v/>
      </c>
      <c r="T147" s="79" t="str">
        <f>IF(AND($C147&lt;T$125,COUNT($E147:S147)&lt;$D$123),$D147/$D$123,"")</f>
        <v/>
      </c>
      <c r="U147" s="79" t="str">
        <f>IF(AND($C147&lt;U$125,COUNT($E147:T147)&lt;$D$123),$D147/$D$123,"")</f>
        <v/>
      </c>
      <c r="V147" s="79" t="str">
        <f>IF(AND($C147&lt;V$125,COUNT($E147:U147)&lt;$D$123),$D147/$D$123,"")</f>
        <v/>
      </c>
      <c r="W147" s="79" t="str">
        <f>IF(AND($C147&lt;W$125,COUNT($E147:V147)&lt;$D$123),$D147/$D$123,"")</f>
        <v/>
      </c>
      <c r="X147" s="79" t="str">
        <f>IF(AND($C147&lt;X$125,COUNT($E147:W147)&lt;$D$123),$D147/$D$123,"")</f>
        <v/>
      </c>
      <c r="Y147" s="42">
        <f t="shared" si="74"/>
        <v>0</v>
      </c>
    </row>
    <row r="148" spans="1:25" x14ac:dyDescent="0.15">
      <c r="B148" s="92"/>
      <c r="C148" s="49">
        <v>46</v>
      </c>
      <c r="D148" s="41">
        <v>0</v>
      </c>
      <c r="E148" s="42" t="str">
        <f t="shared" si="73"/>
        <v/>
      </c>
      <c r="F148" s="79" t="str">
        <f>IF(AND($C148&lt;F$125,COUNT($E148:E148)&lt;$D$123),$D148/$D$123,"")</f>
        <v/>
      </c>
      <c r="G148" s="79" t="str">
        <f>IF(AND($C148&lt;G$125,COUNT($E148:F148)&lt;$D$123),$D148/$D$123,"")</f>
        <v/>
      </c>
      <c r="H148" s="79" t="str">
        <f>IF(AND($C148&lt;H$125,COUNT($E148:G148)&lt;$D$123),$D148/$D$123,"")</f>
        <v/>
      </c>
      <c r="I148" s="79" t="str">
        <f>IF(AND($C148&lt;I$125,COUNT($E148:H148)&lt;$D$123),$D148/$D$123,"")</f>
        <v/>
      </c>
      <c r="J148" s="79" t="str">
        <f>IF(AND($C148&lt;J$125,COUNT($E148:I148)&lt;$D$123),$D148/$D$123,"")</f>
        <v/>
      </c>
      <c r="K148" s="79" t="str">
        <f>IF(AND($C148&lt;K$125,COUNT($E148:J148)&lt;$D$123),$D148/$D$123,"")</f>
        <v/>
      </c>
      <c r="L148" s="79" t="str">
        <f>IF(AND($C148&lt;L$125,COUNT($E148:K148)&lt;$D$123),$D148/$D$123,"")</f>
        <v/>
      </c>
      <c r="M148" s="79" t="str">
        <f>IF(AND($C148&lt;M$125,COUNT($E148:L148)&lt;$D$123),$D148/$D$123,"")</f>
        <v/>
      </c>
      <c r="N148" s="79" t="str">
        <f>IF(AND($C148&lt;N$125,COUNT($E148:M148)&lt;$D$123),$D148/$D$123,"")</f>
        <v/>
      </c>
      <c r="O148" s="79" t="str">
        <f>IF(AND($C148&lt;O$125,COUNT($E148:N148)&lt;$D$123),$D148/$D$123,"")</f>
        <v/>
      </c>
      <c r="P148" s="79" t="str">
        <f>IF(AND($C148&lt;P$125,COUNT($E148:O148)&lt;$D$123),$D148/$D$123,"")</f>
        <v/>
      </c>
      <c r="Q148" s="79" t="str">
        <f>IF(AND($C148&lt;Q$125,COUNT($E148:P148)&lt;$D$123),$D148/$D$123,"")</f>
        <v/>
      </c>
      <c r="R148" s="79" t="str">
        <f>IF(AND($C148&lt;R$125,COUNT($E148:Q148)&lt;$D$123),$D148/$D$123,"")</f>
        <v/>
      </c>
      <c r="S148" s="79" t="str">
        <f>IF(AND($C148&lt;S$125,COUNT($E148:R148)&lt;$D$123),$D148/$D$123,"")</f>
        <v/>
      </c>
      <c r="T148" s="79" t="str">
        <f>IF(AND($C148&lt;T$125,COUNT($E148:S148)&lt;$D$123),$D148/$D$123,"")</f>
        <v/>
      </c>
      <c r="U148" s="79" t="str">
        <f>IF(AND($C148&lt;U$125,COUNT($E148:T148)&lt;$D$123),$D148/$D$123,"")</f>
        <v/>
      </c>
      <c r="V148" s="79" t="str">
        <f>IF(AND($C148&lt;V$125,COUNT($E148:U148)&lt;$D$123),$D148/$D$123,"")</f>
        <v/>
      </c>
      <c r="W148" s="79" t="str">
        <f>IF(AND($C148&lt;W$125,COUNT($E148:V148)&lt;$D$123),$D148/$D$123,"")</f>
        <v/>
      </c>
      <c r="X148" s="79" t="str">
        <f>IF(AND($C148&lt;X$125,COUNT($E148:W148)&lt;$D$123),$D148/$D$123,"")</f>
        <v/>
      </c>
      <c r="Y148" s="42">
        <f t="shared" si="74"/>
        <v>0</v>
      </c>
    </row>
    <row r="149" spans="1:25" x14ac:dyDescent="0.15">
      <c r="B149" s="92"/>
      <c r="C149" s="49">
        <v>47</v>
      </c>
      <c r="D149" s="41">
        <v>0</v>
      </c>
      <c r="E149" s="42" t="str">
        <f t="shared" si="73"/>
        <v/>
      </c>
      <c r="F149" s="79" t="str">
        <f>IF(AND($C149&lt;F$125,COUNT($E149:E149)&lt;$D$123),$D149/$D$123,"")</f>
        <v/>
      </c>
      <c r="G149" s="79" t="str">
        <f>IF(AND($C149&lt;G$125,COUNT($E149:F149)&lt;$D$123),$D149/$D$123,"")</f>
        <v/>
      </c>
      <c r="H149" s="79" t="str">
        <f>IF(AND($C149&lt;H$125,COUNT($E149:G149)&lt;$D$123),$D149/$D$123,"")</f>
        <v/>
      </c>
      <c r="I149" s="79" t="str">
        <f>IF(AND($C149&lt;I$125,COUNT($E149:H149)&lt;$D$123),$D149/$D$123,"")</f>
        <v/>
      </c>
      <c r="J149" s="79" t="str">
        <f>IF(AND($C149&lt;J$125,COUNT($E149:I149)&lt;$D$123),$D149/$D$123,"")</f>
        <v/>
      </c>
      <c r="K149" s="79" t="str">
        <f>IF(AND($C149&lt;K$125,COUNT($E149:J149)&lt;$D$123),$D149/$D$123,"")</f>
        <v/>
      </c>
      <c r="L149" s="79" t="str">
        <f>IF(AND($C149&lt;L$125,COUNT($E149:K149)&lt;$D$123),$D149/$D$123,"")</f>
        <v/>
      </c>
      <c r="M149" s="79" t="str">
        <f>IF(AND($C149&lt;M$125,COUNT($E149:L149)&lt;$D$123),$D149/$D$123,"")</f>
        <v/>
      </c>
      <c r="N149" s="79" t="str">
        <f>IF(AND($C149&lt;N$125,COUNT($E149:M149)&lt;$D$123),$D149/$D$123,"")</f>
        <v/>
      </c>
      <c r="O149" s="79" t="str">
        <f>IF(AND($C149&lt;O$125,COUNT($E149:N149)&lt;$D$123),$D149/$D$123,"")</f>
        <v/>
      </c>
      <c r="P149" s="79" t="str">
        <f>IF(AND($C149&lt;P$125,COUNT($E149:O149)&lt;$D$123),$D149/$D$123,"")</f>
        <v/>
      </c>
      <c r="Q149" s="79" t="str">
        <f>IF(AND($C149&lt;Q$125,COUNT($E149:P149)&lt;$D$123),$D149/$D$123,"")</f>
        <v/>
      </c>
      <c r="R149" s="79" t="str">
        <f>IF(AND($C149&lt;R$125,COUNT($E149:Q149)&lt;$D$123),$D149/$D$123,"")</f>
        <v/>
      </c>
      <c r="S149" s="79" t="str">
        <f>IF(AND($C149&lt;S$125,COUNT($E149:R149)&lt;$D$123),$D149/$D$123,"")</f>
        <v/>
      </c>
      <c r="T149" s="79" t="str">
        <f>IF(AND($C149&lt;T$125,COUNT($E149:S149)&lt;$D$123),$D149/$D$123,"")</f>
        <v/>
      </c>
      <c r="U149" s="79" t="str">
        <f>IF(AND($C149&lt;U$125,COUNT($E149:T149)&lt;$D$123),$D149/$D$123,"")</f>
        <v/>
      </c>
      <c r="V149" s="79" t="str">
        <f>IF(AND($C149&lt;V$125,COUNT($E149:U149)&lt;$D$123),$D149/$D$123,"")</f>
        <v/>
      </c>
      <c r="W149" s="79" t="str">
        <f>IF(AND($C149&lt;W$125,COUNT($E149:V149)&lt;$D$123),$D149/$D$123,"")</f>
        <v/>
      </c>
      <c r="X149" s="79" t="str">
        <f>IF(AND($C149&lt;X$125,COUNT($E149:W149)&lt;$D$123),$D149/$D$123,"")</f>
        <v/>
      </c>
      <c r="Y149" s="42">
        <f t="shared" si="74"/>
        <v>0</v>
      </c>
    </row>
    <row r="150" spans="1:25" x14ac:dyDescent="0.15">
      <c r="B150" s="92"/>
      <c r="C150" s="49">
        <v>48</v>
      </c>
      <c r="D150" s="41">
        <v>0</v>
      </c>
      <c r="E150" s="42" t="str">
        <f t="shared" si="73"/>
        <v/>
      </c>
      <c r="F150" s="79" t="str">
        <f>IF(AND($C150&lt;F$125,COUNT($E150:E150)&lt;$D$123),$D150/$D$123,"")</f>
        <v/>
      </c>
      <c r="G150" s="79" t="str">
        <f>IF(AND($C150&lt;G$125,COUNT($E150:F150)&lt;$D$123),$D150/$D$123,"")</f>
        <v/>
      </c>
      <c r="H150" s="79" t="str">
        <f>IF(AND($C150&lt;H$125,COUNT($E150:G150)&lt;$D$123),$D150/$D$123,"")</f>
        <v/>
      </c>
      <c r="I150" s="79" t="str">
        <f>IF(AND($C150&lt;I$125,COUNT($E150:H150)&lt;$D$123),$D150/$D$123,"")</f>
        <v/>
      </c>
      <c r="J150" s="79" t="str">
        <f>IF(AND($C150&lt;J$125,COUNT($E150:I150)&lt;$D$123),$D150/$D$123,"")</f>
        <v/>
      </c>
      <c r="K150" s="79" t="str">
        <f>IF(AND($C150&lt;K$125,COUNT($E150:J150)&lt;$D$123),$D150/$D$123,"")</f>
        <v/>
      </c>
      <c r="L150" s="79" t="str">
        <f>IF(AND($C150&lt;L$125,COUNT($E150:K150)&lt;$D$123),$D150/$D$123,"")</f>
        <v/>
      </c>
      <c r="M150" s="79" t="str">
        <f>IF(AND($C150&lt;M$125,COUNT($E150:L150)&lt;$D$123),$D150/$D$123,"")</f>
        <v/>
      </c>
      <c r="N150" s="79" t="str">
        <f>IF(AND($C150&lt;N$125,COUNT($E150:M150)&lt;$D$123),$D150/$D$123,"")</f>
        <v/>
      </c>
      <c r="O150" s="79" t="str">
        <f>IF(AND($C150&lt;O$125,COUNT($E150:N150)&lt;$D$123),$D150/$D$123,"")</f>
        <v/>
      </c>
      <c r="P150" s="79" t="str">
        <f>IF(AND($C150&lt;P$125,COUNT($E150:O150)&lt;$D$123),$D150/$D$123,"")</f>
        <v/>
      </c>
      <c r="Q150" s="79" t="str">
        <f>IF(AND($C150&lt;Q$125,COUNT($E150:P150)&lt;$D$123),$D150/$D$123,"")</f>
        <v/>
      </c>
      <c r="R150" s="79" t="str">
        <f>IF(AND($C150&lt;R$125,COUNT($E150:Q150)&lt;$D$123),$D150/$D$123,"")</f>
        <v/>
      </c>
      <c r="S150" s="79" t="str">
        <f>IF(AND($C150&lt;S$125,COUNT($E150:R150)&lt;$D$123),$D150/$D$123,"")</f>
        <v/>
      </c>
      <c r="T150" s="79" t="str">
        <f>IF(AND($C150&lt;T$125,COUNT($E150:S150)&lt;$D$123),$D150/$D$123,"")</f>
        <v/>
      </c>
      <c r="U150" s="79" t="str">
        <f>IF(AND($C150&lt;U$125,COUNT($E150:T150)&lt;$D$123),$D150/$D$123,"")</f>
        <v/>
      </c>
      <c r="V150" s="79" t="str">
        <f>IF(AND($C150&lt;V$125,COUNT($E150:U150)&lt;$D$123),$D150/$D$123,"")</f>
        <v/>
      </c>
      <c r="W150" s="79" t="str">
        <f>IF(AND($C150&lt;W$125,COUNT($E150:V150)&lt;$D$123),$D150/$D$123,"")</f>
        <v/>
      </c>
      <c r="X150" s="79" t="str">
        <f>IF(AND($C150&lt;X$125,COUNT($E150:W150)&lt;$D$123),$D150/$D$123,"")</f>
        <v/>
      </c>
      <c r="Y150" s="42">
        <f t="shared" si="74"/>
        <v>0</v>
      </c>
    </row>
    <row r="151" spans="1:25" x14ac:dyDescent="0.15">
      <c r="B151" s="93"/>
      <c r="C151" s="52">
        <v>49</v>
      </c>
      <c r="D151" s="43">
        <v>0</v>
      </c>
      <c r="E151" s="44" t="str">
        <f t="shared" si="73"/>
        <v/>
      </c>
      <c r="F151" s="80" t="str">
        <f>IF(AND($C151&lt;F$125,COUNT($E151:E151)&lt;$D$123),$D151/$D$123,"")</f>
        <v/>
      </c>
      <c r="G151" s="80" t="str">
        <f>IF(AND($C151&lt;G$125,COUNT($E151:F151)&lt;$D$123),$D151/$D$123,"")</f>
        <v/>
      </c>
      <c r="H151" s="80" t="str">
        <f>IF(AND($C151&lt;H$125,COUNT($E151:G151)&lt;$D$123),$D151/$D$123,"")</f>
        <v/>
      </c>
      <c r="I151" s="80" t="str">
        <f>IF(AND($C151&lt;I$125,COUNT($E151:H151)&lt;$D$123),$D151/$D$123,"")</f>
        <v/>
      </c>
      <c r="J151" s="80" t="str">
        <f>IF(AND($C151&lt;J$125,COUNT($E151:I151)&lt;$D$123),$D151/$D$123,"")</f>
        <v/>
      </c>
      <c r="K151" s="80" t="str">
        <f>IF(AND($C151&lt;K$125,COUNT($E151:J151)&lt;$D$123),$D151/$D$123,"")</f>
        <v/>
      </c>
      <c r="L151" s="80" t="str">
        <f>IF(AND($C151&lt;L$125,COUNT($E151:K151)&lt;$D$123),$D151/$D$123,"")</f>
        <v/>
      </c>
      <c r="M151" s="80" t="str">
        <f>IF(AND($C151&lt;M$125,COUNT($E151:L151)&lt;$D$123),$D151/$D$123,"")</f>
        <v/>
      </c>
      <c r="N151" s="80" t="str">
        <f>IF(AND($C151&lt;N$125,COUNT($E151:M151)&lt;$D$123),$D151/$D$123,"")</f>
        <v/>
      </c>
      <c r="O151" s="80" t="str">
        <f>IF(AND($C151&lt;O$125,COUNT($E151:N151)&lt;$D$123),$D151/$D$123,"")</f>
        <v/>
      </c>
      <c r="P151" s="80" t="str">
        <f>IF(AND($C151&lt;P$125,COUNT($E151:O151)&lt;$D$123),$D151/$D$123,"")</f>
        <v/>
      </c>
      <c r="Q151" s="80" t="str">
        <f>IF(AND($C151&lt;Q$125,COUNT($E151:P151)&lt;$D$123),$D151/$D$123,"")</f>
        <v/>
      </c>
      <c r="R151" s="80" t="str">
        <f>IF(AND($C151&lt;R$125,COUNT($E151:Q151)&lt;$D$123),$D151/$D$123,"")</f>
        <v/>
      </c>
      <c r="S151" s="80" t="str">
        <f>IF(AND($C151&lt;S$125,COUNT($E151:R151)&lt;$D$123),$D151/$D$123,"")</f>
        <v/>
      </c>
      <c r="T151" s="80" t="str">
        <f>IF(AND($C151&lt;T$125,COUNT($E151:S151)&lt;$D$123),$D151/$D$123,"")</f>
        <v/>
      </c>
      <c r="U151" s="80" t="str">
        <f>IF(AND($C151&lt;U$125,COUNT($E151:T151)&lt;$D$123),$D151/$D$123,"")</f>
        <v/>
      </c>
      <c r="V151" s="80" t="str">
        <f>IF(AND($C151&lt;V$125,COUNT($E151:U151)&lt;$D$123),$D151/$D$123,"")</f>
        <v/>
      </c>
      <c r="W151" s="80" t="str">
        <f>IF(AND($C151&lt;W$125,COUNT($E151:V151)&lt;$D$123),$D151/$D$123,"")</f>
        <v/>
      </c>
      <c r="X151" s="80" t="str">
        <f>IF(AND($C151&lt;X$125,COUNT($E151:W151)&lt;$D$123),$D151/$D$123,"")</f>
        <v/>
      </c>
      <c r="Y151" s="44">
        <f t="shared" si="74"/>
        <v>0</v>
      </c>
    </row>
    <row r="153" spans="1:25" x14ac:dyDescent="0.15">
      <c r="Y153" s="123" t="s">
        <v>53</v>
      </c>
    </row>
    <row r="154" spans="1:25" ht="15" x14ac:dyDescent="0.15">
      <c r="A154" s="148" t="s">
        <v>153</v>
      </c>
      <c r="E154" s="10">
        <v>30</v>
      </c>
      <c r="F154" s="10">
        <f t="shared" ref="F154:X155" si="75">E154+1</f>
        <v>31</v>
      </c>
      <c r="G154" s="10">
        <f t="shared" si="75"/>
        <v>32</v>
      </c>
      <c r="H154" s="10">
        <f t="shared" si="75"/>
        <v>33</v>
      </c>
      <c r="I154" s="10">
        <f t="shared" si="75"/>
        <v>34</v>
      </c>
      <c r="J154" s="10">
        <f t="shared" si="75"/>
        <v>35</v>
      </c>
      <c r="K154" s="10">
        <f t="shared" si="75"/>
        <v>36</v>
      </c>
      <c r="L154" s="10">
        <f t="shared" si="75"/>
        <v>37</v>
      </c>
      <c r="M154" s="10">
        <f t="shared" si="75"/>
        <v>38</v>
      </c>
      <c r="N154" s="10">
        <f t="shared" si="75"/>
        <v>39</v>
      </c>
      <c r="O154" s="10">
        <f t="shared" si="75"/>
        <v>40</v>
      </c>
      <c r="P154" s="10">
        <f t="shared" si="75"/>
        <v>41</v>
      </c>
      <c r="Q154" s="10">
        <f t="shared" si="75"/>
        <v>42</v>
      </c>
      <c r="R154" s="10">
        <f t="shared" si="75"/>
        <v>43</v>
      </c>
      <c r="S154" s="10">
        <f t="shared" si="75"/>
        <v>44</v>
      </c>
      <c r="T154" s="10">
        <f t="shared" si="75"/>
        <v>45</v>
      </c>
      <c r="U154" s="10">
        <f t="shared" si="75"/>
        <v>46</v>
      </c>
      <c r="V154" s="10">
        <f t="shared" si="75"/>
        <v>47</v>
      </c>
      <c r="W154" s="10">
        <f t="shared" si="75"/>
        <v>48</v>
      </c>
      <c r="X154" s="10">
        <f t="shared" si="75"/>
        <v>49</v>
      </c>
      <c r="Y154" s="124"/>
    </row>
    <row r="155" spans="1:25" x14ac:dyDescent="0.15">
      <c r="E155" s="6">
        <v>1</v>
      </c>
      <c r="F155" s="6">
        <f t="shared" si="75"/>
        <v>2</v>
      </c>
      <c r="G155" s="6">
        <f t="shared" si="75"/>
        <v>3</v>
      </c>
      <c r="H155" s="6">
        <f t="shared" si="75"/>
        <v>4</v>
      </c>
      <c r="I155" s="6">
        <f t="shared" si="75"/>
        <v>5</v>
      </c>
      <c r="J155" s="6">
        <f t="shared" si="75"/>
        <v>6</v>
      </c>
      <c r="K155" s="6">
        <f t="shared" si="75"/>
        <v>7</v>
      </c>
      <c r="L155" s="6">
        <f t="shared" si="75"/>
        <v>8</v>
      </c>
      <c r="M155" s="6">
        <f t="shared" si="75"/>
        <v>9</v>
      </c>
      <c r="N155" s="6">
        <f t="shared" si="75"/>
        <v>10</v>
      </c>
      <c r="O155" s="6">
        <f t="shared" si="75"/>
        <v>11</v>
      </c>
      <c r="P155" s="6">
        <f t="shared" si="75"/>
        <v>12</v>
      </c>
      <c r="Q155" s="6">
        <f t="shared" si="75"/>
        <v>13</v>
      </c>
      <c r="R155" s="6">
        <f t="shared" si="75"/>
        <v>14</v>
      </c>
      <c r="S155" s="6">
        <f t="shared" si="75"/>
        <v>15</v>
      </c>
      <c r="T155" s="6">
        <f t="shared" si="75"/>
        <v>16</v>
      </c>
      <c r="U155" s="6">
        <f t="shared" si="75"/>
        <v>17</v>
      </c>
      <c r="V155" s="6">
        <f t="shared" si="75"/>
        <v>18</v>
      </c>
      <c r="W155" s="6">
        <f t="shared" si="75"/>
        <v>19</v>
      </c>
      <c r="X155" s="6">
        <f t="shared" si="75"/>
        <v>20</v>
      </c>
      <c r="Y155" s="125" t="s">
        <v>54</v>
      </c>
    </row>
    <row r="156" spans="1:25" x14ac:dyDescent="0.15">
      <c r="E156" s="7">
        <v>43555</v>
      </c>
      <c r="F156" s="7">
        <f t="shared" ref="F156:X156" si="76">DATE(YEAR(E156)+1,MONTH(E156),DAY(E156))</f>
        <v>43921</v>
      </c>
      <c r="G156" s="7">
        <f t="shared" si="76"/>
        <v>44286</v>
      </c>
      <c r="H156" s="7">
        <f t="shared" si="76"/>
        <v>44651</v>
      </c>
      <c r="I156" s="7">
        <f t="shared" si="76"/>
        <v>45016</v>
      </c>
      <c r="J156" s="7">
        <f t="shared" si="76"/>
        <v>45382</v>
      </c>
      <c r="K156" s="7">
        <f t="shared" si="76"/>
        <v>45747</v>
      </c>
      <c r="L156" s="7">
        <f t="shared" si="76"/>
        <v>46112</v>
      </c>
      <c r="M156" s="7">
        <f t="shared" si="76"/>
        <v>46477</v>
      </c>
      <c r="N156" s="7">
        <f t="shared" si="76"/>
        <v>46843</v>
      </c>
      <c r="O156" s="7">
        <f t="shared" si="76"/>
        <v>47208</v>
      </c>
      <c r="P156" s="7">
        <f t="shared" si="76"/>
        <v>47573</v>
      </c>
      <c r="Q156" s="7">
        <f t="shared" si="76"/>
        <v>47938</v>
      </c>
      <c r="R156" s="7">
        <f t="shared" si="76"/>
        <v>48304</v>
      </c>
      <c r="S156" s="7">
        <f t="shared" si="76"/>
        <v>48669</v>
      </c>
      <c r="T156" s="7">
        <f t="shared" si="76"/>
        <v>49034</v>
      </c>
      <c r="U156" s="7">
        <f t="shared" si="76"/>
        <v>49399</v>
      </c>
      <c r="V156" s="7">
        <f t="shared" si="76"/>
        <v>49765</v>
      </c>
      <c r="W156" s="7">
        <f t="shared" si="76"/>
        <v>50130</v>
      </c>
      <c r="X156" s="7">
        <f t="shared" si="76"/>
        <v>50495</v>
      </c>
      <c r="Y156" s="8"/>
    </row>
    <row r="157" spans="1:25" x14ac:dyDescent="0.15">
      <c r="B157" s="36"/>
      <c r="C157" s="47" t="s">
        <v>154</v>
      </c>
      <c r="D157" s="37"/>
      <c r="E157" s="42">
        <f t="array" ref="E157:X157">TRANSPOSE(Y132:Y151)</f>
        <v>0</v>
      </c>
      <c r="F157" s="42">
        <v>0</v>
      </c>
      <c r="G157" s="42">
        <v>0</v>
      </c>
      <c r="H157" s="42">
        <v>0</v>
      </c>
      <c r="I157" s="42">
        <v>0</v>
      </c>
      <c r="J157" s="42">
        <v>0</v>
      </c>
      <c r="K157" s="42">
        <v>0</v>
      </c>
      <c r="L157" s="42">
        <v>0</v>
      </c>
      <c r="M157" s="42">
        <v>0</v>
      </c>
      <c r="N157" s="42">
        <v>0</v>
      </c>
      <c r="O157" s="42">
        <v>0</v>
      </c>
      <c r="P157" s="42">
        <v>0</v>
      </c>
      <c r="Q157" s="42">
        <v>0</v>
      </c>
      <c r="R157" s="42">
        <v>0</v>
      </c>
      <c r="S157" s="42">
        <v>0</v>
      </c>
      <c r="T157" s="42">
        <v>0</v>
      </c>
      <c r="U157" s="42">
        <v>0</v>
      </c>
      <c r="V157" s="42">
        <v>0</v>
      </c>
      <c r="W157" s="42">
        <v>0</v>
      </c>
      <c r="X157" s="42">
        <v>0</v>
      </c>
      <c r="Y157" s="42">
        <f>SUM(E157:X157)</f>
        <v>0</v>
      </c>
    </row>
    <row r="158" spans="1:25" x14ac:dyDescent="0.15">
      <c r="B158" s="36"/>
      <c r="C158" s="47" t="s">
        <v>155</v>
      </c>
      <c r="D158" s="47"/>
      <c r="E158" s="45">
        <f t="shared" ref="E158:X158" si="77">SUM(E132:E151)</f>
        <v>0</v>
      </c>
      <c r="F158" s="45">
        <f t="shared" si="77"/>
        <v>0</v>
      </c>
      <c r="G158" s="45">
        <f t="shared" si="77"/>
        <v>0</v>
      </c>
      <c r="H158" s="45">
        <f t="shared" si="77"/>
        <v>0</v>
      </c>
      <c r="I158" s="45">
        <f t="shared" si="77"/>
        <v>0</v>
      </c>
      <c r="J158" s="45">
        <f t="shared" si="77"/>
        <v>0</v>
      </c>
      <c r="K158" s="45">
        <f t="shared" si="77"/>
        <v>0</v>
      </c>
      <c r="L158" s="45">
        <f t="shared" si="77"/>
        <v>0</v>
      </c>
      <c r="M158" s="45">
        <f t="shared" si="77"/>
        <v>0</v>
      </c>
      <c r="N158" s="45">
        <f t="shared" si="77"/>
        <v>0</v>
      </c>
      <c r="O158" s="45">
        <f t="shared" si="77"/>
        <v>0</v>
      </c>
      <c r="P158" s="45">
        <f t="shared" si="77"/>
        <v>0</v>
      </c>
      <c r="Q158" s="45">
        <f t="shared" si="77"/>
        <v>0</v>
      </c>
      <c r="R158" s="45">
        <f t="shared" si="77"/>
        <v>0</v>
      </c>
      <c r="S158" s="45">
        <f t="shared" si="77"/>
        <v>0</v>
      </c>
      <c r="T158" s="45">
        <f t="shared" si="77"/>
        <v>0</v>
      </c>
      <c r="U158" s="45">
        <f t="shared" si="77"/>
        <v>0</v>
      </c>
      <c r="V158" s="45">
        <f t="shared" si="77"/>
        <v>0</v>
      </c>
      <c r="W158" s="45">
        <f t="shared" si="77"/>
        <v>0</v>
      </c>
      <c r="X158" s="45">
        <f t="shared" si="77"/>
        <v>0</v>
      </c>
      <c r="Y158" s="45">
        <f t="shared" ref="Y158:Y159" si="78">SUM(E158:X158)</f>
        <v>0</v>
      </c>
    </row>
    <row r="159" spans="1:25" x14ac:dyDescent="0.15">
      <c r="B159" s="36"/>
      <c r="C159" s="47" t="s">
        <v>156</v>
      </c>
      <c r="D159" s="47"/>
      <c r="E159" s="45"/>
      <c r="F159" s="45"/>
      <c r="G159" s="45"/>
      <c r="H159" s="45"/>
      <c r="I159" s="45"/>
      <c r="J159" s="45"/>
      <c r="K159" s="45"/>
      <c r="L159" s="45"/>
      <c r="M159" s="45"/>
      <c r="N159" s="45"/>
      <c r="O159" s="45"/>
      <c r="P159" s="45"/>
      <c r="Q159" s="45"/>
      <c r="R159" s="45"/>
      <c r="S159" s="45"/>
      <c r="T159" s="45"/>
      <c r="U159" s="45"/>
      <c r="V159" s="45"/>
      <c r="W159" s="45"/>
      <c r="X159" s="45">
        <f>Y157</f>
        <v>0</v>
      </c>
      <c r="Y159" s="45">
        <f t="shared" si="78"/>
        <v>0</v>
      </c>
    </row>
    <row r="160" spans="1:25" x14ac:dyDescent="0.15">
      <c r="B160" s="36"/>
      <c r="C160" s="47" t="s">
        <v>157</v>
      </c>
      <c r="D160" s="47"/>
      <c r="E160" s="45">
        <f>E129-E158-E159</f>
        <v>0</v>
      </c>
      <c r="F160" s="45">
        <f>E160+F129-F158-F159</f>
        <v>0</v>
      </c>
      <c r="G160" s="45">
        <f t="shared" ref="G160" si="79">F160+G129-G158-G159</f>
        <v>0</v>
      </c>
      <c r="H160" s="45">
        <f t="shared" ref="H160" si="80">G160+H129-H158-H159</f>
        <v>0</v>
      </c>
      <c r="I160" s="45">
        <f t="shared" ref="I160" si="81">H160+I129-I158-I159</f>
        <v>0</v>
      </c>
      <c r="J160" s="45">
        <f t="shared" ref="J160" si="82">I160+J129-J158-J159</f>
        <v>0</v>
      </c>
      <c r="K160" s="45">
        <f t="shared" ref="K160" si="83">J160+K129-K158-K159</f>
        <v>0</v>
      </c>
      <c r="L160" s="45">
        <f t="shared" ref="L160" si="84">K160+L129-L158-L159</f>
        <v>0</v>
      </c>
      <c r="M160" s="45">
        <f t="shared" ref="M160" si="85">L160+M129-M158-M159</f>
        <v>0</v>
      </c>
      <c r="N160" s="45">
        <f t="shared" ref="N160" si="86">M160+N129-N158-N159</f>
        <v>0</v>
      </c>
      <c r="O160" s="45">
        <f t="shared" ref="O160" si="87">N160+O129-O158-O159</f>
        <v>0</v>
      </c>
      <c r="P160" s="45">
        <f t="shared" ref="P160" si="88">O160+P129-P158-P159</f>
        <v>0</v>
      </c>
      <c r="Q160" s="45">
        <f t="shared" ref="Q160" si="89">P160+Q129-Q158-Q159</f>
        <v>0</v>
      </c>
      <c r="R160" s="45">
        <f t="shared" ref="R160" si="90">Q160+R129-R158-R159</f>
        <v>0</v>
      </c>
      <c r="S160" s="45">
        <f t="shared" ref="S160" si="91">R160+S129-S158-S159</f>
        <v>0</v>
      </c>
      <c r="T160" s="45">
        <f t="shared" ref="T160" si="92">S160+T129-T158-T159</f>
        <v>0</v>
      </c>
      <c r="U160" s="45">
        <f t="shared" ref="U160" si="93">T160+U129-U158-U159</f>
        <v>0</v>
      </c>
      <c r="V160" s="45">
        <f t="shared" ref="V160" si="94">U160+V129-V158-V159</f>
        <v>0</v>
      </c>
      <c r="W160" s="45">
        <f t="shared" ref="W160" si="95">V160+W129-W158-W159</f>
        <v>0</v>
      </c>
      <c r="X160" s="45">
        <f t="shared" ref="X160" si="96">W160+X129-X158-X159</f>
        <v>0</v>
      </c>
      <c r="Y160" s="45"/>
    </row>
    <row r="161" spans="1:26" ht="15" thickBo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3" spans="1:26" ht="15.75" x14ac:dyDescent="0.15">
      <c r="A163" s="3"/>
      <c r="B163" s="36"/>
      <c r="C163" s="47" t="s">
        <v>134</v>
      </c>
      <c r="D163" s="20">
        <f>'主要工事一覧（例）'!C169</f>
        <v>0</v>
      </c>
    </row>
    <row r="164" spans="1:26" ht="15.75" x14ac:dyDescent="0.15">
      <c r="A164" s="3"/>
      <c r="B164" s="19"/>
      <c r="C164" s="19"/>
      <c r="D164" s="17"/>
      <c r="Y164" s="123" t="s">
        <v>53</v>
      </c>
    </row>
    <row r="165" spans="1:26" ht="15" x14ac:dyDescent="0.15">
      <c r="A165" s="148" t="s">
        <v>151</v>
      </c>
      <c r="E165" s="10">
        <v>30</v>
      </c>
      <c r="F165" s="10">
        <f t="shared" ref="F165:X166" si="97">E165+1</f>
        <v>31</v>
      </c>
      <c r="G165" s="10">
        <f t="shared" si="97"/>
        <v>32</v>
      </c>
      <c r="H165" s="10">
        <f t="shared" si="97"/>
        <v>33</v>
      </c>
      <c r="I165" s="10">
        <f t="shared" si="97"/>
        <v>34</v>
      </c>
      <c r="J165" s="10">
        <f t="shared" si="97"/>
        <v>35</v>
      </c>
      <c r="K165" s="10">
        <f t="shared" si="97"/>
        <v>36</v>
      </c>
      <c r="L165" s="10">
        <f t="shared" si="97"/>
        <v>37</v>
      </c>
      <c r="M165" s="10">
        <f t="shared" si="97"/>
        <v>38</v>
      </c>
      <c r="N165" s="10">
        <f t="shared" si="97"/>
        <v>39</v>
      </c>
      <c r="O165" s="10">
        <f t="shared" si="97"/>
        <v>40</v>
      </c>
      <c r="P165" s="10">
        <f t="shared" si="97"/>
        <v>41</v>
      </c>
      <c r="Q165" s="10">
        <f t="shared" si="97"/>
        <v>42</v>
      </c>
      <c r="R165" s="10">
        <f t="shared" si="97"/>
        <v>43</v>
      </c>
      <c r="S165" s="10">
        <f t="shared" si="97"/>
        <v>44</v>
      </c>
      <c r="T165" s="10">
        <f t="shared" si="97"/>
        <v>45</v>
      </c>
      <c r="U165" s="10">
        <f t="shared" si="97"/>
        <v>46</v>
      </c>
      <c r="V165" s="10">
        <f t="shared" si="97"/>
        <v>47</v>
      </c>
      <c r="W165" s="10">
        <f t="shared" si="97"/>
        <v>48</v>
      </c>
      <c r="X165" s="10">
        <f t="shared" si="97"/>
        <v>49</v>
      </c>
      <c r="Y165" s="124"/>
    </row>
    <row r="166" spans="1:26" x14ac:dyDescent="0.15">
      <c r="E166" s="6">
        <v>1</v>
      </c>
      <c r="F166" s="6">
        <f t="shared" si="97"/>
        <v>2</v>
      </c>
      <c r="G166" s="6">
        <f t="shared" si="97"/>
        <v>3</v>
      </c>
      <c r="H166" s="6">
        <f t="shared" si="97"/>
        <v>4</v>
      </c>
      <c r="I166" s="6">
        <f t="shared" si="97"/>
        <v>5</v>
      </c>
      <c r="J166" s="6">
        <f t="shared" si="97"/>
        <v>6</v>
      </c>
      <c r="K166" s="6">
        <f t="shared" si="97"/>
        <v>7</v>
      </c>
      <c r="L166" s="6">
        <f t="shared" si="97"/>
        <v>8</v>
      </c>
      <c r="M166" s="6">
        <f t="shared" si="97"/>
        <v>9</v>
      </c>
      <c r="N166" s="6">
        <f t="shared" si="97"/>
        <v>10</v>
      </c>
      <c r="O166" s="6">
        <f t="shared" si="97"/>
        <v>11</v>
      </c>
      <c r="P166" s="6">
        <f t="shared" si="97"/>
        <v>12</v>
      </c>
      <c r="Q166" s="6">
        <f t="shared" si="97"/>
        <v>13</v>
      </c>
      <c r="R166" s="6">
        <f t="shared" si="97"/>
        <v>14</v>
      </c>
      <c r="S166" s="6">
        <f t="shared" si="97"/>
        <v>15</v>
      </c>
      <c r="T166" s="6">
        <f t="shared" si="97"/>
        <v>16</v>
      </c>
      <c r="U166" s="6">
        <f t="shared" si="97"/>
        <v>17</v>
      </c>
      <c r="V166" s="6">
        <f t="shared" si="97"/>
        <v>18</v>
      </c>
      <c r="W166" s="6">
        <f t="shared" si="97"/>
        <v>19</v>
      </c>
      <c r="X166" s="6">
        <f t="shared" si="97"/>
        <v>20</v>
      </c>
      <c r="Y166" s="125" t="s">
        <v>54</v>
      </c>
    </row>
    <row r="167" spans="1:26" x14ac:dyDescent="0.15">
      <c r="E167" s="7">
        <v>43555</v>
      </c>
      <c r="F167" s="7">
        <f t="shared" ref="F167:X167" si="98">DATE(YEAR(E167)+1,MONTH(E167),DAY(E167))</f>
        <v>43921</v>
      </c>
      <c r="G167" s="7">
        <f t="shared" si="98"/>
        <v>44286</v>
      </c>
      <c r="H167" s="7">
        <f t="shared" si="98"/>
        <v>44651</v>
      </c>
      <c r="I167" s="7">
        <f t="shared" si="98"/>
        <v>45016</v>
      </c>
      <c r="J167" s="7">
        <f t="shared" si="98"/>
        <v>45382</v>
      </c>
      <c r="K167" s="7">
        <f t="shared" si="98"/>
        <v>45747</v>
      </c>
      <c r="L167" s="7">
        <f t="shared" si="98"/>
        <v>46112</v>
      </c>
      <c r="M167" s="7">
        <f t="shared" si="98"/>
        <v>46477</v>
      </c>
      <c r="N167" s="7">
        <f t="shared" si="98"/>
        <v>46843</v>
      </c>
      <c r="O167" s="7">
        <f t="shared" si="98"/>
        <v>47208</v>
      </c>
      <c r="P167" s="7">
        <f t="shared" si="98"/>
        <v>47573</v>
      </c>
      <c r="Q167" s="7">
        <f t="shared" si="98"/>
        <v>47938</v>
      </c>
      <c r="R167" s="7">
        <f t="shared" si="98"/>
        <v>48304</v>
      </c>
      <c r="S167" s="7">
        <f t="shared" si="98"/>
        <v>48669</v>
      </c>
      <c r="T167" s="7">
        <f t="shared" si="98"/>
        <v>49034</v>
      </c>
      <c r="U167" s="7">
        <f t="shared" si="98"/>
        <v>49399</v>
      </c>
      <c r="V167" s="7">
        <f t="shared" si="98"/>
        <v>49765</v>
      </c>
      <c r="W167" s="7">
        <f t="shared" si="98"/>
        <v>50130</v>
      </c>
      <c r="X167" s="7">
        <f t="shared" si="98"/>
        <v>50495</v>
      </c>
      <c r="Y167" s="8"/>
    </row>
    <row r="168" spans="1:26" x14ac:dyDescent="0.15">
      <c r="B168" s="36"/>
      <c r="C168" s="47" t="s">
        <v>158</v>
      </c>
      <c r="D168" s="47"/>
      <c r="E168" s="46">
        <f>'主要工事一覧（例）'!D169</f>
        <v>0</v>
      </c>
      <c r="F168" s="46">
        <f>'主要工事一覧（例）'!E169</f>
        <v>0</v>
      </c>
      <c r="G168" s="46">
        <f>'主要工事一覧（例）'!F169</f>
        <v>0</v>
      </c>
      <c r="H168" s="46">
        <f>'主要工事一覧（例）'!G169</f>
        <v>0</v>
      </c>
      <c r="I168" s="46">
        <f>'主要工事一覧（例）'!H169</f>
        <v>0</v>
      </c>
      <c r="J168" s="46">
        <f>'主要工事一覧（例）'!I169</f>
        <v>0</v>
      </c>
      <c r="K168" s="46">
        <f>'主要工事一覧（例）'!J169</f>
        <v>0</v>
      </c>
      <c r="L168" s="46">
        <f>'主要工事一覧（例）'!K169</f>
        <v>0</v>
      </c>
      <c r="M168" s="46">
        <f>'主要工事一覧（例）'!L169</f>
        <v>0</v>
      </c>
      <c r="N168" s="46">
        <f>'主要工事一覧（例）'!M169</f>
        <v>0</v>
      </c>
      <c r="O168" s="46">
        <f>'主要工事一覧（例）'!N169</f>
        <v>0</v>
      </c>
      <c r="P168" s="46">
        <f>'主要工事一覧（例）'!O169</f>
        <v>0</v>
      </c>
      <c r="Q168" s="46">
        <f>'主要工事一覧（例）'!P169</f>
        <v>0</v>
      </c>
      <c r="R168" s="46">
        <f>'主要工事一覧（例）'!Q169</f>
        <v>0</v>
      </c>
      <c r="S168" s="46">
        <f>'主要工事一覧（例）'!R169</f>
        <v>0</v>
      </c>
      <c r="T168" s="46">
        <f>'主要工事一覧（例）'!S169</f>
        <v>0</v>
      </c>
      <c r="U168" s="46">
        <f>'主要工事一覧（例）'!T169</f>
        <v>0</v>
      </c>
      <c r="V168" s="46">
        <f>'主要工事一覧（例）'!U169</f>
        <v>0</v>
      </c>
      <c r="W168" s="46">
        <f>'主要工事一覧（例）'!V169</f>
        <v>0</v>
      </c>
      <c r="X168" s="46">
        <f>'主要工事一覧（例）'!W169</f>
        <v>0</v>
      </c>
      <c r="Y168" s="46">
        <f>SUM(E168:X168)</f>
        <v>0</v>
      </c>
    </row>
    <row r="169" spans="1:26" x14ac:dyDescent="0.15">
      <c r="B169" s="36"/>
      <c r="C169" s="47" t="s">
        <v>138</v>
      </c>
      <c r="D169" s="4">
        <v>1</v>
      </c>
      <c r="E169" s="45">
        <f t="shared" ref="E169:X169" si="99">E168*$D$169</f>
        <v>0</v>
      </c>
      <c r="F169" s="45">
        <f t="shared" si="99"/>
        <v>0</v>
      </c>
      <c r="G169" s="45">
        <f t="shared" si="99"/>
        <v>0</v>
      </c>
      <c r="H169" s="45">
        <f t="shared" si="99"/>
        <v>0</v>
      </c>
      <c r="I169" s="45">
        <f t="shared" si="99"/>
        <v>0</v>
      </c>
      <c r="J169" s="45">
        <f t="shared" si="99"/>
        <v>0</v>
      </c>
      <c r="K169" s="45">
        <f t="shared" si="99"/>
        <v>0</v>
      </c>
      <c r="L169" s="45">
        <f t="shared" si="99"/>
        <v>0</v>
      </c>
      <c r="M169" s="45">
        <f t="shared" si="99"/>
        <v>0</v>
      </c>
      <c r="N169" s="45">
        <f t="shared" si="99"/>
        <v>0</v>
      </c>
      <c r="O169" s="45">
        <f t="shared" si="99"/>
        <v>0</v>
      </c>
      <c r="P169" s="45">
        <f t="shared" si="99"/>
        <v>0</v>
      </c>
      <c r="Q169" s="45">
        <f t="shared" si="99"/>
        <v>0</v>
      </c>
      <c r="R169" s="45">
        <f t="shared" si="99"/>
        <v>0</v>
      </c>
      <c r="S169" s="45">
        <f t="shared" si="99"/>
        <v>0</v>
      </c>
      <c r="T169" s="45">
        <f t="shared" si="99"/>
        <v>0</v>
      </c>
      <c r="U169" s="45">
        <f t="shared" si="99"/>
        <v>0</v>
      </c>
      <c r="V169" s="45">
        <f t="shared" si="99"/>
        <v>0</v>
      </c>
      <c r="W169" s="45">
        <f t="shared" si="99"/>
        <v>0</v>
      </c>
      <c r="X169" s="45">
        <f t="shared" si="99"/>
        <v>0</v>
      </c>
      <c r="Y169" s="45">
        <f>SUM(E169:X169)</f>
        <v>0</v>
      </c>
    </row>
    <row r="171" spans="1:26" x14ac:dyDescent="0.15">
      <c r="E171" s="10">
        <v>30</v>
      </c>
      <c r="F171" s="10">
        <f t="shared" ref="F171:X171" si="100">E171+1</f>
        <v>31</v>
      </c>
      <c r="G171" s="10">
        <f t="shared" si="100"/>
        <v>32</v>
      </c>
      <c r="H171" s="10">
        <f t="shared" si="100"/>
        <v>33</v>
      </c>
      <c r="I171" s="10">
        <f t="shared" si="100"/>
        <v>34</v>
      </c>
      <c r="J171" s="10">
        <f t="shared" si="100"/>
        <v>35</v>
      </c>
      <c r="K171" s="10">
        <f t="shared" si="100"/>
        <v>36</v>
      </c>
      <c r="L171" s="10">
        <f t="shared" si="100"/>
        <v>37</v>
      </c>
      <c r="M171" s="10">
        <f t="shared" si="100"/>
        <v>38</v>
      </c>
      <c r="N171" s="10">
        <f t="shared" si="100"/>
        <v>39</v>
      </c>
      <c r="O171" s="10">
        <f t="shared" si="100"/>
        <v>40</v>
      </c>
      <c r="P171" s="10">
        <f t="shared" si="100"/>
        <v>41</v>
      </c>
      <c r="Q171" s="10">
        <f t="shared" si="100"/>
        <v>42</v>
      </c>
      <c r="R171" s="10">
        <f t="shared" si="100"/>
        <v>43</v>
      </c>
      <c r="S171" s="10">
        <f t="shared" si="100"/>
        <v>44</v>
      </c>
      <c r="T171" s="10">
        <f t="shared" si="100"/>
        <v>45</v>
      </c>
      <c r="U171" s="10">
        <f t="shared" si="100"/>
        <v>46</v>
      </c>
      <c r="V171" s="10">
        <f t="shared" si="100"/>
        <v>47</v>
      </c>
      <c r="W171" s="10">
        <f t="shared" si="100"/>
        <v>48</v>
      </c>
      <c r="X171" s="10">
        <f t="shared" si="100"/>
        <v>49</v>
      </c>
      <c r="Y171" s="5" t="s">
        <v>139</v>
      </c>
    </row>
    <row r="172" spans="1:26" x14ac:dyDescent="0.15">
      <c r="B172" s="91"/>
      <c r="C172" s="48">
        <f t="array" ref="C172:C191">TRANSPOSE(E165:X165)</f>
        <v>30</v>
      </c>
      <c r="D172" s="40">
        <f t="array" ref="D172:D191">TRANSPOSE(E169:X169)</f>
        <v>0</v>
      </c>
      <c r="E172" s="39" t="str">
        <f t="shared" ref="E172:E191" si="101">IF($C172&lt;E$165,$D172/$D$163,"")</f>
        <v/>
      </c>
      <c r="F172" s="39" t="str">
        <f>IF(AND($C172&lt;F$165,COUNT($E172:E172)&lt;$D$163),$D172/$D$163,"")</f>
        <v/>
      </c>
      <c r="G172" s="39" t="str">
        <f>IF(AND($C172&lt;G$165,COUNT($E172:F172)&lt;$D$163),$D172/$D$163,"")</f>
        <v/>
      </c>
      <c r="H172" s="39" t="str">
        <f>IF(AND($C172&lt;H$165,COUNT($E172:G172)&lt;$D$163),$D172/$D$163,"")</f>
        <v/>
      </c>
      <c r="I172" s="39" t="str">
        <f>IF(AND($C172&lt;I$165,COUNT($E172:H172)&lt;$D$163),$D172/$D$163,"")</f>
        <v/>
      </c>
      <c r="J172" s="39" t="str">
        <f>IF(AND($C172&lt;J$165,COUNT($E172:I172)&lt;$D$163),$D172/$D$163,"")</f>
        <v/>
      </c>
      <c r="K172" s="39" t="str">
        <f>IF(AND($C172&lt;K$165,COUNT($E172:J172)&lt;$D$163),$D172/$D$163,"")</f>
        <v/>
      </c>
      <c r="L172" s="39" t="str">
        <f>IF(AND($C172&lt;L$165,COUNT($E172:K172)&lt;$D$163),$D172/$D$163,"")</f>
        <v/>
      </c>
      <c r="M172" s="39" t="str">
        <f>IF(AND($C172&lt;M$165,COUNT($E172:L172)&lt;$D$163),$D172/$D$163,"")</f>
        <v/>
      </c>
      <c r="N172" s="39" t="str">
        <f>IF(AND($C172&lt;N$165,COUNT($E172:M172)&lt;$D$163),$D172/$D$163,"")</f>
        <v/>
      </c>
      <c r="O172" s="39" t="str">
        <f>IF(AND($C172&lt;O$165,COUNT($E172:N172)&lt;$D$163),$D172/$D$163,"")</f>
        <v/>
      </c>
      <c r="P172" s="39" t="str">
        <f>IF(AND($C172&lt;P$165,COUNT($E172:O172)&lt;$D$163),$D172/$D$163,"")</f>
        <v/>
      </c>
      <c r="Q172" s="39" t="str">
        <f>IF(AND($C172&lt;Q$165,COUNT($E172:P172)&lt;$D$163),$D172/$D$163,"")</f>
        <v/>
      </c>
      <c r="R172" s="39" t="str">
        <f>IF(AND($C172&lt;R$165,COUNT($E172:Q172)&lt;$D$163),$D172/$D$163,"")</f>
        <v/>
      </c>
      <c r="S172" s="39" t="str">
        <f>IF(AND($C172&lt;S$165,COUNT($E172:R172)&lt;$D$163),$D172/$D$163,"")</f>
        <v/>
      </c>
      <c r="T172" s="39" t="str">
        <f>IF(AND($C172&lt;T$165,COUNT($E172:S172)&lt;$D$163),$D172/$D$163,"")</f>
        <v/>
      </c>
      <c r="U172" s="39" t="str">
        <f>IF(AND($C172&lt;U$165,COUNT($E172:T172)&lt;$D$163),$D172/$D$163,"")</f>
        <v/>
      </c>
      <c r="V172" s="39" t="str">
        <f>IF(AND($C172&lt;V$165,COUNT($E172:U172)&lt;$D$163),$D172/$D$163,"")</f>
        <v/>
      </c>
      <c r="W172" s="39" t="str">
        <f>IF(AND($C172&lt;W$165,COUNT($E172:V172)&lt;$D$163),$D172/$D$163,"")</f>
        <v/>
      </c>
      <c r="X172" s="39" t="str">
        <f>IF(AND($C172&lt;X$165,COUNT($E172:W172)&lt;$D$163),$D172/$D$163,"")</f>
        <v/>
      </c>
      <c r="Y172" s="39">
        <f t="shared" ref="Y172:Y191" si="102">D172-SUM(E172:X172)</f>
        <v>0</v>
      </c>
    </row>
    <row r="173" spans="1:26" x14ac:dyDescent="0.15">
      <c r="B173" s="92"/>
      <c r="C173" s="49">
        <v>31</v>
      </c>
      <c r="D173" s="41">
        <v>0</v>
      </c>
      <c r="E173" s="42" t="str">
        <f t="shared" si="101"/>
        <v/>
      </c>
      <c r="F173" s="79" t="str">
        <f>IF(AND($C173&lt;F$165,COUNT($E173:E173)&lt;$D$163),$D173/$D$163,"")</f>
        <v/>
      </c>
      <c r="G173" s="79" t="str">
        <f>IF(AND($C173&lt;G$165,COUNT($E173:F173)&lt;$D$163),$D173/$D$163,"")</f>
        <v/>
      </c>
      <c r="H173" s="79" t="str">
        <f>IF(AND($C173&lt;H$165,COUNT($E173:G173)&lt;$D$163),$D173/$D$163,"")</f>
        <v/>
      </c>
      <c r="I173" s="79" t="str">
        <f>IF(AND($C173&lt;I$165,COUNT($E173:H173)&lt;$D$163),$D173/$D$163,"")</f>
        <v/>
      </c>
      <c r="J173" s="79" t="str">
        <f>IF(AND($C173&lt;J$165,COUNT($E173:I173)&lt;$D$163),$D173/$D$163,"")</f>
        <v/>
      </c>
      <c r="K173" s="79" t="str">
        <f>IF(AND($C173&lt;K$165,COUNT($E173:J173)&lt;$D$163),$D173/$D$163,"")</f>
        <v/>
      </c>
      <c r="L173" s="79" t="str">
        <f>IF(AND($C173&lt;L$165,COUNT($E173:K173)&lt;$D$163),$D173/$D$163,"")</f>
        <v/>
      </c>
      <c r="M173" s="79" t="str">
        <f>IF(AND($C173&lt;M$165,COUNT($E173:L173)&lt;$D$163),$D173/$D$163,"")</f>
        <v/>
      </c>
      <c r="N173" s="79" t="str">
        <f>IF(AND($C173&lt;N$165,COUNT($E173:M173)&lt;$D$163),$D173/$D$163,"")</f>
        <v/>
      </c>
      <c r="O173" s="79" t="str">
        <f>IF(AND($C173&lt;O$165,COUNT($E173:N173)&lt;$D$163),$D173/$D$163,"")</f>
        <v/>
      </c>
      <c r="P173" s="79" t="str">
        <f>IF(AND($C173&lt;P$165,COUNT($E173:O173)&lt;$D$163),$D173/$D$163,"")</f>
        <v/>
      </c>
      <c r="Q173" s="79" t="str">
        <f>IF(AND($C173&lt;Q$165,COUNT($E173:P173)&lt;$D$163),$D173/$D$163,"")</f>
        <v/>
      </c>
      <c r="R173" s="79" t="str">
        <f>IF(AND($C173&lt;R$165,COUNT($E173:Q173)&lt;$D$163),$D173/$D$163,"")</f>
        <v/>
      </c>
      <c r="S173" s="79" t="str">
        <f>IF(AND($C173&lt;S$165,COUNT($E173:R173)&lt;$D$163),$D173/$D$163,"")</f>
        <v/>
      </c>
      <c r="T173" s="79" t="str">
        <f>IF(AND($C173&lt;T$165,COUNT($E173:S173)&lt;$D$163),$D173/$D$163,"")</f>
        <v/>
      </c>
      <c r="U173" s="79" t="str">
        <f>IF(AND($C173&lt;U$165,COUNT($E173:T173)&lt;$D$163),$D173/$D$163,"")</f>
        <v/>
      </c>
      <c r="V173" s="79" t="str">
        <f>IF(AND($C173&lt;V$165,COUNT($E173:U173)&lt;$D$163),$D173/$D$163,"")</f>
        <v/>
      </c>
      <c r="W173" s="79" t="str">
        <f>IF(AND($C173&lt;W$165,COUNT($E173:V173)&lt;$D$163),$D173/$D$163,"")</f>
        <v/>
      </c>
      <c r="X173" s="79" t="str">
        <f>IF(AND($C173&lt;X$165,COUNT($E173:W173)&lt;$D$163),$D173/$D$163,"")</f>
        <v/>
      </c>
      <c r="Y173" s="42">
        <f t="shared" si="102"/>
        <v>0</v>
      </c>
    </row>
    <row r="174" spans="1:26" x14ac:dyDescent="0.15">
      <c r="B174" s="92"/>
      <c r="C174" s="49">
        <v>32</v>
      </c>
      <c r="D174" s="41">
        <v>0</v>
      </c>
      <c r="E174" s="42" t="str">
        <f t="shared" si="101"/>
        <v/>
      </c>
      <c r="F174" s="79" t="str">
        <f>IF(AND($C174&lt;F$165,COUNT($E174:E174)&lt;$D$163),$D174/$D$163,"")</f>
        <v/>
      </c>
      <c r="G174" s="79" t="str">
        <f>IF(AND($C174&lt;G$165,COUNT($E174:F174)&lt;$D$163),$D174/$D$163,"")</f>
        <v/>
      </c>
      <c r="H174" s="79" t="str">
        <f>IF(AND($C174&lt;H$165,COUNT($E174:G174)&lt;$D$163),$D174/$D$163,"")</f>
        <v/>
      </c>
      <c r="I174" s="79" t="str">
        <f>IF(AND($C174&lt;I$165,COUNT($E174:H174)&lt;$D$163),$D174/$D$163,"")</f>
        <v/>
      </c>
      <c r="J174" s="79" t="str">
        <f>IF(AND($C174&lt;J$165,COUNT($E174:I174)&lt;$D$163),$D174/$D$163,"")</f>
        <v/>
      </c>
      <c r="K174" s="79" t="str">
        <f>IF(AND($C174&lt;K$165,COUNT($E174:J174)&lt;$D$163),$D174/$D$163,"")</f>
        <v/>
      </c>
      <c r="L174" s="79" t="str">
        <f>IF(AND($C174&lt;L$165,COUNT($E174:K174)&lt;$D$163),$D174/$D$163,"")</f>
        <v/>
      </c>
      <c r="M174" s="79" t="str">
        <f>IF(AND($C174&lt;M$165,COUNT($E174:L174)&lt;$D$163),$D174/$D$163,"")</f>
        <v/>
      </c>
      <c r="N174" s="79" t="str">
        <f>IF(AND($C174&lt;N$165,COUNT($E174:M174)&lt;$D$163),$D174/$D$163,"")</f>
        <v/>
      </c>
      <c r="O174" s="79" t="str">
        <f>IF(AND($C174&lt;O$165,COUNT($E174:N174)&lt;$D$163),$D174/$D$163,"")</f>
        <v/>
      </c>
      <c r="P174" s="79" t="str">
        <f>IF(AND($C174&lt;P$165,COUNT($E174:O174)&lt;$D$163),$D174/$D$163,"")</f>
        <v/>
      </c>
      <c r="Q174" s="79" t="str">
        <f>IF(AND($C174&lt;Q$165,COUNT($E174:P174)&lt;$D$163),$D174/$D$163,"")</f>
        <v/>
      </c>
      <c r="R174" s="79" t="str">
        <f>IF(AND($C174&lt;R$165,COUNT($E174:Q174)&lt;$D$163),$D174/$D$163,"")</f>
        <v/>
      </c>
      <c r="S174" s="79" t="str">
        <f>IF(AND($C174&lt;S$165,COUNT($E174:R174)&lt;$D$163),$D174/$D$163,"")</f>
        <v/>
      </c>
      <c r="T174" s="79" t="str">
        <f>IF(AND($C174&lt;T$165,COUNT($E174:S174)&lt;$D$163),$D174/$D$163,"")</f>
        <v/>
      </c>
      <c r="U174" s="79" t="str">
        <f>IF(AND($C174&lt;U$165,COUNT($E174:T174)&lt;$D$163),$D174/$D$163,"")</f>
        <v/>
      </c>
      <c r="V174" s="79" t="str">
        <f>IF(AND($C174&lt;V$165,COUNT($E174:U174)&lt;$D$163),$D174/$D$163,"")</f>
        <v/>
      </c>
      <c r="W174" s="79" t="str">
        <f>IF(AND($C174&lt;W$165,COUNT($E174:V174)&lt;$D$163),$D174/$D$163,"")</f>
        <v/>
      </c>
      <c r="X174" s="79" t="str">
        <f>IF(AND($C174&lt;X$165,COUNT($E174:W174)&lt;$D$163),$D174/$D$163,"")</f>
        <v/>
      </c>
      <c r="Y174" s="42">
        <f t="shared" si="102"/>
        <v>0</v>
      </c>
    </row>
    <row r="175" spans="1:26" x14ac:dyDescent="0.15">
      <c r="B175" s="92"/>
      <c r="C175" s="49">
        <v>33</v>
      </c>
      <c r="D175" s="41">
        <v>0</v>
      </c>
      <c r="E175" s="42" t="str">
        <f t="shared" si="101"/>
        <v/>
      </c>
      <c r="F175" s="79" t="str">
        <f>IF(AND($C175&lt;F$165,COUNT($E175:E175)&lt;$D$163),$D175/$D$163,"")</f>
        <v/>
      </c>
      <c r="G175" s="79" t="str">
        <f>IF(AND($C175&lt;G$165,COUNT($E175:F175)&lt;$D$163),$D175/$D$163,"")</f>
        <v/>
      </c>
      <c r="H175" s="79" t="str">
        <f>IF(AND($C175&lt;H$165,COUNT($E175:G175)&lt;$D$163),$D175/$D$163,"")</f>
        <v/>
      </c>
      <c r="I175" s="79" t="str">
        <f>IF(AND($C175&lt;I$165,COUNT($E175:H175)&lt;$D$163),$D175/$D$163,"")</f>
        <v/>
      </c>
      <c r="J175" s="79" t="str">
        <f>IF(AND($C175&lt;J$165,COUNT($E175:I175)&lt;$D$163),$D175/$D$163,"")</f>
        <v/>
      </c>
      <c r="K175" s="79" t="str">
        <f>IF(AND($C175&lt;K$165,COUNT($E175:J175)&lt;$D$163),$D175/$D$163,"")</f>
        <v/>
      </c>
      <c r="L175" s="79" t="str">
        <f>IF(AND($C175&lt;L$165,COUNT($E175:K175)&lt;$D$163),$D175/$D$163,"")</f>
        <v/>
      </c>
      <c r="M175" s="79" t="str">
        <f>IF(AND($C175&lt;M$165,COUNT($E175:L175)&lt;$D$163),$D175/$D$163,"")</f>
        <v/>
      </c>
      <c r="N175" s="79" t="str">
        <f>IF(AND($C175&lt;N$165,COUNT($E175:M175)&lt;$D$163),$D175/$D$163,"")</f>
        <v/>
      </c>
      <c r="O175" s="79" t="str">
        <f>IF(AND($C175&lt;O$165,COUNT($E175:N175)&lt;$D$163),$D175/$D$163,"")</f>
        <v/>
      </c>
      <c r="P175" s="79" t="str">
        <f>IF(AND($C175&lt;P$165,COUNT($E175:O175)&lt;$D$163),$D175/$D$163,"")</f>
        <v/>
      </c>
      <c r="Q175" s="79" t="str">
        <f>IF(AND($C175&lt;Q$165,COUNT($E175:P175)&lt;$D$163),$D175/$D$163,"")</f>
        <v/>
      </c>
      <c r="R175" s="79" t="str">
        <f>IF(AND($C175&lt;R$165,COUNT($E175:Q175)&lt;$D$163),$D175/$D$163,"")</f>
        <v/>
      </c>
      <c r="S175" s="79" t="str">
        <f>IF(AND($C175&lt;S$165,COUNT($E175:R175)&lt;$D$163),$D175/$D$163,"")</f>
        <v/>
      </c>
      <c r="T175" s="79" t="str">
        <f>IF(AND($C175&lt;T$165,COUNT($E175:S175)&lt;$D$163),$D175/$D$163,"")</f>
        <v/>
      </c>
      <c r="U175" s="79" t="str">
        <f>IF(AND($C175&lt;U$165,COUNT($E175:T175)&lt;$D$163),$D175/$D$163,"")</f>
        <v/>
      </c>
      <c r="V175" s="79" t="str">
        <f>IF(AND($C175&lt;V$165,COUNT($E175:U175)&lt;$D$163),$D175/$D$163,"")</f>
        <v/>
      </c>
      <c r="W175" s="79" t="str">
        <f>IF(AND($C175&lt;W$165,COUNT($E175:V175)&lt;$D$163),$D175/$D$163,"")</f>
        <v/>
      </c>
      <c r="X175" s="79" t="str">
        <f>IF(AND($C175&lt;X$165,COUNT($E175:W175)&lt;$D$163),$D175/$D$163,"")</f>
        <v/>
      </c>
      <c r="Y175" s="42">
        <f t="shared" si="102"/>
        <v>0</v>
      </c>
    </row>
    <row r="176" spans="1:26" x14ac:dyDescent="0.15">
      <c r="B176" s="92"/>
      <c r="C176" s="49">
        <v>34</v>
      </c>
      <c r="D176" s="41">
        <v>0</v>
      </c>
      <c r="E176" s="42" t="str">
        <f t="shared" si="101"/>
        <v/>
      </c>
      <c r="F176" s="79" t="str">
        <f>IF(AND($C176&lt;F$165,COUNT($E176:E176)&lt;$D$163),$D176/$D$163,"")</f>
        <v/>
      </c>
      <c r="G176" s="79" t="str">
        <f>IF(AND($C176&lt;G$165,COUNT($E176:F176)&lt;$D$163),$D176/$D$163,"")</f>
        <v/>
      </c>
      <c r="H176" s="79" t="str">
        <f>IF(AND($C176&lt;H$165,COUNT($E176:G176)&lt;$D$163),$D176/$D$163,"")</f>
        <v/>
      </c>
      <c r="I176" s="79" t="str">
        <f>IF(AND($C176&lt;I$165,COUNT($E176:H176)&lt;$D$163),$D176/$D$163,"")</f>
        <v/>
      </c>
      <c r="J176" s="79" t="str">
        <f>IF(AND($C176&lt;J$165,COUNT($E176:I176)&lt;$D$163),$D176/$D$163,"")</f>
        <v/>
      </c>
      <c r="K176" s="79" t="str">
        <f>IF(AND($C176&lt;K$165,COUNT($E176:J176)&lt;$D$163),$D176/$D$163,"")</f>
        <v/>
      </c>
      <c r="L176" s="79" t="str">
        <f>IF(AND($C176&lt;L$165,COUNT($E176:K176)&lt;$D$163),$D176/$D$163,"")</f>
        <v/>
      </c>
      <c r="M176" s="79" t="str">
        <f>IF(AND($C176&lt;M$165,COUNT($E176:L176)&lt;$D$163),$D176/$D$163,"")</f>
        <v/>
      </c>
      <c r="N176" s="79" t="str">
        <f>IF(AND($C176&lt;N$165,COUNT($E176:M176)&lt;$D$163),$D176/$D$163,"")</f>
        <v/>
      </c>
      <c r="O176" s="79" t="str">
        <f>IF(AND($C176&lt;O$165,COUNT($E176:N176)&lt;$D$163),$D176/$D$163,"")</f>
        <v/>
      </c>
      <c r="P176" s="79" t="str">
        <f>IF(AND($C176&lt;P$165,COUNT($E176:O176)&lt;$D$163),$D176/$D$163,"")</f>
        <v/>
      </c>
      <c r="Q176" s="79" t="str">
        <f>IF(AND($C176&lt;Q$165,COUNT($E176:P176)&lt;$D$163),$D176/$D$163,"")</f>
        <v/>
      </c>
      <c r="R176" s="79" t="str">
        <f>IF(AND($C176&lt;R$165,COUNT($E176:Q176)&lt;$D$163),$D176/$D$163,"")</f>
        <v/>
      </c>
      <c r="S176" s="79" t="str">
        <f>IF(AND($C176&lt;S$165,COUNT($E176:R176)&lt;$D$163),$D176/$D$163,"")</f>
        <v/>
      </c>
      <c r="T176" s="79" t="str">
        <f>IF(AND($C176&lt;T$165,COUNT($E176:S176)&lt;$D$163),$D176/$D$163,"")</f>
        <v/>
      </c>
      <c r="U176" s="79" t="str">
        <f>IF(AND($C176&lt;U$165,COUNT($E176:T176)&lt;$D$163),$D176/$D$163,"")</f>
        <v/>
      </c>
      <c r="V176" s="79" t="str">
        <f>IF(AND($C176&lt;V$165,COUNT($E176:U176)&lt;$D$163),$D176/$D$163,"")</f>
        <v/>
      </c>
      <c r="W176" s="79" t="str">
        <f>IF(AND($C176&lt;W$165,COUNT($E176:V176)&lt;$D$163),$D176/$D$163,"")</f>
        <v/>
      </c>
      <c r="X176" s="79" t="str">
        <f>IF(AND($C176&lt;X$165,COUNT($E176:W176)&lt;$D$163),$D176/$D$163,"")</f>
        <v/>
      </c>
      <c r="Y176" s="42">
        <f t="shared" si="102"/>
        <v>0</v>
      </c>
    </row>
    <row r="177" spans="2:25" x14ac:dyDescent="0.15">
      <c r="B177" s="92"/>
      <c r="C177" s="49">
        <v>35</v>
      </c>
      <c r="D177" s="41">
        <v>0</v>
      </c>
      <c r="E177" s="42" t="str">
        <f t="shared" si="101"/>
        <v/>
      </c>
      <c r="F177" s="79" t="str">
        <f>IF(AND($C177&lt;F$165,COUNT($E177:E177)&lt;$D$163),$D177/$D$163,"")</f>
        <v/>
      </c>
      <c r="G177" s="79" t="str">
        <f>IF(AND($C177&lt;G$165,COUNT($E177:F177)&lt;$D$163),$D177/$D$163,"")</f>
        <v/>
      </c>
      <c r="H177" s="79" t="str">
        <f>IF(AND($C177&lt;H$165,COUNT($E177:G177)&lt;$D$163),$D177/$D$163,"")</f>
        <v/>
      </c>
      <c r="I177" s="79" t="str">
        <f>IF(AND($C177&lt;I$165,COUNT($E177:H177)&lt;$D$163),$D177/$D$163,"")</f>
        <v/>
      </c>
      <c r="J177" s="79" t="str">
        <f>IF(AND($C177&lt;J$165,COUNT($E177:I177)&lt;$D$163),$D177/$D$163,"")</f>
        <v/>
      </c>
      <c r="K177" s="79" t="str">
        <f>IF(AND($C177&lt;K$165,COUNT($E177:J177)&lt;$D$163),$D177/$D$163,"")</f>
        <v/>
      </c>
      <c r="L177" s="79" t="str">
        <f>IF(AND($C177&lt;L$165,COUNT($E177:K177)&lt;$D$163),$D177/$D$163,"")</f>
        <v/>
      </c>
      <c r="M177" s="79" t="str">
        <f>IF(AND($C177&lt;M$165,COUNT($E177:L177)&lt;$D$163),$D177/$D$163,"")</f>
        <v/>
      </c>
      <c r="N177" s="79" t="str">
        <f>IF(AND($C177&lt;N$165,COUNT($E177:M177)&lt;$D$163),$D177/$D$163,"")</f>
        <v/>
      </c>
      <c r="O177" s="79" t="str">
        <f>IF(AND($C177&lt;O$165,COUNT($E177:N177)&lt;$D$163),$D177/$D$163,"")</f>
        <v/>
      </c>
      <c r="P177" s="79" t="str">
        <f>IF(AND($C177&lt;P$165,COUNT($E177:O177)&lt;$D$163),$D177/$D$163,"")</f>
        <v/>
      </c>
      <c r="Q177" s="79" t="str">
        <f>IF(AND($C177&lt;Q$165,COUNT($E177:P177)&lt;$D$163),$D177/$D$163,"")</f>
        <v/>
      </c>
      <c r="R177" s="79" t="str">
        <f>IF(AND($C177&lt;R$165,COUNT($E177:Q177)&lt;$D$163),$D177/$D$163,"")</f>
        <v/>
      </c>
      <c r="S177" s="79" t="str">
        <f>IF(AND($C177&lt;S$165,COUNT($E177:R177)&lt;$D$163),$D177/$D$163,"")</f>
        <v/>
      </c>
      <c r="T177" s="79" t="str">
        <f>IF(AND($C177&lt;T$165,COUNT($E177:S177)&lt;$D$163),$D177/$D$163,"")</f>
        <v/>
      </c>
      <c r="U177" s="79" t="str">
        <f>IF(AND($C177&lt;U$165,COUNT($E177:T177)&lt;$D$163),$D177/$D$163,"")</f>
        <v/>
      </c>
      <c r="V177" s="79" t="str">
        <f>IF(AND($C177&lt;V$165,COUNT($E177:U177)&lt;$D$163),$D177/$D$163,"")</f>
        <v/>
      </c>
      <c r="W177" s="79" t="str">
        <f>IF(AND($C177&lt;W$165,COUNT($E177:V177)&lt;$D$163),$D177/$D$163,"")</f>
        <v/>
      </c>
      <c r="X177" s="79" t="str">
        <f>IF(AND($C177&lt;X$165,COUNT($E177:W177)&lt;$D$163),$D177/$D$163,"")</f>
        <v/>
      </c>
      <c r="Y177" s="42">
        <f t="shared" si="102"/>
        <v>0</v>
      </c>
    </row>
    <row r="178" spans="2:25" x14ac:dyDescent="0.15">
      <c r="B178" s="92"/>
      <c r="C178" s="49">
        <v>36</v>
      </c>
      <c r="D178" s="41">
        <v>0</v>
      </c>
      <c r="E178" s="42" t="str">
        <f t="shared" si="101"/>
        <v/>
      </c>
      <c r="F178" s="79" t="str">
        <f>IF(AND($C178&lt;F$165,COUNT($E178:E178)&lt;$D$163),$D178/$D$163,"")</f>
        <v/>
      </c>
      <c r="G178" s="79" t="str">
        <f>IF(AND($C178&lt;G$165,COUNT($E178:F178)&lt;$D$163),$D178/$D$163,"")</f>
        <v/>
      </c>
      <c r="H178" s="79" t="str">
        <f>IF(AND($C178&lt;H$165,COUNT($E178:G178)&lt;$D$163),$D178/$D$163,"")</f>
        <v/>
      </c>
      <c r="I178" s="79" t="str">
        <f>IF(AND($C178&lt;I$165,COUNT($E178:H178)&lt;$D$163),$D178/$D$163,"")</f>
        <v/>
      </c>
      <c r="J178" s="79" t="str">
        <f>IF(AND($C178&lt;J$165,COUNT($E178:I178)&lt;$D$163),$D178/$D$163,"")</f>
        <v/>
      </c>
      <c r="K178" s="79" t="str">
        <f>IF(AND($C178&lt;K$165,COUNT($E178:J178)&lt;$D$163),$D178/$D$163,"")</f>
        <v/>
      </c>
      <c r="L178" s="79" t="str">
        <f>IF(AND($C178&lt;L$165,COUNT($E178:K178)&lt;$D$163),$D178/$D$163,"")</f>
        <v/>
      </c>
      <c r="M178" s="79" t="str">
        <f>IF(AND($C178&lt;M$165,COUNT($E178:L178)&lt;$D$163),$D178/$D$163,"")</f>
        <v/>
      </c>
      <c r="N178" s="79" t="str">
        <f>IF(AND($C178&lt;N$165,COUNT($E178:M178)&lt;$D$163),$D178/$D$163,"")</f>
        <v/>
      </c>
      <c r="O178" s="79" t="str">
        <f>IF(AND($C178&lt;O$165,COUNT($E178:N178)&lt;$D$163),$D178/$D$163,"")</f>
        <v/>
      </c>
      <c r="P178" s="79" t="str">
        <f>IF(AND($C178&lt;P$165,COUNT($E178:O178)&lt;$D$163),$D178/$D$163,"")</f>
        <v/>
      </c>
      <c r="Q178" s="79" t="str">
        <f>IF(AND($C178&lt;Q$165,COUNT($E178:P178)&lt;$D$163),$D178/$D$163,"")</f>
        <v/>
      </c>
      <c r="R178" s="79" t="str">
        <f>IF(AND($C178&lt;R$165,COUNT($E178:Q178)&lt;$D$163),$D178/$D$163,"")</f>
        <v/>
      </c>
      <c r="S178" s="79" t="str">
        <f>IF(AND($C178&lt;S$165,COUNT($E178:R178)&lt;$D$163),$D178/$D$163,"")</f>
        <v/>
      </c>
      <c r="T178" s="79" t="str">
        <f>IF(AND($C178&lt;T$165,COUNT($E178:S178)&lt;$D$163),$D178/$D$163,"")</f>
        <v/>
      </c>
      <c r="U178" s="79" t="str">
        <f>IF(AND($C178&lt;U$165,COUNT($E178:T178)&lt;$D$163),$D178/$D$163,"")</f>
        <v/>
      </c>
      <c r="V178" s="79" t="str">
        <f>IF(AND($C178&lt;V$165,COUNT($E178:U178)&lt;$D$163),$D178/$D$163,"")</f>
        <v/>
      </c>
      <c r="W178" s="79" t="str">
        <f>IF(AND($C178&lt;W$165,COUNT($E178:V178)&lt;$D$163),$D178/$D$163,"")</f>
        <v/>
      </c>
      <c r="X178" s="79" t="str">
        <f>IF(AND($C178&lt;X$165,COUNT($E178:W178)&lt;$D$163),$D178/$D$163,"")</f>
        <v/>
      </c>
      <c r="Y178" s="42">
        <f t="shared" si="102"/>
        <v>0</v>
      </c>
    </row>
    <row r="179" spans="2:25" x14ac:dyDescent="0.15">
      <c r="B179" s="92"/>
      <c r="C179" s="49">
        <v>37</v>
      </c>
      <c r="D179" s="41">
        <v>0</v>
      </c>
      <c r="E179" s="42" t="str">
        <f t="shared" si="101"/>
        <v/>
      </c>
      <c r="F179" s="79" t="str">
        <f>IF(AND($C179&lt;F$165,COUNT($E179:E179)&lt;$D$163),$D179/$D$163,"")</f>
        <v/>
      </c>
      <c r="G179" s="79" t="str">
        <f>IF(AND($C179&lt;G$165,COUNT($E179:F179)&lt;$D$163),$D179/$D$163,"")</f>
        <v/>
      </c>
      <c r="H179" s="79" t="str">
        <f>IF(AND($C179&lt;H$165,COUNT($E179:G179)&lt;$D$163),$D179/$D$163,"")</f>
        <v/>
      </c>
      <c r="I179" s="79" t="str">
        <f>IF(AND($C179&lt;I$165,COUNT($E179:H179)&lt;$D$163),$D179/$D$163,"")</f>
        <v/>
      </c>
      <c r="J179" s="79" t="str">
        <f>IF(AND($C179&lt;J$165,COUNT($E179:I179)&lt;$D$163),$D179/$D$163,"")</f>
        <v/>
      </c>
      <c r="K179" s="79" t="str">
        <f>IF(AND($C179&lt;K$165,COUNT($E179:J179)&lt;$D$163),$D179/$D$163,"")</f>
        <v/>
      </c>
      <c r="L179" s="79" t="str">
        <f>IF(AND($C179&lt;L$165,COUNT($E179:K179)&lt;$D$163),$D179/$D$163,"")</f>
        <v/>
      </c>
      <c r="M179" s="79" t="str">
        <f>IF(AND($C179&lt;M$165,COUNT($E179:L179)&lt;$D$163),$D179/$D$163,"")</f>
        <v/>
      </c>
      <c r="N179" s="79" t="str">
        <f>IF(AND($C179&lt;N$165,COUNT($E179:M179)&lt;$D$163),$D179/$D$163,"")</f>
        <v/>
      </c>
      <c r="O179" s="79" t="str">
        <f>IF(AND($C179&lt;O$165,COUNT($E179:N179)&lt;$D$163),$D179/$D$163,"")</f>
        <v/>
      </c>
      <c r="P179" s="79" t="str">
        <f>IF(AND($C179&lt;P$165,COUNT($E179:O179)&lt;$D$163),$D179/$D$163,"")</f>
        <v/>
      </c>
      <c r="Q179" s="79" t="str">
        <f>IF(AND($C179&lt;Q$165,COUNT($E179:P179)&lt;$D$163),$D179/$D$163,"")</f>
        <v/>
      </c>
      <c r="R179" s="79" t="str">
        <f>IF(AND($C179&lt;R$165,COUNT($E179:Q179)&lt;$D$163),$D179/$D$163,"")</f>
        <v/>
      </c>
      <c r="S179" s="79" t="str">
        <f>IF(AND($C179&lt;S$165,COUNT($E179:R179)&lt;$D$163),$D179/$D$163,"")</f>
        <v/>
      </c>
      <c r="T179" s="79" t="str">
        <f>IF(AND($C179&lt;T$165,COUNT($E179:S179)&lt;$D$163),$D179/$D$163,"")</f>
        <v/>
      </c>
      <c r="U179" s="79" t="str">
        <f>IF(AND($C179&lt;U$165,COUNT($E179:T179)&lt;$D$163),$D179/$D$163,"")</f>
        <v/>
      </c>
      <c r="V179" s="79" t="str">
        <f>IF(AND($C179&lt;V$165,COUNT($E179:U179)&lt;$D$163),$D179/$D$163,"")</f>
        <v/>
      </c>
      <c r="W179" s="79" t="str">
        <f>IF(AND($C179&lt;W$165,COUNT($E179:V179)&lt;$D$163),$D179/$D$163,"")</f>
        <v/>
      </c>
      <c r="X179" s="79" t="str">
        <f>IF(AND($C179&lt;X$165,COUNT($E179:W179)&lt;$D$163),$D179/$D$163,"")</f>
        <v/>
      </c>
      <c r="Y179" s="42">
        <f t="shared" si="102"/>
        <v>0</v>
      </c>
    </row>
    <row r="180" spans="2:25" x14ac:dyDescent="0.15">
      <c r="B180" s="92"/>
      <c r="C180" s="49">
        <v>38</v>
      </c>
      <c r="D180" s="41">
        <v>0</v>
      </c>
      <c r="E180" s="42" t="str">
        <f t="shared" si="101"/>
        <v/>
      </c>
      <c r="F180" s="79" t="str">
        <f>IF(AND($C180&lt;F$165,COUNT($E180:E180)&lt;$D$163),$D180/$D$163,"")</f>
        <v/>
      </c>
      <c r="G180" s="79" t="str">
        <f>IF(AND($C180&lt;G$165,COUNT($E180:F180)&lt;$D$163),$D180/$D$163,"")</f>
        <v/>
      </c>
      <c r="H180" s="79" t="str">
        <f>IF(AND($C180&lt;H$165,COUNT($E180:G180)&lt;$D$163),$D180/$D$163,"")</f>
        <v/>
      </c>
      <c r="I180" s="79" t="str">
        <f>IF(AND($C180&lt;I$165,COUNT($E180:H180)&lt;$D$163),$D180/$D$163,"")</f>
        <v/>
      </c>
      <c r="J180" s="79" t="str">
        <f>IF(AND($C180&lt;J$165,COUNT($E180:I180)&lt;$D$163),$D180/$D$163,"")</f>
        <v/>
      </c>
      <c r="K180" s="79" t="str">
        <f>IF(AND($C180&lt;K$165,COUNT($E180:J180)&lt;$D$163),$D180/$D$163,"")</f>
        <v/>
      </c>
      <c r="L180" s="79" t="str">
        <f>IF(AND($C180&lt;L$165,COUNT($E180:K180)&lt;$D$163),$D180/$D$163,"")</f>
        <v/>
      </c>
      <c r="M180" s="79" t="str">
        <f>IF(AND($C180&lt;M$165,COUNT($E180:L180)&lt;$D$163),$D180/$D$163,"")</f>
        <v/>
      </c>
      <c r="N180" s="79" t="str">
        <f>IF(AND($C180&lt;N$165,COUNT($E180:M180)&lt;$D$163),$D180/$D$163,"")</f>
        <v/>
      </c>
      <c r="O180" s="79" t="str">
        <f>IF(AND($C180&lt;O$165,COUNT($E180:N180)&lt;$D$163),$D180/$D$163,"")</f>
        <v/>
      </c>
      <c r="P180" s="79" t="str">
        <f>IF(AND($C180&lt;P$165,COUNT($E180:O180)&lt;$D$163),$D180/$D$163,"")</f>
        <v/>
      </c>
      <c r="Q180" s="79" t="str">
        <f>IF(AND($C180&lt;Q$165,COUNT($E180:P180)&lt;$D$163),$D180/$D$163,"")</f>
        <v/>
      </c>
      <c r="R180" s="79" t="str">
        <f>IF(AND($C180&lt;R$165,COUNT($E180:Q180)&lt;$D$163),$D180/$D$163,"")</f>
        <v/>
      </c>
      <c r="S180" s="79" t="str">
        <f>IF(AND($C180&lt;S$165,COUNT($E180:R180)&lt;$D$163),$D180/$D$163,"")</f>
        <v/>
      </c>
      <c r="T180" s="79" t="str">
        <f>IF(AND($C180&lt;T$165,COUNT($E180:S180)&lt;$D$163),$D180/$D$163,"")</f>
        <v/>
      </c>
      <c r="U180" s="79" t="str">
        <f>IF(AND($C180&lt;U$165,COUNT($E180:T180)&lt;$D$163),$D180/$D$163,"")</f>
        <v/>
      </c>
      <c r="V180" s="79" t="str">
        <f>IF(AND($C180&lt;V$165,COUNT($E180:U180)&lt;$D$163),$D180/$D$163,"")</f>
        <v/>
      </c>
      <c r="W180" s="79" t="str">
        <f>IF(AND($C180&lt;W$165,COUNT($E180:V180)&lt;$D$163),$D180/$D$163,"")</f>
        <v/>
      </c>
      <c r="X180" s="79" t="str">
        <f>IF(AND($C180&lt;X$165,COUNT($E180:W180)&lt;$D$163),$D180/$D$163,"")</f>
        <v/>
      </c>
      <c r="Y180" s="42">
        <f t="shared" si="102"/>
        <v>0</v>
      </c>
    </row>
    <row r="181" spans="2:25" x14ac:dyDescent="0.15">
      <c r="B181" s="92"/>
      <c r="C181" s="49">
        <v>39</v>
      </c>
      <c r="D181" s="41">
        <v>0</v>
      </c>
      <c r="E181" s="42" t="str">
        <f t="shared" si="101"/>
        <v/>
      </c>
      <c r="F181" s="79" t="str">
        <f>IF(AND($C181&lt;F$165,COUNT($E181:E181)&lt;$D$163),$D181/$D$163,"")</f>
        <v/>
      </c>
      <c r="G181" s="79" t="str">
        <f>IF(AND($C181&lt;G$165,COUNT($E181:F181)&lt;$D$163),$D181/$D$163,"")</f>
        <v/>
      </c>
      <c r="H181" s="79" t="str">
        <f>IF(AND($C181&lt;H$165,COUNT($E181:G181)&lt;$D$163),$D181/$D$163,"")</f>
        <v/>
      </c>
      <c r="I181" s="79" t="str">
        <f>IF(AND($C181&lt;I$165,COUNT($E181:H181)&lt;$D$163),$D181/$D$163,"")</f>
        <v/>
      </c>
      <c r="J181" s="79" t="str">
        <f>IF(AND($C181&lt;J$165,COUNT($E181:I181)&lt;$D$163),$D181/$D$163,"")</f>
        <v/>
      </c>
      <c r="K181" s="79" t="str">
        <f>IF(AND($C181&lt;K$165,COUNT($E181:J181)&lt;$D$163),$D181/$D$163,"")</f>
        <v/>
      </c>
      <c r="L181" s="79" t="str">
        <f>IF(AND($C181&lt;L$165,COUNT($E181:K181)&lt;$D$163),$D181/$D$163,"")</f>
        <v/>
      </c>
      <c r="M181" s="79" t="str">
        <f>IF(AND($C181&lt;M$165,COUNT($E181:L181)&lt;$D$163),$D181/$D$163,"")</f>
        <v/>
      </c>
      <c r="N181" s="79" t="str">
        <f>IF(AND($C181&lt;N$165,COUNT($E181:M181)&lt;$D$163),$D181/$D$163,"")</f>
        <v/>
      </c>
      <c r="O181" s="79" t="str">
        <f>IF(AND($C181&lt;O$165,COUNT($E181:N181)&lt;$D$163),$D181/$D$163,"")</f>
        <v/>
      </c>
      <c r="P181" s="79" t="str">
        <f>IF(AND($C181&lt;P$165,COUNT($E181:O181)&lt;$D$163),$D181/$D$163,"")</f>
        <v/>
      </c>
      <c r="Q181" s="79" t="str">
        <f>IF(AND($C181&lt;Q$165,COUNT($E181:P181)&lt;$D$163),$D181/$D$163,"")</f>
        <v/>
      </c>
      <c r="R181" s="79" t="str">
        <f>IF(AND($C181&lt;R$165,COUNT($E181:Q181)&lt;$D$163),$D181/$D$163,"")</f>
        <v/>
      </c>
      <c r="S181" s="79" t="str">
        <f>IF(AND($C181&lt;S$165,COUNT($E181:R181)&lt;$D$163),$D181/$D$163,"")</f>
        <v/>
      </c>
      <c r="T181" s="79" t="str">
        <f>IF(AND($C181&lt;T$165,COUNT($E181:S181)&lt;$D$163),$D181/$D$163,"")</f>
        <v/>
      </c>
      <c r="U181" s="79" t="str">
        <f>IF(AND($C181&lt;U$165,COUNT($E181:T181)&lt;$D$163),$D181/$D$163,"")</f>
        <v/>
      </c>
      <c r="V181" s="79" t="str">
        <f>IF(AND($C181&lt;V$165,COUNT($E181:U181)&lt;$D$163),$D181/$D$163,"")</f>
        <v/>
      </c>
      <c r="W181" s="79" t="str">
        <f>IF(AND($C181&lt;W$165,COUNT($E181:V181)&lt;$D$163),$D181/$D$163,"")</f>
        <v/>
      </c>
      <c r="X181" s="79" t="str">
        <f>IF(AND($C181&lt;X$165,COUNT($E181:W181)&lt;$D$163),$D181/$D$163,"")</f>
        <v/>
      </c>
      <c r="Y181" s="42">
        <f t="shared" si="102"/>
        <v>0</v>
      </c>
    </row>
    <row r="182" spans="2:25" x14ac:dyDescent="0.15">
      <c r="B182" s="92"/>
      <c r="C182" s="49">
        <v>40</v>
      </c>
      <c r="D182" s="41">
        <v>0</v>
      </c>
      <c r="E182" s="42" t="str">
        <f t="shared" si="101"/>
        <v/>
      </c>
      <c r="F182" s="79" t="str">
        <f>IF(AND($C182&lt;F$165,COUNT($E182:E182)&lt;$D$163),$D182/$D$163,"")</f>
        <v/>
      </c>
      <c r="G182" s="79" t="str">
        <f>IF(AND($C182&lt;G$165,COUNT($E182:F182)&lt;$D$163),$D182/$D$163,"")</f>
        <v/>
      </c>
      <c r="H182" s="79" t="str">
        <f>IF(AND($C182&lt;H$165,COUNT($E182:G182)&lt;$D$163),$D182/$D$163,"")</f>
        <v/>
      </c>
      <c r="I182" s="79" t="str">
        <f>IF(AND($C182&lt;I$165,COUNT($E182:H182)&lt;$D$163),$D182/$D$163,"")</f>
        <v/>
      </c>
      <c r="J182" s="79" t="str">
        <f>IF(AND($C182&lt;J$165,COUNT($E182:I182)&lt;$D$163),$D182/$D$163,"")</f>
        <v/>
      </c>
      <c r="K182" s="79" t="str">
        <f>IF(AND($C182&lt;K$165,COUNT($E182:J182)&lt;$D$163),$D182/$D$163,"")</f>
        <v/>
      </c>
      <c r="L182" s="79" t="str">
        <f>IF(AND($C182&lt;L$165,COUNT($E182:K182)&lt;$D$163),$D182/$D$163,"")</f>
        <v/>
      </c>
      <c r="M182" s="79" t="str">
        <f>IF(AND($C182&lt;M$165,COUNT($E182:L182)&lt;$D$163),$D182/$D$163,"")</f>
        <v/>
      </c>
      <c r="N182" s="79" t="str">
        <f>IF(AND($C182&lt;N$165,COUNT($E182:M182)&lt;$D$163),$D182/$D$163,"")</f>
        <v/>
      </c>
      <c r="O182" s="79" t="str">
        <f>IF(AND($C182&lt;O$165,COUNT($E182:N182)&lt;$D$163),$D182/$D$163,"")</f>
        <v/>
      </c>
      <c r="P182" s="79" t="str">
        <f>IF(AND($C182&lt;P$165,COUNT($E182:O182)&lt;$D$163),$D182/$D$163,"")</f>
        <v/>
      </c>
      <c r="Q182" s="79" t="str">
        <f>IF(AND($C182&lt;Q$165,COUNT($E182:P182)&lt;$D$163),$D182/$D$163,"")</f>
        <v/>
      </c>
      <c r="R182" s="79" t="str">
        <f>IF(AND($C182&lt;R$165,COUNT($E182:Q182)&lt;$D$163),$D182/$D$163,"")</f>
        <v/>
      </c>
      <c r="S182" s="79" t="str">
        <f>IF(AND($C182&lt;S$165,COUNT($E182:R182)&lt;$D$163),$D182/$D$163,"")</f>
        <v/>
      </c>
      <c r="T182" s="79" t="str">
        <f>IF(AND($C182&lt;T$165,COUNT($E182:S182)&lt;$D$163),$D182/$D$163,"")</f>
        <v/>
      </c>
      <c r="U182" s="79" t="str">
        <f>IF(AND($C182&lt;U$165,COUNT($E182:T182)&lt;$D$163),$D182/$D$163,"")</f>
        <v/>
      </c>
      <c r="V182" s="79" t="str">
        <f>IF(AND($C182&lt;V$165,COUNT($E182:U182)&lt;$D$163),$D182/$D$163,"")</f>
        <v/>
      </c>
      <c r="W182" s="79" t="str">
        <f>IF(AND($C182&lt;W$165,COUNT($E182:V182)&lt;$D$163),$D182/$D$163,"")</f>
        <v/>
      </c>
      <c r="X182" s="79" t="str">
        <f>IF(AND($C182&lt;X$165,COUNT($E182:W182)&lt;$D$163),$D182/$D$163,"")</f>
        <v/>
      </c>
      <c r="Y182" s="42">
        <f t="shared" si="102"/>
        <v>0</v>
      </c>
    </row>
    <row r="183" spans="2:25" x14ac:dyDescent="0.15">
      <c r="B183" s="92"/>
      <c r="C183" s="49">
        <v>41</v>
      </c>
      <c r="D183" s="41">
        <v>0</v>
      </c>
      <c r="E183" s="42" t="str">
        <f t="shared" si="101"/>
        <v/>
      </c>
      <c r="F183" s="79" t="str">
        <f>IF(AND($C183&lt;F$165,COUNT($E183:E183)&lt;$D$163),$D183/$D$163,"")</f>
        <v/>
      </c>
      <c r="G183" s="79" t="str">
        <f>IF(AND($C183&lt;G$165,COUNT($E183:F183)&lt;$D$163),$D183/$D$163,"")</f>
        <v/>
      </c>
      <c r="H183" s="79" t="str">
        <f>IF(AND($C183&lt;H$165,COUNT($E183:G183)&lt;$D$163),$D183/$D$163,"")</f>
        <v/>
      </c>
      <c r="I183" s="79" t="str">
        <f>IF(AND($C183&lt;I$165,COUNT($E183:H183)&lt;$D$163),$D183/$D$163,"")</f>
        <v/>
      </c>
      <c r="J183" s="79" t="str">
        <f>IF(AND($C183&lt;J$165,COUNT($E183:I183)&lt;$D$163),$D183/$D$163,"")</f>
        <v/>
      </c>
      <c r="K183" s="79" t="str">
        <f>IF(AND($C183&lt;K$165,COUNT($E183:J183)&lt;$D$163),$D183/$D$163,"")</f>
        <v/>
      </c>
      <c r="L183" s="79" t="str">
        <f>IF(AND($C183&lt;L$165,COUNT($E183:K183)&lt;$D$163),$D183/$D$163,"")</f>
        <v/>
      </c>
      <c r="M183" s="79" t="str">
        <f>IF(AND($C183&lt;M$165,COUNT($E183:L183)&lt;$D$163),$D183/$D$163,"")</f>
        <v/>
      </c>
      <c r="N183" s="79" t="str">
        <f>IF(AND($C183&lt;N$165,COUNT($E183:M183)&lt;$D$163),$D183/$D$163,"")</f>
        <v/>
      </c>
      <c r="O183" s="79" t="str">
        <f>IF(AND($C183&lt;O$165,COUNT($E183:N183)&lt;$D$163),$D183/$D$163,"")</f>
        <v/>
      </c>
      <c r="P183" s="79" t="str">
        <f>IF(AND($C183&lt;P$165,COUNT($E183:O183)&lt;$D$163),$D183/$D$163,"")</f>
        <v/>
      </c>
      <c r="Q183" s="79" t="str">
        <f>IF(AND($C183&lt;Q$165,COUNT($E183:P183)&lt;$D$163),$D183/$D$163,"")</f>
        <v/>
      </c>
      <c r="R183" s="79" t="str">
        <f>IF(AND($C183&lt;R$165,COUNT($E183:Q183)&lt;$D$163),$D183/$D$163,"")</f>
        <v/>
      </c>
      <c r="S183" s="79" t="str">
        <f>IF(AND($C183&lt;S$165,COUNT($E183:R183)&lt;$D$163),$D183/$D$163,"")</f>
        <v/>
      </c>
      <c r="T183" s="79" t="str">
        <f>IF(AND($C183&lt;T$165,COUNT($E183:S183)&lt;$D$163),$D183/$D$163,"")</f>
        <v/>
      </c>
      <c r="U183" s="79" t="str">
        <f>IF(AND($C183&lt;U$165,COUNT($E183:T183)&lt;$D$163),$D183/$D$163,"")</f>
        <v/>
      </c>
      <c r="V183" s="79" t="str">
        <f>IF(AND($C183&lt;V$165,COUNT($E183:U183)&lt;$D$163),$D183/$D$163,"")</f>
        <v/>
      </c>
      <c r="W183" s="79" t="str">
        <f>IF(AND($C183&lt;W$165,COUNT($E183:V183)&lt;$D$163),$D183/$D$163,"")</f>
        <v/>
      </c>
      <c r="X183" s="79" t="str">
        <f>IF(AND($C183&lt;X$165,COUNT($E183:W183)&lt;$D$163),$D183/$D$163,"")</f>
        <v/>
      </c>
      <c r="Y183" s="42">
        <f t="shared" si="102"/>
        <v>0</v>
      </c>
    </row>
    <row r="184" spans="2:25" x14ac:dyDescent="0.15">
      <c r="B184" s="92"/>
      <c r="C184" s="49">
        <v>42</v>
      </c>
      <c r="D184" s="41">
        <v>0</v>
      </c>
      <c r="E184" s="42" t="str">
        <f t="shared" si="101"/>
        <v/>
      </c>
      <c r="F184" s="79" t="str">
        <f>IF(AND($C184&lt;F$165,COUNT($E184:E184)&lt;$D$163),$D184/$D$163,"")</f>
        <v/>
      </c>
      <c r="G184" s="79" t="str">
        <f>IF(AND($C184&lt;G$165,COUNT($E184:F184)&lt;$D$163),$D184/$D$163,"")</f>
        <v/>
      </c>
      <c r="H184" s="79" t="str">
        <f>IF(AND($C184&lt;H$165,COUNT($E184:G184)&lt;$D$163),$D184/$D$163,"")</f>
        <v/>
      </c>
      <c r="I184" s="79" t="str">
        <f>IF(AND($C184&lt;I$165,COUNT($E184:H184)&lt;$D$163),$D184/$D$163,"")</f>
        <v/>
      </c>
      <c r="J184" s="79" t="str">
        <f>IF(AND($C184&lt;J$165,COUNT($E184:I184)&lt;$D$163),$D184/$D$163,"")</f>
        <v/>
      </c>
      <c r="K184" s="79" t="str">
        <f>IF(AND($C184&lt;K$165,COUNT($E184:J184)&lt;$D$163),$D184/$D$163,"")</f>
        <v/>
      </c>
      <c r="L184" s="79" t="str">
        <f>IF(AND($C184&lt;L$165,COUNT($E184:K184)&lt;$D$163),$D184/$D$163,"")</f>
        <v/>
      </c>
      <c r="M184" s="79" t="str">
        <f>IF(AND($C184&lt;M$165,COUNT($E184:L184)&lt;$D$163),$D184/$D$163,"")</f>
        <v/>
      </c>
      <c r="N184" s="79" t="str">
        <f>IF(AND($C184&lt;N$165,COUNT($E184:M184)&lt;$D$163),$D184/$D$163,"")</f>
        <v/>
      </c>
      <c r="O184" s="79" t="str">
        <f>IF(AND($C184&lt;O$165,COUNT($E184:N184)&lt;$D$163),$D184/$D$163,"")</f>
        <v/>
      </c>
      <c r="P184" s="79" t="str">
        <f>IF(AND($C184&lt;P$165,COUNT($E184:O184)&lt;$D$163),$D184/$D$163,"")</f>
        <v/>
      </c>
      <c r="Q184" s="79" t="str">
        <f>IF(AND($C184&lt;Q$165,COUNT($E184:P184)&lt;$D$163),$D184/$D$163,"")</f>
        <v/>
      </c>
      <c r="R184" s="79" t="str">
        <f>IF(AND($C184&lt;R$165,COUNT($E184:Q184)&lt;$D$163),$D184/$D$163,"")</f>
        <v/>
      </c>
      <c r="S184" s="79" t="str">
        <f>IF(AND($C184&lt;S$165,COUNT($E184:R184)&lt;$D$163),$D184/$D$163,"")</f>
        <v/>
      </c>
      <c r="T184" s="79" t="str">
        <f>IF(AND($C184&lt;T$165,COUNT($E184:S184)&lt;$D$163),$D184/$D$163,"")</f>
        <v/>
      </c>
      <c r="U184" s="79" t="str">
        <f>IF(AND($C184&lt;U$165,COUNT($E184:T184)&lt;$D$163),$D184/$D$163,"")</f>
        <v/>
      </c>
      <c r="V184" s="79" t="str">
        <f>IF(AND($C184&lt;V$165,COUNT($E184:U184)&lt;$D$163),$D184/$D$163,"")</f>
        <v/>
      </c>
      <c r="W184" s="79" t="str">
        <f>IF(AND($C184&lt;W$165,COUNT($E184:V184)&lt;$D$163),$D184/$D$163,"")</f>
        <v/>
      </c>
      <c r="X184" s="79" t="str">
        <f>IF(AND($C184&lt;X$165,COUNT($E184:W184)&lt;$D$163),$D184/$D$163,"")</f>
        <v/>
      </c>
      <c r="Y184" s="42">
        <f t="shared" si="102"/>
        <v>0</v>
      </c>
    </row>
    <row r="185" spans="2:25" x14ac:dyDescent="0.15">
      <c r="B185" s="92"/>
      <c r="C185" s="49">
        <v>43</v>
      </c>
      <c r="D185" s="41">
        <v>0</v>
      </c>
      <c r="E185" s="42" t="str">
        <f t="shared" si="101"/>
        <v/>
      </c>
      <c r="F185" s="79" t="str">
        <f>IF(AND($C185&lt;F$165,COUNT($E185:E185)&lt;$D$163),$D185/$D$163,"")</f>
        <v/>
      </c>
      <c r="G185" s="79" t="str">
        <f>IF(AND($C185&lt;G$165,COUNT($E185:F185)&lt;$D$163),$D185/$D$163,"")</f>
        <v/>
      </c>
      <c r="H185" s="79" t="str">
        <f>IF(AND($C185&lt;H$165,COUNT($E185:G185)&lt;$D$163),$D185/$D$163,"")</f>
        <v/>
      </c>
      <c r="I185" s="79" t="str">
        <f>IF(AND($C185&lt;I$165,COUNT($E185:H185)&lt;$D$163),$D185/$D$163,"")</f>
        <v/>
      </c>
      <c r="J185" s="79" t="str">
        <f>IF(AND($C185&lt;J$165,COUNT($E185:I185)&lt;$D$163),$D185/$D$163,"")</f>
        <v/>
      </c>
      <c r="K185" s="79" t="str">
        <f>IF(AND($C185&lt;K$165,COUNT($E185:J185)&lt;$D$163),$D185/$D$163,"")</f>
        <v/>
      </c>
      <c r="L185" s="79" t="str">
        <f>IF(AND($C185&lt;L$165,COUNT($E185:K185)&lt;$D$163),$D185/$D$163,"")</f>
        <v/>
      </c>
      <c r="M185" s="79" t="str">
        <f>IF(AND($C185&lt;M$165,COUNT($E185:L185)&lt;$D$163),$D185/$D$163,"")</f>
        <v/>
      </c>
      <c r="N185" s="79" t="str">
        <f>IF(AND($C185&lt;N$165,COUNT($E185:M185)&lt;$D$163),$D185/$D$163,"")</f>
        <v/>
      </c>
      <c r="O185" s="79" t="str">
        <f>IF(AND($C185&lt;O$165,COUNT($E185:N185)&lt;$D$163),$D185/$D$163,"")</f>
        <v/>
      </c>
      <c r="P185" s="79" t="str">
        <f>IF(AND($C185&lt;P$165,COUNT($E185:O185)&lt;$D$163),$D185/$D$163,"")</f>
        <v/>
      </c>
      <c r="Q185" s="79" t="str">
        <f>IF(AND($C185&lt;Q$165,COUNT($E185:P185)&lt;$D$163),$D185/$D$163,"")</f>
        <v/>
      </c>
      <c r="R185" s="79" t="str">
        <f>IF(AND($C185&lt;R$165,COUNT($E185:Q185)&lt;$D$163),$D185/$D$163,"")</f>
        <v/>
      </c>
      <c r="S185" s="79" t="str">
        <f>IF(AND($C185&lt;S$165,COUNT($E185:R185)&lt;$D$163),$D185/$D$163,"")</f>
        <v/>
      </c>
      <c r="T185" s="79" t="str">
        <f>IF(AND($C185&lt;T$165,COUNT($E185:S185)&lt;$D$163),$D185/$D$163,"")</f>
        <v/>
      </c>
      <c r="U185" s="79" t="str">
        <f>IF(AND($C185&lt;U$165,COUNT($E185:T185)&lt;$D$163),$D185/$D$163,"")</f>
        <v/>
      </c>
      <c r="V185" s="79" t="str">
        <f>IF(AND($C185&lt;V$165,COUNT($E185:U185)&lt;$D$163),$D185/$D$163,"")</f>
        <v/>
      </c>
      <c r="W185" s="79" t="str">
        <f>IF(AND($C185&lt;W$165,COUNT($E185:V185)&lt;$D$163),$D185/$D$163,"")</f>
        <v/>
      </c>
      <c r="X185" s="79" t="str">
        <f>IF(AND($C185&lt;X$165,COUNT($E185:W185)&lt;$D$163),$D185/$D$163,"")</f>
        <v/>
      </c>
      <c r="Y185" s="42">
        <f t="shared" si="102"/>
        <v>0</v>
      </c>
    </row>
    <row r="186" spans="2:25" x14ac:dyDescent="0.15">
      <c r="B186" s="92"/>
      <c r="C186" s="49">
        <v>44</v>
      </c>
      <c r="D186" s="41">
        <v>0</v>
      </c>
      <c r="E186" s="42" t="str">
        <f t="shared" si="101"/>
        <v/>
      </c>
      <c r="F186" s="79" t="str">
        <f>IF(AND($C186&lt;F$165,COUNT($E186:E186)&lt;$D$163),$D186/$D$163,"")</f>
        <v/>
      </c>
      <c r="G186" s="79" t="str">
        <f>IF(AND($C186&lt;G$165,COUNT($E186:F186)&lt;$D$163),$D186/$D$163,"")</f>
        <v/>
      </c>
      <c r="H186" s="79" t="str">
        <f>IF(AND($C186&lt;H$165,COUNT($E186:G186)&lt;$D$163),$D186/$D$163,"")</f>
        <v/>
      </c>
      <c r="I186" s="79" t="str">
        <f>IF(AND($C186&lt;I$165,COUNT($E186:H186)&lt;$D$163),$D186/$D$163,"")</f>
        <v/>
      </c>
      <c r="J186" s="79" t="str">
        <f>IF(AND($C186&lt;J$165,COUNT($E186:I186)&lt;$D$163),$D186/$D$163,"")</f>
        <v/>
      </c>
      <c r="K186" s="79" t="str">
        <f>IF(AND($C186&lt;K$165,COUNT($E186:J186)&lt;$D$163),$D186/$D$163,"")</f>
        <v/>
      </c>
      <c r="L186" s="79" t="str">
        <f>IF(AND($C186&lt;L$165,COUNT($E186:K186)&lt;$D$163),$D186/$D$163,"")</f>
        <v/>
      </c>
      <c r="M186" s="79" t="str">
        <f>IF(AND($C186&lt;M$165,COUNT($E186:L186)&lt;$D$163),$D186/$D$163,"")</f>
        <v/>
      </c>
      <c r="N186" s="79" t="str">
        <f>IF(AND($C186&lt;N$165,COUNT($E186:M186)&lt;$D$163),$D186/$D$163,"")</f>
        <v/>
      </c>
      <c r="O186" s="79" t="str">
        <f>IF(AND($C186&lt;O$165,COUNT($E186:N186)&lt;$D$163),$D186/$D$163,"")</f>
        <v/>
      </c>
      <c r="P186" s="79" t="str">
        <f>IF(AND($C186&lt;P$165,COUNT($E186:O186)&lt;$D$163),$D186/$D$163,"")</f>
        <v/>
      </c>
      <c r="Q186" s="79" t="str">
        <f>IF(AND($C186&lt;Q$165,COUNT($E186:P186)&lt;$D$163),$D186/$D$163,"")</f>
        <v/>
      </c>
      <c r="R186" s="79" t="str">
        <f>IF(AND($C186&lt;R$165,COUNT($E186:Q186)&lt;$D$163),$D186/$D$163,"")</f>
        <v/>
      </c>
      <c r="S186" s="79" t="str">
        <f>IF(AND($C186&lt;S$165,COUNT($E186:R186)&lt;$D$163),$D186/$D$163,"")</f>
        <v/>
      </c>
      <c r="T186" s="79" t="str">
        <f>IF(AND($C186&lt;T$165,COUNT($E186:S186)&lt;$D$163),$D186/$D$163,"")</f>
        <v/>
      </c>
      <c r="U186" s="79" t="str">
        <f>IF(AND($C186&lt;U$165,COUNT($E186:T186)&lt;$D$163),$D186/$D$163,"")</f>
        <v/>
      </c>
      <c r="V186" s="79" t="str">
        <f>IF(AND($C186&lt;V$165,COUNT($E186:U186)&lt;$D$163),$D186/$D$163,"")</f>
        <v/>
      </c>
      <c r="W186" s="79" t="str">
        <f>IF(AND($C186&lt;W$165,COUNT($E186:V186)&lt;$D$163),$D186/$D$163,"")</f>
        <v/>
      </c>
      <c r="X186" s="79" t="str">
        <f>IF(AND($C186&lt;X$165,COUNT($E186:W186)&lt;$D$163),$D186/$D$163,"")</f>
        <v/>
      </c>
      <c r="Y186" s="42">
        <f t="shared" si="102"/>
        <v>0</v>
      </c>
    </row>
    <row r="187" spans="2:25" x14ac:dyDescent="0.15">
      <c r="B187" s="92"/>
      <c r="C187" s="49">
        <v>45</v>
      </c>
      <c r="D187" s="41">
        <v>0</v>
      </c>
      <c r="E187" s="42" t="str">
        <f t="shared" si="101"/>
        <v/>
      </c>
      <c r="F187" s="79" t="str">
        <f>IF(AND($C187&lt;F$165,COUNT($E187:E187)&lt;$D$163),$D187/$D$163,"")</f>
        <v/>
      </c>
      <c r="G187" s="79" t="str">
        <f>IF(AND($C187&lt;G$165,COUNT($E187:F187)&lt;$D$163),$D187/$D$163,"")</f>
        <v/>
      </c>
      <c r="H187" s="79" t="str">
        <f>IF(AND($C187&lt;H$165,COUNT($E187:G187)&lt;$D$163),$D187/$D$163,"")</f>
        <v/>
      </c>
      <c r="I187" s="79" t="str">
        <f>IF(AND($C187&lt;I$165,COUNT($E187:H187)&lt;$D$163),$D187/$D$163,"")</f>
        <v/>
      </c>
      <c r="J187" s="79" t="str">
        <f>IF(AND($C187&lt;J$165,COUNT($E187:I187)&lt;$D$163),$D187/$D$163,"")</f>
        <v/>
      </c>
      <c r="K187" s="79" t="str">
        <f>IF(AND($C187&lt;K$165,COUNT($E187:J187)&lt;$D$163),$D187/$D$163,"")</f>
        <v/>
      </c>
      <c r="L187" s="79" t="str">
        <f>IF(AND($C187&lt;L$165,COUNT($E187:K187)&lt;$D$163),$D187/$D$163,"")</f>
        <v/>
      </c>
      <c r="M187" s="79" t="str">
        <f>IF(AND($C187&lt;M$165,COUNT($E187:L187)&lt;$D$163),$D187/$D$163,"")</f>
        <v/>
      </c>
      <c r="N187" s="79" t="str">
        <f>IF(AND($C187&lt;N$165,COUNT($E187:M187)&lt;$D$163),$D187/$D$163,"")</f>
        <v/>
      </c>
      <c r="O187" s="79" t="str">
        <f>IF(AND($C187&lt;O$165,COUNT($E187:N187)&lt;$D$163),$D187/$D$163,"")</f>
        <v/>
      </c>
      <c r="P187" s="79" t="str">
        <f>IF(AND($C187&lt;P$165,COUNT($E187:O187)&lt;$D$163),$D187/$D$163,"")</f>
        <v/>
      </c>
      <c r="Q187" s="79" t="str">
        <f>IF(AND($C187&lt;Q$165,COUNT($E187:P187)&lt;$D$163),$D187/$D$163,"")</f>
        <v/>
      </c>
      <c r="R187" s="79" t="str">
        <f>IF(AND($C187&lt;R$165,COUNT($E187:Q187)&lt;$D$163),$D187/$D$163,"")</f>
        <v/>
      </c>
      <c r="S187" s="79" t="str">
        <f>IF(AND($C187&lt;S$165,COUNT($E187:R187)&lt;$D$163),$D187/$D$163,"")</f>
        <v/>
      </c>
      <c r="T187" s="79" t="str">
        <f>IF(AND($C187&lt;T$165,COUNT($E187:S187)&lt;$D$163),$D187/$D$163,"")</f>
        <v/>
      </c>
      <c r="U187" s="79" t="str">
        <f>IF(AND($C187&lt;U$165,COUNT($E187:T187)&lt;$D$163),$D187/$D$163,"")</f>
        <v/>
      </c>
      <c r="V187" s="79" t="str">
        <f>IF(AND($C187&lt;V$165,COUNT($E187:U187)&lt;$D$163),$D187/$D$163,"")</f>
        <v/>
      </c>
      <c r="W187" s="79" t="str">
        <f>IF(AND($C187&lt;W$165,COUNT($E187:V187)&lt;$D$163),$D187/$D$163,"")</f>
        <v/>
      </c>
      <c r="X187" s="79" t="str">
        <f>IF(AND($C187&lt;X$165,COUNT($E187:W187)&lt;$D$163),$D187/$D$163,"")</f>
        <v/>
      </c>
      <c r="Y187" s="42">
        <f t="shared" si="102"/>
        <v>0</v>
      </c>
    </row>
    <row r="188" spans="2:25" x14ac:dyDescent="0.15">
      <c r="B188" s="92"/>
      <c r="C188" s="49">
        <v>46</v>
      </c>
      <c r="D188" s="41">
        <v>0</v>
      </c>
      <c r="E188" s="42" t="str">
        <f t="shared" si="101"/>
        <v/>
      </c>
      <c r="F188" s="79" t="str">
        <f>IF(AND($C188&lt;F$165,COUNT($E188:E188)&lt;$D$163),$D188/$D$163,"")</f>
        <v/>
      </c>
      <c r="G188" s="79" t="str">
        <f>IF(AND($C188&lt;G$165,COUNT($E188:F188)&lt;$D$163),$D188/$D$163,"")</f>
        <v/>
      </c>
      <c r="H188" s="79" t="str">
        <f>IF(AND($C188&lt;H$165,COUNT($E188:G188)&lt;$D$163),$D188/$D$163,"")</f>
        <v/>
      </c>
      <c r="I188" s="79" t="str">
        <f>IF(AND($C188&lt;I$165,COUNT($E188:H188)&lt;$D$163),$D188/$D$163,"")</f>
        <v/>
      </c>
      <c r="J188" s="79" t="str">
        <f>IF(AND($C188&lt;J$165,COUNT($E188:I188)&lt;$D$163),$D188/$D$163,"")</f>
        <v/>
      </c>
      <c r="K188" s="79" t="str">
        <f>IF(AND($C188&lt;K$165,COUNT($E188:J188)&lt;$D$163),$D188/$D$163,"")</f>
        <v/>
      </c>
      <c r="L188" s="79" t="str">
        <f>IF(AND($C188&lt;L$165,COUNT($E188:K188)&lt;$D$163),$D188/$D$163,"")</f>
        <v/>
      </c>
      <c r="M188" s="79" t="str">
        <f>IF(AND($C188&lt;M$165,COUNT($E188:L188)&lt;$D$163),$D188/$D$163,"")</f>
        <v/>
      </c>
      <c r="N188" s="79" t="str">
        <f>IF(AND($C188&lt;N$165,COUNT($E188:M188)&lt;$D$163),$D188/$D$163,"")</f>
        <v/>
      </c>
      <c r="O188" s="79" t="str">
        <f>IF(AND($C188&lt;O$165,COUNT($E188:N188)&lt;$D$163),$D188/$D$163,"")</f>
        <v/>
      </c>
      <c r="P188" s="79" t="str">
        <f>IF(AND($C188&lt;P$165,COUNT($E188:O188)&lt;$D$163),$D188/$D$163,"")</f>
        <v/>
      </c>
      <c r="Q188" s="79" t="str">
        <f>IF(AND($C188&lt;Q$165,COUNT($E188:P188)&lt;$D$163),$D188/$D$163,"")</f>
        <v/>
      </c>
      <c r="R188" s="79" t="str">
        <f>IF(AND($C188&lt;R$165,COUNT($E188:Q188)&lt;$D$163),$D188/$D$163,"")</f>
        <v/>
      </c>
      <c r="S188" s="79" t="str">
        <f>IF(AND($C188&lt;S$165,COUNT($E188:R188)&lt;$D$163),$D188/$D$163,"")</f>
        <v/>
      </c>
      <c r="T188" s="79" t="str">
        <f>IF(AND($C188&lt;T$165,COUNT($E188:S188)&lt;$D$163),$D188/$D$163,"")</f>
        <v/>
      </c>
      <c r="U188" s="79" t="str">
        <f>IF(AND($C188&lt;U$165,COUNT($E188:T188)&lt;$D$163),$D188/$D$163,"")</f>
        <v/>
      </c>
      <c r="V188" s="79" t="str">
        <f>IF(AND($C188&lt;V$165,COUNT($E188:U188)&lt;$D$163),$D188/$D$163,"")</f>
        <v/>
      </c>
      <c r="W188" s="79" t="str">
        <f>IF(AND($C188&lt;W$165,COUNT($E188:V188)&lt;$D$163),$D188/$D$163,"")</f>
        <v/>
      </c>
      <c r="X188" s="79" t="str">
        <f>IF(AND($C188&lt;X$165,COUNT($E188:W188)&lt;$D$163),$D188/$D$163,"")</f>
        <v/>
      </c>
      <c r="Y188" s="42">
        <f t="shared" si="102"/>
        <v>0</v>
      </c>
    </row>
    <row r="189" spans="2:25" x14ac:dyDescent="0.15">
      <c r="B189" s="92"/>
      <c r="C189" s="49">
        <v>47</v>
      </c>
      <c r="D189" s="41">
        <v>0</v>
      </c>
      <c r="E189" s="42" t="str">
        <f t="shared" si="101"/>
        <v/>
      </c>
      <c r="F189" s="79" t="str">
        <f>IF(AND($C189&lt;F$165,COUNT($E189:E189)&lt;$D$163),$D189/$D$163,"")</f>
        <v/>
      </c>
      <c r="G189" s="79" t="str">
        <f>IF(AND($C189&lt;G$165,COUNT($E189:F189)&lt;$D$163),$D189/$D$163,"")</f>
        <v/>
      </c>
      <c r="H189" s="79" t="str">
        <f>IF(AND($C189&lt;H$165,COUNT($E189:G189)&lt;$D$163),$D189/$D$163,"")</f>
        <v/>
      </c>
      <c r="I189" s="79" t="str">
        <f>IF(AND($C189&lt;I$165,COUNT($E189:H189)&lt;$D$163),$D189/$D$163,"")</f>
        <v/>
      </c>
      <c r="J189" s="79" t="str">
        <f>IF(AND($C189&lt;J$165,COUNT($E189:I189)&lt;$D$163),$D189/$D$163,"")</f>
        <v/>
      </c>
      <c r="K189" s="79" t="str">
        <f>IF(AND($C189&lt;K$165,COUNT($E189:J189)&lt;$D$163),$D189/$D$163,"")</f>
        <v/>
      </c>
      <c r="L189" s="79" t="str">
        <f>IF(AND($C189&lt;L$165,COUNT($E189:K189)&lt;$D$163),$D189/$D$163,"")</f>
        <v/>
      </c>
      <c r="M189" s="79" t="str">
        <f>IF(AND($C189&lt;M$165,COUNT($E189:L189)&lt;$D$163),$D189/$D$163,"")</f>
        <v/>
      </c>
      <c r="N189" s="79" t="str">
        <f>IF(AND($C189&lt;N$165,COUNT($E189:M189)&lt;$D$163),$D189/$D$163,"")</f>
        <v/>
      </c>
      <c r="O189" s="79" t="str">
        <f>IF(AND($C189&lt;O$165,COUNT($E189:N189)&lt;$D$163),$D189/$D$163,"")</f>
        <v/>
      </c>
      <c r="P189" s="79" t="str">
        <f>IF(AND($C189&lt;P$165,COUNT($E189:O189)&lt;$D$163),$D189/$D$163,"")</f>
        <v/>
      </c>
      <c r="Q189" s="79" t="str">
        <f>IF(AND($C189&lt;Q$165,COUNT($E189:P189)&lt;$D$163),$D189/$D$163,"")</f>
        <v/>
      </c>
      <c r="R189" s="79" t="str">
        <f>IF(AND($C189&lt;R$165,COUNT($E189:Q189)&lt;$D$163),$D189/$D$163,"")</f>
        <v/>
      </c>
      <c r="S189" s="79" t="str">
        <f>IF(AND($C189&lt;S$165,COUNT($E189:R189)&lt;$D$163),$D189/$D$163,"")</f>
        <v/>
      </c>
      <c r="T189" s="79" t="str">
        <f>IF(AND($C189&lt;T$165,COUNT($E189:S189)&lt;$D$163),$D189/$D$163,"")</f>
        <v/>
      </c>
      <c r="U189" s="79" t="str">
        <f>IF(AND($C189&lt;U$165,COUNT($E189:T189)&lt;$D$163),$D189/$D$163,"")</f>
        <v/>
      </c>
      <c r="V189" s="79" t="str">
        <f>IF(AND($C189&lt;V$165,COUNT($E189:U189)&lt;$D$163),$D189/$D$163,"")</f>
        <v/>
      </c>
      <c r="W189" s="79" t="str">
        <f>IF(AND($C189&lt;W$165,COUNT($E189:V189)&lt;$D$163),$D189/$D$163,"")</f>
        <v/>
      </c>
      <c r="X189" s="79" t="str">
        <f>IF(AND($C189&lt;X$165,COUNT($E189:W189)&lt;$D$163),$D189/$D$163,"")</f>
        <v/>
      </c>
      <c r="Y189" s="42">
        <f t="shared" si="102"/>
        <v>0</v>
      </c>
    </row>
    <row r="190" spans="2:25" x14ac:dyDescent="0.15">
      <c r="B190" s="92"/>
      <c r="C190" s="49">
        <v>48</v>
      </c>
      <c r="D190" s="41">
        <v>0</v>
      </c>
      <c r="E190" s="42" t="str">
        <f t="shared" si="101"/>
        <v/>
      </c>
      <c r="F190" s="79" t="str">
        <f>IF(AND($C190&lt;F$165,COUNT($E190:E190)&lt;$D$163),$D190/$D$163,"")</f>
        <v/>
      </c>
      <c r="G190" s="79" t="str">
        <f>IF(AND($C190&lt;G$165,COUNT($E190:F190)&lt;$D$163),$D190/$D$163,"")</f>
        <v/>
      </c>
      <c r="H190" s="79" t="str">
        <f>IF(AND($C190&lt;H$165,COUNT($E190:G190)&lt;$D$163),$D190/$D$163,"")</f>
        <v/>
      </c>
      <c r="I190" s="79" t="str">
        <f>IF(AND($C190&lt;I$165,COUNT($E190:H190)&lt;$D$163),$D190/$D$163,"")</f>
        <v/>
      </c>
      <c r="J190" s="79" t="str">
        <f>IF(AND($C190&lt;J$165,COUNT($E190:I190)&lt;$D$163),$D190/$D$163,"")</f>
        <v/>
      </c>
      <c r="K190" s="79" t="str">
        <f>IF(AND($C190&lt;K$165,COUNT($E190:J190)&lt;$D$163),$D190/$D$163,"")</f>
        <v/>
      </c>
      <c r="L190" s="79" t="str">
        <f>IF(AND($C190&lt;L$165,COUNT($E190:K190)&lt;$D$163),$D190/$D$163,"")</f>
        <v/>
      </c>
      <c r="M190" s="79" t="str">
        <f>IF(AND($C190&lt;M$165,COUNT($E190:L190)&lt;$D$163),$D190/$D$163,"")</f>
        <v/>
      </c>
      <c r="N190" s="79" t="str">
        <f>IF(AND($C190&lt;N$165,COUNT($E190:M190)&lt;$D$163),$D190/$D$163,"")</f>
        <v/>
      </c>
      <c r="O190" s="79" t="str">
        <f>IF(AND($C190&lt;O$165,COUNT($E190:N190)&lt;$D$163),$D190/$D$163,"")</f>
        <v/>
      </c>
      <c r="P190" s="79" t="str">
        <f>IF(AND($C190&lt;P$165,COUNT($E190:O190)&lt;$D$163),$D190/$D$163,"")</f>
        <v/>
      </c>
      <c r="Q190" s="79" t="str">
        <f>IF(AND($C190&lt;Q$165,COUNT($E190:P190)&lt;$D$163),$D190/$D$163,"")</f>
        <v/>
      </c>
      <c r="R190" s="79" t="str">
        <f>IF(AND($C190&lt;R$165,COUNT($E190:Q190)&lt;$D$163),$D190/$D$163,"")</f>
        <v/>
      </c>
      <c r="S190" s="79" t="str">
        <f>IF(AND($C190&lt;S$165,COUNT($E190:R190)&lt;$D$163),$D190/$D$163,"")</f>
        <v/>
      </c>
      <c r="T190" s="79" t="str">
        <f>IF(AND($C190&lt;T$165,COUNT($E190:S190)&lt;$D$163),$D190/$D$163,"")</f>
        <v/>
      </c>
      <c r="U190" s="79" t="str">
        <f>IF(AND($C190&lt;U$165,COUNT($E190:T190)&lt;$D$163),$D190/$D$163,"")</f>
        <v/>
      </c>
      <c r="V190" s="79" t="str">
        <f>IF(AND($C190&lt;V$165,COUNT($E190:U190)&lt;$D$163),$D190/$D$163,"")</f>
        <v/>
      </c>
      <c r="W190" s="79" t="str">
        <f>IF(AND($C190&lt;W$165,COUNT($E190:V190)&lt;$D$163),$D190/$D$163,"")</f>
        <v/>
      </c>
      <c r="X190" s="79" t="str">
        <f>IF(AND($C190&lt;X$165,COUNT($E190:W190)&lt;$D$163),$D190/$D$163,"")</f>
        <v/>
      </c>
      <c r="Y190" s="42">
        <f t="shared" si="102"/>
        <v>0</v>
      </c>
    </row>
    <row r="191" spans="2:25" x14ac:dyDescent="0.15">
      <c r="B191" s="93"/>
      <c r="C191" s="52">
        <v>49</v>
      </c>
      <c r="D191" s="43">
        <v>0</v>
      </c>
      <c r="E191" s="44" t="str">
        <f t="shared" si="101"/>
        <v/>
      </c>
      <c r="F191" s="80" t="str">
        <f>IF(AND($C191&lt;F$165,COUNT($E191:E191)&lt;$D$163),$D191/$D$163,"")</f>
        <v/>
      </c>
      <c r="G191" s="80" t="str">
        <f>IF(AND($C191&lt;G$165,COUNT($E191:F191)&lt;$D$163),$D191/$D$163,"")</f>
        <v/>
      </c>
      <c r="H191" s="80" t="str">
        <f>IF(AND($C191&lt;H$165,COUNT($E191:G191)&lt;$D$163),$D191/$D$163,"")</f>
        <v/>
      </c>
      <c r="I191" s="80" t="str">
        <f>IF(AND($C191&lt;I$165,COUNT($E191:H191)&lt;$D$163),$D191/$D$163,"")</f>
        <v/>
      </c>
      <c r="J191" s="80" t="str">
        <f>IF(AND($C191&lt;J$165,COUNT($E191:I191)&lt;$D$163),$D191/$D$163,"")</f>
        <v/>
      </c>
      <c r="K191" s="80" t="str">
        <f>IF(AND($C191&lt;K$165,COUNT($E191:J191)&lt;$D$163),$D191/$D$163,"")</f>
        <v/>
      </c>
      <c r="L191" s="80" t="str">
        <f>IF(AND($C191&lt;L$165,COUNT($E191:K191)&lt;$D$163),$D191/$D$163,"")</f>
        <v/>
      </c>
      <c r="M191" s="80" t="str">
        <f>IF(AND($C191&lt;M$165,COUNT($E191:L191)&lt;$D$163),$D191/$D$163,"")</f>
        <v/>
      </c>
      <c r="N191" s="80" t="str">
        <f>IF(AND($C191&lt;N$165,COUNT($E191:M191)&lt;$D$163),$D191/$D$163,"")</f>
        <v/>
      </c>
      <c r="O191" s="80" t="str">
        <f>IF(AND($C191&lt;O$165,COUNT($E191:N191)&lt;$D$163),$D191/$D$163,"")</f>
        <v/>
      </c>
      <c r="P191" s="80" t="str">
        <f>IF(AND($C191&lt;P$165,COUNT($E191:O191)&lt;$D$163),$D191/$D$163,"")</f>
        <v/>
      </c>
      <c r="Q191" s="80" t="str">
        <f>IF(AND($C191&lt;Q$165,COUNT($E191:P191)&lt;$D$163),$D191/$D$163,"")</f>
        <v/>
      </c>
      <c r="R191" s="80" t="str">
        <f>IF(AND($C191&lt;R$165,COUNT($E191:Q191)&lt;$D$163),$D191/$D$163,"")</f>
        <v/>
      </c>
      <c r="S191" s="80" t="str">
        <f>IF(AND($C191&lt;S$165,COUNT($E191:R191)&lt;$D$163),$D191/$D$163,"")</f>
        <v/>
      </c>
      <c r="T191" s="80" t="str">
        <f>IF(AND($C191&lt;T$165,COUNT($E191:S191)&lt;$D$163),$D191/$D$163,"")</f>
        <v/>
      </c>
      <c r="U191" s="80" t="str">
        <f>IF(AND($C191&lt;U$165,COUNT($E191:T191)&lt;$D$163),$D191/$D$163,"")</f>
        <v/>
      </c>
      <c r="V191" s="80" t="str">
        <f>IF(AND($C191&lt;V$165,COUNT($E191:U191)&lt;$D$163),$D191/$D$163,"")</f>
        <v/>
      </c>
      <c r="W191" s="80" t="str">
        <f>IF(AND($C191&lt;W$165,COUNT($E191:V191)&lt;$D$163),$D191/$D$163,"")</f>
        <v/>
      </c>
      <c r="X191" s="80" t="str">
        <f>IF(AND($C191&lt;X$165,COUNT($E191:W191)&lt;$D$163),$D191/$D$163,"")</f>
        <v/>
      </c>
      <c r="Y191" s="44">
        <f t="shared" si="102"/>
        <v>0</v>
      </c>
    </row>
    <row r="193" spans="1:25" x14ac:dyDescent="0.15">
      <c r="Y193" s="123" t="s">
        <v>53</v>
      </c>
    </row>
    <row r="194" spans="1:25" ht="15" x14ac:dyDescent="0.15">
      <c r="A194" s="148" t="s">
        <v>153</v>
      </c>
      <c r="E194" s="10">
        <v>30</v>
      </c>
      <c r="F194" s="10">
        <f t="shared" ref="F194:X195" si="103">E194+1</f>
        <v>31</v>
      </c>
      <c r="G194" s="10">
        <f t="shared" si="103"/>
        <v>32</v>
      </c>
      <c r="H194" s="10">
        <f t="shared" si="103"/>
        <v>33</v>
      </c>
      <c r="I194" s="10">
        <f t="shared" si="103"/>
        <v>34</v>
      </c>
      <c r="J194" s="10">
        <f t="shared" si="103"/>
        <v>35</v>
      </c>
      <c r="K194" s="10">
        <f t="shared" si="103"/>
        <v>36</v>
      </c>
      <c r="L194" s="10">
        <f t="shared" si="103"/>
        <v>37</v>
      </c>
      <c r="M194" s="10">
        <f t="shared" si="103"/>
        <v>38</v>
      </c>
      <c r="N194" s="10">
        <f t="shared" si="103"/>
        <v>39</v>
      </c>
      <c r="O194" s="10">
        <f t="shared" si="103"/>
        <v>40</v>
      </c>
      <c r="P194" s="10">
        <f t="shared" si="103"/>
        <v>41</v>
      </c>
      <c r="Q194" s="10">
        <f t="shared" si="103"/>
        <v>42</v>
      </c>
      <c r="R194" s="10">
        <f t="shared" si="103"/>
        <v>43</v>
      </c>
      <c r="S194" s="10">
        <f t="shared" si="103"/>
        <v>44</v>
      </c>
      <c r="T194" s="10">
        <f t="shared" si="103"/>
        <v>45</v>
      </c>
      <c r="U194" s="10">
        <f t="shared" si="103"/>
        <v>46</v>
      </c>
      <c r="V194" s="10">
        <f t="shared" si="103"/>
        <v>47</v>
      </c>
      <c r="W194" s="10">
        <f t="shared" si="103"/>
        <v>48</v>
      </c>
      <c r="X194" s="10">
        <f t="shared" si="103"/>
        <v>49</v>
      </c>
      <c r="Y194" s="124"/>
    </row>
    <row r="195" spans="1:25" x14ac:dyDescent="0.15">
      <c r="E195" s="6">
        <v>1</v>
      </c>
      <c r="F195" s="6">
        <f t="shared" si="103"/>
        <v>2</v>
      </c>
      <c r="G195" s="6">
        <f t="shared" si="103"/>
        <v>3</v>
      </c>
      <c r="H195" s="6">
        <f t="shared" si="103"/>
        <v>4</v>
      </c>
      <c r="I195" s="6">
        <f t="shared" si="103"/>
        <v>5</v>
      </c>
      <c r="J195" s="6">
        <f t="shared" si="103"/>
        <v>6</v>
      </c>
      <c r="K195" s="6">
        <f t="shared" si="103"/>
        <v>7</v>
      </c>
      <c r="L195" s="6">
        <f t="shared" si="103"/>
        <v>8</v>
      </c>
      <c r="M195" s="6">
        <f t="shared" si="103"/>
        <v>9</v>
      </c>
      <c r="N195" s="6">
        <f t="shared" si="103"/>
        <v>10</v>
      </c>
      <c r="O195" s="6">
        <f t="shared" si="103"/>
        <v>11</v>
      </c>
      <c r="P195" s="6">
        <f t="shared" si="103"/>
        <v>12</v>
      </c>
      <c r="Q195" s="6">
        <f t="shared" si="103"/>
        <v>13</v>
      </c>
      <c r="R195" s="6">
        <f t="shared" si="103"/>
        <v>14</v>
      </c>
      <c r="S195" s="6">
        <f t="shared" si="103"/>
        <v>15</v>
      </c>
      <c r="T195" s="6">
        <f t="shared" si="103"/>
        <v>16</v>
      </c>
      <c r="U195" s="6">
        <f t="shared" si="103"/>
        <v>17</v>
      </c>
      <c r="V195" s="6">
        <f t="shared" si="103"/>
        <v>18</v>
      </c>
      <c r="W195" s="6">
        <f t="shared" si="103"/>
        <v>19</v>
      </c>
      <c r="X195" s="6">
        <f t="shared" si="103"/>
        <v>20</v>
      </c>
      <c r="Y195" s="125" t="s">
        <v>54</v>
      </c>
    </row>
    <row r="196" spans="1:25" x14ac:dyDescent="0.15">
      <c r="E196" s="7">
        <v>43555</v>
      </c>
      <c r="F196" s="7">
        <f t="shared" ref="F196:X196" si="104">DATE(YEAR(E196)+1,MONTH(E196),DAY(E196))</f>
        <v>43921</v>
      </c>
      <c r="G196" s="7">
        <f t="shared" si="104"/>
        <v>44286</v>
      </c>
      <c r="H196" s="7">
        <f t="shared" si="104"/>
        <v>44651</v>
      </c>
      <c r="I196" s="7">
        <f t="shared" si="104"/>
        <v>45016</v>
      </c>
      <c r="J196" s="7">
        <f t="shared" si="104"/>
        <v>45382</v>
      </c>
      <c r="K196" s="7">
        <f t="shared" si="104"/>
        <v>45747</v>
      </c>
      <c r="L196" s="7">
        <f t="shared" si="104"/>
        <v>46112</v>
      </c>
      <c r="M196" s="7">
        <f t="shared" si="104"/>
        <v>46477</v>
      </c>
      <c r="N196" s="7">
        <f t="shared" si="104"/>
        <v>46843</v>
      </c>
      <c r="O196" s="7">
        <f t="shared" si="104"/>
        <v>47208</v>
      </c>
      <c r="P196" s="7">
        <f t="shared" si="104"/>
        <v>47573</v>
      </c>
      <c r="Q196" s="7">
        <f t="shared" si="104"/>
        <v>47938</v>
      </c>
      <c r="R196" s="7">
        <f t="shared" si="104"/>
        <v>48304</v>
      </c>
      <c r="S196" s="7">
        <f t="shared" si="104"/>
        <v>48669</v>
      </c>
      <c r="T196" s="7">
        <f t="shared" si="104"/>
        <v>49034</v>
      </c>
      <c r="U196" s="7">
        <f t="shared" si="104"/>
        <v>49399</v>
      </c>
      <c r="V196" s="7">
        <f t="shared" si="104"/>
        <v>49765</v>
      </c>
      <c r="W196" s="7">
        <f t="shared" si="104"/>
        <v>50130</v>
      </c>
      <c r="X196" s="7">
        <f t="shared" si="104"/>
        <v>50495</v>
      </c>
      <c r="Y196" s="8"/>
    </row>
    <row r="197" spans="1:25" x14ac:dyDescent="0.15">
      <c r="B197" s="36"/>
      <c r="C197" s="47" t="s">
        <v>154</v>
      </c>
      <c r="D197" s="37"/>
      <c r="E197" s="42">
        <f t="array" ref="E197:X197">TRANSPOSE(Y172:Y191)</f>
        <v>0</v>
      </c>
      <c r="F197" s="42">
        <v>0</v>
      </c>
      <c r="G197" s="42">
        <v>0</v>
      </c>
      <c r="H197" s="42">
        <v>0</v>
      </c>
      <c r="I197" s="42">
        <v>0</v>
      </c>
      <c r="J197" s="42">
        <v>0</v>
      </c>
      <c r="K197" s="42">
        <v>0</v>
      </c>
      <c r="L197" s="42">
        <v>0</v>
      </c>
      <c r="M197" s="42">
        <v>0</v>
      </c>
      <c r="N197" s="42">
        <v>0</v>
      </c>
      <c r="O197" s="42">
        <v>0</v>
      </c>
      <c r="P197" s="42">
        <v>0</v>
      </c>
      <c r="Q197" s="42">
        <v>0</v>
      </c>
      <c r="R197" s="42">
        <v>0</v>
      </c>
      <c r="S197" s="42">
        <v>0</v>
      </c>
      <c r="T197" s="42">
        <v>0</v>
      </c>
      <c r="U197" s="42">
        <v>0</v>
      </c>
      <c r="V197" s="42">
        <v>0</v>
      </c>
      <c r="W197" s="42">
        <v>0</v>
      </c>
      <c r="X197" s="42">
        <v>0</v>
      </c>
      <c r="Y197" s="42">
        <f>SUM(E197:X197)</f>
        <v>0</v>
      </c>
    </row>
    <row r="198" spans="1:25" x14ac:dyDescent="0.15">
      <c r="B198" s="36"/>
      <c r="C198" s="47" t="s">
        <v>155</v>
      </c>
      <c r="D198" s="47"/>
      <c r="E198" s="45">
        <f t="shared" ref="E198:X198" si="105">SUM(E172:E191)</f>
        <v>0</v>
      </c>
      <c r="F198" s="45">
        <f t="shared" si="105"/>
        <v>0</v>
      </c>
      <c r="G198" s="45">
        <f t="shared" si="105"/>
        <v>0</v>
      </c>
      <c r="H198" s="45">
        <f t="shared" si="105"/>
        <v>0</v>
      </c>
      <c r="I198" s="45">
        <f t="shared" si="105"/>
        <v>0</v>
      </c>
      <c r="J198" s="45">
        <f t="shared" si="105"/>
        <v>0</v>
      </c>
      <c r="K198" s="45">
        <f t="shared" si="105"/>
        <v>0</v>
      </c>
      <c r="L198" s="45">
        <f t="shared" si="105"/>
        <v>0</v>
      </c>
      <c r="M198" s="45">
        <f t="shared" si="105"/>
        <v>0</v>
      </c>
      <c r="N198" s="45">
        <f t="shared" si="105"/>
        <v>0</v>
      </c>
      <c r="O198" s="45">
        <f t="shared" si="105"/>
        <v>0</v>
      </c>
      <c r="P198" s="45">
        <f t="shared" si="105"/>
        <v>0</v>
      </c>
      <c r="Q198" s="45">
        <f t="shared" si="105"/>
        <v>0</v>
      </c>
      <c r="R198" s="45">
        <f t="shared" si="105"/>
        <v>0</v>
      </c>
      <c r="S198" s="45">
        <f t="shared" si="105"/>
        <v>0</v>
      </c>
      <c r="T198" s="45">
        <f t="shared" si="105"/>
        <v>0</v>
      </c>
      <c r="U198" s="45">
        <f t="shared" si="105"/>
        <v>0</v>
      </c>
      <c r="V198" s="45">
        <f t="shared" si="105"/>
        <v>0</v>
      </c>
      <c r="W198" s="45">
        <f t="shared" si="105"/>
        <v>0</v>
      </c>
      <c r="X198" s="45">
        <f t="shared" si="105"/>
        <v>0</v>
      </c>
      <c r="Y198" s="45">
        <f t="shared" ref="Y198:Y199" si="106">SUM(E198:X198)</f>
        <v>0</v>
      </c>
    </row>
    <row r="199" spans="1:25" x14ac:dyDescent="0.15">
      <c r="B199" s="36"/>
      <c r="C199" s="47" t="s">
        <v>156</v>
      </c>
      <c r="D199" s="47"/>
      <c r="E199" s="45"/>
      <c r="F199" s="45"/>
      <c r="G199" s="45"/>
      <c r="H199" s="45"/>
      <c r="I199" s="45"/>
      <c r="J199" s="45"/>
      <c r="K199" s="45"/>
      <c r="L199" s="45"/>
      <c r="M199" s="45"/>
      <c r="N199" s="45"/>
      <c r="O199" s="45"/>
      <c r="P199" s="45"/>
      <c r="Q199" s="45"/>
      <c r="R199" s="45"/>
      <c r="S199" s="45"/>
      <c r="T199" s="45"/>
      <c r="U199" s="45"/>
      <c r="V199" s="45"/>
      <c r="W199" s="45"/>
      <c r="X199" s="45">
        <f>Y197</f>
        <v>0</v>
      </c>
      <c r="Y199" s="45">
        <f t="shared" si="106"/>
        <v>0</v>
      </c>
    </row>
    <row r="200" spans="1:25" x14ac:dyDescent="0.15">
      <c r="B200" s="36"/>
      <c r="C200" s="47" t="s">
        <v>157</v>
      </c>
      <c r="D200" s="47"/>
      <c r="E200" s="45">
        <f>E169-E198-E199</f>
        <v>0</v>
      </c>
      <c r="F200" s="45">
        <f>E200+F169-F198-F199</f>
        <v>0</v>
      </c>
      <c r="G200" s="45">
        <f t="shared" ref="G200" si="107">F200+G169-G198-G199</f>
        <v>0</v>
      </c>
      <c r="H200" s="45">
        <f t="shared" ref="H200" si="108">G200+H169-H198-H199</f>
        <v>0</v>
      </c>
      <c r="I200" s="45">
        <f t="shared" ref="I200" si="109">H200+I169-I198-I199</f>
        <v>0</v>
      </c>
      <c r="J200" s="45">
        <f t="shared" ref="J200" si="110">I200+J169-J198-J199</f>
        <v>0</v>
      </c>
      <c r="K200" s="45">
        <f t="shared" ref="K200" si="111">J200+K169-K198-K199</f>
        <v>0</v>
      </c>
      <c r="L200" s="45">
        <f t="shared" ref="L200" si="112">K200+L169-L198-L199</f>
        <v>0</v>
      </c>
      <c r="M200" s="45">
        <f t="shared" ref="M200" si="113">L200+M169-M198-M199</f>
        <v>0</v>
      </c>
      <c r="N200" s="45">
        <f t="shared" ref="N200" si="114">M200+N169-N198-N199</f>
        <v>0</v>
      </c>
      <c r="O200" s="45">
        <f t="shared" ref="O200" si="115">N200+O169-O198-O199</f>
        <v>0</v>
      </c>
      <c r="P200" s="45">
        <f t="shared" ref="P200" si="116">O200+P169-P198-P199</f>
        <v>0</v>
      </c>
      <c r="Q200" s="45">
        <f t="shared" ref="Q200" si="117">P200+Q169-Q198-Q199</f>
        <v>0</v>
      </c>
      <c r="R200" s="45">
        <f t="shared" ref="R200" si="118">Q200+R169-R198-R199</f>
        <v>0</v>
      </c>
      <c r="S200" s="45">
        <f t="shared" ref="S200" si="119">R200+S169-S198-S199</f>
        <v>0</v>
      </c>
      <c r="T200" s="45">
        <f t="shared" ref="T200" si="120">S200+T169-T198-T199</f>
        <v>0</v>
      </c>
      <c r="U200" s="45">
        <f t="shared" ref="U200" si="121">T200+U169-U198-U199</f>
        <v>0</v>
      </c>
      <c r="V200" s="45">
        <f t="shared" ref="V200" si="122">U200+V169-V198-V199</f>
        <v>0</v>
      </c>
      <c r="W200" s="45">
        <f t="shared" ref="W200" si="123">V200+W169-W198-W199</f>
        <v>0</v>
      </c>
      <c r="X200" s="45">
        <f t="shared" ref="X200" si="124">W200+X169-X198-X199</f>
        <v>0</v>
      </c>
      <c r="Y200" s="45"/>
    </row>
    <row r="201" spans="1:25" x14ac:dyDescent="0.15">
      <c r="B201" s="19"/>
      <c r="C201" s="19"/>
      <c r="D201" s="19"/>
      <c r="E201" s="16"/>
      <c r="F201" s="16"/>
      <c r="G201" s="16"/>
      <c r="H201" s="16"/>
      <c r="I201" s="16"/>
      <c r="J201" s="16"/>
      <c r="K201" s="16"/>
      <c r="L201" s="16"/>
      <c r="M201" s="16"/>
      <c r="N201" s="16"/>
      <c r="O201" s="16"/>
      <c r="P201" s="16"/>
      <c r="Q201" s="16"/>
      <c r="R201" s="16"/>
      <c r="S201" s="16"/>
      <c r="T201" s="16"/>
      <c r="U201" s="16"/>
      <c r="V201" s="16"/>
      <c r="W201" s="16"/>
      <c r="X201" s="16"/>
      <c r="Y201" s="16"/>
    </row>
    <row r="202" spans="1:25" ht="15" x14ac:dyDescent="0.15">
      <c r="B202" s="157"/>
      <c r="C202" s="19"/>
      <c r="D202" s="19"/>
      <c r="E202" s="16"/>
      <c r="F202" s="16"/>
      <c r="G202" s="16"/>
      <c r="H202" s="16"/>
      <c r="I202" s="16"/>
      <c r="J202" s="16"/>
      <c r="K202" s="16"/>
      <c r="L202" s="16"/>
      <c r="M202" s="16"/>
      <c r="N202" s="16"/>
      <c r="O202" s="16"/>
      <c r="P202" s="16"/>
      <c r="Q202" s="16"/>
      <c r="R202" s="16"/>
      <c r="S202" s="16"/>
      <c r="T202" s="16"/>
      <c r="U202" s="16"/>
      <c r="V202" s="16"/>
      <c r="W202" s="16"/>
      <c r="X202" s="16"/>
      <c r="Y202" s="16"/>
    </row>
    <row r="203" spans="1:25" ht="15" x14ac:dyDescent="0.15">
      <c r="A203" s="148" t="s">
        <v>149</v>
      </c>
      <c r="E203" s="10">
        <v>30</v>
      </c>
      <c r="F203" s="10">
        <f>E203+1</f>
        <v>31</v>
      </c>
      <c r="G203" s="10">
        <f t="shared" ref="G203:X203" si="125">F203+1</f>
        <v>32</v>
      </c>
      <c r="H203" s="10">
        <f t="shared" si="125"/>
        <v>33</v>
      </c>
      <c r="I203" s="10">
        <f t="shared" si="125"/>
        <v>34</v>
      </c>
      <c r="J203" s="10">
        <f t="shared" si="125"/>
        <v>35</v>
      </c>
      <c r="K203" s="10">
        <f t="shared" si="125"/>
        <v>36</v>
      </c>
      <c r="L203" s="10">
        <f t="shared" si="125"/>
        <v>37</v>
      </c>
      <c r="M203" s="10">
        <f t="shared" si="125"/>
        <v>38</v>
      </c>
      <c r="N203" s="10">
        <f t="shared" si="125"/>
        <v>39</v>
      </c>
      <c r="O203" s="10">
        <f t="shared" si="125"/>
        <v>40</v>
      </c>
      <c r="P203" s="10">
        <f t="shared" si="125"/>
        <v>41</v>
      </c>
      <c r="Q203" s="10">
        <f t="shared" si="125"/>
        <v>42</v>
      </c>
      <c r="R203" s="10">
        <f t="shared" si="125"/>
        <v>43</v>
      </c>
      <c r="S203" s="10">
        <f t="shared" si="125"/>
        <v>44</v>
      </c>
      <c r="T203" s="10">
        <f t="shared" si="125"/>
        <v>45</v>
      </c>
      <c r="U203" s="10">
        <f t="shared" si="125"/>
        <v>46</v>
      </c>
      <c r="V203" s="10">
        <f t="shared" si="125"/>
        <v>47</v>
      </c>
      <c r="W203" s="10">
        <f t="shared" si="125"/>
        <v>48</v>
      </c>
      <c r="X203" s="10">
        <f t="shared" si="125"/>
        <v>49</v>
      </c>
      <c r="Y203" s="5" t="s">
        <v>130</v>
      </c>
    </row>
    <row r="204" spans="1:25" x14ac:dyDescent="0.15">
      <c r="A204" s="158"/>
      <c r="B204" s="36"/>
      <c r="C204" s="47" t="s">
        <v>154</v>
      </c>
      <c r="D204" s="47"/>
      <c r="E204" s="45">
        <f t="shared" ref="E204:X204" si="126">SUM(E37,E77,E117,E157,E197)</f>
        <v>0</v>
      </c>
      <c r="F204" s="45">
        <f t="shared" si="126"/>
        <v>0</v>
      </c>
      <c r="G204" s="45">
        <f t="shared" si="126"/>
        <v>0</v>
      </c>
      <c r="H204" s="45">
        <f t="shared" si="126"/>
        <v>0</v>
      </c>
      <c r="I204" s="45">
        <f t="shared" si="126"/>
        <v>0</v>
      </c>
      <c r="J204" s="45">
        <f t="shared" si="126"/>
        <v>0</v>
      </c>
      <c r="K204" s="45">
        <f t="shared" si="126"/>
        <v>0</v>
      </c>
      <c r="L204" s="45">
        <f t="shared" si="126"/>
        <v>0</v>
      </c>
      <c r="M204" s="45">
        <f t="shared" si="126"/>
        <v>0</v>
      </c>
      <c r="N204" s="45">
        <f t="shared" si="126"/>
        <v>0</v>
      </c>
      <c r="O204" s="45">
        <f t="shared" si="126"/>
        <v>0</v>
      </c>
      <c r="P204" s="45">
        <f t="shared" si="126"/>
        <v>0</v>
      </c>
      <c r="Q204" s="45">
        <f t="shared" si="126"/>
        <v>0</v>
      </c>
      <c r="R204" s="45">
        <f t="shared" si="126"/>
        <v>0</v>
      </c>
      <c r="S204" s="45">
        <f t="shared" si="126"/>
        <v>0</v>
      </c>
      <c r="T204" s="45">
        <f t="shared" si="126"/>
        <v>0</v>
      </c>
      <c r="U204" s="45">
        <f t="shared" si="126"/>
        <v>0</v>
      </c>
      <c r="V204" s="45">
        <f t="shared" si="126"/>
        <v>0</v>
      </c>
      <c r="W204" s="45">
        <f t="shared" si="126"/>
        <v>0</v>
      </c>
      <c r="X204" s="45">
        <f t="shared" si="126"/>
        <v>0</v>
      </c>
      <c r="Y204" s="45">
        <f>SUM(E204:X204)</f>
        <v>0</v>
      </c>
    </row>
    <row r="205" spans="1:25" x14ac:dyDescent="0.15">
      <c r="B205" s="36"/>
      <c r="C205" s="47" t="s">
        <v>155</v>
      </c>
      <c r="D205" s="47"/>
      <c r="E205" s="45">
        <f t="shared" ref="E205:X205" si="127">SUM(E38,E78,E118,E158,E198)</f>
        <v>0</v>
      </c>
      <c r="F205" s="45">
        <f t="shared" si="127"/>
        <v>0</v>
      </c>
      <c r="G205" s="45">
        <f t="shared" si="127"/>
        <v>0</v>
      </c>
      <c r="H205" s="45">
        <f t="shared" si="127"/>
        <v>0</v>
      </c>
      <c r="I205" s="45">
        <f t="shared" si="127"/>
        <v>0</v>
      </c>
      <c r="J205" s="45">
        <f t="shared" si="127"/>
        <v>0</v>
      </c>
      <c r="K205" s="45">
        <f t="shared" si="127"/>
        <v>0</v>
      </c>
      <c r="L205" s="45">
        <f t="shared" si="127"/>
        <v>0</v>
      </c>
      <c r="M205" s="45">
        <f t="shared" si="127"/>
        <v>0</v>
      </c>
      <c r="N205" s="45">
        <f t="shared" si="127"/>
        <v>0</v>
      </c>
      <c r="O205" s="45">
        <f t="shared" si="127"/>
        <v>0</v>
      </c>
      <c r="P205" s="45">
        <f t="shared" si="127"/>
        <v>0</v>
      </c>
      <c r="Q205" s="45">
        <f t="shared" si="127"/>
        <v>0</v>
      </c>
      <c r="R205" s="45">
        <f t="shared" si="127"/>
        <v>0</v>
      </c>
      <c r="S205" s="45">
        <f t="shared" si="127"/>
        <v>0</v>
      </c>
      <c r="T205" s="45">
        <f t="shared" si="127"/>
        <v>0</v>
      </c>
      <c r="U205" s="45">
        <f t="shared" si="127"/>
        <v>0</v>
      </c>
      <c r="V205" s="45">
        <f t="shared" si="127"/>
        <v>0</v>
      </c>
      <c r="W205" s="45">
        <f t="shared" si="127"/>
        <v>0</v>
      </c>
      <c r="X205" s="45">
        <f t="shared" si="127"/>
        <v>0</v>
      </c>
      <c r="Y205" s="45">
        <f>SUM(E205:X205)</f>
        <v>0</v>
      </c>
    </row>
    <row r="206" spans="1:25" x14ac:dyDescent="0.15">
      <c r="B206" s="36"/>
      <c r="C206" s="47" t="s">
        <v>156</v>
      </c>
      <c r="D206" s="47"/>
      <c r="E206" s="45">
        <f t="shared" ref="E206:X206" si="128">SUM(E39,E79,E119,E159,E199)</f>
        <v>0</v>
      </c>
      <c r="F206" s="45">
        <f t="shared" si="128"/>
        <v>0</v>
      </c>
      <c r="G206" s="45">
        <f t="shared" si="128"/>
        <v>0</v>
      </c>
      <c r="H206" s="45">
        <f t="shared" si="128"/>
        <v>0</v>
      </c>
      <c r="I206" s="45">
        <f t="shared" si="128"/>
        <v>0</v>
      </c>
      <c r="J206" s="45">
        <f t="shared" si="128"/>
        <v>0</v>
      </c>
      <c r="K206" s="45">
        <f t="shared" si="128"/>
        <v>0</v>
      </c>
      <c r="L206" s="45">
        <f t="shared" si="128"/>
        <v>0</v>
      </c>
      <c r="M206" s="45">
        <f t="shared" si="128"/>
        <v>0</v>
      </c>
      <c r="N206" s="45">
        <f t="shared" si="128"/>
        <v>0</v>
      </c>
      <c r="O206" s="45">
        <f t="shared" si="128"/>
        <v>0</v>
      </c>
      <c r="P206" s="45">
        <f t="shared" si="128"/>
        <v>0</v>
      </c>
      <c r="Q206" s="45">
        <f t="shared" si="128"/>
        <v>0</v>
      </c>
      <c r="R206" s="45">
        <f t="shared" si="128"/>
        <v>0</v>
      </c>
      <c r="S206" s="45">
        <f t="shared" si="128"/>
        <v>0</v>
      </c>
      <c r="T206" s="45">
        <f t="shared" si="128"/>
        <v>0</v>
      </c>
      <c r="U206" s="45">
        <f t="shared" si="128"/>
        <v>0</v>
      </c>
      <c r="V206" s="45">
        <f t="shared" si="128"/>
        <v>0</v>
      </c>
      <c r="W206" s="45">
        <f t="shared" si="128"/>
        <v>0</v>
      </c>
      <c r="X206" s="45">
        <f t="shared" si="128"/>
        <v>0</v>
      </c>
      <c r="Y206" s="45">
        <f>SUM(E206:X206)</f>
        <v>0</v>
      </c>
    </row>
    <row r="207" spans="1:25" x14ac:dyDescent="0.15">
      <c r="B207" s="36"/>
      <c r="C207" s="47" t="s">
        <v>157</v>
      </c>
      <c r="D207" s="47"/>
      <c r="E207" s="45">
        <f t="shared" ref="E207:W207" si="129">SUM(E40,E80,E120,E160,E200)</f>
        <v>0</v>
      </c>
      <c r="F207" s="45">
        <f t="shared" si="129"/>
        <v>0</v>
      </c>
      <c r="G207" s="45">
        <f t="shared" si="129"/>
        <v>0</v>
      </c>
      <c r="H207" s="45">
        <f t="shared" si="129"/>
        <v>0</v>
      </c>
      <c r="I207" s="45">
        <f t="shared" si="129"/>
        <v>0</v>
      </c>
      <c r="J207" s="45">
        <f t="shared" si="129"/>
        <v>0</v>
      </c>
      <c r="K207" s="45">
        <f t="shared" si="129"/>
        <v>0</v>
      </c>
      <c r="L207" s="45">
        <f t="shared" si="129"/>
        <v>0</v>
      </c>
      <c r="M207" s="45">
        <f t="shared" si="129"/>
        <v>0</v>
      </c>
      <c r="N207" s="45">
        <f t="shared" si="129"/>
        <v>0</v>
      </c>
      <c r="O207" s="45">
        <f t="shared" si="129"/>
        <v>0</v>
      </c>
      <c r="P207" s="45">
        <f t="shared" si="129"/>
        <v>0</v>
      </c>
      <c r="Q207" s="45">
        <f t="shared" si="129"/>
        <v>0</v>
      </c>
      <c r="R207" s="45">
        <f t="shared" si="129"/>
        <v>0</v>
      </c>
      <c r="S207" s="45">
        <f t="shared" si="129"/>
        <v>0</v>
      </c>
      <c r="T207" s="45">
        <f t="shared" si="129"/>
        <v>0</v>
      </c>
      <c r="U207" s="45">
        <f t="shared" si="129"/>
        <v>0</v>
      </c>
      <c r="V207" s="45">
        <f t="shared" si="129"/>
        <v>0</v>
      </c>
      <c r="W207" s="45">
        <f t="shared" si="129"/>
        <v>0</v>
      </c>
      <c r="X207" s="45">
        <v>0</v>
      </c>
      <c r="Y207"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2" manualBreakCount="2">
    <brk id="81" max="24" man="1"/>
    <brk id="161" max="2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17"/>
  <sheetViews>
    <sheetView showGridLines="0" zoomScale="70" zoomScaleNormal="70" workbookViewId="0">
      <selection activeCell="E3" sqref="E3"/>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28</v>
      </c>
    </row>
    <row r="3" spans="1:25" ht="15.75" x14ac:dyDescent="0.15">
      <c r="A3" s="3"/>
      <c r="B3" s="36"/>
      <c r="C3" s="47" t="s">
        <v>159</v>
      </c>
      <c r="D3" s="20">
        <v>20</v>
      </c>
    </row>
    <row r="4" spans="1:25" ht="15.75" x14ac:dyDescent="0.15">
      <c r="A4" s="3"/>
      <c r="B4" s="19"/>
      <c r="C4" s="19"/>
      <c r="D4" s="17"/>
      <c r="Y4" s="123" t="s">
        <v>53</v>
      </c>
    </row>
    <row r="5" spans="1:25" x14ac:dyDescent="0.15">
      <c r="A5" s="158" t="s">
        <v>165</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t="s">
        <v>160</v>
      </c>
      <c r="C8" s="47"/>
      <c r="D8" s="47"/>
      <c r="E8" s="46">
        <f>'表紙（例）'!D27/1000000</f>
        <v>400</v>
      </c>
      <c r="F8" s="45">
        <f>E10</f>
        <v>380</v>
      </c>
      <c r="G8" s="45">
        <f t="shared" ref="G8:X8" si="3">F10</f>
        <v>360</v>
      </c>
      <c r="H8" s="45">
        <f t="shared" si="3"/>
        <v>340</v>
      </c>
      <c r="I8" s="45">
        <f t="shared" si="3"/>
        <v>320</v>
      </c>
      <c r="J8" s="45">
        <f t="shared" si="3"/>
        <v>300</v>
      </c>
      <c r="K8" s="45">
        <f t="shared" si="3"/>
        <v>280</v>
      </c>
      <c r="L8" s="45">
        <f t="shared" si="3"/>
        <v>260</v>
      </c>
      <c r="M8" s="45">
        <f t="shared" si="3"/>
        <v>240</v>
      </c>
      <c r="N8" s="45">
        <f t="shared" si="3"/>
        <v>220</v>
      </c>
      <c r="O8" s="45">
        <f t="shared" si="3"/>
        <v>200</v>
      </c>
      <c r="P8" s="45">
        <f t="shared" si="3"/>
        <v>180</v>
      </c>
      <c r="Q8" s="45">
        <f t="shared" si="3"/>
        <v>160</v>
      </c>
      <c r="R8" s="45">
        <f t="shared" si="3"/>
        <v>140</v>
      </c>
      <c r="S8" s="45">
        <f t="shared" si="3"/>
        <v>120</v>
      </c>
      <c r="T8" s="45">
        <f t="shared" si="3"/>
        <v>100</v>
      </c>
      <c r="U8" s="45">
        <f t="shared" si="3"/>
        <v>80</v>
      </c>
      <c r="V8" s="45">
        <f t="shared" si="3"/>
        <v>60</v>
      </c>
      <c r="W8" s="45">
        <f t="shared" si="3"/>
        <v>40</v>
      </c>
      <c r="X8" s="45">
        <f t="shared" si="3"/>
        <v>20</v>
      </c>
      <c r="Y8" s="46"/>
    </row>
    <row r="9" spans="1:25" x14ac:dyDescent="0.15">
      <c r="B9" s="36" t="s">
        <v>161</v>
      </c>
      <c r="C9" s="47"/>
      <c r="D9" s="47"/>
      <c r="E9" s="45">
        <f>$E$8/$D$3</f>
        <v>20</v>
      </c>
      <c r="F9" s="45">
        <f>$E$9</f>
        <v>20</v>
      </c>
      <c r="G9" s="45">
        <f t="shared" ref="G9:X9" si="4">$E$9</f>
        <v>20</v>
      </c>
      <c r="H9" s="45">
        <f t="shared" si="4"/>
        <v>20</v>
      </c>
      <c r="I9" s="45">
        <f t="shared" si="4"/>
        <v>20</v>
      </c>
      <c r="J9" s="45">
        <f t="shared" si="4"/>
        <v>20</v>
      </c>
      <c r="K9" s="45">
        <f t="shared" si="4"/>
        <v>20</v>
      </c>
      <c r="L9" s="45">
        <f t="shared" si="4"/>
        <v>20</v>
      </c>
      <c r="M9" s="45">
        <f t="shared" si="4"/>
        <v>20</v>
      </c>
      <c r="N9" s="45">
        <f t="shared" si="4"/>
        <v>20</v>
      </c>
      <c r="O9" s="45">
        <f t="shared" si="4"/>
        <v>20</v>
      </c>
      <c r="P9" s="45">
        <f t="shared" si="4"/>
        <v>20</v>
      </c>
      <c r="Q9" s="45">
        <f t="shared" si="4"/>
        <v>20</v>
      </c>
      <c r="R9" s="45">
        <f t="shared" si="4"/>
        <v>20</v>
      </c>
      <c r="S9" s="45">
        <f t="shared" si="4"/>
        <v>20</v>
      </c>
      <c r="T9" s="45">
        <f t="shared" si="4"/>
        <v>20</v>
      </c>
      <c r="U9" s="45">
        <f t="shared" si="4"/>
        <v>20</v>
      </c>
      <c r="V9" s="45">
        <f t="shared" si="4"/>
        <v>20</v>
      </c>
      <c r="W9" s="45">
        <f t="shared" si="4"/>
        <v>20</v>
      </c>
      <c r="X9" s="45">
        <f t="shared" si="4"/>
        <v>20</v>
      </c>
      <c r="Y9" s="46">
        <f>SUM(E9:X9)</f>
        <v>400</v>
      </c>
    </row>
    <row r="10" spans="1:25" x14ac:dyDescent="0.15">
      <c r="B10" s="36" t="s">
        <v>162</v>
      </c>
      <c r="C10" s="47"/>
      <c r="D10" s="47"/>
      <c r="E10" s="45">
        <f t="shared" ref="E10:X10" si="5">SUM(E8,-E9)</f>
        <v>380</v>
      </c>
      <c r="F10" s="45">
        <f t="shared" si="5"/>
        <v>360</v>
      </c>
      <c r="G10" s="45">
        <f t="shared" si="5"/>
        <v>340</v>
      </c>
      <c r="H10" s="45">
        <f t="shared" si="5"/>
        <v>320</v>
      </c>
      <c r="I10" s="45">
        <f t="shared" si="5"/>
        <v>300</v>
      </c>
      <c r="J10" s="45">
        <f t="shared" si="5"/>
        <v>280</v>
      </c>
      <c r="K10" s="45">
        <f t="shared" si="5"/>
        <v>260</v>
      </c>
      <c r="L10" s="45">
        <f t="shared" si="5"/>
        <v>240</v>
      </c>
      <c r="M10" s="45">
        <f t="shared" si="5"/>
        <v>220</v>
      </c>
      <c r="N10" s="45">
        <f t="shared" si="5"/>
        <v>200</v>
      </c>
      <c r="O10" s="45">
        <f t="shared" si="5"/>
        <v>180</v>
      </c>
      <c r="P10" s="45">
        <f t="shared" si="5"/>
        <v>160</v>
      </c>
      <c r="Q10" s="45">
        <f t="shared" si="5"/>
        <v>140</v>
      </c>
      <c r="R10" s="45">
        <f t="shared" si="5"/>
        <v>120</v>
      </c>
      <c r="S10" s="45">
        <f t="shared" si="5"/>
        <v>100</v>
      </c>
      <c r="T10" s="45">
        <f t="shared" si="5"/>
        <v>80</v>
      </c>
      <c r="U10" s="45">
        <f t="shared" si="5"/>
        <v>60</v>
      </c>
      <c r="V10" s="45">
        <f t="shared" si="5"/>
        <v>40</v>
      </c>
      <c r="W10" s="45">
        <f t="shared" si="5"/>
        <v>20</v>
      </c>
      <c r="X10" s="45">
        <f t="shared" si="5"/>
        <v>0</v>
      </c>
      <c r="Y10" s="46"/>
    </row>
    <row r="11" spans="1:25" x14ac:dyDescent="0.15">
      <c r="B11" s="2"/>
      <c r="C11" s="2"/>
      <c r="D11" s="2"/>
      <c r="E11" s="27"/>
      <c r="F11" s="16"/>
      <c r="G11" s="16"/>
      <c r="H11" s="16"/>
      <c r="I11" s="16"/>
      <c r="J11" s="16"/>
      <c r="K11" s="16"/>
      <c r="L11" s="16"/>
      <c r="M11" s="16"/>
      <c r="N11" s="16"/>
      <c r="O11" s="16"/>
      <c r="P11" s="16"/>
      <c r="Q11" s="16"/>
      <c r="R11" s="16"/>
      <c r="S11" s="16"/>
      <c r="T11" s="16"/>
      <c r="U11" s="16"/>
      <c r="V11" s="16"/>
      <c r="W11" s="16"/>
      <c r="X11" s="16"/>
      <c r="Y11" s="16"/>
    </row>
    <row r="12" spans="1:25" x14ac:dyDescent="0.15">
      <c r="A12" s="158" t="s">
        <v>166</v>
      </c>
      <c r="B12" s="19"/>
      <c r="C12" s="19"/>
      <c r="D12" s="28"/>
      <c r="E12" s="16"/>
      <c r="F12" s="16"/>
      <c r="G12" s="16"/>
      <c r="H12" s="16"/>
      <c r="I12" s="16"/>
      <c r="J12" s="16"/>
      <c r="K12" s="16"/>
      <c r="L12" s="16"/>
      <c r="M12" s="16"/>
      <c r="N12" s="16"/>
      <c r="O12" s="16"/>
      <c r="P12" s="16"/>
      <c r="Q12" s="16"/>
      <c r="R12" s="16"/>
      <c r="S12" s="16"/>
      <c r="T12" s="16"/>
      <c r="U12" s="16"/>
      <c r="V12" s="16"/>
      <c r="W12" s="16"/>
      <c r="X12" s="16"/>
      <c r="Y12" s="16"/>
    </row>
    <row r="13" spans="1:25" x14ac:dyDescent="0.15">
      <c r="B13" s="19"/>
      <c r="C13" s="19"/>
      <c r="D13" s="28"/>
      <c r="E13" s="16"/>
      <c r="F13" s="16"/>
      <c r="G13" s="16"/>
      <c r="H13" s="16"/>
      <c r="I13" s="16"/>
      <c r="J13" s="16"/>
      <c r="K13" s="16"/>
      <c r="L13" s="16"/>
      <c r="M13" s="16"/>
      <c r="N13" s="16"/>
      <c r="O13" s="16"/>
      <c r="P13" s="16"/>
      <c r="Q13" s="16"/>
      <c r="R13" s="16"/>
      <c r="S13" s="16"/>
      <c r="T13" s="16"/>
      <c r="U13" s="16"/>
      <c r="V13" s="16"/>
      <c r="W13" s="16"/>
      <c r="X13" s="16"/>
      <c r="Y13" s="123" t="s">
        <v>53</v>
      </c>
    </row>
    <row r="14" spans="1:25" x14ac:dyDescent="0.15">
      <c r="B14" s="36" t="s">
        <v>160</v>
      </c>
      <c r="C14" s="47"/>
      <c r="D14" s="47"/>
      <c r="E14" s="45">
        <f>E8</f>
        <v>400</v>
      </c>
      <c r="F14" s="45">
        <f>E17</f>
        <v>285</v>
      </c>
      <c r="G14" s="45">
        <f t="shared" ref="G14:X14" si="6">F17</f>
        <v>270</v>
      </c>
      <c r="H14" s="45">
        <f t="shared" si="6"/>
        <v>255</v>
      </c>
      <c r="I14" s="45">
        <f t="shared" si="6"/>
        <v>240</v>
      </c>
      <c r="J14" s="45">
        <f t="shared" si="6"/>
        <v>225</v>
      </c>
      <c r="K14" s="45">
        <f t="shared" si="6"/>
        <v>210</v>
      </c>
      <c r="L14" s="45">
        <f t="shared" si="6"/>
        <v>195</v>
      </c>
      <c r="M14" s="45">
        <f t="shared" si="6"/>
        <v>180</v>
      </c>
      <c r="N14" s="45">
        <f t="shared" si="6"/>
        <v>165</v>
      </c>
      <c r="O14" s="45">
        <f t="shared" si="6"/>
        <v>150</v>
      </c>
      <c r="P14" s="45">
        <f t="shared" si="6"/>
        <v>135</v>
      </c>
      <c r="Q14" s="45">
        <f t="shared" si="6"/>
        <v>120</v>
      </c>
      <c r="R14" s="45">
        <f t="shared" si="6"/>
        <v>105</v>
      </c>
      <c r="S14" s="45">
        <f t="shared" si="6"/>
        <v>90</v>
      </c>
      <c r="T14" s="45">
        <f t="shared" si="6"/>
        <v>75</v>
      </c>
      <c r="U14" s="45">
        <f t="shared" si="6"/>
        <v>60</v>
      </c>
      <c r="V14" s="45">
        <f t="shared" si="6"/>
        <v>45</v>
      </c>
      <c r="W14" s="45">
        <f t="shared" si="6"/>
        <v>30</v>
      </c>
      <c r="X14" s="45">
        <f t="shared" si="6"/>
        <v>15</v>
      </c>
      <c r="Y14" s="46"/>
    </row>
    <row r="15" spans="1:25" x14ac:dyDescent="0.15">
      <c r="B15" s="36" t="s">
        <v>163</v>
      </c>
      <c r="C15" s="47"/>
      <c r="D15" s="47"/>
      <c r="E15" s="45">
        <f>E14/4</f>
        <v>100</v>
      </c>
      <c r="F15" s="45">
        <v>0</v>
      </c>
      <c r="G15" s="45">
        <f>F15</f>
        <v>0</v>
      </c>
      <c r="H15" s="45">
        <f t="shared" ref="H15:X15" si="7">G15</f>
        <v>0</v>
      </c>
      <c r="I15" s="45">
        <f t="shared" si="7"/>
        <v>0</v>
      </c>
      <c r="J15" s="45">
        <f t="shared" si="7"/>
        <v>0</v>
      </c>
      <c r="K15" s="45">
        <f t="shared" si="7"/>
        <v>0</v>
      </c>
      <c r="L15" s="45">
        <f t="shared" si="7"/>
        <v>0</v>
      </c>
      <c r="M15" s="45">
        <f t="shared" si="7"/>
        <v>0</v>
      </c>
      <c r="N15" s="45">
        <f t="shared" si="7"/>
        <v>0</v>
      </c>
      <c r="O15" s="45">
        <f t="shared" si="7"/>
        <v>0</v>
      </c>
      <c r="P15" s="45">
        <f t="shared" si="7"/>
        <v>0</v>
      </c>
      <c r="Q15" s="45">
        <f t="shared" si="7"/>
        <v>0</v>
      </c>
      <c r="R15" s="45">
        <f t="shared" si="7"/>
        <v>0</v>
      </c>
      <c r="S15" s="45">
        <f t="shared" si="7"/>
        <v>0</v>
      </c>
      <c r="T15" s="45">
        <f t="shared" si="7"/>
        <v>0</v>
      </c>
      <c r="U15" s="45">
        <f t="shared" si="7"/>
        <v>0</v>
      </c>
      <c r="V15" s="45">
        <f t="shared" si="7"/>
        <v>0</v>
      </c>
      <c r="W15" s="45">
        <f t="shared" si="7"/>
        <v>0</v>
      </c>
      <c r="X15" s="45">
        <f t="shared" si="7"/>
        <v>0</v>
      </c>
      <c r="Y15" s="46">
        <f>SUM(E15:X15)</f>
        <v>100</v>
      </c>
    </row>
    <row r="16" spans="1:25" x14ac:dyDescent="0.15">
      <c r="B16" s="36" t="s">
        <v>164</v>
      </c>
      <c r="C16" s="47"/>
      <c r="D16" s="47"/>
      <c r="E16" s="45">
        <f>($E$14-$E$15)/$D$3</f>
        <v>15</v>
      </c>
      <c r="F16" s="45">
        <f>$E$16</f>
        <v>15</v>
      </c>
      <c r="G16" s="45">
        <f t="shared" ref="G16:X16" si="8">$E$16</f>
        <v>15</v>
      </c>
      <c r="H16" s="45">
        <f t="shared" si="8"/>
        <v>15</v>
      </c>
      <c r="I16" s="45">
        <f t="shared" si="8"/>
        <v>15</v>
      </c>
      <c r="J16" s="45">
        <f t="shared" si="8"/>
        <v>15</v>
      </c>
      <c r="K16" s="45">
        <f t="shared" si="8"/>
        <v>15</v>
      </c>
      <c r="L16" s="45">
        <f t="shared" si="8"/>
        <v>15</v>
      </c>
      <c r="M16" s="45">
        <f t="shared" si="8"/>
        <v>15</v>
      </c>
      <c r="N16" s="45">
        <f t="shared" si="8"/>
        <v>15</v>
      </c>
      <c r="O16" s="45">
        <f t="shared" si="8"/>
        <v>15</v>
      </c>
      <c r="P16" s="45">
        <f t="shared" si="8"/>
        <v>15</v>
      </c>
      <c r="Q16" s="45">
        <f t="shared" si="8"/>
        <v>15</v>
      </c>
      <c r="R16" s="45">
        <f t="shared" si="8"/>
        <v>15</v>
      </c>
      <c r="S16" s="45">
        <f t="shared" si="8"/>
        <v>15</v>
      </c>
      <c r="T16" s="45">
        <f t="shared" si="8"/>
        <v>15</v>
      </c>
      <c r="U16" s="45">
        <f t="shared" si="8"/>
        <v>15</v>
      </c>
      <c r="V16" s="45">
        <f t="shared" si="8"/>
        <v>15</v>
      </c>
      <c r="W16" s="45">
        <f t="shared" si="8"/>
        <v>15</v>
      </c>
      <c r="X16" s="45">
        <f t="shared" si="8"/>
        <v>15</v>
      </c>
      <c r="Y16" s="45">
        <f>SUM(E16:X16)</f>
        <v>300</v>
      </c>
    </row>
    <row r="17" spans="2:25" x14ac:dyDescent="0.15">
      <c r="B17" s="36" t="s">
        <v>162</v>
      </c>
      <c r="C17" s="47"/>
      <c r="D17" s="47"/>
      <c r="E17" s="45">
        <f>SUM(E14,-E15,-E16)</f>
        <v>285</v>
      </c>
      <c r="F17" s="45">
        <f t="shared" ref="F17:X17" si="9">SUM(F14,-F15,-F16)</f>
        <v>270</v>
      </c>
      <c r="G17" s="45">
        <f t="shared" si="9"/>
        <v>255</v>
      </c>
      <c r="H17" s="45">
        <f t="shared" si="9"/>
        <v>240</v>
      </c>
      <c r="I17" s="45">
        <f t="shared" si="9"/>
        <v>225</v>
      </c>
      <c r="J17" s="45">
        <f t="shared" si="9"/>
        <v>210</v>
      </c>
      <c r="K17" s="45">
        <f t="shared" si="9"/>
        <v>195</v>
      </c>
      <c r="L17" s="45">
        <f t="shared" si="9"/>
        <v>180</v>
      </c>
      <c r="M17" s="45">
        <f t="shared" si="9"/>
        <v>165</v>
      </c>
      <c r="N17" s="45">
        <f t="shared" si="9"/>
        <v>150</v>
      </c>
      <c r="O17" s="45">
        <f t="shared" si="9"/>
        <v>135</v>
      </c>
      <c r="P17" s="45">
        <f t="shared" si="9"/>
        <v>120</v>
      </c>
      <c r="Q17" s="45">
        <f t="shared" si="9"/>
        <v>105</v>
      </c>
      <c r="R17" s="45">
        <f t="shared" si="9"/>
        <v>90</v>
      </c>
      <c r="S17" s="45">
        <f t="shared" si="9"/>
        <v>75</v>
      </c>
      <c r="T17" s="45">
        <f t="shared" si="9"/>
        <v>60</v>
      </c>
      <c r="U17" s="45">
        <f t="shared" si="9"/>
        <v>45</v>
      </c>
      <c r="V17" s="45">
        <f t="shared" si="9"/>
        <v>30</v>
      </c>
      <c r="W17" s="45">
        <f t="shared" si="9"/>
        <v>15</v>
      </c>
      <c r="X17" s="45">
        <f t="shared" si="9"/>
        <v>0</v>
      </c>
      <c r="Y17" s="46"/>
    </row>
  </sheetData>
  <phoneticPr fontId="3"/>
  <pageMargins left="0.70866141732283472" right="0.70866141732283472" top="0.74803149606299213" bottom="0.74803149606299213" header="0.31496062992125984" footer="0.31496062992125984"/>
  <pageSetup paperSize="8" scale="6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L31"/>
  <sheetViews>
    <sheetView zoomScaleNormal="100" workbookViewId="0">
      <selection activeCell="N5" sqref="N5"/>
    </sheetView>
  </sheetViews>
  <sheetFormatPr defaultRowHeight="13.5" x14ac:dyDescent="0.15"/>
  <cols>
    <col min="1" max="1" width="6.625" style="172" customWidth="1"/>
    <col min="2" max="2" width="3.625" style="176" customWidth="1"/>
    <col min="3" max="16384" width="9" style="172"/>
  </cols>
  <sheetData>
    <row r="1" spans="1:12" ht="36" customHeight="1" x14ac:dyDescent="0.15">
      <c r="A1" s="179" t="s">
        <v>203</v>
      </c>
      <c r="B1" s="179"/>
      <c r="C1" s="179"/>
      <c r="D1" s="179"/>
      <c r="E1" s="179"/>
      <c r="F1" s="179"/>
      <c r="G1" s="179"/>
      <c r="H1" s="179"/>
      <c r="I1" s="179"/>
      <c r="J1" s="179"/>
      <c r="K1" s="179"/>
    </row>
    <row r="2" spans="1:12" ht="39.75" customHeight="1" x14ac:dyDescent="0.15">
      <c r="A2" s="180" t="s">
        <v>186</v>
      </c>
      <c r="B2" s="173" t="s">
        <v>44</v>
      </c>
      <c r="C2" s="181" t="s">
        <v>200</v>
      </c>
      <c r="D2" s="182"/>
      <c r="E2" s="182"/>
      <c r="F2" s="182"/>
      <c r="G2" s="182"/>
      <c r="H2" s="182"/>
      <c r="I2" s="182"/>
      <c r="J2" s="182"/>
      <c r="K2" s="183"/>
      <c r="L2" s="174"/>
    </row>
    <row r="3" spans="1:12" ht="60" customHeight="1" x14ac:dyDescent="0.15">
      <c r="A3" s="180"/>
      <c r="B3" s="173" t="s">
        <v>187</v>
      </c>
      <c r="C3" s="177" t="s">
        <v>201</v>
      </c>
      <c r="D3" s="177"/>
      <c r="E3" s="177"/>
      <c r="F3" s="177"/>
      <c r="G3" s="177"/>
      <c r="H3" s="177"/>
      <c r="I3" s="177"/>
      <c r="J3" s="177"/>
      <c r="K3" s="177"/>
      <c r="L3" s="174"/>
    </row>
    <row r="4" spans="1:12" ht="60" customHeight="1" x14ac:dyDescent="0.15">
      <c r="A4" s="180"/>
      <c r="B4" s="173" t="s">
        <v>188</v>
      </c>
      <c r="C4" s="177" t="s">
        <v>207</v>
      </c>
      <c r="D4" s="177"/>
      <c r="E4" s="177"/>
      <c r="F4" s="177"/>
      <c r="G4" s="177"/>
      <c r="H4" s="177"/>
      <c r="I4" s="177"/>
      <c r="J4" s="177"/>
      <c r="K4" s="177"/>
      <c r="L4" s="174"/>
    </row>
    <row r="5" spans="1:12" ht="90" customHeight="1" x14ac:dyDescent="0.15">
      <c r="A5" s="175" t="s">
        <v>198</v>
      </c>
      <c r="B5" s="173" t="s">
        <v>44</v>
      </c>
      <c r="C5" s="177" t="s">
        <v>202</v>
      </c>
      <c r="D5" s="177"/>
      <c r="E5" s="177"/>
      <c r="F5" s="177"/>
      <c r="G5" s="177"/>
      <c r="H5" s="177"/>
      <c r="I5" s="177"/>
      <c r="J5" s="177"/>
      <c r="K5" s="177"/>
      <c r="L5" s="174"/>
    </row>
    <row r="6" spans="1:12" ht="80.099999999999994" customHeight="1" x14ac:dyDescent="0.15">
      <c r="A6" s="178" t="s">
        <v>199</v>
      </c>
      <c r="B6" s="173" t="s">
        <v>44</v>
      </c>
      <c r="C6" s="177" t="s">
        <v>206</v>
      </c>
      <c r="D6" s="177"/>
      <c r="E6" s="177"/>
      <c r="F6" s="177"/>
      <c r="G6" s="177"/>
      <c r="H6" s="177"/>
      <c r="I6" s="177"/>
      <c r="J6" s="177"/>
      <c r="K6" s="177"/>
      <c r="L6" s="174"/>
    </row>
    <row r="7" spans="1:12" ht="80.099999999999994" customHeight="1" x14ac:dyDescent="0.15">
      <c r="A7" s="178"/>
      <c r="B7" s="173" t="s">
        <v>41</v>
      </c>
      <c r="C7" s="177" t="s">
        <v>205</v>
      </c>
      <c r="D7" s="177"/>
      <c r="E7" s="177"/>
      <c r="F7" s="177"/>
      <c r="G7" s="177"/>
      <c r="H7" s="177"/>
      <c r="I7" s="177"/>
      <c r="J7" s="177"/>
      <c r="K7" s="177"/>
      <c r="L7" s="174"/>
    </row>
    <row r="8" spans="1:12" ht="20.100000000000001" customHeight="1" x14ac:dyDescent="0.15"/>
    <row r="9" spans="1:12" ht="20.100000000000001" customHeight="1" x14ac:dyDescent="0.15"/>
    <row r="10" spans="1:12" ht="20.100000000000001" customHeight="1" x14ac:dyDescent="0.15"/>
    <row r="11" spans="1:12" ht="20.100000000000001" customHeight="1" x14ac:dyDescent="0.15"/>
    <row r="12" spans="1:12" ht="20.100000000000001" customHeight="1" x14ac:dyDescent="0.15"/>
    <row r="13" spans="1:12" ht="20.100000000000001" customHeight="1" x14ac:dyDescent="0.15"/>
    <row r="14" spans="1:12" ht="20.100000000000001" customHeight="1" x14ac:dyDescent="0.15"/>
    <row r="15" spans="1:12" ht="20.100000000000001" customHeight="1" x14ac:dyDescent="0.15"/>
    <row r="16" spans="1:12" ht="20.100000000000001" customHeight="1" x14ac:dyDescent="0.15"/>
    <row r="17" ht="20.100000000000001" customHeight="1" x14ac:dyDescent="0.15"/>
    <row r="18" ht="20.100000000000001" customHeight="1" x14ac:dyDescent="0.15"/>
    <row r="19" ht="20.100000000000001" customHeight="1" x14ac:dyDescent="0.15"/>
    <row r="20" ht="20.100000000000001" customHeight="1" x14ac:dyDescent="0.15"/>
    <row r="21" ht="20.100000000000001" customHeight="1" x14ac:dyDescent="0.15"/>
    <row r="22" ht="20.100000000000001" customHeight="1" x14ac:dyDescent="0.15"/>
    <row r="23" ht="20.100000000000001" customHeight="1" x14ac:dyDescent="0.15"/>
    <row r="24" ht="20.100000000000001" customHeight="1" x14ac:dyDescent="0.15"/>
    <row r="25" ht="20.100000000000001" customHeight="1" x14ac:dyDescent="0.15"/>
    <row r="26" ht="20.100000000000001" customHeight="1" x14ac:dyDescent="0.15"/>
    <row r="27" ht="20.100000000000001" customHeight="1" x14ac:dyDescent="0.15"/>
    <row r="28" ht="20.100000000000001" customHeight="1" x14ac:dyDescent="0.15"/>
    <row r="29" ht="20.100000000000001" customHeight="1" x14ac:dyDescent="0.15"/>
    <row r="30" ht="20.100000000000001" customHeight="1" x14ac:dyDescent="0.15"/>
    <row r="31" ht="20.100000000000001" customHeight="1" x14ac:dyDescent="0.15"/>
  </sheetData>
  <mergeCells count="9">
    <mergeCell ref="C5:K5"/>
    <mergeCell ref="A6:A7"/>
    <mergeCell ref="C6:K6"/>
    <mergeCell ref="C7:K7"/>
    <mergeCell ref="A1:K1"/>
    <mergeCell ref="A2:A4"/>
    <mergeCell ref="C2:K2"/>
    <mergeCell ref="C3:K3"/>
    <mergeCell ref="C4:K4"/>
  </mergeCells>
  <phoneticPr fontId="3"/>
  <pageMargins left="0.70866141732283472" right="0.70866141732283472" top="0.56000000000000005" bottom="0.41" header="0.31496062992125984" footer="0.31496062992125984"/>
  <pageSetup paperSize="9" scale="97"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35"/>
  <sheetViews>
    <sheetView tabSelected="1" zoomScaleNormal="100" workbookViewId="0">
      <selection activeCell="D7" sqref="D7"/>
    </sheetView>
  </sheetViews>
  <sheetFormatPr defaultRowHeight="13.5" x14ac:dyDescent="0.15"/>
  <sheetData>
    <row r="1" spans="1:9" x14ac:dyDescent="0.15">
      <c r="A1" s="21"/>
    </row>
    <row r="2" spans="1:9" x14ac:dyDescent="0.15">
      <c r="A2" s="21"/>
    </row>
    <row r="3" spans="1:9" x14ac:dyDescent="0.15">
      <c r="A3" s="21"/>
    </row>
    <row r="4" spans="1:9" x14ac:dyDescent="0.15">
      <c r="A4" s="21"/>
    </row>
    <row r="5" spans="1:9" x14ac:dyDescent="0.15">
      <c r="A5" s="22"/>
      <c r="I5" s="22" t="s">
        <v>24</v>
      </c>
    </row>
    <row r="6" spans="1:9" x14ac:dyDescent="0.15">
      <c r="A6" s="23"/>
    </row>
    <row r="7" spans="1:9" x14ac:dyDescent="0.15">
      <c r="A7" s="23"/>
    </row>
    <row r="8" spans="1:9" ht="27" customHeight="1" x14ac:dyDescent="0.15">
      <c r="A8" s="186" t="s">
        <v>25</v>
      </c>
      <c r="B8" s="186"/>
      <c r="C8" s="186"/>
      <c r="D8" s="186"/>
      <c r="E8" s="186"/>
      <c r="F8" s="186"/>
      <c r="G8" s="186"/>
      <c r="H8" s="186"/>
      <c r="I8" s="186"/>
    </row>
    <row r="9" spans="1:9" ht="27" customHeight="1" x14ac:dyDescent="0.15">
      <c r="A9" s="186" t="s">
        <v>34</v>
      </c>
      <c r="B9" s="186"/>
      <c r="C9" s="186"/>
      <c r="D9" s="186"/>
      <c r="E9" s="186"/>
      <c r="F9" s="186"/>
      <c r="G9" s="186"/>
      <c r="H9" s="186"/>
      <c r="I9" s="186"/>
    </row>
    <row r="12" spans="1:9" ht="27" customHeight="1" x14ac:dyDescent="0.15">
      <c r="A12" s="111" t="s">
        <v>46</v>
      </c>
    </row>
    <row r="13" spans="1:9" ht="27" customHeight="1" x14ac:dyDescent="0.15">
      <c r="A13" s="112" t="s">
        <v>47</v>
      </c>
    </row>
    <row r="15" spans="1:9" ht="40.5" customHeight="1" x14ac:dyDescent="0.15">
      <c r="E15" s="112"/>
      <c r="F15" s="113" t="s">
        <v>48</v>
      </c>
      <c r="G15" s="187"/>
      <c r="H15" s="187"/>
      <c r="I15" s="187"/>
    </row>
    <row r="16" spans="1:9" ht="40.5" customHeight="1" x14ac:dyDescent="0.15">
      <c r="E16" s="114" t="s">
        <v>49</v>
      </c>
      <c r="F16" s="110" t="s">
        <v>51</v>
      </c>
      <c r="G16" s="187"/>
      <c r="H16" s="187"/>
      <c r="I16" s="187"/>
    </row>
    <row r="17" spans="1:16" ht="40.5" customHeight="1" x14ac:dyDescent="0.15">
      <c r="E17" s="112"/>
      <c r="F17" s="110" t="s">
        <v>52</v>
      </c>
      <c r="G17" s="187"/>
      <c r="H17" s="187"/>
      <c r="I17" s="187"/>
    </row>
    <row r="18" spans="1:16" ht="40.5" customHeight="1" x14ac:dyDescent="0.15">
      <c r="E18" s="112"/>
      <c r="F18" s="110" t="s">
        <v>50</v>
      </c>
      <c r="G18" s="188" t="s">
        <v>45</v>
      </c>
      <c r="H18" s="188"/>
      <c r="I18" s="188"/>
    </row>
    <row r="21" spans="1:16" x14ac:dyDescent="0.15">
      <c r="A21" s="189" t="s">
        <v>26</v>
      </c>
      <c r="B21" s="189"/>
      <c r="C21" s="189"/>
      <c r="D21" s="189"/>
      <c r="E21" s="189"/>
      <c r="F21" s="189"/>
      <c r="G21" s="189"/>
      <c r="H21" s="189"/>
      <c r="I21" s="189"/>
    </row>
    <row r="22" spans="1:16" x14ac:dyDescent="0.15">
      <c r="A22" s="189"/>
      <c r="B22" s="189"/>
      <c r="C22" s="189"/>
      <c r="D22" s="189"/>
      <c r="E22" s="189"/>
      <c r="F22" s="189"/>
      <c r="G22" s="189"/>
      <c r="H22" s="189"/>
      <c r="I22" s="189"/>
    </row>
    <row r="23" spans="1:16" x14ac:dyDescent="0.15">
      <c r="A23" s="189"/>
      <c r="B23" s="189"/>
      <c r="C23" s="189"/>
      <c r="D23" s="189"/>
      <c r="E23" s="189"/>
      <c r="F23" s="189"/>
      <c r="G23" s="189"/>
      <c r="H23" s="189"/>
      <c r="I23" s="189"/>
    </row>
    <row r="24" spans="1:16" x14ac:dyDescent="0.15">
      <c r="A24" s="189"/>
      <c r="B24" s="189"/>
      <c r="C24" s="189"/>
      <c r="D24" s="189"/>
      <c r="E24" s="189"/>
      <c r="F24" s="189"/>
      <c r="G24" s="189"/>
      <c r="H24" s="189"/>
      <c r="I24" s="189"/>
    </row>
    <row r="25" spans="1:16" x14ac:dyDescent="0.15">
      <c r="A25" s="189"/>
      <c r="B25" s="189"/>
      <c r="C25" s="189"/>
      <c r="D25" s="189"/>
      <c r="E25" s="189"/>
      <c r="F25" s="189"/>
      <c r="G25" s="189"/>
      <c r="H25" s="189"/>
      <c r="I25" s="189"/>
    </row>
    <row r="26" spans="1:16" ht="14.25" thickBot="1" x14ac:dyDescent="0.2">
      <c r="K26" s="23"/>
    </row>
    <row r="27" spans="1:16" ht="25.5" customHeight="1" thickBot="1" x14ac:dyDescent="0.2">
      <c r="B27" s="112" t="s">
        <v>27</v>
      </c>
      <c r="C27" s="115"/>
      <c r="D27" s="190"/>
      <c r="E27" s="191"/>
      <c r="F27" s="192"/>
      <c r="G27" t="s">
        <v>32</v>
      </c>
      <c r="N27" s="185"/>
      <c r="O27" s="185"/>
      <c r="P27" s="109"/>
    </row>
    <row r="28" spans="1:16" x14ac:dyDescent="0.15">
      <c r="N28" s="184"/>
      <c r="O28" s="109"/>
      <c r="P28" s="185"/>
    </row>
    <row r="29" spans="1:16" x14ac:dyDescent="0.15">
      <c r="D29" s="112" t="s">
        <v>29</v>
      </c>
      <c r="N29" s="184"/>
      <c r="O29" s="109"/>
      <c r="P29" s="185"/>
    </row>
    <row r="30" spans="1:16" x14ac:dyDescent="0.15">
      <c r="N30" s="184"/>
      <c r="O30" s="109"/>
      <c r="P30" s="185"/>
    </row>
    <row r="31" spans="1:16" x14ac:dyDescent="0.15">
      <c r="N31" s="184"/>
      <c r="O31" s="109"/>
      <c r="P31" s="185"/>
    </row>
    <row r="32" spans="1:16" x14ac:dyDescent="0.15">
      <c r="N32" s="110"/>
      <c r="O32" s="109"/>
      <c r="P32" s="108"/>
    </row>
    <row r="35" spans="1:1" x14ac:dyDescent="0.15">
      <c r="A35" s="24"/>
    </row>
  </sheetData>
  <mergeCells count="13">
    <mergeCell ref="N30:N31"/>
    <mergeCell ref="P30:P31"/>
    <mergeCell ref="A8:I8"/>
    <mergeCell ref="A9:I9"/>
    <mergeCell ref="G15:I15"/>
    <mergeCell ref="G16:I16"/>
    <mergeCell ref="G17:I17"/>
    <mergeCell ref="G18:I18"/>
    <mergeCell ref="A21:I25"/>
    <mergeCell ref="D27:F27"/>
    <mergeCell ref="N27:O27"/>
    <mergeCell ref="N28:N29"/>
    <mergeCell ref="P28:P29"/>
  </mergeCells>
  <phoneticPr fontId="3"/>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AA125"/>
  <sheetViews>
    <sheetView showGridLines="0" topLeftCell="A3" zoomScale="70" zoomScaleNormal="70" workbookViewId="0">
      <selection activeCell="F121" sqref="F121"/>
    </sheetView>
  </sheetViews>
  <sheetFormatPr defaultColWidth="0" defaultRowHeight="14.25" x14ac:dyDescent="0.15"/>
  <cols>
    <col min="1" max="3" width="4.125" style="1" customWidth="1"/>
    <col min="4" max="4" width="33.125" style="25" customWidth="1"/>
    <col min="5" max="5" width="10.5" style="1" customWidth="1"/>
    <col min="6" max="26" width="12.625" style="1" customWidth="1"/>
    <col min="27" max="27" width="9" style="1" customWidth="1"/>
    <col min="28" max="16384" width="9" style="1" hidden="1"/>
  </cols>
  <sheetData>
    <row r="8" spans="1:26" ht="15.75" x14ac:dyDescent="0.15">
      <c r="A8" s="3" t="s">
        <v>20</v>
      </c>
      <c r="Z8" s="123" t="s">
        <v>53</v>
      </c>
    </row>
    <row r="9" spans="1:26" x14ac:dyDescent="0.15">
      <c r="F9" s="5" t="s">
        <v>0</v>
      </c>
      <c r="G9" s="5" t="s">
        <v>1</v>
      </c>
      <c r="H9" s="5" t="s">
        <v>2</v>
      </c>
      <c r="I9" s="5" t="s">
        <v>3</v>
      </c>
      <c r="J9" s="5" t="s">
        <v>4</v>
      </c>
      <c r="K9" s="5" t="s">
        <v>5</v>
      </c>
      <c r="L9" s="5" t="s">
        <v>6</v>
      </c>
      <c r="M9" s="5" t="s">
        <v>7</v>
      </c>
      <c r="N9" s="5" t="s">
        <v>8</v>
      </c>
      <c r="O9" s="5" t="s">
        <v>9</v>
      </c>
      <c r="P9" s="5" t="s">
        <v>10</v>
      </c>
      <c r="Q9" s="5" t="s">
        <v>11</v>
      </c>
      <c r="R9" s="5" t="s">
        <v>12</v>
      </c>
      <c r="S9" s="5" t="s">
        <v>13</v>
      </c>
      <c r="T9" s="5" t="s">
        <v>14</v>
      </c>
      <c r="U9" s="5" t="s">
        <v>15</v>
      </c>
      <c r="V9" s="5" t="s">
        <v>16</v>
      </c>
      <c r="W9" s="5" t="s">
        <v>17</v>
      </c>
      <c r="X9" s="5" t="s">
        <v>18</v>
      </c>
      <c r="Y9" s="5" t="s">
        <v>19</v>
      </c>
      <c r="Z9" s="124"/>
    </row>
    <row r="10" spans="1:26" x14ac:dyDescent="0.15">
      <c r="F10" s="6">
        <v>1</v>
      </c>
      <c r="G10" s="6">
        <f>F10+1</f>
        <v>2</v>
      </c>
      <c r="H10" s="6">
        <f t="shared" ref="H10:Y10" si="0">G10+1</f>
        <v>3</v>
      </c>
      <c r="I10" s="6">
        <f t="shared" si="0"/>
        <v>4</v>
      </c>
      <c r="J10" s="6">
        <f t="shared" si="0"/>
        <v>5</v>
      </c>
      <c r="K10" s="6">
        <f t="shared" si="0"/>
        <v>6</v>
      </c>
      <c r="L10" s="6">
        <f t="shared" si="0"/>
        <v>7</v>
      </c>
      <c r="M10" s="6">
        <f t="shared" si="0"/>
        <v>8</v>
      </c>
      <c r="N10" s="6">
        <f t="shared" si="0"/>
        <v>9</v>
      </c>
      <c r="O10" s="6">
        <f t="shared" si="0"/>
        <v>10</v>
      </c>
      <c r="P10" s="6">
        <f t="shared" si="0"/>
        <v>11</v>
      </c>
      <c r="Q10" s="6">
        <f t="shared" si="0"/>
        <v>12</v>
      </c>
      <c r="R10" s="6">
        <f t="shared" si="0"/>
        <v>13</v>
      </c>
      <c r="S10" s="6">
        <f t="shared" si="0"/>
        <v>14</v>
      </c>
      <c r="T10" s="6">
        <f t="shared" si="0"/>
        <v>15</v>
      </c>
      <c r="U10" s="6">
        <f t="shared" si="0"/>
        <v>16</v>
      </c>
      <c r="V10" s="6">
        <f t="shared" si="0"/>
        <v>17</v>
      </c>
      <c r="W10" s="6">
        <f t="shared" si="0"/>
        <v>18</v>
      </c>
      <c r="X10" s="6">
        <f t="shared" si="0"/>
        <v>19</v>
      </c>
      <c r="Y10" s="6">
        <f t="shared" si="0"/>
        <v>20</v>
      </c>
      <c r="Z10" s="125" t="s">
        <v>54</v>
      </c>
    </row>
    <row r="11" spans="1:26" x14ac:dyDescent="0.15">
      <c r="F11" s="7">
        <v>43555</v>
      </c>
      <c r="G11" s="7">
        <f>DATE(YEAR(F11)+1,MONTH(F11),DAY(F11))</f>
        <v>43921</v>
      </c>
      <c r="H11" s="7">
        <f t="shared" ref="H11:Y11" si="1">DATE(YEAR(G11)+1,MONTH(G11),DAY(G11))</f>
        <v>44286</v>
      </c>
      <c r="I11" s="7">
        <f t="shared" si="1"/>
        <v>44651</v>
      </c>
      <c r="J11" s="7">
        <f t="shared" si="1"/>
        <v>45016</v>
      </c>
      <c r="K11" s="7">
        <f t="shared" si="1"/>
        <v>45382</v>
      </c>
      <c r="L11" s="7">
        <f t="shared" si="1"/>
        <v>45747</v>
      </c>
      <c r="M11" s="7">
        <f t="shared" si="1"/>
        <v>46112</v>
      </c>
      <c r="N11" s="7">
        <f t="shared" si="1"/>
        <v>46477</v>
      </c>
      <c r="O11" s="7">
        <f t="shared" si="1"/>
        <v>46843</v>
      </c>
      <c r="P11" s="7">
        <f t="shared" si="1"/>
        <v>47208</v>
      </c>
      <c r="Q11" s="7">
        <f t="shared" si="1"/>
        <v>47573</v>
      </c>
      <c r="R11" s="7">
        <f t="shared" si="1"/>
        <v>47938</v>
      </c>
      <c r="S11" s="7">
        <f t="shared" si="1"/>
        <v>48304</v>
      </c>
      <c r="T11" s="7">
        <f t="shared" si="1"/>
        <v>48669</v>
      </c>
      <c r="U11" s="7">
        <f t="shared" si="1"/>
        <v>49034</v>
      </c>
      <c r="V11" s="7">
        <f t="shared" si="1"/>
        <v>49399</v>
      </c>
      <c r="W11" s="7">
        <f t="shared" si="1"/>
        <v>49765</v>
      </c>
      <c r="X11" s="7">
        <f t="shared" si="1"/>
        <v>50130</v>
      </c>
      <c r="Y11" s="7">
        <f t="shared" si="1"/>
        <v>50495</v>
      </c>
      <c r="Z11" s="8"/>
    </row>
    <row r="12" spans="1:26" x14ac:dyDescent="0.15">
      <c r="B12" s="126" t="s">
        <v>55</v>
      </c>
      <c r="C12" s="50"/>
      <c r="D12" s="58"/>
      <c r="E12" s="50"/>
      <c r="F12" s="96"/>
      <c r="G12" s="96"/>
      <c r="H12" s="96"/>
      <c r="I12" s="96"/>
      <c r="J12" s="96"/>
      <c r="K12" s="96"/>
      <c r="L12" s="96"/>
      <c r="M12" s="96"/>
      <c r="N12" s="96"/>
      <c r="O12" s="96"/>
      <c r="P12" s="96"/>
      <c r="Q12" s="96"/>
      <c r="R12" s="96"/>
      <c r="S12" s="96"/>
      <c r="T12" s="96"/>
      <c r="U12" s="96"/>
      <c r="V12" s="96"/>
      <c r="W12" s="96"/>
      <c r="X12" s="96"/>
      <c r="Y12" s="96"/>
      <c r="Z12" s="96"/>
    </row>
    <row r="13" spans="1:26" x14ac:dyDescent="0.15">
      <c r="B13" s="59"/>
      <c r="C13" s="50" t="s">
        <v>56</v>
      </c>
      <c r="D13" s="58"/>
      <c r="E13" s="50"/>
      <c r="F13" s="67">
        <f t="shared" ref="F13:Y13" si="2">SUM(F14:F17)</f>
        <v>0</v>
      </c>
      <c r="G13" s="67">
        <f t="shared" si="2"/>
        <v>0</v>
      </c>
      <c r="H13" s="67">
        <f t="shared" si="2"/>
        <v>0</v>
      </c>
      <c r="I13" s="67">
        <f t="shared" si="2"/>
        <v>0</v>
      </c>
      <c r="J13" s="67">
        <f t="shared" si="2"/>
        <v>0</v>
      </c>
      <c r="K13" s="67">
        <f t="shared" si="2"/>
        <v>0</v>
      </c>
      <c r="L13" s="67">
        <f t="shared" si="2"/>
        <v>0</v>
      </c>
      <c r="M13" s="67">
        <f t="shared" si="2"/>
        <v>0</v>
      </c>
      <c r="N13" s="67">
        <f t="shared" si="2"/>
        <v>0</v>
      </c>
      <c r="O13" s="67">
        <f t="shared" si="2"/>
        <v>0</v>
      </c>
      <c r="P13" s="67">
        <f t="shared" si="2"/>
        <v>0</v>
      </c>
      <c r="Q13" s="67">
        <f t="shared" si="2"/>
        <v>0</v>
      </c>
      <c r="R13" s="67">
        <f t="shared" si="2"/>
        <v>0</v>
      </c>
      <c r="S13" s="67">
        <f t="shared" si="2"/>
        <v>0</v>
      </c>
      <c r="T13" s="67">
        <f t="shared" si="2"/>
        <v>0</v>
      </c>
      <c r="U13" s="67">
        <f t="shared" si="2"/>
        <v>0</v>
      </c>
      <c r="V13" s="67">
        <f t="shared" si="2"/>
        <v>0</v>
      </c>
      <c r="W13" s="67">
        <f t="shared" si="2"/>
        <v>0</v>
      </c>
      <c r="X13" s="67">
        <f t="shared" si="2"/>
        <v>0</v>
      </c>
      <c r="Y13" s="67">
        <f t="shared" si="2"/>
        <v>0</v>
      </c>
      <c r="Z13" s="67">
        <f>SUM(F13:Y13)</f>
        <v>0</v>
      </c>
    </row>
    <row r="14" spans="1:26" x14ac:dyDescent="0.15">
      <c r="B14" s="59"/>
      <c r="C14" s="90"/>
      <c r="D14" s="127" t="s">
        <v>57</v>
      </c>
      <c r="E14" s="128"/>
      <c r="F14" s="73"/>
      <c r="G14" s="73"/>
      <c r="H14" s="73"/>
      <c r="I14" s="73"/>
      <c r="J14" s="73"/>
      <c r="K14" s="73"/>
      <c r="L14" s="73"/>
      <c r="M14" s="73"/>
      <c r="N14" s="73"/>
      <c r="O14" s="73"/>
      <c r="P14" s="73"/>
      <c r="Q14" s="73"/>
      <c r="R14" s="73"/>
      <c r="S14" s="73"/>
      <c r="T14" s="73"/>
      <c r="U14" s="73"/>
      <c r="V14" s="73"/>
      <c r="W14" s="73"/>
      <c r="X14" s="73"/>
      <c r="Y14" s="73"/>
      <c r="Z14" s="68">
        <f t="shared" ref="Z14:Z62" si="3">SUM(F14:Y14)</f>
        <v>0</v>
      </c>
    </row>
    <row r="15" spans="1:26" x14ac:dyDescent="0.15">
      <c r="B15" s="59"/>
      <c r="C15" s="78"/>
      <c r="D15" s="129" t="s">
        <v>58</v>
      </c>
      <c r="E15" s="130"/>
      <c r="F15" s="74"/>
      <c r="G15" s="74"/>
      <c r="H15" s="74"/>
      <c r="I15" s="74"/>
      <c r="J15" s="74"/>
      <c r="K15" s="74"/>
      <c r="L15" s="74"/>
      <c r="M15" s="74"/>
      <c r="N15" s="74"/>
      <c r="O15" s="74"/>
      <c r="P15" s="74"/>
      <c r="Q15" s="74"/>
      <c r="R15" s="74"/>
      <c r="S15" s="74"/>
      <c r="T15" s="74"/>
      <c r="U15" s="74"/>
      <c r="V15" s="74"/>
      <c r="W15" s="74"/>
      <c r="X15" s="74"/>
      <c r="Y15" s="74"/>
      <c r="Z15" s="69">
        <f t="shared" si="3"/>
        <v>0</v>
      </c>
    </row>
    <row r="16" spans="1:26" x14ac:dyDescent="0.15">
      <c r="B16" s="59"/>
      <c r="C16" s="78"/>
      <c r="D16" s="131"/>
      <c r="E16" s="132"/>
      <c r="F16" s="74"/>
      <c r="G16" s="74"/>
      <c r="H16" s="74"/>
      <c r="I16" s="74"/>
      <c r="J16" s="74"/>
      <c r="K16" s="74"/>
      <c r="L16" s="74"/>
      <c r="M16" s="74"/>
      <c r="N16" s="74"/>
      <c r="O16" s="74"/>
      <c r="P16" s="74"/>
      <c r="Q16" s="74"/>
      <c r="R16" s="74"/>
      <c r="S16" s="74"/>
      <c r="T16" s="74"/>
      <c r="U16" s="74"/>
      <c r="V16" s="74"/>
      <c r="W16" s="74"/>
      <c r="X16" s="74"/>
      <c r="Y16" s="74"/>
      <c r="Z16" s="69">
        <f t="shared" si="3"/>
        <v>0</v>
      </c>
    </row>
    <row r="17" spans="2:26" x14ac:dyDescent="0.15">
      <c r="B17" s="59"/>
      <c r="C17" s="78"/>
      <c r="D17" s="133"/>
      <c r="E17" s="132"/>
      <c r="F17" s="74"/>
      <c r="G17" s="74"/>
      <c r="H17" s="74"/>
      <c r="I17" s="74"/>
      <c r="J17" s="74"/>
      <c r="K17" s="74"/>
      <c r="L17" s="74"/>
      <c r="M17" s="74"/>
      <c r="N17" s="74"/>
      <c r="O17" s="74"/>
      <c r="P17" s="74"/>
      <c r="Q17" s="74"/>
      <c r="R17" s="74"/>
      <c r="S17" s="74"/>
      <c r="T17" s="74"/>
      <c r="U17" s="74"/>
      <c r="V17" s="74"/>
      <c r="W17" s="74"/>
      <c r="X17" s="74"/>
      <c r="Y17" s="74"/>
      <c r="Z17" s="64">
        <f t="shared" si="3"/>
        <v>0</v>
      </c>
    </row>
    <row r="18" spans="2:26" x14ac:dyDescent="0.15">
      <c r="B18" s="90"/>
      <c r="C18" s="126" t="s">
        <v>59</v>
      </c>
      <c r="D18" s="58"/>
      <c r="E18" s="50"/>
      <c r="F18" s="62">
        <f>SUM(F19:F26)</f>
        <v>0</v>
      </c>
      <c r="G18" s="62">
        <f t="shared" ref="G18:Y18" si="4">SUM(G19:G26)</f>
        <v>0</v>
      </c>
      <c r="H18" s="62">
        <f t="shared" si="4"/>
        <v>0</v>
      </c>
      <c r="I18" s="62">
        <f t="shared" si="4"/>
        <v>0</v>
      </c>
      <c r="J18" s="62">
        <f t="shared" si="4"/>
        <v>0</v>
      </c>
      <c r="K18" s="62">
        <f t="shared" si="4"/>
        <v>0</v>
      </c>
      <c r="L18" s="62">
        <f t="shared" si="4"/>
        <v>0</v>
      </c>
      <c r="M18" s="62">
        <f t="shared" si="4"/>
        <v>0</v>
      </c>
      <c r="N18" s="62">
        <f t="shared" si="4"/>
        <v>0</v>
      </c>
      <c r="O18" s="62">
        <f t="shared" si="4"/>
        <v>0</v>
      </c>
      <c r="P18" s="62">
        <f t="shared" si="4"/>
        <v>0</v>
      </c>
      <c r="Q18" s="62">
        <f t="shared" si="4"/>
        <v>0</v>
      </c>
      <c r="R18" s="62">
        <f t="shared" si="4"/>
        <v>0</v>
      </c>
      <c r="S18" s="62">
        <f t="shared" si="4"/>
        <v>0</v>
      </c>
      <c r="T18" s="62">
        <f t="shared" si="4"/>
        <v>0</v>
      </c>
      <c r="U18" s="62">
        <f t="shared" si="4"/>
        <v>0</v>
      </c>
      <c r="V18" s="62">
        <f t="shared" si="4"/>
        <v>0</v>
      </c>
      <c r="W18" s="62">
        <f t="shared" si="4"/>
        <v>0</v>
      </c>
      <c r="X18" s="62">
        <f t="shared" si="4"/>
        <v>0</v>
      </c>
      <c r="Y18" s="62">
        <f t="shared" si="4"/>
        <v>0</v>
      </c>
      <c r="Z18" s="67">
        <f t="shared" si="3"/>
        <v>0</v>
      </c>
    </row>
    <row r="19" spans="2:26" x14ac:dyDescent="0.15">
      <c r="B19" s="59"/>
      <c r="C19" s="59"/>
      <c r="D19" s="134" t="s">
        <v>60</v>
      </c>
      <c r="E19" s="128"/>
      <c r="F19" s="73"/>
      <c r="G19" s="73"/>
      <c r="H19" s="73"/>
      <c r="I19" s="73"/>
      <c r="J19" s="73"/>
      <c r="K19" s="73"/>
      <c r="L19" s="73"/>
      <c r="M19" s="73"/>
      <c r="N19" s="73"/>
      <c r="O19" s="73"/>
      <c r="P19" s="73"/>
      <c r="Q19" s="73"/>
      <c r="R19" s="73"/>
      <c r="S19" s="73"/>
      <c r="T19" s="73"/>
      <c r="U19" s="73"/>
      <c r="V19" s="73"/>
      <c r="W19" s="73"/>
      <c r="X19" s="73"/>
      <c r="Y19" s="73"/>
      <c r="Z19" s="68">
        <f t="shared" si="3"/>
        <v>0</v>
      </c>
    </row>
    <row r="20" spans="2:26" x14ac:dyDescent="0.15">
      <c r="B20" s="59"/>
      <c r="C20" s="59"/>
      <c r="D20" s="135" t="s">
        <v>61</v>
      </c>
      <c r="E20" s="130"/>
      <c r="F20" s="74"/>
      <c r="G20" s="74"/>
      <c r="H20" s="74"/>
      <c r="I20" s="74"/>
      <c r="J20" s="74"/>
      <c r="K20" s="74"/>
      <c r="L20" s="74"/>
      <c r="M20" s="74"/>
      <c r="N20" s="74"/>
      <c r="O20" s="74"/>
      <c r="P20" s="74"/>
      <c r="Q20" s="74"/>
      <c r="R20" s="74"/>
      <c r="S20" s="74"/>
      <c r="T20" s="74"/>
      <c r="U20" s="74"/>
      <c r="V20" s="74"/>
      <c r="W20" s="74"/>
      <c r="X20" s="74"/>
      <c r="Y20" s="74"/>
      <c r="Z20" s="69">
        <f t="shared" si="3"/>
        <v>0</v>
      </c>
    </row>
    <row r="21" spans="2:26" x14ac:dyDescent="0.15">
      <c r="B21" s="59"/>
      <c r="C21" s="59"/>
      <c r="D21" s="135" t="s">
        <v>62</v>
      </c>
      <c r="E21" s="130"/>
      <c r="F21" s="74"/>
      <c r="G21" s="74"/>
      <c r="H21" s="74"/>
      <c r="I21" s="74"/>
      <c r="J21" s="74"/>
      <c r="K21" s="74"/>
      <c r="L21" s="74"/>
      <c r="M21" s="74"/>
      <c r="N21" s="74"/>
      <c r="O21" s="74"/>
      <c r="P21" s="74"/>
      <c r="Q21" s="74"/>
      <c r="R21" s="74"/>
      <c r="S21" s="74"/>
      <c r="T21" s="74"/>
      <c r="U21" s="74"/>
      <c r="V21" s="74"/>
      <c r="W21" s="74"/>
      <c r="X21" s="74"/>
      <c r="Y21" s="74"/>
      <c r="Z21" s="69">
        <f t="shared" si="3"/>
        <v>0</v>
      </c>
    </row>
    <row r="22" spans="2:26" x14ac:dyDescent="0.15">
      <c r="B22" s="59"/>
      <c r="C22" s="59"/>
      <c r="D22" s="135" t="s">
        <v>63</v>
      </c>
      <c r="E22" s="130"/>
      <c r="F22" s="64">
        <f>改築!E333</f>
        <v>0</v>
      </c>
      <c r="G22" s="64">
        <f>改築!F333</f>
        <v>0</v>
      </c>
      <c r="H22" s="64">
        <f>改築!G333</f>
        <v>0</v>
      </c>
      <c r="I22" s="64">
        <f>改築!H333</f>
        <v>0</v>
      </c>
      <c r="J22" s="64">
        <f>改築!I333</f>
        <v>0</v>
      </c>
      <c r="K22" s="64">
        <f>改築!J333</f>
        <v>0</v>
      </c>
      <c r="L22" s="64">
        <f>改築!K333</f>
        <v>0</v>
      </c>
      <c r="M22" s="64">
        <f>改築!L333</f>
        <v>0</v>
      </c>
      <c r="N22" s="64">
        <f>改築!M333</f>
        <v>0</v>
      </c>
      <c r="O22" s="64">
        <f>改築!N333</f>
        <v>0</v>
      </c>
      <c r="P22" s="64">
        <f>改築!O333</f>
        <v>0</v>
      </c>
      <c r="Q22" s="64">
        <f>改築!P333</f>
        <v>0</v>
      </c>
      <c r="R22" s="64">
        <f>改築!Q333</f>
        <v>0</v>
      </c>
      <c r="S22" s="64">
        <f>改築!R333</f>
        <v>0</v>
      </c>
      <c r="T22" s="64">
        <f>改築!S333</f>
        <v>0</v>
      </c>
      <c r="U22" s="64">
        <f>改築!T333</f>
        <v>0</v>
      </c>
      <c r="V22" s="64">
        <f>改築!U333</f>
        <v>0</v>
      </c>
      <c r="W22" s="64">
        <f>改築!V333</f>
        <v>0</v>
      </c>
      <c r="X22" s="64">
        <f>改築!W333</f>
        <v>0</v>
      </c>
      <c r="Y22" s="64">
        <f>改築!X333</f>
        <v>0</v>
      </c>
      <c r="Z22" s="69">
        <f t="shared" si="3"/>
        <v>0</v>
      </c>
    </row>
    <row r="23" spans="2:26" x14ac:dyDescent="0.15">
      <c r="B23" s="59"/>
      <c r="C23" s="59"/>
      <c r="D23" s="135" t="s">
        <v>64</v>
      </c>
      <c r="E23" s="130"/>
      <c r="F23" s="64">
        <f>併置!E205</f>
        <v>0</v>
      </c>
      <c r="G23" s="64">
        <f>併置!F205</f>
        <v>0</v>
      </c>
      <c r="H23" s="64">
        <f>併置!G205</f>
        <v>0</v>
      </c>
      <c r="I23" s="64">
        <f>併置!H205</f>
        <v>0</v>
      </c>
      <c r="J23" s="64">
        <f>併置!I205</f>
        <v>0</v>
      </c>
      <c r="K23" s="64">
        <f>併置!J205</f>
        <v>0</v>
      </c>
      <c r="L23" s="64">
        <f>併置!K205</f>
        <v>0</v>
      </c>
      <c r="M23" s="64">
        <f>併置!L205</f>
        <v>0</v>
      </c>
      <c r="N23" s="64">
        <f>併置!M205</f>
        <v>0</v>
      </c>
      <c r="O23" s="64">
        <f>併置!N205</f>
        <v>0</v>
      </c>
      <c r="P23" s="64">
        <f>併置!O205</f>
        <v>0</v>
      </c>
      <c r="Q23" s="64">
        <f>併置!P205</f>
        <v>0</v>
      </c>
      <c r="R23" s="64">
        <f>併置!Q205</f>
        <v>0</v>
      </c>
      <c r="S23" s="64">
        <f>併置!R205</f>
        <v>0</v>
      </c>
      <c r="T23" s="64">
        <f>併置!S205</f>
        <v>0</v>
      </c>
      <c r="U23" s="64">
        <f>併置!T205</f>
        <v>0</v>
      </c>
      <c r="V23" s="64">
        <f>併置!U205</f>
        <v>0</v>
      </c>
      <c r="W23" s="64">
        <f>併置!V205</f>
        <v>0</v>
      </c>
      <c r="X23" s="64">
        <f>併置!W205</f>
        <v>0</v>
      </c>
      <c r="Y23" s="64">
        <f>併置!X205</f>
        <v>0</v>
      </c>
      <c r="Z23" s="69">
        <f t="shared" si="3"/>
        <v>0</v>
      </c>
    </row>
    <row r="24" spans="2:26" x14ac:dyDescent="0.15">
      <c r="B24" s="59"/>
      <c r="C24" s="59"/>
      <c r="D24" s="135" t="s">
        <v>65</v>
      </c>
      <c r="E24" s="130"/>
      <c r="F24" s="64">
        <f>運営権!E9</f>
        <v>0</v>
      </c>
      <c r="G24" s="64">
        <f>運営権!F9</f>
        <v>0</v>
      </c>
      <c r="H24" s="64">
        <f>運営権!G9</f>
        <v>0</v>
      </c>
      <c r="I24" s="64">
        <f>運営権!H9</f>
        <v>0</v>
      </c>
      <c r="J24" s="64">
        <f>運営権!I9</f>
        <v>0</v>
      </c>
      <c r="K24" s="64">
        <f>運営権!J9</f>
        <v>0</v>
      </c>
      <c r="L24" s="64">
        <f>運営権!K9</f>
        <v>0</v>
      </c>
      <c r="M24" s="64">
        <f>運営権!L9</f>
        <v>0</v>
      </c>
      <c r="N24" s="64">
        <f>運営権!M9</f>
        <v>0</v>
      </c>
      <c r="O24" s="64">
        <f>運営権!N9</f>
        <v>0</v>
      </c>
      <c r="P24" s="64">
        <f>運営権!O9</f>
        <v>0</v>
      </c>
      <c r="Q24" s="64">
        <f>運営権!P9</f>
        <v>0</v>
      </c>
      <c r="R24" s="64">
        <f>運営権!Q9</f>
        <v>0</v>
      </c>
      <c r="S24" s="64">
        <f>運営権!R9</f>
        <v>0</v>
      </c>
      <c r="T24" s="64">
        <f>運営権!S9</f>
        <v>0</v>
      </c>
      <c r="U24" s="64">
        <f>運営権!T9</f>
        <v>0</v>
      </c>
      <c r="V24" s="64">
        <f>運営権!U9</f>
        <v>0</v>
      </c>
      <c r="W24" s="64">
        <f>運営権!V9</f>
        <v>0</v>
      </c>
      <c r="X24" s="64">
        <f>運営権!W9</f>
        <v>0</v>
      </c>
      <c r="Y24" s="64">
        <f>運営権!X9</f>
        <v>0</v>
      </c>
      <c r="Z24" s="64">
        <f t="shared" si="3"/>
        <v>0</v>
      </c>
    </row>
    <row r="25" spans="2:26" x14ac:dyDescent="0.15">
      <c r="B25" s="59"/>
      <c r="C25" s="59"/>
      <c r="D25" s="136"/>
      <c r="E25" s="132"/>
      <c r="F25" s="74"/>
      <c r="G25" s="74"/>
      <c r="H25" s="74"/>
      <c r="I25" s="74"/>
      <c r="J25" s="74"/>
      <c r="K25" s="74"/>
      <c r="L25" s="74"/>
      <c r="M25" s="74"/>
      <c r="N25" s="74"/>
      <c r="O25" s="74"/>
      <c r="P25" s="74"/>
      <c r="Q25" s="74"/>
      <c r="R25" s="74"/>
      <c r="S25" s="74"/>
      <c r="T25" s="74"/>
      <c r="U25" s="74"/>
      <c r="V25" s="74"/>
      <c r="W25" s="74"/>
      <c r="X25" s="74"/>
      <c r="Y25" s="74"/>
      <c r="Z25" s="64">
        <f t="shared" si="3"/>
        <v>0</v>
      </c>
    </row>
    <row r="26" spans="2:26" x14ac:dyDescent="0.15">
      <c r="B26" s="59"/>
      <c r="C26" s="8"/>
      <c r="D26" s="136"/>
      <c r="E26" s="132"/>
      <c r="F26" s="74"/>
      <c r="G26" s="74"/>
      <c r="H26" s="74"/>
      <c r="I26" s="74"/>
      <c r="J26" s="74"/>
      <c r="K26" s="74"/>
      <c r="L26" s="74"/>
      <c r="M26" s="74"/>
      <c r="N26" s="74"/>
      <c r="O26" s="74"/>
      <c r="P26" s="74"/>
      <c r="Q26" s="74"/>
      <c r="R26" s="74"/>
      <c r="S26" s="74"/>
      <c r="T26" s="74"/>
      <c r="U26" s="74"/>
      <c r="V26" s="74"/>
      <c r="W26" s="74"/>
      <c r="X26" s="74"/>
      <c r="Y26" s="74"/>
      <c r="Z26" s="64">
        <f t="shared" si="3"/>
        <v>0</v>
      </c>
    </row>
    <row r="27" spans="2:26" x14ac:dyDescent="0.15">
      <c r="B27" s="8"/>
      <c r="C27" s="47" t="s">
        <v>66</v>
      </c>
      <c r="D27" s="60"/>
      <c r="E27" s="47"/>
      <c r="F27" s="66">
        <f t="shared" ref="F27:Y27" si="5">SUM(F13,-F18)</f>
        <v>0</v>
      </c>
      <c r="G27" s="66">
        <f t="shared" si="5"/>
        <v>0</v>
      </c>
      <c r="H27" s="66">
        <f t="shared" si="5"/>
        <v>0</v>
      </c>
      <c r="I27" s="66">
        <f t="shared" si="5"/>
        <v>0</v>
      </c>
      <c r="J27" s="66">
        <f t="shared" si="5"/>
        <v>0</v>
      </c>
      <c r="K27" s="66">
        <f t="shared" si="5"/>
        <v>0</v>
      </c>
      <c r="L27" s="66">
        <f t="shared" si="5"/>
        <v>0</v>
      </c>
      <c r="M27" s="66">
        <f t="shared" si="5"/>
        <v>0</v>
      </c>
      <c r="N27" s="66">
        <f t="shared" si="5"/>
        <v>0</v>
      </c>
      <c r="O27" s="66">
        <f t="shared" si="5"/>
        <v>0</v>
      </c>
      <c r="P27" s="66">
        <f t="shared" si="5"/>
        <v>0</v>
      </c>
      <c r="Q27" s="66">
        <f t="shared" si="5"/>
        <v>0</v>
      </c>
      <c r="R27" s="66">
        <f t="shared" si="5"/>
        <v>0</v>
      </c>
      <c r="S27" s="66">
        <f t="shared" si="5"/>
        <v>0</v>
      </c>
      <c r="T27" s="66">
        <f t="shared" si="5"/>
        <v>0</v>
      </c>
      <c r="U27" s="66">
        <f t="shared" si="5"/>
        <v>0</v>
      </c>
      <c r="V27" s="66">
        <f t="shared" si="5"/>
        <v>0</v>
      </c>
      <c r="W27" s="66">
        <f t="shared" si="5"/>
        <v>0</v>
      </c>
      <c r="X27" s="66">
        <f t="shared" si="5"/>
        <v>0</v>
      </c>
      <c r="Y27" s="66">
        <f t="shared" si="5"/>
        <v>0</v>
      </c>
      <c r="Z27" s="70">
        <f t="shared" si="3"/>
        <v>0</v>
      </c>
    </row>
    <row r="28" spans="2:26" x14ac:dyDescent="0.15">
      <c r="B28" s="126" t="s">
        <v>67</v>
      </c>
      <c r="C28" s="50"/>
      <c r="D28" s="58"/>
      <c r="E28" s="50"/>
      <c r="F28" s="67">
        <f t="shared" ref="F28:Y28" si="6">SUM(F30:F31)</f>
        <v>0</v>
      </c>
      <c r="G28" s="67">
        <f t="shared" si="6"/>
        <v>0</v>
      </c>
      <c r="H28" s="67">
        <f t="shared" si="6"/>
        <v>0</v>
      </c>
      <c r="I28" s="67">
        <f t="shared" si="6"/>
        <v>0</v>
      </c>
      <c r="J28" s="67">
        <f t="shared" si="6"/>
        <v>0</v>
      </c>
      <c r="K28" s="67">
        <f t="shared" si="6"/>
        <v>0</v>
      </c>
      <c r="L28" s="67">
        <f t="shared" si="6"/>
        <v>0</v>
      </c>
      <c r="M28" s="67">
        <f t="shared" si="6"/>
        <v>0</v>
      </c>
      <c r="N28" s="67">
        <f t="shared" si="6"/>
        <v>0</v>
      </c>
      <c r="O28" s="67">
        <f t="shared" si="6"/>
        <v>0</v>
      </c>
      <c r="P28" s="67">
        <f t="shared" si="6"/>
        <v>0</v>
      </c>
      <c r="Q28" s="67">
        <f t="shared" si="6"/>
        <v>0</v>
      </c>
      <c r="R28" s="67">
        <f t="shared" si="6"/>
        <v>0</v>
      </c>
      <c r="S28" s="67">
        <f t="shared" si="6"/>
        <v>0</v>
      </c>
      <c r="T28" s="67">
        <f t="shared" si="6"/>
        <v>0</v>
      </c>
      <c r="U28" s="67">
        <f t="shared" si="6"/>
        <v>0</v>
      </c>
      <c r="V28" s="67">
        <f t="shared" si="6"/>
        <v>0</v>
      </c>
      <c r="W28" s="67">
        <f t="shared" si="6"/>
        <v>0</v>
      </c>
      <c r="X28" s="67">
        <f t="shared" si="6"/>
        <v>0</v>
      </c>
      <c r="Y28" s="67">
        <f t="shared" si="6"/>
        <v>0</v>
      </c>
      <c r="Z28" s="67">
        <f>SUM(F28:Y28)</f>
        <v>0</v>
      </c>
    </row>
    <row r="29" spans="2:26" x14ac:dyDescent="0.15">
      <c r="B29" s="59"/>
      <c r="C29" s="50" t="s">
        <v>56</v>
      </c>
      <c r="D29" s="58"/>
      <c r="E29" s="50"/>
      <c r="F29" s="67">
        <f t="shared" ref="F29:Y29" si="7">SUM(F30:F31)</f>
        <v>0</v>
      </c>
      <c r="G29" s="67">
        <f t="shared" si="7"/>
        <v>0</v>
      </c>
      <c r="H29" s="67">
        <f t="shared" si="7"/>
        <v>0</v>
      </c>
      <c r="I29" s="67">
        <f t="shared" si="7"/>
        <v>0</v>
      </c>
      <c r="J29" s="67">
        <f t="shared" si="7"/>
        <v>0</v>
      </c>
      <c r="K29" s="67">
        <f t="shared" si="7"/>
        <v>0</v>
      </c>
      <c r="L29" s="67">
        <f t="shared" si="7"/>
        <v>0</v>
      </c>
      <c r="M29" s="67">
        <f t="shared" si="7"/>
        <v>0</v>
      </c>
      <c r="N29" s="67">
        <f t="shared" si="7"/>
        <v>0</v>
      </c>
      <c r="O29" s="67">
        <f t="shared" si="7"/>
        <v>0</v>
      </c>
      <c r="P29" s="67">
        <f t="shared" si="7"/>
        <v>0</v>
      </c>
      <c r="Q29" s="67">
        <f t="shared" si="7"/>
        <v>0</v>
      </c>
      <c r="R29" s="67">
        <f t="shared" si="7"/>
        <v>0</v>
      </c>
      <c r="S29" s="67">
        <f t="shared" si="7"/>
        <v>0</v>
      </c>
      <c r="T29" s="67">
        <f t="shared" si="7"/>
        <v>0</v>
      </c>
      <c r="U29" s="67">
        <f t="shared" si="7"/>
        <v>0</v>
      </c>
      <c r="V29" s="67">
        <f t="shared" si="7"/>
        <v>0</v>
      </c>
      <c r="W29" s="67">
        <f t="shared" si="7"/>
        <v>0</v>
      </c>
      <c r="X29" s="67">
        <f t="shared" si="7"/>
        <v>0</v>
      </c>
      <c r="Y29" s="67">
        <f t="shared" si="7"/>
        <v>0</v>
      </c>
      <c r="Z29" s="67">
        <f>SUM(F29:Y29)</f>
        <v>0</v>
      </c>
    </row>
    <row r="30" spans="2:26" x14ac:dyDescent="0.15">
      <c r="B30" s="59"/>
      <c r="C30" s="90"/>
      <c r="D30" s="127" t="s">
        <v>68</v>
      </c>
      <c r="E30" s="128"/>
      <c r="F30" s="73"/>
      <c r="G30" s="73"/>
      <c r="H30" s="73"/>
      <c r="I30" s="73"/>
      <c r="J30" s="73"/>
      <c r="K30" s="73"/>
      <c r="L30" s="73"/>
      <c r="M30" s="73"/>
      <c r="N30" s="73"/>
      <c r="O30" s="73"/>
      <c r="P30" s="73"/>
      <c r="Q30" s="73"/>
      <c r="R30" s="73"/>
      <c r="S30" s="73"/>
      <c r="T30" s="73"/>
      <c r="U30" s="73"/>
      <c r="V30" s="73"/>
      <c r="W30" s="73"/>
      <c r="X30" s="73"/>
      <c r="Y30" s="73"/>
      <c r="Z30" s="68">
        <f t="shared" ref="Z30:Z39" si="8">SUM(F30:Y30)</f>
        <v>0</v>
      </c>
    </row>
    <row r="31" spans="2:26" x14ac:dyDescent="0.15">
      <c r="B31" s="59"/>
      <c r="C31" s="78"/>
      <c r="D31" s="133"/>
      <c r="E31" s="132"/>
      <c r="F31" s="74"/>
      <c r="G31" s="74"/>
      <c r="H31" s="74"/>
      <c r="I31" s="74"/>
      <c r="J31" s="74"/>
      <c r="K31" s="74"/>
      <c r="L31" s="74"/>
      <c r="M31" s="74"/>
      <c r="N31" s="74"/>
      <c r="O31" s="74"/>
      <c r="P31" s="74"/>
      <c r="Q31" s="74"/>
      <c r="R31" s="74"/>
      <c r="S31" s="74"/>
      <c r="T31" s="74"/>
      <c r="U31" s="74"/>
      <c r="V31" s="74"/>
      <c r="W31" s="74"/>
      <c r="X31" s="74"/>
      <c r="Y31" s="74"/>
      <c r="Z31" s="64">
        <f t="shared" si="8"/>
        <v>0</v>
      </c>
    </row>
    <row r="32" spans="2:26" x14ac:dyDescent="0.15">
      <c r="B32" s="90"/>
      <c r="C32" s="126" t="s">
        <v>59</v>
      </c>
      <c r="D32" s="58"/>
      <c r="E32" s="50"/>
      <c r="F32" s="62">
        <f t="shared" ref="F32:Y32" si="9">SUM(F33:F38)</f>
        <v>0</v>
      </c>
      <c r="G32" s="62">
        <f t="shared" si="9"/>
        <v>0</v>
      </c>
      <c r="H32" s="62">
        <f t="shared" si="9"/>
        <v>0</v>
      </c>
      <c r="I32" s="62">
        <f t="shared" si="9"/>
        <v>0</v>
      </c>
      <c r="J32" s="62">
        <f t="shared" si="9"/>
        <v>0</v>
      </c>
      <c r="K32" s="62">
        <f t="shared" si="9"/>
        <v>0</v>
      </c>
      <c r="L32" s="62">
        <f t="shared" si="9"/>
        <v>0</v>
      </c>
      <c r="M32" s="62">
        <f t="shared" si="9"/>
        <v>0</v>
      </c>
      <c r="N32" s="62">
        <f t="shared" si="9"/>
        <v>0</v>
      </c>
      <c r="O32" s="62">
        <f t="shared" si="9"/>
        <v>0</v>
      </c>
      <c r="P32" s="62">
        <f t="shared" si="9"/>
        <v>0</v>
      </c>
      <c r="Q32" s="62">
        <f t="shared" si="9"/>
        <v>0</v>
      </c>
      <c r="R32" s="62">
        <f t="shared" si="9"/>
        <v>0</v>
      </c>
      <c r="S32" s="62">
        <f t="shared" si="9"/>
        <v>0</v>
      </c>
      <c r="T32" s="62">
        <f t="shared" si="9"/>
        <v>0</v>
      </c>
      <c r="U32" s="62">
        <f t="shared" si="9"/>
        <v>0</v>
      </c>
      <c r="V32" s="62">
        <f t="shared" si="9"/>
        <v>0</v>
      </c>
      <c r="W32" s="62">
        <f t="shared" si="9"/>
        <v>0</v>
      </c>
      <c r="X32" s="62">
        <f t="shared" si="9"/>
        <v>0</v>
      </c>
      <c r="Y32" s="62">
        <f t="shared" si="9"/>
        <v>0</v>
      </c>
      <c r="Z32" s="67">
        <f t="shared" si="8"/>
        <v>0</v>
      </c>
    </row>
    <row r="33" spans="2:27" x14ac:dyDescent="0.15">
      <c r="B33" s="59"/>
      <c r="C33" s="59"/>
      <c r="D33" s="134" t="s">
        <v>60</v>
      </c>
      <c r="E33" s="128"/>
      <c r="F33" s="73"/>
      <c r="G33" s="73"/>
      <c r="H33" s="73"/>
      <c r="I33" s="73"/>
      <c r="J33" s="73"/>
      <c r="K33" s="73"/>
      <c r="L33" s="73"/>
      <c r="M33" s="73"/>
      <c r="N33" s="73"/>
      <c r="O33" s="73"/>
      <c r="P33" s="73"/>
      <c r="Q33" s="73"/>
      <c r="R33" s="73"/>
      <c r="S33" s="73"/>
      <c r="T33" s="73"/>
      <c r="U33" s="73"/>
      <c r="V33" s="73"/>
      <c r="W33" s="73"/>
      <c r="X33" s="73"/>
      <c r="Y33" s="73"/>
      <c r="Z33" s="68">
        <f t="shared" si="8"/>
        <v>0</v>
      </c>
    </row>
    <row r="34" spans="2:27" x14ac:dyDescent="0.15">
      <c r="B34" s="59"/>
      <c r="C34" s="59"/>
      <c r="D34" s="135" t="s">
        <v>61</v>
      </c>
      <c r="E34" s="130"/>
      <c r="F34" s="74"/>
      <c r="G34" s="74"/>
      <c r="H34" s="74"/>
      <c r="I34" s="74"/>
      <c r="J34" s="74"/>
      <c r="K34" s="74"/>
      <c r="L34" s="74"/>
      <c r="M34" s="74"/>
      <c r="N34" s="74"/>
      <c r="O34" s="74"/>
      <c r="P34" s="74"/>
      <c r="Q34" s="74"/>
      <c r="R34" s="74"/>
      <c r="S34" s="74"/>
      <c r="T34" s="74"/>
      <c r="U34" s="74"/>
      <c r="V34" s="74"/>
      <c r="W34" s="74"/>
      <c r="X34" s="74"/>
      <c r="Y34" s="74"/>
      <c r="Z34" s="69">
        <f t="shared" si="8"/>
        <v>0</v>
      </c>
    </row>
    <row r="35" spans="2:27" x14ac:dyDescent="0.15">
      <c r="B35" s="59"/>
      <c r="C35" s="59"/>
      <c r="D35" s="135" t="s">
        <v>62</v>
      </c>
      <c r="E35" s="130"/>
      <c r="F35" s="74"/>
      <c r="G35" s="74"/>
      <c r="H35" s="74"/>
      <c r="I35" s="74"/>
      <c r="J35" s="74"/>
      <c r="K35" s="74"/>
      <c r="L35" s="74"/>
      <c r="M35" s="74"/>
      <c r="N35" s="74"/>
      <c r="O35" s="74"/>
      <c r="P35" s="74"/>
      <c r="Q35" s="74"/>
      <c r="R35" s="74"/>
      <c r="S35" s="74"/>
      <c r="T35" s="74"/>
      <c r="U35" s="74"/>
      <c r="V35" s="74"/>
      <c r="W35" s="74"/>
      <c r="X35" s="74"/>
      <c r="Y35" s="74"/>
      <c r="Z35" s="69">
        <f t="shared" si="8"/>
        <v>0</v>
      </c>
    </row>
    <row r="36" spans="2:27" x14ac:dyDescent="0.15">
      <c r="B36" s="59"/>
      <c r="C36" s="59"/>
      <c r="D36" s="135" t="s">
        <v>69</v>
      </c>
      <c r="E36" s="130"/>
      <c r="F36" s="64">
        <f>設置!E205</f>
        <v>0</v>
      </c>
      <c r="G36" s="64">
        <f>設置!F205</f>
        <v>0</v>
      </c>
      <c r="H36" s="64">
        <f>設置!G205</f>
        <v>0</v>
      </c>
      <c r="I36" s="64">
        <f>設置!H205</f>
        <v>0</v>
      </c>
      <c r="J36" s="64">
        <f>設置!I205</f>
        <v>0</v>
      </c>
      <c r="K36" s="64">
        <f>設置!J205</f>
        <v>0</v>
      </c>
      <c r="L36" s="64">
        <f>設置!K205</f>
        <v>0</v>
      </c>
      <c r="M36" s="64">
        <f>設置!L205</f>
        <v>0</v>
      </c>
      <c r="N36" s="64">
        <f>設置!M205</f>
        <v>0</v>
      </c>
      <c r="O36" s="64">
        <f>設置!N205</f>
        <v>0</v>
      </c>
      <c r="P36" s="64">
        <f>設置!O205</f>
        <v>0</v>
      </c>
      <c r="Q36" s="64">
        <f>設置!P205</f>
        <v>0</v>
      </c>
      <c r="R36" s="64">
        <f>設置!Q205</f>
        <v>0</v>
      </c>
      <c r="S36" s="64">
        <f>設置!R205</f>
        <v>0</v>
      </c>
      <c r="T36" s="64">
        <f>設置!S205</f>
        <v>0</v>
      </c>
      <c r="U36" s="64">
        <f>設置!T205</f>
        <v>0</v>
      </c>
      <c r="V36" s="64">
        <f>設置!U205</f>
        <v>0</v>
      </c>
      <c r="W36" s="64">
        <f>設置!V205</f>
        <v>0</v>
      </c>
      <c r="X36" s="64">
        <f>設置!W205</f>
        <v>0</v>
      </c>
      <c r="Y36" s="64">
        <f>設置!X205</f>
        <v>0</v>
      </c>
      <c r="Z36" s="69">
        <f t="shared" si="8"/>
        <v>0</v>
      </c>
    </row>
    <row r="37" spans="2:27" x14ac:dyDescent="0.15">
      <c r="B37" s="59"/>
      <c r="C37" s="59"/>
      <c r="D37" s="135" t="s">
        <v>70</v>
      </c>
      <c r="E37" s="130"/>
      <c r="F37" s="74"/>
      <c r="G37" s="74"/>
      <c r="H37" s="74"/>
      <c r="I37" s="74"/>
      <c r="J37" s="74"/>
      <c r="K37" s="74"/>
      <c r="L37" s="74"/>
      <c r="M37" s="74"/>
      <c r="N37" s="74"/>
      <c r="O37" s="74"/>
      <c r="P37" s="74"/>
      <c r="Q37" s="74"/>
      <c r="R37" s="74"/>
      <c r="S37" s="74"/>
      <c r="T37" s="74"/>
      <c r="U37" s="74"/>
      <c r="V37" s="74"/>
      <c r="W37" s="74"/>
      <c r="X37" s="74"/>
      <c r="Y37" s="74"/>
      <c r="Z37" s="64">
        <f t="shared" si="8"/>
        <v>0</v>
      </c>
    </row>
    <row r="38" spans="2:27" x14ac:dyDescent="0.15">
      <c r="B38" s="59"/>
      <c r="C38" s="8"/>
      <c r="D38" s="116"/>
      <c r="E38" s="132"/>
      <c r="F38" s="74"/>
      <c r="G38" s="74"/>
      <c r="H38" s="74"/>
      <c r="I38" s="74"/>
      <c r="J38" s="74"/>
      <c r="K38" s="74"/>
      <c r="L38" s="74"/>
      <c r="M38" s="74"/>
      <c r="N38" s="74"/>
      <c r="O38" s="74"/>
      <c r="P38" s="74"/>
      <c r="Q38" s="74"/>
      <c r="R38" s="74"/>
      <c r="S38" s="74"/>
      <c r="T38" s="74"/>
      <c r="U38" s="74"/>
      <c r="V38" s="74"/>
      <c r="W38" s="74"/>
      <c r="X38" s="74"/>
      <c r="Y38" s="74"/>
      <c r="Z38" s="64">
        <f t="shared" si="8"/>
        <v>0</v>
      </c>
    </row>
    <row r="39" spans="2:27" x14ac:dyDescent="0.15">
      <c r="B39" s="8"/>
      <c r="C39" s="47" t="s">
        <v>71</v>
      </c>
      <c r="D39" s="60"/>
      <c r="E39" s="47"/>
      <c r="F39" s="66">
        <f t="shared" ref="F39:Y39" si="10">SUM(F29,-F32)</f>
        <v>0</v>
      </c>
      <c r="G39" s="66">
        <f t="shared" si="10"/>
        <v>0</v>
      </c>
      <c r="H39" s="66">
        <f t="shared" si="10"/>
        <v>0</v>
      </c>
      <c r="I39" s="66">
        <f t="shared" si="10"/>
        <v>0</v>
      </c>
      <c r="J39" s="66">
        <f t="shared" si="10"/>
        <v>0</v>
      </c>
      <c r="K39" s="66">
        <f t="shared" si="10"/>
        <v>0</v>
      </c>
      <c r="L39" s="66">
        <f t="shared" si="10"/>
        <v>0</v>
      </c>
      <c r="M39" s="66">
        <f t="shared" si="10"/>
        <v>0</v>
      </c>
      <c r="N39" s="66">
        <f t="shared" si="10"/>
        <v>0</v>
      </c>
      <c r="O39" s="66">
        <f t="shared" si="10"/>
        <v>0</v>
      </c>
      <c r="P39" s="66">
        <f t="shared" si="10"/>
        <v>0</v>
      </c>
      <c r="Q39" s="66">
        <f t="shared" si="10"/>
        <v>0</v>
      </c>
      <c r="R39" s="66">
        <f t="shared" si="10"/>
        <v>0</v>
      </c>
      <c r="S39" s="66">
        <f t="shared" si="10"/>
        <v>0</v>
      </c>
      <c r="T39" s="66">
        <f t="shared" si="10"/>
        <v>0</v>
      </c>
      <c r="U39" s="66">
        <f t="shared" si="10"/>
        <v>0</v>
      </c>
      <c r="V39" s="66">
        <f t="shared" si="10"/>
        <v>0</v>
      </c>
      <c r="W39" s="66">
        <f t="shared" si="10"/>
        <v>0</v>
      </c>
      <c r="X39" s="66">
        <f t="shared" si="10"/>
        <v>0</v>
      </c>
      <c r="Y39" s="66">
        <f t="shared" si="10"/>
        <v>0</v>
      </c>
      <c r="Z39" s="70">
        <f t="shared" si="8"/>
        <v>0</v>
      </c>
    </row>
    <row r="40" spans="2:27" x14ac:dyDescent="0.15">
      <c r="B40" s="90" t="s">
        <v>72</v>
      </c>
      <c r="C40" s="50"/>
      <c r="D40" s="58"/>
      <c r="E40" s="50"/>
      <c r="F40" s="62">
        <f t="shared" ref="F40:Y40" si="11">F27+F39</f>
        <v>0</v>
      </c>
      <c r="G40" s="62">
        <f t="shared" si="11"/>
        <v>0</v>
      </c>
      <c r="H40" s="62">
        <f t="shared" si="11"/>
        <v>0</v>
      </c>
      <c r="I40" s="62">
        <f t="shared" si="11"/>
        <v>0</v>
      </c>
      <c r="J40" s="62">
        <f t="shared" si="11"/>
        <v>0</v>
      </c>
      <c r="K40" s="62">
        <f t="shared" si="11"/>
        <v>0</v>
      </c>
      <c r="L40" s="62">
        <f t="shared" si="11"/>
        <v>0</v>
      </c>
      <c r="M40" s="62">
        <f t="shared" si="11"/>
        <v>0</v>
      </c>
      <c r="N40" s="62">
        <f t="shared" si="11"/>
        <v>0</v>
      </c>
      <c r="O40" s="62">
        <f t="shared" si="11"/>
        <v>0</v>
      </c>
      <c r="P40" s="62">
        <f t="shared" si="11"/>
        <v>0</v>
      </c>
      <c r="Q40" s="62">
        <f t="shared" si="11"/>
        <v>0</v>
      </c>
      <c r="R40" s="62">
        <f t="shared" si="11"/>
        <v>0</v>
      </c>
      <c r="S40" s="62">
        <f t="shared" si="11"/>
        <v>0</v>
      </c>
      <c r="T40" s="62">
        <f t="shared" si="11"/>
        <v>0</v>
      </c>
      <c r="U40" s="62">
        <f t="shared" si="11"/>
        <v>0</v>
      </c>
      <c r="V40" s="62">
        <f t="shared" si="11"/>
        <v>0</v>
      </c>
      <c r="W40" s="62">
        <f t="shared" si="11"/>
        <v>0</v>
      </c>
      <c r="X40" s="62">
        <f t="shared" si="11"/>
        <v>0</v>
      </c>
      <c r="Y40" s="62">
        <f t="shared" si="11"/>
        <v>0</v>
      </c>
      <c r="Z40" s="67">
        <f t="shared" si="3"/>
        <v>0</v>
      </c>
    </row>
    <row r="41" spans="2:27" x14ac:dyDescent="0.15">
      <c r="B41" s="126" t="s">
        <v>73</v>
      </c>
      <c r="C41" s="50"/>
      <c r="D41" s="58"/>
      <c r="E41" s="50"/>
      <c r="F41" s="62">
        <f>SUM(F42:F44)</f>
        <v>0</v>
      </c>
      <c r="G41" s="62">
        <f t="shared" ref="G41:Y41" si="12">SUM(G42:G44)</f>
        <v>0</v>
      </c>
      <c r="H41" s="62">
        <f t="shared" si="12"/>
        <v>0</v>
      </c>
      <c r="I41" s="62">
        <f t="shared" si="12"/>
        <v>0</v>
      </c>
      <c r="J41" s="62">
        <f t="shared" si="12"/>
        <v>0</v>
      </c>
      <c r="K41" s="62">
        <f t="shared" si="12"/>
        <v>0</v>
      </c>
      <c r="L41" s="62">
        <f t="shared" si="12"/>
        <v>0</v>
      </c>
      <c r="M41" s="62">
        <f t="shared" si="12"/>
        <v>0</v>
      </c>
      <c r="N41" s="62">
        <f t="shared" si="12"/>
        <v>0</v>
      </c>
      <c r="O41" s="62">
        <f t="shared" si="12"/>
        <v>0</v>
      </c>
      <c r="P41" s="62">
        <f t="shared" si="12"/>
        <v>0</v>
      </c>
      <c r="Q41" s="62">
        <f t="shared" si="12"/>
        <v>0</v>
      </c>
      <c r="R41" s="62">
        <f t="shared" si="12"/>
        <v>0</v>
      </c>
      <c r="S41" s="62">
        <f t="shared" si="12"/>
        <v>0</v>
      </c>
      <c r="T41" s="62">
        <f t="shared" si="12"/>
        <v>0</v>
      </c>
      <c r="U41" s="62">
        <f t="shared" si="12"/>
        <v>0</v>
      </c>
      <c r="V41" s="62">
        <f t="shared" si="12"/>
        <v>0</v>
      </c>
      <c r="W41" s="62">
        <f t="shared" si="12"/>
        <v>0</v>
      </c>
      <c r="X41" s="62">
        <f t="shared" si="12"/>
        <v>0</v>
      </c>
      <c r="Y41" s="62">
        <f t="shared" si="12"/>
        <v>0</v>
      </c>
      <c r="Z41" s="67">
        <f t="shared" si="3"/>
        <v>0</v>
      </c>
    </row>
    <row r="42" spans="2:27" x14ac:dyDescent="0.15">
      <c r="B42" s="59"/>
      <c r="C42" s="161"/>
      <c r="D42" s="137"/>
      <c r="E42" s="138"/>
      <c r="F42" s="73"/>
      <c r="G42" s="73"/>
      <c r="H42" s="73"/>
      <c r="I42" s="73"/>
      <c r="J42" s="73"/>
      <c r="K42" s="73"/>
      <c r="L42" s="73"/>
      <c r="M42" s="73"/>
      <c r="N42" s="73"/>
      <c r="O42" s="73"/>
      <c r="P42" s="73"/>
      <c r="Q42" s="73"/>
      <c r="R42" s="73"/>
      <c r="S42" s="73"/>
      <c r="T42" s="73"/>
      <c r="U42" s="73"/>
      <c r="V42" s="73"/>
      <c r="W42" s="73"/>
      <c r="X42" s="73"/>
      <c r="Y42" s="73"/>
      <c r="Z42" s="68">
        <f t="shared" si="3"/>
        <v>0</v>
      </c>
    </row>
    <row r="43" spans="2:27" x14ac:dyDescent="0.15">
      <c r="B43" s="59"/>
      <c r="C43" s="162"/>
      <c r="D43" s="139"/>
      <c r="E43" s="140"/>
      <c r="F43" s="75"/>
      <c r="G43" s="75"/>
      <c r="H43" s="75"/>
      <c r="I43" s="75"/>
      <c r="J43" s="75"/>
      <c r="K43" s="75"/>
      <c r="L43" s="75"/>
      <c r="M43" s="75"/>
      <c r="N43" s="75"/>
      <c r="O43" s="75"/>
      <c r="P43" s="75"/>
      <c r="Q43" s="75"/>
      <c r="R43" s="75"/>
      <c r="S43" s="75"/>
      <c r="T43" s="75"/>
      <c r="U43" s="75"/>
      <c r="V43" s="75"/>
      <c r="W43" s="75"/>
      <c r="X43" s="75"/>
      <c r="Y43" s="75"/>
      <c r="Z43" s="72">
        <f>SUM(F43:Y43)</f>
        <v>0</v>
      </c>
    </row>
    <row r="44" spans="2:27" x14ac:dyDescent="0.15">
      <c r="B44" s="59"/>
      <c r="C44" s="163"/>
      <c r="D44" s="136"/>
      <c r="E44" s="132"/>
      <c r="F44" s="74"/>
      <c r="G44" s="74"/>
      <c r="H44" s="74"/>
      <c r="I44" s="74"/>
      <c r="J44" s="74"/>
      <c r="K44" s="74"/>
      <c r="L44" s="74"/>
      <c r="M44" s="74"/>
      <c r="N44" s="74"/>
      <c r="O44" s="74"/>
      <c r="P44" s="74"/>
      <c r="Q44" s="74"/>
      <c r="R44" s="74"/>
      <c r="S44" s="74"/>
      <c r="T44" s="74"/>
      <c r="U44" s="74"/>
      <c r="V44" s="74"/>
      <c r="W44" s="74"/>
      <c r="X44" s="74"/>
      <c r="Y44" s="74"/>
      <c r="Z44" s="64">
        <f t="shared" si="3"/>
        <v>0</v>
      </c>
    </row>
    <row r="45" spans="2:27" x14ac:dyDescent="0.15">
      <c r="B45" s="126" t="s">
        <v>74</v>
      </c>
      <c r="C45" s="50"/>
      <c r="D45" s="58"/>
      <c r="E45" s="50"/>
      <c r="F45" s="62">
        <f>SUM(F46:F48)</f>
        <v>0</v>
      </c>
      <c r="G45" s="62">
        <f t="shared" ref="G45:Y45" si="13">SUM(G46:G48)</f>
        <v>0</v>
      </c>
      <c r="H45" s="62">
        <f t="shared" si="13"/>
        <v>0</v>
      </c>
      <c r="I45" s="62">
        <f t="shared" si="13"/>
        <v>0</v>
      </c>
      <c r="J45" s="62">
        <f t="shared" si="13"/>
        <v>0</v>
      </c>
      <c r="K45" s="62">
        <f t="shared" si="13"/>
        <v>0</v>
      </c>
      <c r="L45" s="62">
        <f t="shared" si="13"/>
        <v>0</v>
      </c>
      <c r="M45" s="62">
        <f t="shared" si="13"/>
        <v>0</v>
      </c>
      <c r="N45" s="62">
        <f t="shared" si="13"/>
        <v>0</v>
      </c>
      <c r="O45" s="62">
        <f t="shared" si="13"/>
        <v>0</v>
      </c>
      <c r="P45" s="62">
        <f t="shared" si="13"/>
        <v>0</v>
      </c>
      <c r="Q45" s="62">
        <f t="shared" si="13"/>
        <v>0</v>
      </c>
      <c r="R45" s="62">
        <f t="shared" si="13"/>
        <v>0</v>
      </c>
      <c r="S45" s="62">
        <f t="shared" si="13"/>
        <v>0</v>
      </c>
      <c r="T45" s="62">
        <f t="shared" si="13"/>
        <v>0</v>
      </c>
      <c r="U45" s="62">
        <f t="shared" si="13"/>
        <v>0</v>
      </c>
      <c r="V45" s="62">
        <f t="shared" si="13"/>
        <v>0</v>
      </c>
      <c r="W45" s="62">
        <f t="shared" si="13"/>
        <v>0</v>
      </c>
      <c r="X45" s="62">
        <f t="shared" si="13"/>
        <v>0</v>
      </c>
      <c r="Y45" s="62">
        <f t="shared" si="13"/>
        <v>0</v>
      </c>
      <c r="Z45" s="67">
        <f t="shared" si="3"/>
        <v>0</v>
      </c>
    </row>
    <row r="46" spans="2:27" x14ac:dyDescent="0.15">
      <c r="B46" s="59"/>
      <c r="C46" s="91" t="s">
        <v>75</v>
      </c>
      <c r="D46" s="134"/>
      <c r="E46" s="128"/>
      <c r="F46" s="73">
        <f>F93*2%</f>
        <v>0</v>
      </c>
      <c r="G46" s="73">
        <f>F116*2%</f>
        <v>0</v>
      </c>
      <c r="H46" s="73">
        <f t="shared" ref="H46:Y46" si="14">G116*2%</f>
        <v>0</v>
      </c>
      <c r="I46" s="73">
        <f t="shared" si="14"/>
        <v>0</v>
      </c>
      <c r="J46" s="73">
        <f t="shared" si="14"/>
        <v>0</v>
      </c>
      <c r="K46" s="73">
        <f t="shared" si="14"/>
        <v>0</v>
      </c>
      <c r="L46" s="73">
        <f t="shared" si="14"/>
        <v>0</v>
      </c>
      <c r="M46" s="73">
        <f t="shared" si="14"/>
        <v>0</v>
      </c>
      <c r="N46" s="73">
        <f t="shared" si="14"/>
        <v>0</v>
      </c>
      <c r="O46" s="73">
        <f t="shared" si="14"/>
        <v>0</v>
      </c>
      <c r="P46" s="73">
        <f t="shared" si="14"/>
        <v>0</v>
      </c>
      <c r="Q46" s="73">
        <f t="shared" si="14"/>
        <v>0</v>
      </c>
      <c r="R46" s="73">
        <f t="shared" si="14"/>
        <v>0</v>
      </c>
      <c r="S46" s="73">
        <f t="shared" si="14"/>
        <v>0</v>
      </c>
      <c r="T46" s="73">
        <f t="shared" si="14"/>
        <v>0</v>
      </c>
      <c r="U46" s="73">
        <f t="shared" si="14"/>
        <v>0</v>
      </c>
      <c r="V46" s="73">
        <f t="shared" si="14"/>
        <v>0</v>
      </c>
      <c r="W46" s="73">
        <f t="shared" si="14"/>
        <v>0</v>
      </c>
      <c r="X46" s="73">
        <f t="shared" si="14"/>
        <v>0</v>
      </c>
      <c r="Y46" s="73">
        <f t="shared" si="14"/>
        <v>0</v>
      </c>
      <c r="Z46" s="68">
        <f t="shared" si="3"/>
        <v>0</v>
      </c>
    </row>
    <row r="47" spans="2:27" x14ac:dyDescent="0.15">
      <c r="B47" s="59"/>
      <c r="C47" s="92" t="s">
        <v>76</v>
      </c>
      <c r="D47" s="141"/>
      <c r="E47" s="142"/>
      <c r="F47" s="94">
        <f>-$F$90/5</f>
        <v>0</v>
      </c>
      <c r="G47" s="94">
        <f t="shared" ref="G47:J47" si="15">-$F$90/5</f>
        <v>0</v>
      </c>
      <c r="H47" s="94">
        <f t="shared" si="15"/>
        <v>0</v>
      </c>
      <c r="I47" s="94">
        <f t="shared" si="15"/>
        <v>0</v>
      </c>
      <c r="J47" s="94">
        <f t="shared" si="15"/>
        <v>0</v>
      </c>
      <c r="K47" s="94"/>
      <c r="L47" s="94"/>
      <c r="M47" s="94"/>
      <c r="N47" s="94"/>
      <c r="O47" s="94"/>
      <c r="P47" s="94"/>
      <c r="Q47" s="94"/>
      <c r="R47" s="94"/>
      <c r="S47" s="94"/>
      <c r="T47" s="94"/>
      <c r="U47" s="94"/>
      <c r="V47" s="94"/>
      <c r="W47" s="94"/>
      <c r="X47" s="94"/>
      <c r="Y47" s="94"/>
      <c r="Z47" s="72">
        <f>SUM(F47:Y47)</f>
        <v>0</v>
      </c>
    </row>
    <row r="48" spans="2:27" x14ac:dyDescent="0.15">
      <c r="B48" s="59"/>
      <c r="C48" s="163"/>
      <c r="D48" s="136"/>
      <c r="E48" s="132"/>
      <c r="F48" s="74"/>
      <c r="G48" s="74"/>
      <c r="H48" s="74"/>
      <c r="I48" s="74"/>
      <c r="J48" s="74"/>
      <c r="K48" s="74"/>
      <c r="L48" s="74"/>
      <c r="M48" s="74"/>
      <c r="N48" s="74"/>
      <c r="O48" s="74"/>
      <c r="P48" s="74"/>
      <c r="Q48" s="74"/>
      <c r="R48" s="74"/>
      <c r="S48" s="74"/>
      <c r="T48" s="74"/>
      <c r="U48" s="74"/>
      <c r="V48" s="74"/>
      <c r="W48" s="74"/>
      <c r="X48" s="74"/>
      <c r="Y48" s="74"/>
      <c r="Z48" s="64">
        <f t="shared" si="3"/>
        <v>0</v>
      </c>
      <c r="AA48" s="9"/>
    </row>
    <row r="49" spans="1:26" x14ac:dyDescent="0.15">
      <c r="B49" s="36" t="s">
        <v>77</v>
      </c>
      <c r="C49" s="47"/>
      <c r="D49" s="60"/>
      <c r="E49" s="47"/>
      <c r="F49" s="66">
        <f t="shared" ref="F49:Y49" si="16">SUM(F40:F41,-F45)</f>
        <v>0</v>
      </c>
      <c r="G49" s="66">
        <f t="shared" si="16"/>
        <v>0</v>
      </c>
      <c r="H49" s="66">
        <f t="shared" si="16"/>
        <v>0</v>
      </c>
      <c r="I49" s="66">
        <f t="shared" si="16"/>
        <v>0</v>
      </c>
      <c r="J49" s="66">
        <f>SUM(J40:J41,-J45)</f>
        <v>0</v>
      </c>
      <c r="K49" s="66">
        <f t="shared" si="16"/>
        <v>0</v>
      </c>
      <c r="L49" s="66">
        <f t="shared" si="16"/>
        <v>0</v>
      </c>
      <c r="M49" s="66">
        <f t="shared" si="16"/>
        <v>0</v>
      </c>
      <c r="N49" s="66">
        <f t="shared" si="16"/>
        <v>0</v>
      </c>
      <c r="O49" s="66">
        <f t="shared" si="16"/>
        <v>0</v>
      </c>
      <c r="P49" s="66">
        <f t="shared" si="16"/>
        <v>0</v>
      </c>
      <c r="Q49" s="66">
        <f t="shared" si="16"/>
        <v>0</v>
      </c>
      <c r="R49" s="66">
        <f t="shared" si="16"/>
        <v>0</v>
      </c>
      <c r="S49" s="66">
        <f t="shared" si="16"/>
        <v>0</v>
      </c>
      <c r="T49" s="66">
        <f t="shared" si="16"/>
        <v>0</v>
      </c>
      <c r="U49" s="66">
        <f t="shared" si="16"/>
        <v>0</v>
      </c>
      <c r="V49" s="66">
        <f t="shared" si="16"/>
        <v>0</v>
      </c>
      <c r="W49" s="66">
        <f t="shared" si="16"/>
        <v>0</v>
      </c>
      <c r="X49" s="66">
        <f t="shared" si="16"/>
        <v>0</v>
      </c>
      <c r="Y49" s="66">
        <f t="shared" si="16"/>
        <v>0</v>
      </c>
      <c r="Z49" s="70">
        <f>SUM(F49:Y49)</f>
        <v>0</v>
      </c>
    </row>
    <row r="50" spans="1:26" x14ac:dyDescent="0.15">
      <c r="B50" s="126" t="s">
        <v>78</v>
      </c>
      <c r="C50" s="50"/>
      <c r="D50" s="58"/>
      <c r="E50" s="50"/>
      <c r="F50" s="62">
        <f>SUM(F51:F53)</f>
        <v>0</v>
      </c>
      <c r="G50" s="62">
        <f t="shared" ref="G50:Y50" si="17">SUM(G51:G53)</f>
        <v>0</v>
      </c>
      <c r="H50" s="62">
        <f t="shared" si="17"/>
        <v>0</v>
      </c>
      <c r="I50" s="62">
        <f t="shared" si="17"/>
        <v>0</v>
      </c>
      <c r="J50" s="62">
        <f t="shared" si="17"/>
        <v>0</v>
      </c>
      <c r="K50" s="62">
        <f t="shared" si="17"/>
        <v>0</v>
      </c>
      <c r="L50" s="62">
        <f t="shared" si="17"/>
        <v>0</v>
      </c>
      <c r="M50" s="62">
        <f t="shared" si="17"/>
        <v>0</v>
      </c>
      <c r="N50" s="62">
        <f t="shared" si="17"/>
        <v>0</v>
      </c>
      <c r="O50" s="62">
        <f t="shared" si="17"/>
        <v>0</v>
      </c>
      <c r="P50" s="62">
        <f t="shared" si="17"/>
        <v>0</v>
      </c>
      <c r="Q50" s="62">
        <f t="shared" si="17"/>
        <v>0</v>
      </c>
      <c r="R50" s="62">
        <f t="shared" si="17"/>
        <v>0</v>
      </c>
      <c r="S50" s="62">
        <f t="shared" si="17"/>
        <v>0</v>
      </c>
      <c r="T50" s="62">
        <f t="shared" si="17"/>
        <v>0</v>
      </c>
      <c r="U50" s="62">
        <f t="shared" si="17"/>
        <v>0</v>
      </c>
      <c r="V50" s="62">
        <f t="shared" si="17"/>
        <v>0</v>
      </c>
      <c r="W50" s="62">
        <f t="shared" si="17"/>
        <v>0</v>
      </c>
      <c r="X50" s="62">
        <f t="shared" si="17"/>
        <v>0</v>
      </c>
      <c r="Y50" s="62">
        <f t="shared" si="17"/>
        <v>0</v>
      </c>
      <c r="Z50" s="67">
        <f t="shared" ref="Z50:Z51" si="18">SUM(F50:Y50)</f>
        <v>0</v>
      </c>
    </row>
    <row r="51" spans="1:26" x14ac:dyDescent="0.15">
      <c r="B51" s="59"/>
      <c r="C51" s="161"/>
      <c r="D51" s="137"/>
      <c r="E51" s="138"/>
      <c r="F51" s="73"/>
      <c r="G51" s="73"/>
      <c r="H51" s="73"/>
      <c r="I51" s="73"/>
      <c r="J51" s="73"/>
      <c r="K51" s="73"/>
      <c r="L51" s="73"/>
      <c r="M51" s="73"/>
      <c r="N51" s="73"/>
      <c r="O51" s="73"/>
      <c r="P51" s="73"/>
      <c r="Q51" s="73"/>
      <c r="R51" s="73"/>
      <c r="S51" s="73"/>
      <c r="T51" s="73"/>
      <c r="U51" s="73"/>
      <c r="V51" s="73"/>
      <c r="W51" s="73"/>
      <c r="X51" s="73"/>
      <c r="Y51" s="73"/>
      <c r="Z51" s="68">
        <f t="shared" si="18"/>
        <v>0</v>
      </c>
    </row>
    <row r="52" spans="1:26" x14ac:dyDescent="0.15">
      <c r="B52" s="59"/>
      <c r="C52" s="162"/>
      <c r="D52" s="139"/>
      <c r="E52" s="140"/>
      <c r="F52" s="75"/>
      <c r="G52" s="75"/>
      <c r="H52" s="75"/>
      <c r="I52" s="75"/>
      <c r="J52" s="75"/>
      <c r="K52" s="75"/>
      <c r="L52" s="75"/>
      <c r="M52" s="75"/>
      <c r="N52" s="75"/>
      <c r="O52" s="75"/>
      <c r="P52" s="75"/>
      <c r="Q52" s="75"/>
      <c r="R52" s="75"/>
      <c r="S52" s="75"/>
      <c r="T52" s="75"/>
      <c r="U52" s="75"/>
      <c r="V52" s="75"/>
      <c r="W52" s="75"/>
      <c r="X52" s="75"/>
      <c r="Y52" s="75"/>
      <c r="Z52" s="72">
        <f>SUM(F52:Y52)</f>
        <v>0</v>
      </c>
    </row>
    <row r="53" spans="1:26" x14ac:dyDescent="0.15">
      <c r="B53" s="59"/>
      <c r="C53" s="163"/>
      <c r="D53" s="136"/>
      <c r="E53" s="132"/>
      <c r="F53" s="74"/>
      <c r="G53" s="74"/>
      <c r="H53" s="74"/>
      <c r="I53" s="74"/>
      <c r="J53" s="74"/>
      <c r="K53" s="74"/>
      <c r="L53" s="74"/>
      <c r="M53" s="74"/>
      <c r="N53" s="74"/>
      <c r="O53" s="74"/>
      <c r="P53" s="74"/>
      <c r="Q53" s="74"/>
      <c r="R53" s="74"/>
      <c r="S53" s="74"/>
      <c r="T53" s="74"/>
      <c r="U53" s="74"/>
      <c r="V53" s="74"/>
      <c r="W53" s="74"/>
      <c r="X53" s="74"/>
      <c r="Y53" s="74"/>
      <c r="Z53" s="64">
        <f t="shared" ref="Z53:Z55" si="19">SUM(F53:Y53)</f>
        <v>0</v>
      </c>
    </row>
    <row r="54" spans="1:26" x14ac:dyDescent="0.15">
      <c r="B54" s="126" t="s">
        <v>79</v>
      </c>
      <c r="C54" s="50"/>
      <c r="D54" s="58"/>
      <c r="E54" s="50"/>
      <c r="F54" s="62">
        <f>SUM(F55:F58)</f>
        <v>0</v>
      </c>
      <c r="G54" s="62">
        <f t="shared" ref="G54:Y54" si="20">SUM(G55:G58)</f>
        <v>0</v>
      </c>
      <c r="H54" s="62">
        <f t="shared" si="20"/>
        <v>0</v>
      </c>
      <c r="I54" s="62">
        <f t="shared" si="20"/>
        <v>0</v>
      </c>
      <c r="J54" s="62">
        <f t="shared" si="20"/>
        <v>0</v>
      </c>
      <c r="K54" s="62">
        <f t="shared" si="20"/>
        <v>0</v>
      </c>
      <c r="L54" s="62">
        <f t="shared" si="20"/>
        <v>0</v>
      </c>
      <c r="M54" s="62">
        <f t="shared" si="20"/>
        <v>0</v>
      </c>
      <c r="N54" s="62">
        <f t="shared" si="20"/>
        <v>0</v>
      </c>
      <c r="O54" s="62">
        <f t="shared" si="20"/>
        <v>0</v>
      </c>
      <c r="P54" s="62">
        <f t="shared" si="20"/>
        <v>0</v>
      </c>
      <c r="Q54" s="62">
        <f t="shared" si="20"/>
        <v>0</v>
      </c>
      <c r="R54" s="62">
        <f t="shared" si="20"/>
        <v>0</v>
      </c>
      <c r="S54" s="62">
        <f t="shared" si="20"/>
        <v>0</v>
      </c>
      <c r="T54" s="62">
        <f t="shared" si="20"/>
        <v>0</v>
      </c>
      <c r="U54" s="62">
        <f t="shared" si="20"/>
        <v>0</v>
      </c>
      <c r="V54" s="62">
        <f t="shared" si="20"/>
        <v>0</v>
      </c>
      <c r="W54" s="62">
        <f t="shared" si="20"/>
        <v>0</v>
      </c>
      <c r="X54" s="62">
        <f t="shared" si="20"/>
        <v>0</v>
      </c>
      <c r="Y54" s="62">
        <f t="shared" si="20"/>
        <v>0</v>
      </c>
      <c r="Z54" s="67">
        <f t="shared" si="19"/>
        <v>0</v>
      </c>
    </row>
    <row r="55" spans="1:26" x14ac:dyDescent="0.15">
      <c r="B55" s="59"/>
      <c r="C55" s="91" t="s">
        <v>80</v>
      </c>
      <c r="D55" s="134"/>
      <c r="E55" s="128"/>
      <c r="F55" s="65">
        <f>併置!E206</f>
        <v>0</v>
      </c>
      <c r="G55" s="65">
        <f>併置!F206</f>
        <v>0</v>
      </c>
      <c r="H55" s="65">
        <f>併置!G206</f>
        <v>0</v>
      </c>
      <c r="I55" s="65">
        <f>併置!H206</f>
        <v>0</v>
      </c>
      <c r="J55" s="65">
        <f>併置!I206</f>
        <v>0</v>
      </c>
      <c r="K55" s="65">
        <f>併置!J206</f>
        <v>0</v>
      </c>
      <c r="L55" s="65">
        <f>併置!K206</f>
        <v>0</v>
      </c>
      <c r="M55" s="65">
        <f>併置!L206</f>
        <v>0</v>
      </c>
      <c r="N55" s="65">
        <f>併置!M206</f>
        <v>0</v>
      </c>
      <c r="O55" s="65">
        <f>併置!N206</f>
        <v>0</v>
      </c>
      <c r="P55" s="65">
        <f>併置!O206</f>
        <v>0</v>
      </c>
      <c r="Q55" s="65">
        <f>併置!P206</f>
        <v>0</v>
      </c>
      <c r="R55" s="65">
        <f>併置!Q206</f>
        <v>0</v>
      </c>
      <c r="S55" s="65">
        <f>併置!R206</f>
        <v>0</v>
      </c>
      <c r="T55" s="65">
        <f>併置!S206</f>
        <v>0</v>
      </c>
      <c r="U55" s="65">
        <f>併置!T206</f>
        <v>0</v>
      </c>
      <c r="V55" s="65">
        <f>併置!U206</f>
        <v>0</v>
      </c>
      <c r="W55" s="65">
        <f>併置!V206</f>
        <v>0</v>
      </c>
      <c r="X55" s="65">
        <f>併置!W206</f>
        <v>0</v>
      </c>
      <c r="Y55" s="65">
        <f>併置!X206</f>
        <v>0</v>
      </c>
      <c r="Z55" s="68">
        <f t="shared" si="19"/>
        <v>0</v>
      </c>
    </row>
    <row r="56" spans="1:26" x14ac:dyDescent="0.15">
      <c r="B56" s="59"/>
      <c r="C56" s="92" t="s">
        <v>81</v>
      </c>
      <c r="D56" s="141"/>
      <c r="E56" s="142"/>
      <c r="F56" s="94">
        <f>設置!E206</f>
        <v>0</v>
      </c>
      <c r="G56" s="94">
        <f>設置!F206</f>
        <v>0</v>
      </c>
      <c r="H56" s="94">
        <f>設置!G206</f>
        <v>0</v>
      </c>
      <c r="I56" s="94">
        <f>設置!H206</f>
        <v>0</v>
      </c>
      <c r="J56" s="94">
        <f>設置!I206</f>
        <v>0</v>
      </c>
      <c r="K56" s="94">
        <f>設置!J206</f>
        <v>0</v>
      </c>
      <c r="L56" s="94">
        <f>設置!K206</f>
        <v>0</v>
      </c>
      <c r="M56" s="94">
        <f>設置!L206</f>
        <v>0</v>
      </c>
      <c r="N56" s="94">
        <f>設置!M206</f>
        <v>0</v>
      </c>
      <c r="O56" s="94">
        <f>設置!N206</f>
        <v>0</v>
      </c>
      <c r="P56" s="94">
        <f>設置!O206</f>
        <v>0</v>
      </c>
      <c r="Q56" s="94">
        <f>設置!P206</f>
        <v>0</v>
      </c>
      <c r="R56" s="94">
        <f>設置!Q206</f>
        <v>0</v>
      </c>
      <c r="S56" s="94">
        <f>設置!R206</f>
        <v>0</v>
      </c>
      <c r="T56" s="94">
        <f>設置!S206</f>
        <v>0</v>
      </c>
      <c r="U56" s="94">
        <f>設置!T206</f>
        <v>0</v>
      </c>
      <c r="V56" s="94">
        <f>設置!U206</f>
        <v>0</v>
      </c>
      <c r="W56" s="94">
        <f>設置!V206</f>
        <v>0</v>
      </c>
      <c r="X56" s="94">
        <f>設置!W206</f>
        <v>0</v>
      </c>
      <c r="Y56" s="94">
        <f>設置!X206</f>
        <v>0</v>
      </c>
      <c r="Z56" s="72">
        <f>SUM(F56:Y56)</f>
        <v>0</v>
      </c>
    </row>
    <row r="57" spans="1:26" x14ac:dyDescent="0.15">
      <c r="B57" s="59"/>
      <c r="C57" s="162"/>
      <c r="D57" s="139"/>
      <c r="E57" s="140"/>
      <c r="F57" s="75"/>
      <c r="G57" s="75"/>
      <c r="H57" s="75"/>
      <c r="I57" s="75"/>
      <c r="J57" s="75"/>
      <c r="K57" s="75"/>
      <c r="L57" s="75"/>
      <c r="M57" s="75"/>
      <c r="N57" s="75"/>
      <c r="O57" s="75"/>
      <c r="P57" s="75"/>
      <c r="Q57" s="75"/>
      <c r="R57" s="75"/>
      <c r="S57" s="75"/>
      <c r="T57" s="75"/>
      <c r="U57" s="75"/>
      <c r="V57" s="75"/>
      <c r="W57" s="75"/>
      <c r="X57" s="75"/>
      <c r="Y57" s="75"/>
      <c r="Z57" s="72">
        <f>SUM(F57:Y57)</f>
        <v>0</v>
      </c>
    </row>
    <row r="58" spans="1:26" x14ac:dyDescent="0.15">
      <c r="B58" s="59"/>
      <c r="C58" s="163"/>
      <c r="D58" s="136"/>
      <c r="E58" s="132"/>
      <c r="F58" s="74"/>
      <c r="G58" s="74"/>
      <c r="H58" s="74"/>
      <c r="I58" s="74"/>
      <c r="J58" s="74"/>
      <c r="K58" s="74"/>
      <c r="L58" s="74"/>
      <c r="M58" s="74"/>
      <c r="N58" s="74"/>
      <c r="O58" s="74"/>
      <c r="P58" s="74"/>
      <c r="Q58" s="74"/>
      <c r="R58" s="74"/>
      <c r="S58" s="74"/>
      <c r="T58" s="74"/>
      <c r="U58" s="74"/>
      <c r="V58" s="74"/>
      <c r="W58" s="74"/>
      <c r="X58" s="74"/>
      <c r="Y58" s="74"/>
      <c r="Z58" s="64">
        <f t="shared" ref="Z58" si="21">SUM(F58:Y58)</f>
        <v>0</v>
      </c>
    </row>
    <row r="59" spans="1:26" x14ac:dyDescent="0.15">
      <c r="B59" s="36" t="s">
        <v>82</v>
      </c>
      <c r="C59" s="47"/>
      <c r="D59" s="60"/>
      <c r="E59" s="47"/>
      <c r="F59" s="66">
        <f>SUM(F49:F50,-F54)</f>
        <v>0</v>
      </c>
      <c r="G59" s="66">
        <f t="shared" ref="G59:X59" si="22">SUM(G49:G50,-G54)</f>
        <v>0</v>
      </c>
      <c r="H59" s="66">
        <f t="shared" si="22"/>
        <v>0</v>
      </c>
      <c r="I59" s="66">
        <f t="shared" si="22"/>
        <v>0</v>
      </c>
      <c r="J59" s="66">
        <f t="shared" si="22"/>
        <v>0</v>
      </c>
      <c r="K59" s="66">
        <f t="shared" si="22"/>
        <v>0</v>
      </c>
      <c r="L59" s="66">
        <f t="shared" si="22"/>
        <v>0</v>
      </c>
      <c r="M59" s="66">
        <f t="shared" si="22"/>
        <v>0</v>
      </c>
      <c r="N59" s="66">
        <f t="shared" si="22"/>
        <v>0</v>
      </c>
      <c r="O59" s="66">
        <f t="shared" si="22"/>
        <v>0</v>
      </c>
      <c r="P59" s="66">
        <f t="shared" si="22"/>
        <v>0</v>
      </c>
      <c r="Q59" s="66">
        <f t="shared" si="22"/>
        <v>0</v>
      </c>
      <c r="R59" s="66">
        <f t="shared" si="22"/>
        <v>0</v>
      </c>
      <c r="S59" s="66">
        <f t="shared" si="22"/>
        <v>0</v>
      </c>
      <c r="T59" s="66">
        <f t="shared" si="22"/>
        <v>0</v>
      </c>
      <c r="U59" s="66">
        <f t="shared" si="22"/>
        <v>0</v>
      </c>
      <c r="V59" s="66">
        <f t="shared" si="22"/>
        <v>0</v>
      </c>
      <c r="W59" s="66">
        <f t="shared" si="22"/>
        <v>0</v>
      </c>
      <c r="X59" s="66">
        <f t="shared" si="22"/>
        <v>0</v>
      </c>
      <c r="Y59" s="66">
        <f>SUM(Y49:Y50,-Y54)</f>
        <v>0</v>
      </c>
      <c r="Z59" s="70">
        <f t="shared" si="3"/>
        <v>0</v>
      </c>
    </row>
    <row r="60" spans="1:26" x14ac:dyDescent="0.15">
      <c r="B60" s="36" t="s">
        <v>83</v>
      </c>
      <c r="C60" s="47"/>
      <c r="D60" s="60"/>
      <c r="E60" s="77">
        <v>0.3483</v>
      </c>
      <c r="F60" s="66">
        <f>MAX(F59*$E$60,0)</f>
        <v>0</v>
      </c>
      <c r="G60" s="66">
        <f t="shared" ref="G60:Y60" si="23">MAX(G59*$E$60,0)</f>
        <v>0</v>
      </c>
      <c r="H60" s="66">
        <f t="shared" si="23"/>
        <v>0</v>
      </c>
      <c r="I60" s="66">
        <f t="shared" si="23"/>
        <v>0</v>
      </c>
      <c r="J60" s="66">
        <f t="shared" si="23"/>
        <v>0</v>
      </c>
      <c r="K60" s="66">
        <f t="shared" si="23"/>
        <v>0</v>
      </c>
      <c r="L60" s="66">
        <f t="shared" si="23"/>
        <v>0</v>
      </c>
      <c r="M60" s="66">
        <f t="shared" si="23"/>
        <v>0</v>
      </c>
      <c r="N60" s="66">
        <f t="shared" si="23"/>
        <v>0</v>
      </c>
      <c r="O60" s="66">
        <f t="shared" si="23"/>
        <v>0</v>
      </c>
      <c r="P60" s="66">
        <f t="shared" si="23"/>
        <v>0</v>
      </c>
      <c r="Q60" s="66">
        <f t="shared" si="23"/>
        <v>0</v>
      </c>
      <c r="R60" s="66">
        <f t="shared" si="23"/>
        <v>0</v>
      </c>
      <c r="S60" s="66">
        <f t="shared" si="23"/>
        <v>0</v>
      </c>
      <c r="T60" s="66">
        <f t="shared" si="23"/>
        <v>0</v>
      </c>
      <c r="U60" s="66">
        <f t="shared" si="23"/>
        <v>0</v>
      </c>
      <c r="V60" s="66">
        <f t="shared" si="23"/>
        <v>0</v>
      </c>
      <c r="W60" s="66">
        <f t="shared" si="23"/>
        <v>0</v>
      </c>
      <c r="X60" s="66">
        <f t="shared" si="23"/>
        <v>0</v>
      </c>
      <c r="Y60" s="66">
        <f t="shared" si="23"/>
        <v>0</v>
      </c>
      <c r="Z60" s="70">
        <f t="shared" si="3"/>
        <v>0</v>
      </c>
    </row>
    <row r="61" spans="1:26" x14ac:dyDescent="0.15">
      <c r="B61" s="36" t="s">
        <v>84</v>
      </c>
      <c r="C61" s="47"/>
      <c r="D61" s="60"/>
      <c r="E61" s="47"/>
      <c r="F61" s="76"/>
      <c r="G61" s="76"/>
      <c r="H61" s="76"/>
      <c r="I61" s="76"/>
      <c r="J61" s="76"/>
      <c r="K61" s="76"/>
      <c r="L61" s="76"/>
      <c r="M61" s="76"/>
      <c r="N61" s="76"/>
      <c r="O61" s="76"/>
      <c r="P61" s="76"/>
      <c r="Q61" s="76"/>
      <c r="R61" s="76"/>
      <c r="S61" s="76"/>
      <c r="T61" s="76"/>
      <c r="U61" s="76"/>
      <c r="V61" s="76"/>
      <c r="W61" s="76"/>
      <c r="X61" s="76"/>
      <c r="Y61" s="76"/>
      <c r="Z61" s="70">
        <f t="shared" si="3"/>
        <v>0</v>
      </c>
    </row>
    <row r="62" spans="1:26" x14ac:dyDescent="0.15">
      <c r="B62" s="36" t="s">
        <v>85</v>
      </c>
      <c r="C62" s="47"/>
      <c r="D62" s="60"/>
      <c r="E62" s="47"/>
      <c r="F62" s="66">
        <f>SUM(F59,-F60,-F61)</f>
        <v>0</v>
      </c>
      <c r="G62" s="66">
        <f t="shared" ref="G62:Y62" si="24">SUM(G59,-G60,-G61)</f>
        <v>0</v>
      </c>
      <c r="H62" s="66">
        <f t="shared" si="24"/>
        <v>0</v>
      </c>
      <c r="I62" s="66">
        <f t="shared" si="24"/>
        <v>0</v>
      </c>
      <c r="J62" s="66">
        <f t="shared" si="24"/>
        <v>0</v>
      </c>
      <c r="K62" s="66">
        <f t="shared" si="24"/>
        <v>0</v>
      </c>
      <c r="L62" s="66">
        <f t="shared" si="24"/>
        <v>0</v>
      </c>
      <c r="M62" s="66">
        <f t="shared" si="24"/>
        <v>0</v>
      </c>
      <c r="N62" s="66">
        <f t="shared" si="24"/>
        <v>0</v>
      </c>
      <c r="O62" s="66">
        <f t="shared" si="24"/>
        <v>0</v>
      </c>
      <c r="P62" s="66">
        <f t="shared" si="24"/>
        <v>0</v>
      </c>
      <c r="Q62" s="66">
        <f t="shared" si="24"/>
        <v>0</v>
      </c>
      <c r="R62" s="66">
        <f t="shared" si="24"/>
        <v>0</v>
      </c>
      <c r="S62" s="66">
        <f t="shared" si="24"/>
        <v>0</v>
      </c>
      <c r="T62" s="66">
        <f t="shared" si="24"/>
        <v>0</v>
      </c>
      <c r="U62" s="66">
        <f t="shared" si="24"/>
        <v>0</v>
      </c>
      <c r="V62" s="66">
        <f t="shared" si="24"/>
        <v>0</v>
      </c>
      <c r="W62" s="66">
        <f t="shared" si="24"/>
        <v>0</v>
      </c>
      <c r="X62" s="66">
        <f t="shared" si="24"/>
        <v>0</v>
      </c>
      <c r="Y62" s="66">
        <f t="shared" si="24"/>
        <v>0</v>
      </c>
      <c r="Z62" s="70">
        <f t="shared" si="3"/>
        <v>0</v>
      </c>
    </row>
    <row r="63" spans="1:26" x14ac:dyDescent="0.15">
      <c r="F63" s="9"/>
      <c r="G63" s="9"/>
      <c r="H63" s="9"/>
      <c r="I63" s="9"/>
      <c r="J63" s="9"/>
      <c r="K63" s="9"/>
      <c r="L63" s="9"/>
      <c r="M63" s="9"/>
      <c r="N63" s="9"/>
      <c r="O63" s="9"/>
      <c r="P63" s="9"/>
      <c r="Q63" s="9"/>
      <c r="R63" s="9"/>
      <c r="S63" s="9"/>
      <c r="T63" s="9"/>
      <c r="U63" s="9"/>
      <c r="V63" s="9"/>
      <c r="W63" s="9"/>
      <c r="X63" s="9"/>
      <c r="Y63" s="9"/>
    </row>
    <row r="64" spans="1:26" ht="15.75" x14ac:dyDescent="0.15">
      <c r="A64" s="3" t="s">
        <v>21</v>
      </c>
      <c r="F64" s="9"/>
      <c r="G64" s="9"/>
      <c r="H64" s="9"/>
      <c r="I64" s="9"/>
      <c r="J64" s="9"/>
      <c r="K64" s="9"/>
      <c r="L64" s="9"/>
      <c r="M64" s="9"/>
      <c r="N64" s="9"/>
      <c r="O64" s="9"/>
      <c r="P64" s="9"/>
      <c r="Q64" s="9"/>
      <c r="R64" s="9"/>
      <c r="S64" s="9"/>
      <c r="T64" s="9"/>
      <c r="U64" s="9"/>
      <c r="V64" s="9"/>
      <c r="W64" s="9"/>
      <c r="X64" s="9"/>
      <c r="Y64" s="9"/>
      <c r="Z64" s="123" t="s">
        <v>53</v>
      </c>
    </row>
    <row r="65" spans="2:27" x14ac:dyDescent="0.15">
      <c r="F65" s="5" t="s">
        <v>0</v>
      </c>
      <c r="G65" s="5" t="s">
        <v>1</v>
      </c>
      <c r="H65" s="5" t="s">
        <v>2</v>
      </c>
      <c r="I65" s="5" t="s">
        <v>3</v>
      </c>
      <c r="J65" s="5" t="s">
        <v>4</v>
      </c>
      <c r="K65" s="5" t="s">
        <v>5</v>
      </c>
      <c r="L65" s="5" t="s">
        <v>6</v>
      </c>
      <c r="M65" s="5" t="s">
        <v>7</v>
      </c>
      <c r="N65" s="5" t="s">
        <v>8</v>
      </c>
      <c r="O65" s="5" t="s">
        <v>9</v>
      </c>
      <c r="P65" s="5" t="s">
        <v>10</v>
      </c>
      <c r="Q65" s="5" t="s">
        <v>11</v>
      </c>
      <c r="R65" s="5" t="s">
        <v>12</v>
      </c>
      <c r="S65" s="5" t="s">
        <v>13</v>
      </c>
      <c r="T65" s="5" t="s">
        <v>14</v>
      </c>
      <c r="U65" s="5" t="s">
        <v>15</v>
      </c>
      <c r="V65" s="5" t="s">
        <v>16</v>
      </c>
      <c r="W65" s="5" t="s">
        <v>17</v>
      </c>
      <c r="X65" s="5" t="s">
        <v>18</v>
      </c>
      <c r="Y65" s="5" t="s">
        <v>19</v>
      </c>
      <c r="Z65" s="124"/>
    </row>
    <row r="66" spans="2:27" x14ac:dyDescent="0.15">
      <c r="F66" s="6">
        <v>1</v>
      </c>
      <c r="G66" s="6">
        <f>F66+1</f>
        <v>2</v>
      </c>
      <c r="H66" s="6">
        <f t="shared" ref="H66:Y66" si="25">G66+1</f>
        <v>3</v>
      </c>
      <c r="I66" s="6">
        <f t="shared" si="25"/>
        <v>4</v>
      </c>
      <c r="J66" s="6">
        <f t="shared" si="25"/>
        <v>5</v>
      </c>
      <c r="K66" s="6">
        <f t="shared" si="25"/>
        <v>6</v>
      </c>
      <c r="L66" s="6">
        <f t="shared" si="25"/>
        <v>7</v>
      </c>
      <c r="M66" s="6">
        <f t="shared" si="25"/>
        <v>8</v>
      </c>
      <c r="N66" s="6">
        <f t="shared" si="25"/>
        <v>9</v>
      </c>
      <c r="O66" s="6">
        <f t="shared" si="25"/>
        <v>10</v>
      </c>
      <c r="P66" s="6">
        <f t="shared" si="25"/>
        <v>11</v>
      </c>
      <c r="Q66" s="6">
        <f t="shared" si="25"/>
        <v>12</v>
      </c>
      <c r="R66" s="6">
        <f t="shared" si="25"/>
        <v>13</v>
      </c>
      <c r="S66" s="6">
        <f t="shared" si="25"/>
        <v>14</v>
      </c>
      <c r="T66" s="6">
        <f t="shared" si="25"/>
        <v>15</v>
      </c>
      <c r="U66" s="6">
        <f t="shared" si="25"/>
        <v>16</v>
      </c>
      <c r="V66" s="6">
        <f t="shared" si="25"/>
        <v>17</v>
      </c>
      <c r="W66" s="6">
        <f t="shared" si="25"/>
        <v>18</v>
      </c>
      <c r="X66" s="6">
        <f t="shared" si="25"/>
        <v>19</v>
      </c>
      <c r="Y66" s="6">
        <f t="shared" si="25"/>
        <v>20</v>
      </c>
      <c r="Z66" s="125" t="s">
        <v>54</v>
      </c>
    </row>
    <row r="67" spans="2:27" x14ac:dyDescent="0.15">
      <c r="F67" s="7">
        <v>43555</v>
      </c>
      <c r="G67" s="7">
        <f>DATE(YEAR(F67)+1,MONTH(F67),DAY(F67))</f>
        <v>43921</v>
      </c>
      <c r="H67" s="7">
        <f t="shared" ref="H67:Y67" si="26">DATE(YEAR(G67)+1,MONTH(G67),DAY(G67))</f>
        <v>44286</v>
      </c>
      <c r="I67" s="7">
        <f t="shared" si="26"/>
        <v>44651</v>
      </c>
      <c r="J67" s="7">
        <f t="shared" si="26"/>
        <v>45016</v>
      </c>
      <c r="K67" s="7">
        <f t="shared" si="26"/>
        <v>45382</v>
      </c>
      <c r="L67" s="7">
        <f t="shared" si="26"/>
        <v>45747</v>
      </c>
      <c r="M67" s="7">
        <f t="shared" si="26"/>
        <v>46112</v>
      </c>
      <c r="N67" s="7">
        <f t="shared" si="26"/>
        <v>46477</v>
      </c>
      <c r="O67" s="7">
        <f t="shared" si="26"/>
        <v>46843</v>
      </c>
      <c r="P67" s="7">
        <f t="shared" si="26"/>
        <v>47208</v>
      </c>
      <c r="Q67" s="7">
        <f t="shared" si="26"/>
        <v>47573</v>
      </c>
      <c r="R67" s="7">
        <f t="shared" si="26"/>
        <v>47938</v>
      </c>
      <c r="S67" s="7">
        <f t="shared" si="26"/>
        <v>48304</v>
      </c>
      <c r="T67" s="7">
        <f t="shared" si="26"/>
        <v>48669</v>
      </c>
      <c r="U67" s="7">
        <f t="shared" si="26"/>
        <v>49034</v>
      </c>
      <c r="V67" s="7">
        <f t="shared" si="26"/>
        <v>49399</v>
      </c>
      <c r="W67" s="7">
        <f t="shared" si="26"/>
        <v>49765</v>
      </c>
      <c r="X67" s="7">
        <f t="shared" si="26"/>
        <v>50130</v>
      </c>
      <c r="Y67" s="7">
        <f t="shared" si="26"/>
        <v>50495</v>
      </c>
      <c r="Z67" s="8"/>
    </row>
    <row r="68" spans="2:27" x14ac:dyDescent="0.15">
      <c r="B68" s="126" t="s">
        <v>86</v>
      </c>
      <c r="C68" s="50"/>
      <c r="D68" s="58"/>
      <c r="E68" s="50"/>
      <c r="F68" s="62">
        <f t="shared" ref="F68:Y68" si="27">SUM(F69:F82)</f>
        <v>0</v>
      </c>
      <c r="G68" s="62">
        <f t="shared" si="27"/>
        <v>0</v>
      </c>
      <c r="H68" s="62">
        <f t="shared" si="27"/>
        <v>0</v>
      </c>
      <c r="I68" s="62">
        <f t="shared" si="27"/>
        <v>0</v>
      </c>
      <c r="J68" s="62">
        <f t="shared" si="27"/>
        <v>0</v>
      </c>
      <c r="K68" s="62">
        <f t="shared" si="27"/>
        <v>0</v>
      </c>
      <c r="L68" s="62">
        <f t="shared" si="27"/>
        <v>0</v>
      </c>
      <c r="M68" s="62">
        <f t="shared" si="27"/>
        <v>0</v>
      </c>
      <c r="N68" s="62">
        <f t="shared" si="27"/>
        <v>0</v>
      </c>
      <c r="O68" s="62">
        <f t="shared" si="27"/>
        <v>0</v>
      </c>
      <c r="P68" s="62">
        <f t="shared" si="27"/>
        <v>0</v>
      </c>
      <c r="Q68" s="62">
        <f t="shared" si="27"/>
        <v>0</v>
      </c>
      <c r="R68" s="62">
        <f t="shared" si="27"/>
        <v>0</v>
      </c>
      <c r="S68" s="62">
        <f t="shared" si="27"/>
        <v>0</v>
      </c>
      <c r="T68" s="62">
        <f t="shared" si="27"/>
        <v>0</v>
      </c>
      <c r="U68" s="62">
        <f t="shared" si="27"/>
        <v>0</v>
      </c>
      <c r="V68" s="62">
        <f t="shared" si="27"/>
        <v>0</v>
      </c>
      <c r="W68" s="62">
        <f t="shared" si="27"/>
        <v>0</v>
      </c>
      <c r="X68" s="62">
        <f t="shared" si="27"/>
        <v>0</v>
      </c>
      <c r="Y68" s="62">
        <f t="shared" si="27"/>
        <v>0</v>
      </c>
      <c r="Z68" s="67">
        <f>SUM(F68:Y68)</f>
        <v>0</v>
      </c>
    </row>
    <row r="69" spans="2:27" x14ac:dyDescent="0.15">
      <c r="B69" s="59"/>
      <c r="C69" s="202" t="s">
        <v>87</v>
      </c>
      <c r="D69" s="203"/>
      <c r="E69" s="204"/>
      <c r="F69" s="65">
        <f>F59</f>
        <v>0</v>
      </c>
      <c r="G69" s="65">
        <f t="shared" ref="G69:Y69" si="28">G59</f>
        <v>0</v>
      </c>
      <c r="H69" s="65">
        <f t="shared" si="28"/>
        <v>0</v>
      </c>
      <c r="I69" s="65">
        <f t="shared" si="28"/>
        <v>0</v>
      </c>
      <c r="J69" s="65">
        <f t="shared" si="28"/>
        <v>0</v>
      </c>
      <c r="K69" s="65">
        <f t="shared" si="28"/>
        <v>0</v>
      </c>
      <c r="L69" s="65">
        <f t="shared" si="28"/>
        <v>0</v>
      </c>
      <c r="M69" s="65">
        <f t="shared" si="28"/>
        <v>0</v>
      </c>
      <c r="N69" s="65">
        <f t="shared" si="28"/>
        <v>0</v>
      </c>
      <c r="O69" s="65">
        <f t="shared" si="28"/>
        <v>0</v>
      </c>
      <c r="P69" s="65">
        <f t="shared" si="28"/>
        <v>0</v>
      </c>
      <c r="Q69" s="65">
        <f t="shared" si="28"/>
        <v>0</v>
      </c>
      <c r="R69" s="65">
        <f t="shared" si="28"/>
        <v>0</v>
      </c>
      <c r="S69" s="65">
        <f t="shared" si="28"/>
        <v>0</v>
      </c>
      <c r="T69" s="65">
        <f t="shared" si="28"/>
        <v>0</v>
      </c>
      <c r="U69" s="65">
        <f t="shared" si="28"/>
        <v>0</v>
      </c>
      <c r="V69" s="65">
        <f t="shared" si="28"/>
        <v>0</v>
      </c>
      <c r="W69" s="65">
        <f t="shared" si="28"/>
        <v>0</v>
      </c>
      <c r="X69" s="65">
        <f t="shared" si="28"/>
        <v>0</v>
      </c>
      <c r="Y69" s="65">
        <f t="shared" si="28"/>
        <v>0</v>
      </c>
      <c r="Z69" s="68">
        <f t="shared" ref="Z69:Z96" si="29">SUM(F69:Y69)</f>
        <v>0</v>
      </c>
    </row>
    <row r="70" spans="2:27" x14ac:dyDescent="0.15">
      <c r="B70" s="59"/>
      <c r="C70" s="199" t="s">
        <v>63</v>
      </c>
      <c r="D70" s="200"/>
      <c r="E70" s="201"/>
      <c r="F70" s="64">
        <f t="shared" ref="F70:Y71" si="30">F22</f>
        <v>0</v>
      </c>
      <c r="G70" s="64">
        <f t="shared" si="30"/>
        <v>0</v>
      </c>
      <c r="H70" s="64">
        <f t="shared" si="30"/>
        <v>0</v>
      </c>
      <c r="I70" s="64">
        <f t="shared" si="30"/>
        <v>0</v>
      </c>
      <c r="J70" s="64">
        <f t="shared" si="30"/>
        <v>0</v>
      </c>
      <c r="K70" s="64">
        <f t="shared" si="30"/>
        <v>0</v>
      </c>
      <c r="L70" s="64">
        <f t="shared" si="30"/>
        <v>0</v>
      </c>
      <c r="M70" s="64">
        <f t="shared" si="30"/>
        <v>0</v>
      </c>
      <c r="N70" s="64">
        <f t="shared" si="30"/>
        <v>0</v>
      </c>
      <c r="O70" s="64">
        <f t="shared" si="30"/>
        <v>0</v>
      </c>
      <c r="P70" s="64">
        <f t="shared" si="30"/>
        <v>0</v>
      </c>
      <c r="Q70" s="64">
        <f t="shared" si="30"/>
        <v>0</v>
      </c>
      <c r="R70" s="64">
        <f t="shared" si="30"/>
        <v>0</v>
      </c>
      <c r="S70" s="64">
        <f t="shared" si="30"/>
        <v>0</v>
      </c>
      <c r="T70" s="64">
        <f t="shared" si="30"/>
        <v>0</v>
      </c>
      <c r="U70" s="64">
        <f t="shared" si="30"/>
        <v>0</v>
      </c>
      <c r="V70" s="64">
        <f t="shared" si="30"/>
        <v>0</v>
      </c>
      <c r="W70" s="64">
        <f t="shared" si="30"/>
        <v>0</v>
      </c>
      <c r="X70" s="64">
        <f t="shared" si="30"/>
        <v>0</v>
      </c>
      <c r="Y70" s="64">
        <f t="shared" si="30"/>
        <v>0</v>
      </c>
      <c r="Z70" s="69">
        <f t="shared" si="29"/>
        <v>0</v>
      </c>
    </row>
    <row r="71" spans="2:27" x14ac:dyDescent="0.15">
      <c r="B71" s="59"/>
      <c r="C71" s="103" t="s">
        <v>64</v>
      </c>
      <c r="D71" s="104"/>
      <c r="E71" s="105"/>
      <c r="F71" s="64">
        <f t="shared" si="30"/>
        <v>0</v>
      </c>
      <c r="G71" s="64">
        <f t="shared" si="30"/>
        <v>0</v>
      </c>
      <c r="H71" s="64">
        <f t="shared" si="30"/>
        <v>0</v>
      </c>
      <c r="I71" s="64">
        <f t="shared" si="30"/>
        <v>0</v>
      </c>
      <c r="J71" s="64">
        <f t="shared" si="30"/>
        <v>0</v>
      </c>
      <c r="K71" s="64">
        <f t="shared" si="30"/>
        <v>0</v>
      </c>
      <c r="L71" s="64">
        <f t="shared" si="30"/>
        <v>0</v>
      </c>
      <c r="M71" s="64">
        <f t="shared" si="30"/>
        <v>0</v>
      </c>
      <c r="N71" s="64">
        <f t="shared" si="30"/>
        <v>0</v>
      </c>
      <c r="O71" s="64">
        <f t="shared" si="30"/>
        <v>0</v>
      </c>
      <c r="P71" s="64">
        <f t="shared" si="30"/>
        <v>0</v>
      </c>
      <c r="Q71" s="64">
        <f t="shared" si="30"/>
        <v>0</v>
      </c>
      <c r="R71" s="64">
        <f t="shared" si="30"/>
        <v>0</v>
      </c>
      <c r="S71" s="64">
        <f t="shared" si="30"/>
        <v>0</v>
      </c>
      <c r="T71" s="64">
        <f t="shared" si="30"/>
        <v>0</v>
      </c>
      <c r="U71" s="64">
        <f t="shared" si="30"/>
        <v>0</v>
      </c>
      <c r="V71" s="64">
        <f t="shared" si="30"/>
        <v>0</v>
      </c>
      <c r="W71" s="64">
        <f t="shared" si="30"/>
        <v>0</v>
      </c>
      <c r="X71" s="64">
        <f t="shared" si="30"/>
        <v>0</v>
      </c>
      <c r="Y71" s="64">
        <f t="shared" si="30"/>
        <v>0</v>
      </c>
      <c r="Z71" s="69">
        <f t="shared" si="29"/>
        <v>0</v>
      </c>
    </row>
    <row r="72" spans="2:27" x14ac:dyDescent="0.15">
      <c r="B72" s="59"/>
      <c r="C72" s="103" t="s">
        <v>69</v>
      </c>
      <c r="D72" s="104"/>
      <c r="E72" s="105"/>
      <c r="F72" s="64">
        <f>F36</f>
        <v>0</v>
      </c>
      <c r="G72" s="64">
        <f t="shared" ref="G72:Y72" si="31">G36</f>
        <v>0</v>
      </c>
      <c r="H72" s="64">
        <f t="shared" si="31"/>
        <v>0</v>
      </c>
      <c r="I72" s="64">
        <f t="shared" si="31"/>
        <v>0</v>
      </c>
      <c r="J72" s="64">
        <f t="shared" si="31"/>
        <v>0</v>
      </c>
      <c r="K72" s="64">
        <f t="shared" si="31"/>
        <v>0</v>
      </c>
      <c r="L72" s="64">
        <f t="shared" si="31"/>
        <v>0</v>
      </c>
      <c r="M72" s="64">
        <f t="shared" si="31"/>
        <v>0</v>
      </c>
      <c r="N72" s="64">
        <f t="shared" si="31"/>
        <v>0</v>
      </c>
      <c r="O72" s="64">
        <f t="shared" si="31"/>
        <v>0</v>
      </c>
      <c r="P72" s="64">
        <f t="shared" si="31"/>
        <v>0</v>
      </c>
      <c r="Q72" s="64">
        <f t="shared" si="31"/>
        <v>0</v>
      </c>
      <c r="R72" s="64">
        <f t="shared" si="31"/>
        <v>0</v>
      </c>
      <c r="S72" s="64">
        <f t="shared" si="31"/>
        <v>0</v>
      </c>
      <c r="T72" s="64">
        <f t="shared" si="31"/>
        <v>0</v>
      </c>
      <c r="U72" s="64">
        <f t="shared" si="31"/>
        <v>0</v>
      </c>
      <c r="V72" s="64">
        <f t="shared" si="31"/>
        <v>0</v>
      </c>
      <c r="W72" s="64">
        <f t="shared" si="31"/>
        <v>0</v>
      </c>
      <c r="X72" s="64">
        <f t="shared" si="31"/>
        <v>0</v>
      </c>
      <c r="Y72" s="64">
        <f t="shared" si="31"/>
        <v>0</v>
      </c>
      <c r="Z72" s="69">
        <f t="shared" si="29"/>
        <v>0</v>
      </c>
    </row>
    <row r="73" spans="2:27" x14ac:dyDescent="0.15">
      <c r="B73" s="59"/>
      <c r="C73" s="199" t="s">
        <v>65</v>
      </c>
      <c r="D73" s="200"/>
      <c r="E73" s="201"/>
      <c r="F73" s="64">
        <f t="shared" ref="F73:Y73" si="32">F24</f>
        <v>0</v>
      </c>
      <c r="G73" s="64">
        <f t="shared" si="32"/>
        <v>0</v>
      </c>
      <c r="H73" s="64">
        <f t="shared" si="32"/>
        <v>0</v>
      </c>
      <c r="I73" s="64">
        <f t="shared" si="32"/>
        <v>0</v>
      </c>
      <c r="J73" s="64">
        <f t="shared" si="32"/>
        <v>0</v>
      </c>
      <c r="K73" s="64">
        <f t="shared" si="32"/>
        <v>0</v>
      </c>
      <c r="L73" s="64">
        <f t="shared" si="32"/>
        <v>0</v>
      </c>
      <c r="M73" s="64">
        <f t="shared" si="32"/>
        <v>0</v>
      </c>
      <c r="N73" s="64">
        <f t="shared" si="32"/>
        <v>0</v>
      </c>
      <c r="O73" s="64">
        <f t="shared" si="32"/>
        <v>0</v>
      </c>
      <c r="P73" s="64">
        <f t="shared" si="32"/>
        <v>0</v>
      </c>
      <c r="Q73" s="64">
        <f t="shared" si="32"/>
        <v>0</v>
      </c>
      <c r="R73" s="64">
        <f t="shared" si="32"/>
        <v>0</v>
      </c>
      <c r="S73" s="64">
        <f t="shared" si="32"/>
        <v>0</v>
      </c>
      <c r="T73" s="64">
        <f t="shared" si="32"/>
        <v>0</v>
      </c>
      <c r="U73" s="64">
        <f t="shared" si="32"/>
        <v>0</v>
      </c>
      <c r="V73" s="64">
        <f t="shared" si="32"/>
        <v>0</v>
      </c>
      <c r="W73" s="64">
        <f t="shared" si="32"/>
        <v>0</v>
      </c>
      <c r="X73" s="64">
        <f t="shared" si="32"/>
        <v>0</v>
      </c>
      <c r="Y73" s="64">
        <f t="shared" si="32"/>
        <v>0</v>
      </c>
      <c r="Z73" s="69">
        <f t="shared" si="29"/>
        <v>0</v>
      </c>
    </row>
    <row r="74" spans="2:27" x14ac:dyDescent="0.15">
      <c r="B74" s="59"/>
      <c r="C74" s="103" t="s">
        <v>88</v>
      </c>
      <c r="D74" s="104"/>
      <c r="E74" s="105"/>
      <c r="F74" s="64">
        <f>F55</f>
        <v>0</v>
      </c>
      <c r="G74" s="64">
        <f t="shared" ref="G74:Y75" si="33">G55</f>
        <v>0</v>
      </c>
      <c r="H74" s="64">
        <f t="shared" si="33"/>
        <v>0</v>
      </c>
      <c r="I74" s="64">
        <f t="shared" si="33"/>
        <v>0</v>
      </c>
      <c r="J74" s="64">
        <f t="shared" si="33"/>
        <v>0</v>
      </c>
      <c r="K74" s="64">
        <f t="shared" si="33"/>
        <v>0</v>
      </c>
      <c r="L74" s="64">
        <f t="shared" si="33"/>
        <v>0</v>
      </c>
      <c r="M74" s="64">
        <f t="shared" si="33"/>
        <v>0</v>
      </c>
      <c r="N74" s="64">
        <f t="shared" si="33"/>
        <v>0</v>
      </c>
      <c r="O74" s="64">
        <f t="shared" si="33"/>
        <v>0</v>
      </c>
      <c r="P74" s="64">
        <f t="shared" si="33"/>
        <v>0</v>
      </c>
      <c r="Q74" s="64">
        <f t="shared" si="33"/>
        <v>0</v>
      </c>
      <c r="R74" s="64">
        <f t="shared" si="33"/>
        <v>0</v>
      </c>
      <c r="S74" s="64">
        <f t="shared" si="33"/>
        <v>0</v>
      </c>
      <c r="T74" s="64">
        <f t="shared" si="33"/>
        <v>0</v>
      </c>
      <c r="U74" s="64">
        <f t="shared" si="33"/>
        <v>0</v>
      </c>
      <c r="V74" s="64">
        <f t="shared" si="33"/>
        <v>0</v>
      </c>
      <c r="W74" s="64">
        <f t="shared" si="33"/>
        <v>0</v>
      </c>
      <c r="X74" s="64">
        <f t="shared" si="33"/>
        <v>0</v>
      </c>
      <c r="Y74" s="64">
        <f t="shared" si="33"/>
        <v>0</v>
      </c>
      <c r="Z74" s="69">
        <f t="shared" si="29"/>
        <v>0</v>
      </c>
    </row>
    <row r="75" spans="2:27" x14ac:dyDescent="0.15">
      <c r="B75" s="59"/>
      <c r="C75" s="103" t="s">
        <v>89</v>
      </c>
      <c r="D75" s="104"/>
      <c r="E75" s="105"/>
      <c r="F75" s="64">
        <f>F56</f>
        <v>0</v>
      </c>
      <c r="G75" s="64">
        <f t="shared" si="33"/>
        <v>0</v>
      </c>
      <c r="H75" s="64">
        <f t="shared" si="33"/>
        <v>0</v>
      </c>
      <c r="I75" s="64">
        <f t="shared" si="33"/>
        <v>0</v>
      </c>
      <c r="J75" s="64">
        <f t="shared" si="33"/>
        <v>0</v>
      </c>
      <c r="K75" s="64">
        <f t="shared" si="33"/>
        <v>0</v>
      </c>
      <c r="L75" s="64">
        <f t="shared" si="33"/>
        <v>0</v>
      </c>
      <c r="M75" s="64">
        <f t="shared" si="33"/>
        <v>0</v>
      </c>
      <c r="N75" s="64">
        <f t="shared" si="33"/>
        <v>0</v>
      </c>
      <c r="O75" s="64">
        <f t="shared" si="33"/>
        <v>0</v>
      </c>
      <c r="P75" s="64">
        <f t="shared" si="33"/>
        <v>0</v>
      </c>
      <c r="Q75" s="64">
        <f t="shared" si="33"/>
        <v>0</v>
      </c>
      <c r="R75" s="64">
        <f t="shared" si="33"/>
        <v>0</v>
      </c>
      <c r="S75" s="64">
        <f t="shared" si="33"/>
        <v>0</v>
      </c>
      <c r="T75" s="64">
        <f t="shared" si="33"/>
        <v>0</v>
      </c>
      <c r="U75" s="64">
        <f t="shared" si="33"/>
        <v>0</v>
      </c>
      <c r="V75" s="64">
        <f t="shared" si="33"/>
        <v>0</v>
      </c>
      <c r="W75" s="64">
        <f t="shared" si="33"/>
        <v>0</v>
      </c>
      <c r="X75" s="64">
        <f t="shared" si="33"/>
        <v>0</v>
      </c>
      <c r="Y75" s="64">
        <f t="shared" si="33"/>
        <v>0</v>
      </c>
      <c r="Z75" s="69">
        <f t="shared" si="29"/>
        <v>0</v>
      </c>
    </row>
    <row r="76" spans="2:27" x14ac:dyDescent="0.15">
      <c r="B76" s="59"/>
      <c r="C76" s="103" t="s">
        <v>90</v>
      </c>
      <c r="D76" s="104"/>
      <c r="E76" s="105"/>
      <c r="F76" s="64">
        <f>F47</f>
        <v>0</v>
      </c>
      <c r="G76" s="64">
        <f t="shared" ref="G76:Y76" si="34">G47</f>
        <v>0</v>
      </c>
      <c r="H76" s="64">
        <f t="shared" si="34"/>
        <v>0</v>
      </c>
      <c r="I76" s="64">
        <f t="shared" si="34"/>
        <v>0</v>
      </c>
      <c r="J76" s="64">
        <f t="shared" si="34"/>
        <v>0</v>
      </c>
      <c r="K76" s="64">
        <f t="shared" si="34"/>
        <v>0</v>
      </c>
      <c r="L76" s="64">
        <f t="shared" si="34"/>
        <v>0</v>
      </c>
      <c r="M76" s="64">
        <f t="shared" si="34"/>
        <v>0</v>
      </c>
      <c r="N76" s="64">
        <f t="shared" si="34"/>
        <v>0</v>
      </c>
      <c r="O76" s="64">
        <f t="shared" si="34"/>
        <v>0</v>
      </c>
      <c r="P76" s="64">
        <f t="shared" si="34"/>
        <v>0</v>
      </c>
      <c r="Q76" s="64">
        <f t="shared" si="34"/>
        <v>0</v>
      </c>
      <c r="R76" s="64">
        <f t="shared" si="34"/>
        <v>0</v>
      </c>
      <c r="S76" s="64">
        <f t="shared" si="34"/>
        <v>0</v>
      </c>
      <c r="T76" s="64">
        <f t="shared" si="34"/>
        <v>0</v>
      </c>
      <c r="U76" s="64">
        <f t="shared" si="34"/>
        <v>0</v>
      </c>
      <c r="V76" s="64">
        <f t="shared" si="34"/>
        <v>0</v>
      </c>
      <c r="W76" s="64">
        <f t="shared" si="34"/>
        <v>0</v>
      </c>
      <c r="X76" s="64">
        <f t="shared" si="34"/>
        <v>0</v>
      </c>
      <c r="Y76" s="64">
        <f t="shared" si="34"/>
        <v>0</v>
      </c>
      <c r="Z76" s="69">
        <f t="shared" si="29"/>
        <v>0</v>
      </c>
    </row>
    <row r="77" spans="2:27" x14ac:dyDescent="0.15">
      <c r="B77" s="59"/>
      <c r="C77" s="199" t="s">
        <v>91</v>
      </c>
      <c r="D77" s="200"/>
      <c r="E77" s="201"/>
      <c r="F77" s="64">
        <f t="shared" ref="F77:Y77" si="35">-F60</f>
        <v>0</v>
      </c>
      <c r="G77" s="64">
        <f t="shared" si="35"/>
        <v>0</v>
      </c>
      <c r="H77" s="64">
        <f t="shared" si="35"/>
        <v>0</v>
      </c>
      <c r="I77" s="64">
        <f t="shared" si="35"/>
        <v>0</v>
      </c>
      <c r="J77" s="64">
        <f t="shared" si="35"/>
        <v>0</v>
      </c>
      <c r="K77" s="64">
        <f t="shared" si="35"/>
        <v>0</v>
      </c>
      <c r="L77" s="64">
        <f t="shared" si="35"/>
        <v>0</v>
      </c>
      <c r="M77" s="64">
        <f t="shared" si="35"/>
        <v>0</v>
      </c>
      <c r="N77" s="64">
        <f t="shared" si="35"/>
        <v>0</v>
      </c>
      <c r="O77" s="64">
        <f t="shared" si="35"/>
        <v>0</v>
      </c>
      <c r="P77" s="64">
        <f t="shared" si="35"/>
        <v>0</v>
      </c>
      <c r="Q77" s="64">
        <f t="shared" si="35"/>
        <v>0</v>
      </c>
      <c r="R77" s="64">
        <f t="shared" si="35"/>
        <v>0</v>
      </c>
      <c r="S77" s="64">
        <f t="shared" si="35"/>
        <v>0</v>
      </c>
      <c r="T77" s="64">
        <f t="shared" si="35"/>
        <v>0</v>
      </c>
      <c r="U77" s="64">
        <f t="shared" si="35"/>
        <v>0</v>
      </c>
      <c r="V77" s="64">
        <f t="shared" si="35"/>
        <v>0</v>
      </c>
      <c r="W77" s="64">
        <f t="shared" si="35"/>
        <v>0</v>
      </c>
      <c r="X77" s="64">
        <f t="shared" si="35"/>
        <v>0</v>
      </c>
      <c r="Y77" s="64">
        <f t="shared" si="35"/>
        <v>0</v>
      </c>
      <c r="Z77" s="69">
        <f t="shared" si="29"/>
        <v>0</v>
      </c>
    </row>
    <row r="78" spans="2:27" ht="14.25" customHeight="1" x14ac:dyDescent="0.15">
      <c r="B78" s="59"/>
      <c r="C78" s="205" t="s">
        <v>92</v>
      </c>
      <c r="D78" s="206"/>
      <c r="E78" s="207"/>
      <c r="F78" s="64">
        <f>-改築!E330</f>
        <v>0</v>
      </c>
      <c r="G78" s="64">
        <f>-改築!F330</f>
        <v>0</v>
      </c>
      <c r="H78" s="64">
        <f>-改築!G330</f>
        <v>0</v>
      </c>
      <c r="I78" s="64">
        <f>-改築!H330</f>
        <v>0</v>
      </c>
      <c r="J78" s="64">
        <f>-改築!I330</f>
        <v>0</v>
      </c>
      <c r="K78" s="64">
        <f>-改築!J330</f>
        <v>0</v>
      </c>
      <c r="L78" s="64">
        <f>-改築!K330</f>
        <v>0</v>
      </c>
      <c r="M78" s="64">
        <f>-改築!L330</f>
        <v>0</v>
      </c>
      <c r="N78" s="64">
        <f>-改築!M330</f>
        <v>0</v>
      </c>
      <c r="O78" s="64">
        <f>-改築!N330</f>
        <v>0</v>
      </c>
      <c r="P78" s="64">
        <f>-改築!O330</f>
        <v>0</v>
      </c>
      <c r="Q78" s="64">
        <f>-改築!P330</f>
        <v>0</v>
      </c>
      <c r="R78" s="64">
        <f>-改築!Q330</f>
        <v>0</v>
      </c>
      <c r="S78" s="64">
        <f>-改築!R330</f>
        <v>0</v>
      </c>
      <c r="T78" s="64">
        <f>-改築!S330</f>
        <v>0</v>
      </c>
      <c r="U78" s="64">
        <f>-改築!T330</f>
        <v>0</v>
      </c>
      <c r="V78" s="64">
        <f>-改築!U330</f>
        <v>0</v>
      </c>
      <c r="W78" s="64">
        <f>-改築!V330</f>
        <v>0</v>
      </c>
      <c r="X78" s="64">
        <f>-改築!W330</f>
        <v>0</v>
      </c>
      <c r="Y78" s="64">
        <f>-改築!X330</f>
        <v>0</v>
      </c>
      <c r="Z78" s="69">
        <f t="shared" si="29"/>
        <v>0</v>
      </c>
    </row>
    <row r="79" spans="2:27" ht="14.25" customHeight="1" x14ac:dyDescent="0.15">
      <c r="B79" s="59"/>
      <c r="C79" s="205" t="s">
        <v>93</v>
      </c>
      <c r="D79" s="206"/>
      <c r="E79" s="207"/>
      <c r="F79" s="64"/>
      <c r="G79" s="64"/>
      <c r="H79" s="64"/>
      <c r="I79" s="64"/>
      <c r="J79" s="64"/>
      <c r="K79" s="64"/>
      <c r="L79" s="64"/>
      <c r="M79" s="64"/>
      <c r="N79" s="64"/>
      <c r="O79" s="64"/>
      <c r="P79" s="64"/>
      <c r="Q79" s="64"/>
      <c r="R79" s="64"/>
      <c r="S79" s="64"/>
      <c r="T79" s="64"/>
      <c r="U79" s="64"/>
      <c r="V79" s="64"/>
      <c r="W79" s="64"/>
      <c r="X79" s="64"/>
      <c r="Y79" s="64">
        <f>改築!Y330</f>
        <v>0</v>
      </c>
      <c r="Z79" s="64">
        <f>SUM(F79:Y79)</f>
        <v>0</v>
      </c>
    </row>
    <row r="80" spans="2:27" x14ac:dyDescent="0.15">
      <c r="B80" s="59"/>
      <c r="C80" s="199" t="s">
        <v>94</v>
      </c>
      <c r="D80" s="200"/>
      <c r="E80" s="201"/>
      <c r="F80" s="64" t="str">
        <f>IF(F118="","",F118)</f>
        <v/>
      </c>
      <c r="G80" s="64" t="str">
        <f>IF(G118="","",G118-F118)</f>
        <v/>
      </c>
      <c r="H80" s="64" t="str">
        <f t="shared" ref="H80:Y80" si="36">IF(H118="","",H118-G118)</f>
        <v/>
      </c>
      <c r="I80" s="64" t="str">
        <f t="shared" si="36"/>
        <v/>
      </c>
      <c r="J80" s="64" t="str">
        <f t="shared" si="36"/>
        <v/>
      </c>
      <c r="K80" s="64" t="str">
        <f t="shared" si="36"/>
        <v/>
      </c>
      <c r="L80" s="64" t="str">
        <f t="shared" si="36"/>
        <v/>
      </c>
      <c r="M80" s="64" t="str">
        <f t="shared" si="36"/>
        <v/>
      </c>
      <c r="N80" s="64" t="str">
        <f t="shared" si="36"/>
        <v/>
      </c>
      <c r="O80" s="64" t="str">
        <f t="shared" si="36"/>
        <v/>
      </c>
      <c r="P80" s="64" t="str">
        <f t="shared" si="36"/>
        <v/>
      </c>
      <c r="Q80" s="64" t="str">
        <f t="shared" si="36"/>
        <v/>
      </c>
      <c r="R80" s="64" t="str">
        <f t="shared" si="36"/>
        <v/>
      </c>
      <c r="S80" s="64" t="str">
        <f t="shared" si="36"/>
        <v/>
      </c>
      <c r="T80" s="64" t="str">
        <f t="shared" si="36"/>
        <v/>
      </c>
      <c r="U80" s="64" t="str">
        <f t="shared" si="36"/>
        <v/>
      </c>
      <c r="V80" s="64" t="str">
        <f t="shared" si="36"/>
        <v/>
      </c>
      <c r="W80" s="64" t="str">
        <f t="shared" si="36"/>
        <v/>
      </c>
      <c r="X80" s="64" t="str">
        <f t="shared" si="36"/>
        <v/>
      </c>
      <c r="Y80" s="64" t="str">
        <f t="shared" si="36"/>
        <v/>
      </c>
      <c r="Z80" s="64">
        <f t="shared" si="29"/>
        <v>0</v>
      </c>
      <c r="AA80" s="9"/>
    </row>
    <row r="81" spans="2:27" x14ac:dyDescent="0.15">
      <c r="B81" s="59"/>
      <c r="C81" s="208"/>
      <c r="D81" s="209"/>
      <c r="E81" s="210"/>
      <c r="F81" s="74"/>
      <c r="G81" s="74"/>
      <c r="H81" s="74"/>
      <c r="I81" s="74"/>
      <c r="J81" s="74"/>
      <c r="K81" s="74"/>
      <c r="L81" s="74"/>
      <c r="M81" s="74"/>
      <c r="N81" s="74"/>
      <c r="O81" s="74"/>
      <c r="P81" s="74"/>
      <c r="Q81" s="74"/>
      <c r="R81" s="74"/>
      <c r="S81" s="74"/>
      <c r="T81" s="74"/>
      <c r="U81" s="74"/>
      <c r="V81" s="74"/>
      <c r="W81" s="74"/>
      <c r="X81" s="74"/>
      <c r="Y81" s="74"/>
      <c r="Z81" s="64">
        <f t="shared" si="29"/>
        <v>0</v>
      </c>
      <c r="AA81" s="9"/>
    </row>
    <row r="82" spans="2:27" x14ac:dyDescent="0.15">
      <c r="B82" s="59"/>
      <c r="C82" s="193"/>
      <c r="D82" s="194"/>
      <c r="E82" s="195"/>
      <c r="F82" s="74"/>
      <c r="G82" s="74"/>
      <c r="H82" s="74"/>
      <c r="I82" s="74"/>
      <c r="J82" s="74"/>
      <c r="K82" s="74"/>
      <c r="L82" s="74"/>
      <c r="M82" s="74"/>
      <c r="N82" s="74"/>
      <c r="O82" s="74"/>
      <c r="P82" s="74"/>
      <c r="Q82" s="74"/>
      <c r="R82" s="74"/>
      <c r="S82" s="74"/>
      <c r="T82" s="74"/>
      <c r="U82" s="74"/>
      <c r="V82" s="74"/>
      <c r="W82" s="74"/>
      <c r="X82" s="74"/>
      <c r="Y82" s="74"/>
      <c r="Z82" s="69">
        <f t="shared" si="29"/>
        <v>0</v>
      </c>
    </row>
    <row r="83" spans="2:27" x14ac:dyDescent="0.15">
      <c r="B83" s="126" t="s">
        <v>95</v>
      </c>
      <c r="C83" s="50"/>
      <c r="D83" s="58"/>
      <c r="E83" s="50"/>
      <c r="F83" s="62">
        <f>SUM(F84:F91)</f>
        <v>0</v>
      </c>
      <c r="G83" s="62">
        <f t="shared" ref="G83:Y83" si="37">SUM(G84:G91)</f>
        <v>0</v>
      </c>
      <c r="H83" s="62">
        <f t="shared" si="37"/>
        <v>0</v>
      </c>
      <c r="I83" s="62">
        <f t="shared" si="37"/>
        <v>0</v>
      </c>
      <c r="J83" s="62">
        <f t="shared" si="37"/>
        <v>0</v>
      </c>
      <c r="K83" s="62">
        <f t="shared" si="37"/>
        <v>0</v>
      </c>
      <c r="L83" s="62">
        <f t="shared" si="37"/>
        <v>0</v>
      </c>
      <c r="M83" s="62">
        <f t="shared" si="37"/>
        <v>0</v>
      </c>
      <c r="N83" s="62">
        <f t="shared" si="37"/>
        <v>0</v>
      </c>
      <c r="O83" s="62">
        <f t="shared" si="37"/>
        <v>0</v>
      </c>
      <c r="P83" s="62">
        <f t="shared" si="37"/>
        <v>0</v>
      </c>
      <c r="Q83" s="62">
        <f t="shared" si="37"/>
        <v>0</v>
      </c>
      <c r="R83" s="62">
        <f t="shared" si="37"/>
        <v>0</v>
      </c>
      <c r="S83" s="62">
        <f t="shared" si="37"/>
        <v>0</v>
      </c>
      <c r="T83" s="62">
        <f t="shared" si="37"/>
        <v>0</v>
      </c>
      <c r="U83" s="62">
        <f t="shared" si="37"/>
        <v>0</v>
      </c>
      <c r="V83" s="62">
        <f t="shared" si="37"/>
        <v>0</v>
      </c>
      <c r="W83" s="62">
        <f t="shared" si="37"/>
        <v>0</v>
      </c>
      <c r="X83" s="62">
        <f t="shared" si="37"/>
        <v>0</v>
      </c>
      <c r="Y83" s="62">
        <f t="shared" si="37"/>
        <v>0</v>
      </c>
      <c r="Z83" s="67">
        <f t="shared" si="29"/>
        <v>0</v>
      </c>
    </row>
    <row r="84" spans="2:27" x14ac:dyDescent="0.15">
      <c r="B84" s="59"/>
      <c r="C84" s="202" t="s">
        <v>96</v>
      </c>
      <c r="D84" s="203"/>
      <c r="E84" s="204"/>
      <c r="F84" s="65">
        <f>-主要工事一覧!D86</f>
        <v>0</v>
      </c>
      <c r="G84" s="65">
        <f>-主要工事一覧!E86</f>
        <v>0</v>
      </c>
      <c r="H84" s="65">
        <f>-主要工事一覧!F86</f>
        <v>0</v>
      </c>
      <c r="I84" s="65">
        <f>-主要工事一覧!G86</f>
        <v>0</v>
      </c>
      <c r="J84" s="65">
        <f>-主要工事一覧!H86</f>
        <v>0</v>
      </c>
      <c r="K84" s="65">
        <f>-主要工事一覧!I86</f>
        <v>0</v>
      </c>
      <c r="L84" s="65">
        <f>-主要工事一覧!J86</f>
        <v>0</v>
      </c>
      <c r="M84" s="65">
        <f>-主要工事一覧!K86</f>
        <v>0</v>
      </c>
      <c r="N84" s="65">
        <f>-主要工事一覧!L86</f>
        <v>0</v>
      </c>
      <c r="O84" s="65">
        <f>-主要工事一覧!M86</f>
        <v>0</v>
      </c>
      <c r="P84" s="65">
        <f>-主要工事一覧!N86</f>
        <v>0</v>
      </c>
      <c r="Q84" s="65">
        <f>-主要工事一覧!O86</f>
        <v>0</v>
      </c>
      <c r="R84" s="65">
        <f>-主要工事一覧!P86</f>
        <v>0</v>
      </c>
      <c r="S84" s="65">
        <f>-主要工事一覧!Q86</f>
        <v>0</v>
      </c>
      <c r="T84" s="65">
        <f>-主要工事一覧!R86</f>
        <v>0</v>
      </c>
      <c r="U84" s="65">
        <f>-主要工事一覧!S86</f>
        <v>0</v>
      </c>
      <c r="V84" s="65">
        <f>-主要工事一覧!T86</f>
        <v>0</v>
      </c>
      <c r="W84" s="65">
        <f>-主要工事一覧!U86</f>
        <v>0</v>
      </c>
      <c r="X84" s="65">
        <f>-主要工事一覧!V86</f>
        <v>0</v>
      </c>
      <c r="Y84" s="65">
        <f>-主要工事一覧!W86</f>
        <v>0</v>
      </c>
      <c r="Z84" s="68">
        <f t="shared" si="29"/>
        <v>0</v>
      </c>
    </row>
    <row r="85" spans="2:27" x14ac:dyDescent="0.15">
      <c r="B85" s="59"/>
      <c r="C85" s="199" t="s">
        <v>30</v>
      </c>
      <c r="D85" s="200"/>
      <c r="E85" s="201"/>
      <c r="F85" s="64">
        <f>SUM(改築!E331:E332)</f>
        <v>0</v>
      </c>
      <c r="G85" s="64">
        <f>SUM(改築!F331:F332)</f>
        <v>0</v>
      </c>
      <c r="H85" s="64">
        <f>SUM(改築!G331:G332)</f>
        <v>0</v>
      </c>
      <c r="I85" s="64">
        <f>SUM(改築!H331:H332)</f>
        <v>0</v>
      </c>
      <c r="J85" s="64">
        <f>SUM(改築!I331:I332)</f>
        <v>0</v>
      </c>
      <c r="K85" s="64">
        <f>SUM(改築!J331:J332)</f>
        <v>0</v>
      </c>
      <c r="L85" s="64">
        <f>SUM(改築!K331:K332)</f>
        <v>0</v>
      </c>
      <c r="M85" s="64">
        <f>SUM(改築!L331:L332)</f>
        <v>0</v>
      </c>
      <c r="N85" s="64">
        <f>SUM(改築!M331:M332)</f>
        <v>0</v>
      </c>
      <c r="O85" s="64">
        <f>SUM(改築!N331:N332)</f>
        <v>0</v>
      </c>
      <c r="P85" s="64">
        <f>SUM(改築!O331:O332)</f>
        <v>0</v>
      </c>
      <c r="Q85" s="64">
        <f>SUM(改築!P331:P332)</f>
        <v>0</v>
      </c>
      <c r="R85" s="64">
        <f>SUM(改築!Q331:Q332)</f>
        <v>0</v>
      </c>
      <c r="S85" s="64">
        <f>SUM(改築!R331:R332)</f>
        <v>0</v>
      </c>
      <c r="T85" s="64">
        <f>SUM(改築!S331:S332)</f>
        <v>0</v>
      </c>
      <c r="U85" s="64">
        <f>SUM(改築!T331:T332)</f>
        <v>0</v>
      </c>
      <c r="V85" s="64">
        <f>SUM(改築!U331:U332)</f>
        <v>0</v>
      </c>
      <c r="W85" s="64">
        <f>SUM(改築!V331:V332)</f>
        <v>0</v>
      </c>
      <c r="X85" s="64">
        <f>SUM(改築!W331:W332)</f>
        <v>0</v>
      </c>
      <c r="Y85" s="64">
        <f>SUM(改築!X331:X332)</f>
        <v>0</v>
      </c>
      <c r="Z85" s="69">
        <f t="shared" si="29"/>
        <v>0</v>
      </c>
    </row>
    <row r="86" spans="2:27" x14ac:dyDescent="0.15">
      <c r="B86" s="59"/>
      <c r="C86" s="199" t="s">
        <v>97</v>
      </c>
      <c r="D86" s="200"/>
      <c r="E86" s="201"/>
      <c r="F86" s="64">
        <f>改築!E330</f>
        <v>0</v>
      </c>
      <c r="G86" s="64">
        <f>改築!F330</f>
        <v>0</v>
      </c>
      <c r="H86" s="64">
        <f>改築!G330</f>
        <v>0</v>
      </c>
      <c r="I86" s="64">
        <f>改築!H330</f>
        <v>0</v>
      </c>
      <c r="J86" s="64">
        <f>改築!I330</f>
        <v>0</v>
      </c>
      <c r="K86" s="64">
        <f>改築!J330</f>
        <v>0</v>
      </c>
      <c r="L86" s="64">
        <f>改築!K330</f>
        <v>0</v>
      </c>
      <c r="M86" s="64">
        <f>改築!L330</f>
        <v>0</v>
      </c>
      <c r="N86" s="64">
        <f>改築!M330</f>
        <v>0</v>
      </c>
      <c r="O86" s="64">
        <f>改築!N330</f>
        <v>0</v>
      </c>
      <c r="P86" s="64">
        <f>改築!O330</f>
        <v>0</v>
      </c>
      <c r="Q86" s="64">
        <f>改築!P330</f>
        <v>0</v>
      </c>
      <c r="R86" s="64">
        <f>改築!Q330</f>
        <v>0</v>
      </c>
      <c r="S86" s="64">
        <f>改築!R330</f>
        <v>0</v>
      </c>
      <c r="T86" s="64">
        <f>改築!S330</f>
        <v>0</v>
      </c>
      <c r="U86" s="64">
        <f>改築!T330</f>
        <v>0</v>
      </c>
      <c r="V86" s="64">
        <f>改築!U330</f>
        <v>0</v>
      </c>
      <c r="W86" s="64">
        <f>改築!V330</f>
        <v>0</v>
      </c>
      <c r="X86" s="64">
        <f>改築!W330</f>
        <v>0</v>
      </c>
      <c r="Y86" s="64">
        <f>改築!X330</f>
        <v>0</v>
      </c>
      <c r="Z86" s="69">
        <f t="shared" si="29"/>
        <v>0</v>
      </c>
    </row>
    <row r="87" spans="2:27" x14ac:dyDescent="0.15">
      <c r="B87" s="59"/>
      <c r="C87" s="199" t="s">
        <v>98</v>
      </c>
      <c r="D87" s="200"/>
      <c r="E87" s="201"/>
      <c r="F87" s="64">
        <f>-(運営権!E15+運営権!E16)</f>
        <v>0</v>
      </c>
      <c r="G87" s="64">
        <f>-(運営権!F15+運営権!F16)</f>
        <v>0</v>
      </c>
      <c r="H87" s="64">
        <f>-(運営権!G15+運営権!G16)</f>
        <v>0</v>
      </c>
      <c r="I87" s="64">
        <f>-(運営権!H15+運営権!H16)</f>
        <v>0</v>
      </c>
      <c r="J87" s="64">
        <f>-(運営権!I15+運営権!I16)</f>
        <v>0</v>
      </c>
      <c r="K87" s="64">
        <f>-(運営権!J15+運営権!J16)</f>
        <v>0</v>
      </c>
      <c r="L87" s="64">
        <f>-(運営権!K15+運営権!K16)</f>
        <v>0</v>
      </c>
      <c r="M87" s="64">
        <f>-(運営権!L15+運営権!L16)</f>
        <v>0</v>
      </c>
      <c r="N87" s="64">
        <f>-(運営権!M15+運営権!M16)</f>
        <v>0</v>
      </c>
      <c r="O87" s="64">
        <f>-(運営権!N15+運営権!N16)</f>
        <v>0</v>
      </c>
      <c r="P87" s="64">
        <f>-(運営権!O15+運営権!O16)</f>
        <v>0</v>
      </c>
      <c r="Q87" s="64">
        <f>-(運営権!P15+運営権!P16)</f>
        <v>0</v>
      </c>
      <c r="R87" s="64">
        <f>-(運営権!Q15+運営権!Q16)</f>
        <v>0</v>
      </c>
      <c r="S87" s="64">
        <f>-(運営権!R15+運営権!R16)</f>
        <v>0</v>
      </c>
      <c r="T87" s="64">
        <f>-(運営権!S15+運営権!S16)</f>
        <v>0</v>
      </c>
      <c r="U87" s="64">
        <f>-(運営権!T15+運営権!T16)</f>
        <v>0</v>
      </c>
      <c r="V87" s="64">
        <f>-(運営権!U15+運営権!U16)</f>
        <v>0</v>
      </c>
      <c r="W87" s="64">
        <f>-(運営権!V15+運営権!V16)</f>
        <v>0</v>
      </c>
      <c r="X87" s="64">
        <f>-(運営権!W15+運営権!W16)</f>
        <v>0</v>
      </c>
      <c r="Y87" s="64">
        <f>-(運営権!X15+運営権!X16)</f>
        <v>0</v>
      </c>
      <c r="Z87" s="64">
        <f t="shared" ref="Z87:Z88" si="38">SUM(F87:Y87)</f>
        <v>0</v>
      </c>
    </row>
    <row r="88" spans="2:27" x14ac:dyDescent="0.15">
      <c r="B88" s="59"/>
      <c r="C88" s="199" t="s">
        <v>99</v>
      </c>
      <c r="D88" s="200"/>
      <c r="E88" s="201"/>
      <c r="F88" s="94">
        <f>-主要工事一覧!D129</f>
        <v>0</v>
      </c>
      <c r="G88" s="94">
        <f>-主要工事一覧!E129</f>
        <v>0</v>
      </c>
      <c r="H88" s="94">
        <f>-主要工事一覧!F129</f>
        <v>0</v>
      </c>
      <c r="I88" s="94">
        <f>-主要工事一覧!G129</f>
        <v>0</v>
      </c>
      <c r="J88" s="94">
        <f>-主要工事一覧!H129</f>
        <v>0</v>
      </c>
      <c r="K88" s="94">
        <f>-主要工事一覧!I129</f>
        <v>0</v>
      </c>
      <c r="L88" s="94">
        <f>-主要工事一覧!J129</f>
        <v>0</v>
      </c>
      <c r="M88" s="94">
        <f>-主要工事一覧!K129</f>
        <v>0</v>
      </c>
      <c r="N88" s="94">
        <f>-主要工事一覧!L129</f>
        <v>0</v>
      </c>
      <c r="O88" s="94">
        <f>-主要工事一覧!M129</f>
        <v>0</v>
      </c>
      <c r="P88" s="94">
        <f>-主要工事一覧!N129</f>
        <v>0</v>
      </c>
      <c r="Q88" s="94">
        <f>-主要工事一覧!O129</f>
        <v>0</v>
      </c>
      <c r="R88" s="94">
        <f>-主要工事一覧!P129</f>
        <v>0</v>
      </c>
      <c r="S88" s="94">
        <f>-主要工事一覧!Q129</f>
        <v>0</v>
      </c>
      <c r="T88" s="94">
        <f>-主要工事一覧!R129</f>
        <v>0</v>
      </c>
      <c r="U88" s="94">
        <f>-主要工事一覧!S129</f>
        <v>0</v>
      </c>
      <c r="V88" s="94">
        <f>-主要工事一覧!T129</f>
        <v>0</v>
      </c>
      <c r="W88" s="94">
        <f>-主要工事一覧!U129</f>
        <v>0</v>
      </c>
      <c r="X88" s="94">
        <f>-主要工事一覧!V129</f>
        <v>0</v>
      </c>
      <c r="Y88" s="94">
        <f>-主要工事一覧!W129</f>
        <v>0</v>
      </c>
      <c r="Z88" s="64">
        <f t="shared" si="38"/>
        <v>0</v>
      </c>
    </row>
    <row r="89" spans="2:27" x14ac:dyDescent="0.15">
      <c r="B89" s="59"/>
      <c r="C89" s="199" t="s">
        <v>100</v>
      </c>
      <c r="D89" s="200"/>
      <c r="E89" s="201"/>
      <c r="F89" s="64">
        <f>-主要工事一覧!D171</f>
        <v>0</v>
      </c>
      <c r="G89" s="64">
        <f>-主要工事一覧!E171</f>
        <v>0</v>
      </c>
      <c r="H89" s="64">
        <f>-主要工事一覧!F171</f>
        <v>0</v>
      </c>
      <c r="I89" s="64">
        <f>-主要工事一覧!G171</f>
        <v>0</v>
      </c>
      <c r="J89" s="64">
        <f>-主要工事一覧!H171</f>
        <v>0</v>
      </c>
      <c r="K89" s="64">
        <f>-主要工事一覧!I171</f>
        <v>0</v>
      </c>
      <c r="L89" s="64">
        <f>-主要工事一覧!J171</f>
        <v>0</v>
      </c>
      <c r="M89" s="64">
        <f>-主要工事一覧!K171</f>
        <v>0</v>
      </c>
      <c r="N89" s="64">
        <f>-主要工事一覧!L171</f>
        <v>0</v>
      </c>
      <c r="O89" s="64">
        <f>-主要工事一覧!M171</f>
        <v>0</v>
      </c>
      <c r="P89" s="64">
        <f>-主要工事一覧!N171</f>
        <v>0</v>
      </c>
      <c r="Q89" s="64">
        <f>-主要工事一覧!O171</f>
        <v>0</v>
      </c>
      <c r="R89" s="64">
        <f>-主要工事一覧!P171</f>
        <v>0</v>
      </c>
      <c r="S89" s="64">
        <f>-主要工事一覧!Q171</f>
        <v>0</v>
      </c>
      <c r="T89" s="64">
        <f>-主要工事一覧!R171</f>
        <v>0</v>
      </c>
      <c r="U89" s="64">
        <f>-主要工事一覧!S171</f>
        <v>0</v>
      </c>
      <c r="V89" s="64">
        <f>-主要工事一覧!T171</f>
        <v>0</v>
      </c>
      <c r="W89" s="64">
        <f>-主要工事一覧!U171</f>
        <v>0</v>
      </c>
      <c r="X89" s="64">
        <f>-主要工事一覧!V171</f>
        <v>0</v>
      </c>
      <c r="Y89" s="64">
        <f>-主要工事一覧!W171</f>
        <v>0</v>
      </c>
      <c r="Z89" s="64">
        <f t="shared" si="29"/>
        <v>0</v>
      </c>
    </row>
    <row r="90" spans="2:27" x14ac:dyDescent="0.15">
      <c r="B90" s="59"/>
      <c r="C90" s="143" t="s">
        <v>101</v>
      </c>
      <c r="D90" s="144"/>
      <c r="E90" s="145"/>
      <c r="F90" s="74"/>
      <c r="G90" s="64"/>
      <c r="H90" s="64"/>
      <c r="I90" s="64"/>
      <c r="J90" s="64"/>
      <c r="K90" s="64"/>
      <c r="L90" s="64"/>
      <c r="M90" s="64"/>
      <c r="N90" s="64"/>
      <c r="O90" s="64"/>
      <c r="P90" s="64"/>
      <c r="Q90" s="64"/>
      <c r="R90" s="64"/>
      <c r="S90" s="64"/>
      <c r="T90" s="64"/>
      <c r="U90" s="64"/>
      <c r="V90" s="64"/>
      <c r="W90" s="64"/>
      <c r="X90" s="64"/>
      <c r="Y90" s="64"/>
      <c r="Z90" s="64">
        <f t="shared" si="29"/>
        <v>0</v>
      </c>
    </row>
    <row r="91" spans="2:27" x14ac:dyDescent="0.15">
      <c r="B91" s="59"/>
      <c r="C91" s="193"/>
      <c r="D91" s="194"/>
      <c r="E91" s="195"/>
      <c r="F91" s="74"/>
      <c r="G91" s="74"/>
      <c r="H91" s="74"/>
      <c r="I91" s="74"/>
      <c r="J91" s="74"/>
      <c r="K91" s="74"/>
      <c r="L91" s="74"/>
      <c r="M91" s="74"/>
      <c r="N91" s="74"/>
      <c r="O91" s="74"/>
      <c r="P91" s="74"/>
      <c r="Q91" s="74"/>
      <c r="R91" s="74"/>
      <c r="S91" s="74"/>
      <c r="T91" s="74"/>
      <c r="U91" s="74"/>
      <c r="V91" s="74"/>
      <c r="W91" s="74"/>
      <c r="X91" s="74"/>
      <c r="Y91" s="74"/>
      <c r="Z91" s="64">
        <f t="shared" si="29"/>
        <v>0</v>
      </c>
    </row>
    <row r="92" spans="2:27" x14ac:dyDescent="0.15">
      <c r="B92" s="126" t="s">
        <v>102</v>
      </c>
      <c r="C92" s="50"/>
      <c r="D92" s="58"/>
      <c r="E92" s="50"/>
      <c r="F92" s="62">
        <f t="shared" ref="F92:Y92" si="39">SUM(F93:F96)</f>
        <v>0</v>
      </c>
      <c r="G92" s="62">
        <f t="shared" si="39"/>
        <v>0</v>
      </c>
      <c r="H92" s="62">
        <f t="shared" si="39"/>
        <v>0</v>
      </c>
      <c r="I92" s="62">
        <f t="shared" si="39"/>
        <v>0</v>
      </c>
      <c r="J92" s="62">
        <f t="shared" si="39"/>
        <v>0</v>
      </c>
      <c r="K92" s="62">
        <f t="shared" si="39"/>
        <v>0</v>
      </c>
      <c r="L92" s="62">
        <f t="shared" si="39"/>
        <v>0</v>
      </c>
      <c r="M92" s="62">
        <f t="shared" si="39"/>
        <v>0</v>
      </c>
      <c r="N92" s="62">
        <f t="shared" si="39"/>
        <v>0</v>
      </c>
      <c r="O92" s="62">
        <f t="shared" si="39"/>
        <v>0</v>
      </c>
      <c r="P92" s="62">
        <f t="shared" si="39"/>
        <v>0</v>
      </c>
      <c r="Q92" s="62">
        <f t="shared" si="39"/>
        <v>0</v>
      </c>
      <c r="R92" s="62">
        <f t="shared" si="39"/>
        <v>0</v>
      </c>
      <c r="S92" s="62">
        <f t="shared" si="39"/>
        <v>0</v>
      </c>
      <c r="T92" s="62">
        <f t="shared" si="39"/>
        <v>0</v>
      </c>
      <c r="U92" s="62">
        <f t="shared" si="39"/>
        <v>0</v>
      </c>
      <c r="V92" s="62">
        <f t="shared" si="39"/>
        <v>0</v>
      </c>
      <c r="W92" s="62">
        <f t="shared" si="39"/>
        <v>0</v>
      </c>
      <c r="X92" s="62">
        <f t="shared" si="39"/>
        <v>0</v>
      </c>
      <c r="Y92" s="62">
        <f t="shared" si="39"/>
        <v>0</v>
      </c>
      <c r="Z92" s="67">
        <f t="shared" si="29"/>
        <v>0</v>
      </c>
    </row>
    <row r="93" spans="2:27" x14ac:dyDescent="0.15">
      <c r="B93" s="59"/>
      <c r="C93" s="202" t="s">
        <v>103</v>
      </c>
      <c r="D93" s="203"/>
      <c r="E93" s="204"/>
      <c r="F93" s="73">
        <f>-SUM(F84,F88,F89)</f>
        <v>0</v>
      </c>
      <c r="G93" s="73">
        <f t="shared" ref="G93:Y93" si="40">-SUM(G84,G88,G89)</f>
        <v>0</v>
      </c>
      <c r="H93" s="73">
        <f t="shared" si="40"/>
        <v>0</v>
      </c>
      <c r="I93" s="73">
        <f t="shared" si="40"/>
        <v>0</v>
      </c>
      <c r="J93" s="73">
        <f t="shared" si="40"/>
        <v>0</v>
      </c>
      <c r="K93" s="73">
        <f t="shared" si="40"/>
        <v>0</v>
      </c>
      <c r="L93" s="73">
        <f t="shared" si="40"/>
        <v>0</v>
      </c>
      <c r="M93" s="73">
        <f t="shared" si="40"/>
        <v>0</v>
      </c>
      <c r="N93" s="73">
        <f t="shared" si="40"/>
        <v>0</v>
      </c>
      <c r="O93" s="73">
        <f t="shared" si="40"/>
        <v>0</v>
      </c>
      <c r="P93" s="73">
        <f t="shared" si="40"/>
        <v>0</v>
      </c>
      <c r="Q93" s="73">
        <f t="shared" si="40"/>
        <v>0</v>
      </c>
      <c r="R93" s="73">
        <f t="shared" si="40"/>
        <v>0</v>
      </c>
      <c r="S93" s="73">
        <f t="shared" si="40"/>
        <v>0</v>
      </c>
      <c r="T93" s="73">
        <f t="shared" si="40"/>
        <v>0</v>
      </c>
      <c r="U93" s="73">
        <f t="shared" si="40"/>
        <v>0</v>
      </c>
      <c r="V93" s="73">
        <f t="shared" si="40"/>
        <v>0</v>
      </c>
      <c r="W93" s="73">
        <f t="shared" si="40"/>
        <v>0</v>
      </c>
      <c r="X93" s="73">
        <f t="shared" si="40"/>
        <v>0</v>
      </c>
      <c r="Y93" s="73">
        <f t="shared" si="40"/>
        <v>0</v>
      </c>
      <c r="Z93" s="68">
        <f>SUM(F93:Y93)</f>
        <v>0</v>
      </c>
    </row>
    <row r="94" spans="2:27" x14ac:dyDescent="0.15">
      <c r="B94" s="59"/>
      <c r="C94" s="199" t="s">
        <v>104</v>
      </c>
      <c r="D94" s="200"/>
      <c r="E94" s="201"/>
      <c r="F94" s="74">
        <f>F84+$F$88/6+$F$89/17</f>
        <v>0</v>
      </c>
      <c r="G94" s="74">
        <f>G84+$F$88/6+$F$89/17</f>
        <v>0</v>
      </c>
      <c r="H94" s="74">
        <f t="shared" ref="H94:K94" si="41">H84+$F$88/6+$F$89/17</f>
        <v>0</v>
      </c>
      <c r="I94" s="74">
        <f t="shared" si="41"/>
        <v>0</v>
      </c>
      <c r="J94" s="74">
        <f t="shared" si="41"/>
        <v>0</v>
      </c>
      <c r="K94" s="74">
        <f t="shared" si="41"/>
        <v>0</v>
      </c>
      <c r="L94" s="74">
        <f>L84+$F$89/17</f>
        <v>0</v>
      </c>
      <c r="M94" s="74">
        <f t="shared" ref="M94:R94" si="42">M84+$F$89/17</f>
        <v>0</v>
      </c>
      <c r="N94" s="74">
        <f t="shared" si="42"/>
        <v>0</v>
      </c>
      <c r="O94" s="74">
        <f t="shared" si="42"/>
        <v>0</v>
      </c>
      <c r="P94" s="74">
        <f t="shared" si="42"/>
        <v>0</v>
      </c>
      <c r="Q94" s="74">
        <f t="shared" si="42"/>
        <v>0</v>
      </c>
      <c r="R94" s="74">
        <f t="shared" si="42"/>
        <v>0</v>
      </c>
      <c r="S94" s="74">
        <f>S84+$S$88/6+$F$89/17</f>
        <v>0</v>
      </c>
      <c r="T94" s="74">
        <f>T84+$S$88/6+$F$89/17</f>
        <v>0</v>
      </c>
      <c r="U94" s="74">
        <f t="shared" ref="U94:V94" si="43">U84+$S$88/6+$F$89/17</f>
        <v>0</v>
      </c>
      <c r="V94" s="74">
        <f t="shared" si="43"/>
        <v>0</v>
      </c>
      <c r="W94" s="74">
        <f>W84+$S$88/6</f>
        <v>0</v>
      </c>
      <c r="X94" s="74">
        <f>X84+$S$88/6</f>
        <v>0</v>
      </c>
      <c r="Y94" s="74">
        <f>Y84</f>
        <v>0</v>
      </c>
      <c r="Z94" s="69">
        <f t="shared" si="29"/>
        <v>0</v>
      </c>
    </row>
    <row r="95" spans="2:27" x14ac:dyDescent="0.15">
      <c r="B95" s="59"/>
      <c r="C95" s="143" t="s">
        <v>105</v>
      </c>
      <c r="D95" s="144"/>
      <c r="E95" s="145"/>
      <c r="F95" s="74"/>
      <c r="G95" s="74"/>
      <c r="H95" s="74"/>
      <c r="I95" s="74"/>
      <c r="J95" s="74"/>
      <c r="K95" s="74"/>
      <c r="L95" s="74"/>
      <c r="M95" s="74"/>
      <c r="N95" s="74"/>
      <c r="O95" s="74"/>
      <c r="P95" s="74"/>
      <c r="Q95" s="74"/>
      <c r="R95" s="74"/>
      <c r="S95" s="74"/>
      <c r="T95" s="74"/>
      <c r="U95" s="74"/>
      <c r="V95" s="74"/>
      <c r="W95" s="74"/>
      <c r="X95" s="74"/>
      <c r="Y95" s="74"/>
      <c r="Z95" s="69">
        <f t="shared" si="29"/>
        <v>0</v>
      </c>
    </row>
    <row r="96" spans="2:27" x14ac:dyDescent="0.15">
      <c r="B96" s="59"/>
      <c r="C96" s="193"/>
      <c r="D96" s="194"/>
      <c r="E96" s="195"/>
      <c r="F96" s="74"/>
      <c r="G96" s="74"/>
      <c r="H96" s="74"/>
      <c r="I96" s="74"/>
      <c r="J96" s="74"/>
      <c r="K96" s="74"/>
      <c r="L96" s="74"/>
      <c r="M96" s="74"/>
      <c r="N96" s="74"/>
      <c r="O96" s="74"/>
      <c r="P96" s="74"/>
      <c r="Q96" s="74"/>
      <c r="R96" s="74"/>
      <c r="S96" s="74"/>
      <c r="T96" s="74"/>
      <c r="U96" s="74"/>
      <c r="V96" s="74"/>
      <c r="W96" s="74"/>
      <c r="X96" s="74"/>
      <c r="Y96" s="74"/>
      <c r="Z96" s="64">
        <f t="shared" si="29"/>
        <v>0</v>
      </c>
    </row>
    <row r="97" spans="1:27" x14ac:dyDescent="0.15">
      <c r="B97" s="36" t="s">
        <v>106</v>
      </c>
      <c r="C97" s="47"/>
      <c r="D97" s="60"/>
      <c r="E97" s="47"/>
      <c r="F97" s="66">
        <f t="shared" ref="F97:Y97" si="44">SUM(F68,F83,F92)</f>
        <v>0</v>
      </c>
      <c r="G97" s="66">
        <f t="shared" si="44"/>
        <v>0</v>
      </c>
      <c r="H97" s="66">
        <f t="shared" si="44"/>
        <v>0</v>
      </c>
      <c r="I97" s="66">
        <f t="shared" si="44"/>
        <v>0</v>
      </c>
      <c r="J97" s="66">
        <f t="shared" si="44"/>
        <v>0</v>
      </c>
      <c r="K97" s="66">
        <f t="shared" si="44"/>
        <v>0</v>
      </c>
      <c r="L97" s="66">
        <f t="shared" si="44"/>
        <v>0</v>
      </c>
      <c r="M97" s="66">
        <f t="shared" si="44"/>
        <v>0</v>
      </c>
      <c r="N97" s="66">
        <f t="shared" si="44"/>
        <v>0</v>
      </c>
      <c r="O97" s="66">
        <f t="shared" si="44"/>
        <v>0</v>
      </c>
      <c r="P97" s="66">
        <f t="shared" si="44"/>
        <v>0</v>
      </c>
      <c r="Q97" s="66">
        <f t="shared" si="44"/>
        <v>0</v>
      </c>
      <c r="R97" s="66">
        <f t="shared" si="44"/>
        <v>0</v>
      </c>
      <c r="S97" s="66">
        <f t="shared" si="44"/>
        <v>0</v>
      </c>
      <c r="T97" s="66">
        <f t="shared" si="44"/>
        <v>0</v>
      </c>
      <c r="U97" s="66">
        <f t="shared" si="44"/>
        <v>0</v>
      </c>
      <c r="V97" s="66">
        <f t="shared" si="44"/>
        <v>0</v>
      </c>
      <c r="W97" s="66">
        <f t="shared" si="44"/>
        <v>0</v>
      </c>
      <c r="X97" s="66">
        <f t="shared" si="44"/>
        <v>0</v>
      </c>
      <c r="Y97" s="66">
        <f t="shared" si="44"/>
        <v>0</v>
      </c>
      <c r="Z97" s="70"/>
    </row>
    <row r="98" spans="1:27" x14ac:dyDescent="0.15">
      <c r="B98" s="36" t="s">
        <v>107</v>
      </c>
      <c r="C98" s="47"/>
      <c r="D98" s="60"/>
      <c r="E98" s="47"/>
      <c r="F98" s="71">
        <f>F121</f>
        <v>0</v>
      </c>
      <c r="G98" s="66">
        <f>F99</f>
        <v>0</v>
      </c>
      <c r="H98" s="66">
        <f t="shared" ref="H98:Y98" si="45">G99</f>
        <v>0</v>
      </c>
      <c r="I98" s="66">
        <f t="shared" si="45"/>
        <v>0</v>
      </c>
      <c r="J98" s="66">
        <f t="shared" si="45"/>
        <v>0</v>
      </c>
      <c r="K98" s="66">
        <f t="shared" si="45"/>
        <v>0</v>
      </c>
      <c r="L98" s="66">
        <f t="shared" si="45"/>
        <v>0</v>
      </c>
      <c r="M98" s="66">
        <f t="shared" si="45"/>
        <v>0</v>
      </c>
      <c r="N98" s="66">
        <f t="shared" si="45"/>
        <v>0</v>
      </c>
      <c r="O98" s="66">
        <f t="shared" si="45"/>
        <v>0</v>
      </c>
      <c r="P98" s="66">
        <f t="shared" si="45"/>
        <v>0</v>
      </c>
      <c r="Q98" s="66">
        <f t="shared" si="45"/>
        <v>0</v>
      </c>
      <c r="R98" s="66">
        <f t="shared" si="45"/>
        <v>0</v>
      </c>
      <c r="S98" s="66">
        <f t="shared" si="45"/>
        <v>0</v>
      </c>
      <c r="T98" s="66">
        <f t="shared" si="45"/>
        <v>0</v>
      </c>
      <c r="U98" s="66">
        <f t="shared" si="45"/>
        <v>0</v>
      </c>
      <c r="V98" s="66">
        <f t="shared" si="45"/>
        <v>0</v>
      </c>
      <c r="W98" s="66">
        <f t="shared" si="45"/>
        <v>0</v>
      </c>
      <c r="X98" s="66">
        <f t="shared" si="45"/>
        <v>0</v>
      </c>
      <c r="Y98" s="66">
        <f t="shared" si="45"/>
        <v>0</v>
      </c>
      <c r="Z98" s="70"/>
    </row>
    <row r="99" spans="1:27" x14ac:dyDescent="0.15">
      <c r="B99" s="36" t="s">
        <v>108</v>
      </c>
      <c r="C99" s="47"/>
      <c r="D99" s="60"/>
      <c r="E99" s="47"/>
      <c r="F99" s="66">
        <f>SUM(F97:F98)</f>
        <v>0</v>
      </c>
      <c r="G99" s="66">
        <f>SUM(G97:G98)</f>
        <v>0</v>
      </c>
      <c r="H99" s="66">
        <f t="shared" ref="H99:Y99" si="46">SUM(H97:H98)</f>
        <v>0</v>
      </c>
      <c r="I99" s="66">
        <f t="shared" si="46"/>
        <v>0</v>
      </c>
      <c r="J99" s="66">
        <f t="shared" si="46"/>
        <v>0</v>
      </c>
      <c r="K99" s="66">
        <f t="shared" si="46"/>
        <v>0</v>
      </c>
      <c r="L99" s="66">
        <f t="shared" si="46"/>
        <v>0</v>
      </c>
      <c r="M99" s="66">
        <f t="shared" si="46"/>
        <v>0</v>
      </c>
      <c r="N99" s="66">
        <f t="shared" si="46"/>
        <v>0</v>
      </c>
      <c r="O99" s="66">
        <f t="shared" si="46"/>
        <v>0</v>
      </c>
      <c r="P99" s="66">
        <f t="shared" si="46"/>
        <v>0</v>
      </c>
      <c r="Q99" s="66">
        <f t="shared" si="46"/>
        <v>0</v>
      </c>
      <c r="R99" s="66">
        <f t="shared" si="46"/>
        <v>0</v>
      </c>
      <c r="S99" s="66">
        <f t="shared" si="46"/>
        <v>0</v>
      </c>
      <c r="T99" s="66">
        <f t="shared" si="46"/>
        <v>0</v>
      </c>
      <c r="U99" s="66">
        <f t="shared" si="46"/>
        <v>0</v>
      </c>
      <c r="V99" s="66">
        <f t="shared" si="46"/>
        <v>0</v>
      </c>
      <c r="W99" s="66">
        <f t="shared" si="46"/>
        <v>0</v>
      </c>
      <c r="X99" s="66">
        <f t="shared" si="46"/>
        <v>0</v>
      </c>
      <c r="Y99" s="66">
        <f t="shared" si="46"/>
        <v>0</v>
      </c>
      <c r="Z99" s="70"/>
    </row>
    <row r="100" spans="1:27" x14ac:dyDescent="0.15">
      <c r="E100" s="146"/>
      <c r="F100" s="95"/>
      <c r="G100" s="95"/>
      <c r="H100" s="95"/>
      <c r="I100" s="95"/>
      <c r="J100" s="95"/>
      <c r="K100" s="95"/>
      <c r="L100" s="95"/>
      <c r="M100" s="95"/>
      <c r="N100" s="95"/>
      <c r="O100" s="95"/>
      <c r="P100" s="95"/>
      <c r="Q100" s="95"/>
      <c r="R100" s="95"/>
      <c r="S100" s="95"/>
      <c r="T100" s="95"/>
      <c r="U100" s="95"/>
      <c r="V100" s="95"/>
      <c r="W100" s="95"/>
      <c r="X100" s="95"/>
      <c r="Y100" s="95"/>
    </row>
    <row r="101" spans="1:27" ht="15.75" x14ac:dyDescent="0.15">
      <c r="A101" s="3" t="s">
        <v>22</v>
      </c>
      <c r="F101" s="9"/>
      <c r="G101" s="9"/>
      <c r="H101" s="9"/>
      <c r="I101" s="9"/>
      <c r="J101" s="9"/>
      <c r="K101" s="9"/>
      <c r="L101" s="9"/>
      <c r="M101" s="9"/>
      <c r="N101" s="9"/>
      <c r="O101" s="9"/>
      <c r="P101" s="9"/>
      <c r="Q101" s="9"/>
      <c r="R101" s="9"/>
      <c r="S101" s="9"/>
      <c r="T101" s="9"/>
      <c r="U101" s="9"/>
      <c r="V101" s="9"/>
      <c r="W101" s="9"/>
      <c r="X101" s="9"/>
      <c r="Y101" s="123" t="s">
        <v>53</v>
      </c>
    </row>
    <row r="102" spans="1:27" x14ac:dyDescent="0.15">
      <c r="F102" s="5" t="s">
        <v>0</v>
      </c>
      <c r="G102" s="5" t="s">
        <v>1</v>
      </c>
      <c r="H102" s="5" t="s">
        <v>2</v>
      </c>
      <c r="I102" s="5" t="s">
        <v>3</v>
      </c>
      <c r="J102" s="5" t="s">
        <v>4</v>
      </c>
      <c r="K102" s="5" t="s">
        <v>5</v>
      </c>
      <c r="L102" s="5" t="s">
        <v>6</v>
      </c>
      <c r="M102" s="5" t="s">
        <v>7</v>
      </c>
      <c r="N102" s="5" t="s">
        <v>8</v>
      </c>
      <c r="O102" s="5" t="s">
        <v>9</v>
      </c>
      <c r="P102" s="5" t="s">
        <v>10</v>
      </c>
      <c r="Q102" s="5" t="s">
        <v>11</v>
      </c>
      <c r="R102" s="5" t="s">
        <v>12</v>
      </c>
      <c r="S102" s="5" t="s">
        <v>13</v>
      </c>
      <c r="T102" s="5" t="s">
        <v>14</v>
      </c>
      <c r="U102" s="5" t="s">
        <v>15</v>
      </c>
      <c r="V102" s="5" t="s">
        <v>16</v>
      </c>
      <c r="W102" s="5" t="s">
        <v>17</v>
      </c>
      <c r="X102" s="5" t="s">
        <v>18</v>
      </c>
      <c r="Y102" s="5" t="s">
        <v>19</v>
      </c>
    </row>
    <row r="103" spans="1:27" x14ac:dyDescent="0.15">
      <c r="F103" s="6">
        <v>1</v>
      </c>
      <c r="G103" s="6">
        <f>F103+1</f>
        <v>2</v>
      </c>
      <c r="H103" s="6">
        <f t="shared" ref="H103:Y103" si="47">G103+1</f>
        <v>3</v>
      </c>
      <c r="I103" s="6">
        <f t="shared" si="47"/>
        <v>4</v>
      </c>
      <c r="J103" s="6">
        <f t="shared" si="47"/>
        <v>5</v>
      </c>
      <c r="K103" s="6">
        <f t="shared" si="47"/>
        <v>6</v>
      </c>
      <c r="L103" s="6">
        <f t="shared" si="47"/>
        <v>7</v>
      </c>
      <c r="M103" s="6">
        <f t="shared" si="47"/>
        <v>8</v>
      </c>
      <c r="N103" s="6">
        <f t="shared" si="47"/>
        <v>9</v>
      </c>
      <c r="O103" s="6">
        <f t="shared" si="47"/>
        <v>10</v>
      </c>
      <c r="P103" s="6">
        <f t="shared" si="47"/>
        <v>11</v>
      </c>
      <c r="Q103" s="6">
        <f t="shared" si="47"/>
        <v>12</v>
      </c>
      <c r="R103" s="6">
        <f t="shared" si="47"/>
        <v>13</v>
      </c>
      <c r="S103" s="6">
        <f t="shared" si="47"/>
        <v>14</v>
      </c>
      <c r="T103" s="6">
        <f t="shared" si="47"/>
        <v>15</v>
      </c>
      <c r="U103" s="6">
        <f t="shared" si="47"/>
        <v>16</v>
      </c>
      <c r="V103" s="6">
        <f t="shared" si="47"/>
        <v>17</v>
      </c>
      <c r="W103" s="6">
        <f t="shared" si="47"/>
        <v>18</v>
      </c>
      <c r="X103" s="6">
        <f t="shared" si="47"/>
        <v>19</v>
      </c>
      <c r="Y103" s="6">
        <f t="shared" si="47"/>
        <v>20</v>
      </c>
    </row>
    <row r="104" spans="1:27" x14ac:dyDescent="0.15">
      <c r="F104" s="7">
        <v>43555</v>
      </c>
      <c r="G104" s="7">
        <f>DATE(YEAR(F104)+1,MONTH(F104),DAY(F104))</f>
        <v>43921</v>
      </c>
      <c r="H104" s="7">
        <f t="shared" ref="H104:Y104" si="48">DATE(YEAR(G104)+1,MONTH(G104),DAY(G104))</f>
        <v>44286</v>
      </c>
      <c r="I104" s="7">
        <f t="shared" si="48"/>
        <v>44651</v>
      </c>
      <c r="J104" s="7">
        <f t="shared" si="48"/>
        <v>45016</v>
      </c>
      <c r="K104" s="7">
        <f t="shared" si="48"/>
        <v>45382</v>
      </c>
      <c r="L104" s="7">
        <f t="shared" si="48"/>
        <v>45747</v>
      </c>
      <c r="M104" s="7">
        <f t="shared" si="48"/>
        <v>46112</v>
      </c>
      <c r="N104" s="7">
        <f t="shared" si="48"/>
        <v>46477</v>
      </c>
      <c r="O104" s="7">
        <f t="shared" si="48"/>
        <v>46843</v>
      </c>
      <c r="P104" s="7">
        <f t="shared" si="48"/>
        <v>47208</v>
      </c>
      <c r="Q104" s="7">
        <f t="shared" si="48"/>
        <v>47573</v>
      </c>
      <c r="R104" s="7">
        <f t="shared" si="48"/>
        <v>47938</v>
      </c>
      <c r="S104" s="7">
        <f t="shared" si="48"/>
        <v>48304</v>
      </c>
      <c r="T104" s="7">
        <f t="shared" si="48"/>
        <v>48669</v>
      </c>
      <c r="U104" s="7">
        <f t="shared" si="48"/>
        <v>49034</v>
      </c>
      <c r="V104" s="7">
        <f t="shared" si="48"/>
        <v>49399</v>
      </c>
      <c r="W104" s="7">
        <f t="shared" si="48"/>
        <v>49765</v>
      </c>
      <c r="X104" s="7">
        <f t="shared" si="48"/>
        <v>50130</v>
      </c>
      <c r="Y104" s="7">
        <f t="shared" si="48"/>
        <v>50495</v>
      </c>
    </row>
    <row r="105" spans="1:27" x14ac:dyDescent="0.15">
      <c r="B105" s="126" t="s">
        <v>109</v>
      </c>
      <c r="C105" s="50"/>
      <c r="D105" s="58"/>
      <c r="E105" s="50"/>
      <c r="F105" s="62">
        <f t="shared" ref="F105:Y105" si="49">SUM(F106:F114)</f>
        <v>0</v>
      </c>
      <c r="G105" s="62">
        <f t="shared" si="49"/>
        <v>0</v>
      </c>
      <c r="H105" s="62">
        <f t="shared" si="49"/>
        <v>0</v>
      </c>
      <c r="I105" s="62">
        <f t="shared" si="49"/>
        <v>0</v>
      </c>
      <c r="J105" s="62">
        <f t="shared" si="49"/>
        <v>0</v>
      </c>
      <c r="K105" s="62">
        <f t="shared" si="49"/>
        <v>0</v>
      </c>
      <c r="L105" s="62">
        <f t="shared" si="49"/>
        <v>0</v>
      </c>
      <c r="M105" s="62">
        <f t="shared" si="49"/>
        <v>0</v>
      </c>
      <c r="N105" s="62">
        <f t="shared" si="49"/>
        <v>0</v>
      </c>
      <c r="O105" s="62">
        <f t="shared" si="49"/>
        <v>0</v>
      </c>
      <c r="P105" s="62">
        <f t="shared" si="49"/>
        <v>0</v>
      </c>
      <c r="Q105" s="62">
        <f t="shared" si="49"/>
        <v>0</v>
      </c>
      <c r="R105" s="62">
        <f t="shared" si="49"/>
        <v>0</v>
      </c>
      <c r="S105" s="62">
        <f t="shared" si="49"/>
        <v>0</v>
      </c>
      <c r="T105" s="62">
        <f t="shared" si="49"/>
        <v>0</v>
      </c>
      <c r="U105" s="62">
        <f t="shared" si="49"/>
        <v>0</v>
      </c>
      <c r="V105" s="62">
        <f t="shared" si="49"/>
        <v>0</v>
      </c>
      <c r="W105" s="62">
        <f t="shared" si="49"/>
        <v>0</v>
      </c>
      <c r="X105" s="62">
        <f t="shared" si="49"/>
        <v>0</v>
      </c>
      <c r="Y105" s="62">
        <f t="shared" si="49"/>
        <v>0</v>
      </c>
    </row>
    <row r="106" spans="1:27" s="25" customFormat="1" x14ac:dyDescent="0.15">
      <c r="B106" s="61"/>
      <c r="C106" s="127" t="s">
        <v>110</v>
      </c>
      <c r="D106" s="127"/>
      <c r="E106" s="134"/>
      <c r="F106" s="63">
        <f>F99</f>
        <v>0</v>
      </c>
      <c r="G106" s="63">
        <f>G99</f>
        <v>0</v>
      </c>
      <c r="H106" s="63">
        <f t="shared" ref="H106:Y106" si="50">H99</f>
        <v>0</v>
      </c>
      <c r="I106" s="63">
        <f t="shared" si="50"/>
        <v>0</v>
      </c>
      <c r="J106" s="63">
        <f t="shared" si="50"/>
        <v>0</v>
      </c>
      <c r="K106" s="63">
        <f t="shared" si="50"/>
        <v>0</v>
      </c>
      <c r="L106" s="63">
        <f t="shared" si="50"/>
        <v>0</v>
      </c>
      <c r="M106" s="63">
        <f t="shared" si="50"/>
        <v>0</v>
      </c>
      <c r="N106" s="63">
        <f t="shared" si="50"/>
        <v>0</v>
      </c>
      <c r="O106" s="63">
        <f t="shared" si="50"/>
        <v>0</v>
      </c>
      <c r="P106" s="63">
        <f t="shared" si="50"/>
        <v>0</v>
      </c>
      <c r="Q106" s="63">
        <f t="shared" si="50"/>
        <v>0</v>
      </c>
      <c r="R106" s="63">
        <f t="shared" si="50"/>
        <v>0</v>
      </c>
      <c r="S106" s="63">
        <f t="shared" si="50"/>
        <v>0</v>
      </c>
      <c r="T106" s="63">
        <f t="shared" si="50"/>
        <v>0</v>
      </c>
      <c r="U106" s="63">
        <f t="shared" si="50"/>
        <v>0</v>
      </c>
      <c r="V106" s="63">
        <f t="shared" si="50"/>
        <v>0</v>
      </c>
      <c r="W106" s="63">
        <f t="shared" si="50"/>
        <v>0</v>
      </c>
      <c r="X106" s="63">
        <f t="shared" si="50"/>
        <v>0</v>
      </c>
      <c r="Y106" s="63">
        <f t="shared" si="50"/>
        <v>0</v>
      </c>
    </row>
    <row r="107" spans="1:27" x14ac:dyDescent="0.15">
      <c r="B107" s="59"/>
      <c r="C107" s="135" t="s">
        <v>111</v>
      </c>
      <c r="D107" s="135"/>
      <c r="E107" s="130"/>
      <c r="F107" s="64">
        <f>改築!E330</f>
        <v>0</v>
      </c>
      <c r="G107" s="64">
        <f>SUM(改築!$E$330:'改築'!F330)</f>
        <v>0</v>
      </c>
      <c r="H107" s="64">
        <f>SUM(改築!$E$330:'改築'!G330)</f>
        <v>0</v>
      </c>
      <c r="I107" s="64">
        <f>SUM(改築!$E$330:'改築'!H330)</f>
        <v>0</v>
      </c>
      <c r="J107" s="64">
        <f>SUM(改築!$E$330:'改築'!I330)</f>
        <v>0</v>
      </c>
      <c r="K107" s="64">
        <f>SUM(改築!$E$330:'改築'!J330)</f>
        <v>0</v>
      </c>
      <c r="L107" s="64">
        <f>SUM(改築!$E$330:'改築'!K330)</f>
        <v>0</v>
      </c>
      <c r="M107" s="64">
        <f>SUM(改築!$E$330:'改築'!L330)</f>
        <v>0</v>
      </c>
      <c r="N107" s="64">
        <f>SUM(改築!$E$330:'改築'!M330)</f>
        <v>0</v>
      </c>
      <c r="O107" s="64">
        <f>SUM(改築!$E$330:'改築'!N330)</f>
        <v>0</v>
      </c>
      <c r="P107" s="64">
        <f>SUM(改築!$E$330:'改築'!O330)</f>
        <v>0</v>
      </c>
      <c r="Q107" s="64">
        <f>SUM(改築!$E$330:'改築'!P330)</f>
        <v>0</v>
      </c>
      <c r="R107" s="64">
        <f>SUM(改築!$E$330:'改築'!Q330)</f>
        <v>0</v>
      </c>
      <c r="S107" s="64">
        <f>SUM(改築!$E$330:'改築'!R330)</f>
        <v>0</v>
      </c>
      <c r="T107" s="64">
        <f>SUM(改築!$E$330:'改築'!S330)</f>
        <v>0</v>
      </c>
      <c r="U107" s="64">
        <f>SUM(改築!$E$330:'改築'!T330)</f>
        <v>0</v>
      </c>
      <c r="V107" s="64">
        <f>SUM(改築!$E$330:'改築'!U330)</f>
        <v>0</v>
      </c>
      <c r="W107" s="64">
        <f>SUM(改築!$E$330:'改築'!V330)</f>
        <v>0</v>
      </c>
      <c r="X107" s="64">
        <f>SUM(改築!$E$330:'改築'!W330)</f>
        <v>0</v>
      </c>
      <c r="Y107" s="64">
        <f>SUM(改築!$E$330:'改築'!X330)-改築!Y330</f>
        <v>0</v>
      </c>
    </row>
    <row r="108" spans="1:27" x14ac:dyDescent="0.15">
      <c r="B108" s="59"/>
      <c r="C108" s="135" t="s">
        <v>112</v>
      </c>
      <c r="D108" s="135"/>
      <c r="E108" s="130"/>
      <c r="F108" s="64">
        <f>併置!E207</f>
        <v>0</v>
      </c>
      <c r="G108" s="64">
        <f>併置!F207</f>
        <v>0</v>
      </c>
      <c r="H108" s="64">
        <f>併置!G207</f>
        <v>0</v>
      </c>
      <c r="I108" s="64">
        <f>併置!H207</f>
        <v>0</v>
      </c>
      <c r="J108" s="64">
        <f>併置!I207</f>
        <v>0</v>
      </c>
      <c r="K108" s="64">
        <f>併置!J207</f>
        <v>0</v>
      </c>
      <c r="L108" s="64">
        <f>併置!K207</f>
        <v>0</v>
      </c>
      <c r="M108" s="64">
        <f>併置!L207</f>
        <v>0</v>
      </c>
      <c r="N108" s="64">
        <f>併置!M207</f>
        <v>0</v>
      </c>
      <c r="O108" s="64">
        <f>併置!N207</f>
        <v>0</v>
      </c>
      <c r="P108" s="64">
        <f>併置!O207</f>
        <v>0</v>
      </c>
      <c r="Q108" s="64">
        <f>併置!P207</f>
        <v>0</v>
      </c>
      <c r="R108" s="64">
        <f>併置!Q207</f>
        <v>0</v>
      </c>
      <c r="S108" s="64">
        <f>併置!R207</f>
        <v>0</v>
      </c>
      <c r="T108" s="64">
        <f>併置!S207</f>
        <v>0</v>
      </c>
      <c r="U108" s="64">
        <f>併置!T207</f>
        <v>0</v>
      </c>
      <c r="V108" s="64">
        <f>併置!U207</f>
        <v>0</v>
      </c>
      <c r="W108" s="64">
        <f>併置!V207</f>
        <v>0</v>
      </c>
      <c r="X108" s="64">
        <f>併置!W207</f>
        <v>0</v>
      </c>
      <c r="Y108" s="64">
        <f>併置!X207</f>
        <v>0</v>
      </c>
    </row>
    <row r="109" spans="1:27" x14ac:dyDescent="0.15">
      <c r="B109" s="59"/>
      <c r="C109" s="135" t="s">
        <v>113</v>
      </c>
      <c r="D109" s="135"/>
      <c r="E109" s="130"/>
      <c r="F109" s="64">
        <f>設置!E207</f>
        <v>0</v>
      </c>
      <c r="G109" s="64">
        <f>設置!F207</f>
        <v>0</v>
      </c>
      <c r="H109" s="64">
        <f>設置!G207</f>
        <v>0</v>
      </c>
      <c r="I109" s="64">
        <f>設置!H207</f>
        <v>0</v>
      </c>
      <c r="J109" s="64">
        <f>設置!I207</f>
        <v>0</v>
      </c>
      <c r="K109" s="64">
        <f>設置!J207</f>
        <v>0</v>
      </c>
      <c r="L109" s="64">
        <f>設置!K207</f>
        <v>0</v>
      </c>
      <c r="M109" s="64">
        <f>設置!L207</f>
        <v>0</v>
      </c>
      <c r="N109" s="64">
        <f>設置!M207</f>
        <v>0</v>
      </c>
      <c r="O109" s="64">
        <f>設置!N207</f>
        <v>0</v>
      </c>
      <c r="P109" s="64">
        <f>設置!O207</f>
        <v>0</v>
      </c>
      <c r="Q109" s="64">
        <f>設置!P207</f>
        <v>0</v>
      </c>
      <c r="R109" s="64">
        <f>設置!Q207</f>
        <v>0</v>
      </c>
      <c r="S109" s="64">
        <f>設置!R207</f>
        <v>0</v>
      </c>
      <c r="T109" s="64">
        <f>設置!S207</f>
        <v>0</v>
      </c>
      <c r="U109" s="64">
        <f>設置!T207</f>
        <v>0</v>
      </c>
      <c r="V109" s="64">
        <f>設置!U207</f>
        <v>0</v>
      </c>
      <c r="W109" s="64">
        <f>設置!V207</f>
        <v>0</v>
      </c>
      <c r="X109" s="64">
        <f>設置!W207</f>
        <v>0</v>
      </c>
      <c r="Y109" s="64">
        <f>設置!X207</f>
        <v>0</v>
      </c>
    </row>
    <row r="110" spans="1:27" x14ac:dyDescent="0.15">
      <c r="B110" s="59"/>
      <c r="C110" s="135" t="s">
        <v>114</v>
      </c>
      <c r="D110" s="135"/>
      <c r="E110" s="130"/>
      <c r="F110" s="64">
        <f>改築!E334</f>
        <v>0</v>
      </c>
      <c r="G110" s="64">
        <f>改築!F334</f>
        <v>0</v>
      </c>
      <c r="H110" s="64">
        <f>改築!G334</f>
        <v>0</v>
      </c>
      <c r="I110" s="64">
        <f>改築!H334</f>
        <v>0</v>
      </c>
      <c r="J110" s="64">
        <f>改築!I334</f>
        <v>0</v>
      </c>
      <c r="K110" s="64">
        <f>改築!J334</f>
        <v>0</v>
      </c>
      <c r="L110" s="64">
        <f>改築!K334</f>
        <v>0</v>
      </c>
      <c r="M110" s="64">
        <f>改築!L334</f>
        <v>0</v>
      </c>
      <c r="N110" s="64">
        <f>改築!M334</f>
        <v>0</v>
      </c>
      <c r="O110" s="64">
        <f>改築!N334</f>
        <v>0</v>
      </c>
      <c r="P110" s="64">
        <f>改築!O334</f>
        <v>0</v>
      </c>
      <c r="Q110" s="64">
        <f>改築!P334</f>
        <v>0</v>
      </c>
      <c r="R110" s="64">
        <f>改築!Q334</f>
        <v>0</v>
      </c>
      <c r="S110" s="64">
        <f>改築!R334</f>
        <v>0</v>
      </c>
      <c r="T110" s="64">
        <f>改築!S334</f>
        <v>0</v>
      </c>
      <c r="U110" s="64">
        <f>改築!T334</f>
        <v>0</v>
      </c>
      <c r="V110" s="64">
        <f>改築!U334</f>
        <v>0</v>
      </c>
      <c r="W110" s="64">
        <f>改築!V334</f>
        <v>0</v>
      </c>
      <c r="X110" s="64">
        <f>改築!W334</f>
        <v>0</v>
      </c>
      <c r="Y110" s="64">
        <f>改築!X334</f>
        <v>0</v>
      </c>
    </row>
    <row r="111" spans="1:27" x14ac:dyDescent="0.15">
      <c r="B111" s="59"/>
      <c r="C111" s="135" t="s">
        <v>115</v>
      </c>
      <c r="D111" s="135"/>
      <c r="E111" s="130"/>
      <c r="F111" s="64">
        <f>運営権!E10</f>
        <v>0</v>
      </c>
      <c r="G111" s="64">
        <f>運営権!F10</f>
        <v>0</v>
      </c>
      <c r="H111" s="64">
        <f>運営権!G10</f>
        <v>0</v>
      </c>
      <c r="I111" s="64">
        <f>運営権!H10</f>
        <v>0</v>
      </c>
      <c r="J111" s="64">
        <f>運営権!I10</f>
        <v>0</v>
      </c>
      <c r="K111" s="64">
        <f>運営権!J10</f>
        <v>0</v>
      </c>
      <c r="L111" s="64">
        <f>運営権!K10</f>
        <v>0</v>
      </c>
      <c r="M111" s="64">
        <f>運営権!L10</f>
        <v>0</v>
      </c>
      <c r="N111" s="64">
        <f>運営権!M10</f>
        <v>0</v>
      </c>
      <c r="O111" s="64">
        <f>運営権!N10</f>
        <v>0</v>
      </c>
      <c r="P111" s="64">
        <f>運営権!O10</f>
        <v>0</v>
      </c>
      <c r="Q111" s="64">
        <f>運営権!P10</f>
        <v>0</v>
      </c>
      <c r="R111" s="64">
        <f>運営権!Q10</f>
        <v>0</v>
      </c>
      <c r="S111" s="64">
        <f>運営権!R10</f>
        <v>0</v>
      </c>
      <c r="T111" s="64">
        <f>運営権!S10</f>
        <v>0</v>
      </c>
      <c r="U111" s="64">
        <f>運営権!T10</f>
        <v>0</v>
      </c>
      <c r="V111" s="64">
        <f>運営権!U10</f>
        <v>0</v>
      </c>
      <c r="W111" s="64">
        <f>運営権!V10</f>
        <v>0</v>
      </c>
      <c r="X111" s="64">
        <f>運営権!W10</f>
        <v>0</v>
      </c>
      <c r="Y111" s="64">
        <f>運営権!X10</f>
        <v>0</v>
      </c>
      <c r="Z111" s="9"/>
      <c r="AA111" s="9"/>
    </row>
    <row r="112" spans="1:27" x14ac:dyDescent="0.15">
      <c r="B112" s="59"/>
      <c r="C112" s="135" t="s">
        <v>116</v>
      </c>
      <c r="D112" s="135"/>
      <c r="E112" s="130"/>
      <c r="F112" s="64">
        <f>-$F$90-SUM($F47:F47)</f>
        <v>0</v>
      </c>
      <c r="G112" s="64">
        <f>-$F$90-SUM($F47:G47)</f>
        <v>0</v>
      </c>
      <c r="H112" s="64">
        <f>-$F$90-SUM($F47:H47)</f>
        <v>0</v>
      </c>
      <c r="I112" s="64">
        <f>-$F$90-SUM($F47:I47)</f>
        <v>0</v>
      </c>
      <c r="J112" s="64">
        <f>-$F$90-SUM($F47:J47)</f>
        <v>0</v>
      </c>
      <c r="K112" s="64">
        <f>J112</f>
        <v>0</v>
      </c>
      <c r="L112" s="64">
        <f t="shared" ref="L112:Y112" si="51">K112</f>
        <v>0</v>
      </c>
      <c r="M112" s="64">
        <f t="shared" si="51"/>
        <v>0</v>
      </c>
      <c r="N112" s="64">
        <f t="shared" si="51"/>
        <v>0</v>
      </c>
      <c r="O112" s="64">
        <f t="shared" si="51"/>
        <v>0</v>
      </c>
      <c r="P112" s="64">
        <f t="shared" si="51"/>
        <v>0</v>
      </c>
      <c r="Q112" s="64">
        <f t="shared" si="51"/>
        <v>0</v>
      </c>
      <c r="R112" s="64">
        <f t="shared" si="51"/>
        <v>0</v>
      </c>
      <c r="S112" s="64">
        <f t="shared" si="51"/>
        <v>0</v>
      </c>
      <c r="T112" s="64">
        <f t="shared" si="51"/>
        <v>0</v>
      </c>
      <c r="U112" s="64">
        <f t="shared" si="51"/>
        <v>0</v>
      </c>
      <c r="V112" s="64">
        <f t="shared" si="51"/>
        <v>0</v>
      </c>
      <c r="W112" s="64">
        <f t="shared" si="51"/>
        <v>0</v>
      </c>
      <c r="X112" s="64">
        <f t="shared" si="51"/>
        <v>0</v>
      </c>
      <c r="Y112" s="64">
        <f t="shared" si="51"/>
        <v>0</v>
      </c>
      <c r="Z112" s="9"/>
      <c r="AA112" s="9"/>
    </row>
    <row r="113" spans="2:27" x14ac:dyDescent="0.15">
      <c r="B113" s="59"/>
      <c r="C113" s="116"/>
      <c r="D113" s="136"/>
      <c r="E113" s="132"/>
      <c r="F113" s="74"/>
      <c r="G113" s="74"/>
      <c r="H113" s="74"/>
      <c r="I113" s="74"/>
      <c r="J113" s="74"/>
      <c r="K113" s="74"/>
      <c r="L113" s="74"/>
      <c r="M113" s="74"/>
      <c r="N113" s="74"/>
      <c r="O113" s="74"/>
      <c r="P113" s="74"/>
      <c r="Q113" s="74"/>
      <c r="R113" s="74"/>
      <c r="S113" s="74"/>
      <c r="T113" s="74"/>
      <c r="U113" s="74"/>
      <c r="V113" s="74"/>
      <c r="W113" s="74"/>
      <c r="X113" s="74"/>
      <c r="Y113" s="74"/>
      <c r="Z113" s="9"/>
      <c r="AA113" s="9"/>
    </row>
    <row r="114" spans="2:27" x14ac:dyDescent="0.15">
      <c r="B114" s="59"/>
      <c r="C114" s="116"/>
      <c r="D114" s="136"/>
      <c r="E114" s="132"/>
      <c r="F114" s="74"/>
      <c r="G114" s="74"/>
      <c r="H114" s="74"/>
      <c r="I114" s="74"/>
      <c r="J114" s="74"/>
      <c r="K114" s="74"/>
      <c r="L114" s="74"/>
      <c r="M114" s="74"/>
      <c r="N114" s="74"/>
      <c r="O114" s="74"/>
      <c r="P114" s="74"/>
      <c r="Q114" s="74"/>
      <c r="R114" s="74"/>
      <c r="S114" s="74"/>
      <c r="T114" s="74"/>
      <c r="U114" s="74"/>
      <c r="V114" s="74"/>
      <c r="W114" s="74"/>
      <c r="X114" s="74"/>
      <c r="Y114" s="74"/>
      <c r="Z114" s="9"/>
      <c r="AA114" s="9"/>
    </row>
    <row r="115" spans="2:27" x14ac:dyDescent="0.15">
      <c r="B115" s="126" t="s">
        <v>117</v>
      </c>
      <c r="C115" s="50"/>
      <c r="D115" s="58"/>
      <c r="E115" s="50"/>
      <c r="F115" s="62">
        <f>SUM(F116:F119)</f>
        <v>0</v>
      </c>
      <c r="G115" s="62">
        <f t="shared" ref="G115:Y115" si="52">SUM(G116:G119)</f>
        <v>0</v>
      </c>
      <c r="H115" s="62">
        <f t="shared" si="52"/>
        <v>0</v>
      </c>
      <c r="I115" s="62">
        <f t="shared" si="52"/>
        <v>0</v>
      </c>
      <c r="J115" s="62">
        <f t="shared" si="52"/>
        <v>0</v>
      </c>
      <c r="K115" s="62">
        <f t="shared" si="52"/>
        <v>0</v>
      </c>
      <c r="L115" s="62">
        <f t="shared" si="52"/>
        <v>0</v>
      </c>
      <c r="M115" s="62">
        <f t="shared" si="52"/>
        <v>0</v>
      </c>
      <c r="N115" s="62">
        <f t="shared" si="52"/>
        <v>0</v>
      </c>
      <c r="O115" s="62">
        <f t="shared" si="52"/>
        <v>0</v>
      </c>
      <c r="P115" s="62">
        <f t="shared" si="52"/>
        <v>0</v>
      </c>
      <c r="Q115" s="62">
        <f t="shared" si="52"/>
        <v>0</v>
      </c>
      <c r="R115" s="62">
        <f t="shared" si="52"/>
        <v>0</v>
      </c>
      <c r="S115" s="62">
        <f t="shared" si="52"/>
        <v>0</v>
      </c>
      <c r="T115" s="62">
        <f t="shared" si="52"/>
        <v>0</v>
      </c>
      <c r="U115" s="62">
        <f t="shared" si="52"/>
        <v>0</v>
      </c>
      <c r="V115" s="62">
        <f t="shared" si="52"/>
        <v>0</v>
      </c>
      <c r="W115" s="62">
        <f t="shared" si="52"/>
        <v>0</v>
      </c>
      <c r="X115" s="62">
        <f t="shared" si="52"/>
        <v>0</v>
      </c>
      <c r="Y115" s="62">
        <f t="shared" si="52"/>
        <v>0</v>
      </c>
    </row>
    <row r="116" spans="2:27" x14ac:dyDescent="0.15">
      <c r="B116" s="59"/>
      <c r="C116" s="127" t="s">
        <v>118</v>
      </c>
      <c r="D116" s="127"/>
      <c r="E116" s="134"/>
      <c r="F116" s="65">
        <f>SUM($F93:F94)</f>
        <v>0</v>
      </c>
      <c r="G116" s="65">
        <f>SUM($F93:G94)</f>
        <v>0</v>
      </c>
      <c r="H116" s="65">
        <f>SUM($F93:H94)</f>
        <v>0</v>
      </c>
      <c r="I116" s="65">
        <f>SUM($F93:I94)</f>
        <v>0</v>
      </c>
      <c r="J116" s="65">
        <f>SUM($F93:J94)</f>
        <v>0</v>
      </c>
      <c r="K116" s="65">
        <f>SUM($F93:K94)</f>
        <v>0</v>
      </c>
      <c r="L116" s="65">
        <f>SUM($F93:L94)</f>
        <v>0</v>
      </c>
      <c r="M116" s="65">
        <f>SUM($F93:M94)</f>
        <v>0</v>
      </c>
      <c r="N116" s="65">
        <f>SUM($F93:N94)</f>
        <v>0</v>
      </c>
      <c r="O116" s="65">
        <f>SUM($F93:O94)</f>
        <v>0</v>
      </c>
      <c r="P116" s="65">
        <f>SUM($F93:P94)</f>
        <v>0</v>
      </c>
      <c r="Q116" s="65">
        <f>SUM($F93:Q94)</f>
        <v>0</v>
      </c>
      <c r="R116" s="65">
        <f>SUM($F93:R94)</f>
        <v>0</v>
      </c>
      <c r="S116" s="65">
        <f>SUM($F93:S94)</f>
        <v>0</v>
      </c>
      <c r="T116" s="65">
        <f>SUM($F93:T94)</f>
        <v>0</v>
      </c>
      <c r="U116" s="65">
        <f>SUM($F93:U94)</f>
        <v>0</v>
      </c>
      <c r="V116" s="65">
        <f>SUM($F93:V94)</f>
        <v>0</v>
      </c>
      <c r="W116" s="65">
        <f>SUM($F93:W94)</f>
        <v>0</v>
      </c>
      <c r="X116" s="65">
        <f>SUM($F93:X94)</f>
        <v>0</v>
      </c>
      <c r="Y116" s="65">
        <f>SUM($F93:Y94)</f>
        <v>0</v>
      </c>
    </row>
    <row r="117" spans="2:27" x14ac:dyDescent="0.15">
      <c r="B117" s="59"/>
      <c r="C117" s="135" t="s">
        <v>119</v>
      </c>
      <c r="D117" s="135"/>
      <c r="E117" s="130"/>
      <c r="F117" s="64">
        <f>運営権!E17</f>
        <v>0</v>
      </c>
      <c r="G117" s="64">
        <f>運営権!F17</f>
        <v>0</v>
      </c>
      <c r="H117" s="64">
        <f>運営権!G17</f>
        <v>0</v>
      </c>
      <c r="I117" s="64">
        <f>運営権!H17</f>
        <v>0</v>
      </c>
      <c r="J117" s="64">
        <f>運営権!I17</f>
        <v>0</v>
      </c>
      <c r="K117" s="64">
        <f>運営権!J17</f>
        <v>0</v>
      </c>
      <c r="L117" s="64">
        <f>運営権!K17</f>
        <v>0</v>
      </c>
      <c r="M117" s="64">
        <f>運営権!L17</f>
        <v>0</v>
      </c>
      <c r="N117" s="64">
        <f>運営権!M17</f>
        <v>0</v>
      </c>
      <c r="O117" s="64">
        <f>運営権!N17</f>
        <v>0</v>
      </c>
      <c r="P117" s="64">
        <f>運営権!O17</f>
        <v>0</v>
      </c>
      <c r="Q117" s="64">
        <f>運営権!P17</f>
        <v>0</v>
      </c>
      <c r="R117" s="64">
        <f>運営権!Q17</f>
        <v>0</v>
      </c>
      <c r="S117" s="64">
        <f>運営権!R17</f>
        <v>0</v>
      </c>
      <c r="T117" s="64">
        <f>運営権!S17</f>
        <v>0</v>
      </c>
      <c r="U117" s="64">
        <f>運営権!T17</f>
        <v>0</v>
      </c>
      <c r="V117" s="64">
        <f>運営権!U17</f>
        <v>0</v>
      </c>
      <c r="W117" s="64">
        <f>運営権!V17</f>
        <v>0</v>
      </c>
      <c r="X117" s="64">
        <f>運営権!W17</f>
        <v>0</v>
      </c>
      <c r="Y117" s="64">
        <f>運営権!X17</f>
        <v>0</v>
      </c>
      <c r="Z117" s="9"/>
      <c r="AA117" s="9"/>
    </row>
    <row r="118" spans="2:27" x14ac:dyDescent="0.15">
      <c r="B118" s="59"/>
      <c r="C118" s="135" t="s">
        <v>120</v>
      </c>
      <c r="D118" s="135"/>
      <c r="E118" s="130"/>
      <c r="F118" s="74"/>
      <c r="G118" s="74"/>
      <c r="H118" s="74"/>
      <c r="I118" s="74"/>
      <c r="J118" s="74"/>
      <c r="K118" s="74"/>
      <c r="L118" s="74"/>
      <c r="M118" s="74"/>
      <c r="N118" s="74"/>
      <c r="O118" s="74"/>
      <c r="P118" s="74"/>
      <c r="Q118" s="74"/>
      <c r="R118" s="74"/>
      <c r="S118" s="74"/>
      <c r="T118" s="74"/>
      <c r="U118" s="74"/>
      <c r="V118" s="74"/>
      <c r="W118" s="74"/>
      <c r="X118" s="74"/>
      <c r="Y118" s="74"/>
      <c r="Z118" s="9"/>
      <c r="AA118" s="9"/>
    </row>
    <row r="119" spans="2:27" x14ac:dyDescent="0.15">
      <c r="B119" s="59"/>
      <c r="C119" s="116"/>
      <c r="D119" s="136"/>
      <c r="E119" s="132"/>
      <c r="F119" s="97"/>
      <c r="G119" s="97"/>
      <c r="H119" s="97"/>
      <c r="I119" s="97"/>
      <c r="J119" s="97"/>
      <c r="K119" s="97"/>
      <c r="L119" s="97"/>
      <c r="M119" s="97"/>
      <c r="N119" s="97"/>
      <c r="O119" s="97"/>
      <c r="P119" s="97"/>
      <c r="Q119" s="97"/>
      <c r="R119" s="97"/>
      <c r="S119" s="97"/>
      <c r="T119" s="97"/>
      <c r="U119" s="97"/>
      <c r="V119" s="97"/>
      <c r="W119" s="97"/>
      <c r="X119" s="97"/>
      <c r="Y119" s="97"/>
      <c r="Z119" s="9"/>
      <c r="AA119" s="9"/>
    </row>
    <row r="120" spans="2:27" x14ac:dyDescent="0.15">
      <c r="B120" s="147" t="s">
        <v>121</v>
      </c>
      <c r="C120" s="58"/>
      <c r="D120" s="58"/>
      <c r="E120" s="50"/>
      <c r="F120" s="62">
        <f>SUM(F121:F123)</f>
        <v>0</v>
      </c>
      <c r="G120" s="62">
        <f t="shared" ref="G120:Y120" si="53">SUM(G121:G123)</f>
        <v>0</v>
      </c>
      <c r="H120" s="62">
        <f t="shared" si="53"/>
        <v>0</v>
      </c>
      <c r="I120" s="62">
        <f t="shared" si="53"/>
        <v>0</v>
      </c>
      <c r="J120" s="62">
        <f t="shared" si="53"/>
        <v>0</v>
      </c>
      <c r="K120" s="62">
        <f t="shared" si="53"/>
        <v>0</v>
      </c>
      <c r="L120" s="62">
        <f t="shared" si="53"/>
        <v>0</v>
      </c>
      <c r="M120" s="62">
        <f t="shared" si="53"/>
        <v>0</v>
      </c>
      <c r="N120" s="62">
        <f t="shared" si="53"/>
        <v>0</v>
      </c>
      <c r="O120" s="62">
        <f t="shared" si="53"/>
        <v>0</v>
      </c>
      <c r="P120" s="62">
        <f t="shared" si="53"/>
        <v>0</v>
      </c>
      <c r="Q120" s="62">
        <f t="shared" si="53"/>
        <v>0</v>
      </c>
      <c r="R120" s="62">
        <f t="shared" si="53"/>
        <v>0</v>
      </c>
      <c r="S120" s="62">
        <f t="shared" si="53"/>
        <v>0</v>
      </c>
      <c r="T120" s="62">
        <f t="shared" si="53"/>
        <v>0</v>
      </c>
      <c r="U120" s="62">
        <f t="shared" si="53"/>
        <v>0</v>
      </c>
      <c r="V120" s="62">
        <f t="shared" si="53"/>
        <v>0</v>
      </c>
      <c r="W120" s="62">
        <f t="shared" si="53"/>
        <v>0</v>
      </c>
      <c r="X120" s="62">
        <f t="shared" si="53"/>
        <v>0</v>
      </c>
      <c r="Y120" s="62">
        <f t="shared" si="53"/>
        <v>0</v>
      </c>
    </row>
    <row r="121" spans="2:27" x14ac:dyDescent="0.15">
      <c r="B121" s="59"/>
      <c r="C121" s="127" t="s">
        <v>122</v>
      </c>
      <c r="D121" s="127"/>
      <c r="E121" s="134"/>
      <c r="F121" s="73"/>
      <c r="G121" s="65">
        <f>F121</f>
        <v>0</v>
      </c>
      <c r="H121" s="65">
        <f t="shared" ref="H121:Y121" si="54">G121</f>
        <v>0</v>
      </c>
      <c r="I121" s="65">
        <f t="shared" si="54"/>
        <v>0</v>
      </c>
      <c r="J121" s="65">
        <f t="shared" si="54"/>
        <v>0</v>
      </c>
      <c r="K121" s="65">
        <f t="shared" si="54"/>
        <v>0</v>
      </c>
      <c r="L121" s="65">
        <f t="shared" si="54"/>
        <v>0</v>
      </c>
      <c r="M121" s="65">
        <f t="shared" si="54"/>
        <v>0</v>
      </c>
      <c r="N121" s="65">
        <f t="shared" si="54"/>
        <v>0</v>
      </c>
      <c r="O121" s="65">
        <f t="shared" si="54"/>
        <v>0</v>
      </c>
      <c r="P121" s="65">
        <f t="shared" si="54"/>
        <v>0</v>
      </c>
      <c r="Q121" s="65">
        <f t="shared" si="54"/>
        <v>0</v>
      </c>
      <c r="R121" s="65">
        <f t="shared" si="54"/>
        <v>0</v>
      </c>
      <c r="S121" s="65">
        <f t="shared" si="54"/>
        <v>0</v>
      </c>
      <c r="T121" s="65">
        <f t="shared" si="54"/>
        <v>0</v>
      </c>
      <c r="U121" s="65">
        <f t="shared" si="54"/>
        <v>0</v>
      </c>
      <c r="V121" s="65">
        <f t="shared" si="54"/>
        <v>0</v>
      </c>
      <c r="W121" s="65">
        <f t="shared" si="54"/>
        <v>0</v>
      </c>
      <c r="X121" s="65">
        <f t="shared" si="54"/>
        <v>0</v>
      </c>
      <c r="Y121" s="65">
        <f t="shared" si="54"/>
        <v>0</v>
      </c>
    </row>
    <row r="122" spans="2:27" x14ac:dyDescent="0.15">
      <c r="B122" s="59"/>
      <c r="C122" s="135" t="s">
        <v>123</v>
      </c>
      <c r="D122" s="135"/>
      <c r="E122" s="130"/>
      <c r="F122" s="64">
        <f>SUM($F62:F62)+SUM($F95:F95)</f>
        <v>0</v>
      </c>
      <c r="G122" s="64">
        <f>SUM($F62:G62)+SUM($F95:G95)</f>
        <v>0</v>
      </c>
      <c r="H122" s="64">
        <f>SUM($F62:H62)+SUM($F95:H95)</f>
        <v>0</v>
      </c>
      <c r="I122" s="64">
        <f>SUM($F62:I62)+SUM($F95:I95)</f>
        <v>0</v>
      </c>
      <c r="J122" s="64">
        <f>SUM($F62:J62)+SUM($F95:J95)</f>
        <v>0</v>
      </c>
      <c r="K122" s="64">
        <f>SUM($F62:K62)+SUM($F95:K95)</f>
        <v>0</v>
      </c>
      <c r="L122" s="64">
        <f>SUM($F62:L62)+SUM($F95:L95)</f>
        <v>0</v>
      </c>
      <c r="M122" s="64">
        <f>SUM($F62:M62)+SUM($F95:M95)</f>
        <v>0</v>
      </c>
      <c r="N122" s="64">
        <f>SUM($F62:N62)+SUM($F95:N95)</f>
        <v>0</v>
      </c>
      <c r="O122" s="64">
        <f>SUM($F62:O62)+SUM($F95:O95)</f>
        <v>0</v>
      </c>
      <c r="P122" s="64">
        <f>SUM($F62:P62)+SUM($F95:P95)</f>
        <v>0</v>
      </c>
      <c r="Q122" s="64">
        <f>SUM($F62:Q62)+SUM($F95:Q95)</f>
        <v>0</v>
      </c>
      <c r="R122" s="64">
        <f>SUM($F62:R62)+SUM($F95:R95)</f>
        <v>0</v>
      </c>
      <c r="S122" s="64">
        <f>SUM($F62:S62)+SUM($F95:S95)</f>
        <v>0</v>
      </c>
      <c r="T122" s="64">
        <f>SUM($F62:T62)+SUM($F95:T95)</f>
        <v>0</v>
      </c>
      <c r="U122" s="64">
        <f>SUM($F62:U62)+SUM($F95:U95)</f>
        <v>0</v>
      </c>
      <c r="V122" s="64">
        <f>SUM($F62:V62)+SUM($F95:V95)</f>
        <v>0</v>
      </c>
      <c r="W122" s="64">
        <f>SUM($F62:W62)+SUM($F95:W95)</f>
        <v>0</v>
      </c>
      <c r="X122" s="64">
        <f>SUM($F62:X62)+SUM($F95:X95)</f>
        <v>0</v>
      </c>
      <c r="Y122" s="64">
        <f>SUM($F62:Y62)+SUM($F95:Y95)</f>
        <v>0</v>
      </c>
    </row>
    <row r="123" spans="2:27" x14ac:dyDescent="0.15">
      <c r="B123" s="59"/>
      <c r="C123" s="116"/>
      <c r="D123" s="136"/>
      <c r="E123" s="132"/>
      <c r="F123" s="74"/>
      <c r="G123" s="74"/>
      <c r="H123" s="74"/>
      <c r="I123" s="74"/>
      <c r="J123" s="74"/>
      <c r="K123" s="74"/>
      <c r="L123" s="74"/>
      <c r="M123" s="74"/>
      <c r="N123" s="74"/>
      <c r="O123" s="74"/>
      <c r="P123" s="74"/>
      <c r="Q123" s="74"/>
      <c r="R123" s="74"/>
      <c r="S123" s="74"/>
      <c r="T123" s="74"/>
      <c r="U123" s="74"/>
      <c r="V123" s="74"/>
      <c r="W123" s="74"/>
      <c r="X123" s="74"/>
      <c r="Y123" s="74"/>
      <c r="Z123" s="9"/>
      <c r="AA123" s="9"/>
    </row>
    <row r="124" spans="2:27" x14ac:dyDescent="0.15">
      <c r="B124" s="36" t="s">
        <v>23</v>
      </c>
      <c r="C124" s="47"/>
      <c r="D124" s="60"/>
      <c r="E124" s="47"/>
      <c r="F124" s="66">
        <f>SUM(F115,F120)</f>
        <v>0</v>
      </c>
      <c r="G124" s="66">
        <f t="shared" ref="G124:Y124" si="55">SUM(G115,G120)</f>
        <v>0</v>
      </c>
      <c r="H124" s="66">
        <f t="shared" si="55"/>
        <v>0</v>
      </c>
      <c r="I124" s="66">
        <f t="shared" si="55"/>
        <v>0</v>
      </c>
      <c r="J124" s="66">
        <f t="shared" si="55"/>
        <v>0</v>
      </c>
      <c r="K124" s="66">
        <f t="shared" si="55"/>
        <v>0</v>
      </c>
      <c r="L124" s="66">
        <f t="shared" si="55"/>
        <v>0</v>
      </c>
      <c r="M124" s="66">
        <f t="shared" si="55"/>
        <v>0</v>
      </c>
      <c r="N124" s="66">
        <f t="shared" si="55"/>
        <v>0</v>
      </c>
      <c r="O124" s="66">
        <f t="shared" si="55"/>
        <v>0</v>
      </c>
      <c r="P124" s="66">
        <f t="shared" si="55"/>
        <v>0</v>
      </c>
      <c r="Q124" s="66">
        <f t="shared" si="55"/>
        <v>0</v>
      </c>
      <c r="R124" s="66">
        <f t="shared" si="55"/>
        <v>0</v>
      </c>
      <c r="S124" s="66">
        <f t="shared" si="55"/>
        <v>0</v>
      </c>
      <c r="T124" s="66">
        <f t="shared" si="55"/>
        <v>0</v>
      </c>
      <c r="U124" s="66">
        <f t="shared" si="55"/>
        <v>0</v>
      </c>
      <c r="V124" s="66">
        <f t="shared" si="55"/>
        <v>0</v>
      </c>
      <c r="W124" s="66">
        <f t="shared" si="55"/>
        <v>0</v>
      </c>
      <c r="X124" s="66">
        <f t="shared" si="55"/>
        <v>0</v>
      </c>
      <c r="Y124" s="66">
        <f t="shared" si="55"/>
        <v>0</v>
      </c>
    </row>
    <row r="125" spans="2:27" ht="42.75" customHeight="1" x14ac:dyDescent="0.15">
      <c r="B125" s="196" t="s">
        <v>124</v>
      </c>
      <c r="C125" s="197"/>
      <c r="D125" s="197"/>
      <c r="E125" s="198"/>
      <c r="F125" s="66">
        <f t="shared" ref="F125:Y125" si="56">F105-F124</f>
        <v>0</v>
      </c>
      <c r="G125" s="66">
        <f t="shared" si="56"/>
        <v>0</v>
      </c>
      <c r="H125" s="66">
        <f t="shared" si="56"/>
        <v>0</v>
      </c>
      <c r="I125" s="66">
        <f t="shared" si="56"/>
        <v>0</v>
      </c>
      <c r="J125" s="66">
        <f t="shared" si="56"/>
        <v>0</v>
      </c>
      <c r="K125" s="66">
        <f t="shared" si="56"/>
        <v>0</v>
      </c>
      <c r="L125" s="66">
        <f t="shared" si="56"/>
        <v>0</v>
      </c>
      <c r="M125" s="66">
        <f t="shared" si="56"/>
        <v>0</v>
      </c>
      <c r="N125" s="66">
        <f t="shared" si="56"/>
        <v>0</v>
      </c>
      <c r="O125" s="66">
        <f t="shared" si="56"/>
        <v>0</v>
      </c>
      <c r="P125" s="66">
        <f t="shared" si="56"/>
        <v>0</v>
      </c>
      <c r="Q125" s="66">
        <f t="shared" si="56"/>
        <v>0</v>
      </c>
      <c r="R125" s="66">
        <f t="shared" si="56"/>
        <v>0</v>
      </c>
      <c r="S125" s="66">
        <f t="shared" si="56"/>
        <v>0</v>
      </c>
      <c r="T125" s="66">
        <f t="shared" si="56"/>
        <v>0</v>
      </c>
      <c r="U125" s="66">
        <f t="shared" si="56"/>
        <v>0</v>
      </c>
      <c r="V125" s="66">
        <f t="shared" si="56"/>
        <v>0</v>
      </c>
      <c r="W125" s="66">
        <f t="shared" si="56"/>
        <v>0</v>
      </c>
      <c r="X125" s="66">
        <f t="shared" si="56"/>
        <v>0</v>
      </c>
      <c r="Y125" s="66">
        <f t="shared" si="56"/>
        <v>0</v>
      </c>
    </row>
  </sheetData>
  <mergeCells count="20">
    <mergeCell ref="C86:E86"/>
    <mergeCell ref="C69:E69"/>
    <mergeCell ref="C70:E70"/>
    <mergeCell ref="C73:E73"/>
    <mergeCell ref="C77:E77"/>
    <mergeCell ref="C78:E78"/>
    <mergeCell ref="C79:E79"/>
    <mergeCell ref="C80:E80"/>
    <mergeCell ref="C81:E81"/>
    <mergeCell ref="C82:E82"/>
    <mergeCell ref="C84:E84"/>
    <mergeCell ref="C85:E85"/>
    <mergeCell ref="C96:E96"/>
    <mergeCell ref="B125:E125"/>
    <mergeCell ref="C87:E87"/>
    <mergeCell ref="C88:E88"/>
    <mergeCell ref="C89:E89"/>
    <mergeCell ref="C91:E91"/>
    <mergeCell ref="C93:E93"/>
    <mergeCell ref="C94:E94"/>
  </mergeCells>
  <phoneticPr fontId="3"/>
  <pageMargins left="0.70866141732283472" right="0.70866141732283472" top="0.74803149606299213" bottom="0.74803149606299213" header="0.31496062992125984" footer="0.31496062992125984"/>
  <pageSetup paperSize="8" scale="60" fitToHeight="0" orientation="landscape" r:id="rId1"/>
  <rowBreaks count="1" manualBreakCount="1">
    <brk id="9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71"/>
  <sheetViews>
    <sheetView showGridLines="0" zoomScale="70" zoomScaleNormal="70" workbookViewId="0">
      <selection activeCell="E30" sqref="E30"/>
    </sheetView>
  </sheetViews>
  <sheetFormatPr defaultColWidth="0" defaultRowHeight="14.25" x14ac:dyDescent="0.15"/>
  <cols>
    <col min="1" max="1" width="4.125" style="1" customWidth="1"/>
    <col min="2" max="2" width="37" style="1" customWidth="1"/>
    <col min="3" max="3" width="10.5" style="1" customWidth="1"/>
    <col min="4" max="24" width="12.625" style="1" customWidth="1"/>
    <col min="25" max="25" width="9" style="1" customWidth="1"/>
    <col min="26" max="16384" width="9" style="1" hidden="1"/>
  </cols>
  <sheetData>
    <row r="2" spans="1:24" ht="15.75" x14ac:dyDescent="0.15">
      <c r="A2" s="3" t="s">
        <v>31</v>
      </c>
    </row>
    <row r="3" spans="1:24" ht="15.75" x14ac:dyDescent="0.15">
      <c r="A3" s="3"/>
    </row>
    <row r="4" spans="1:24" ht="15.75" x14ac:dyDescent="0.15">
      <c r="A4" s="3"/>
    </row>
    <row r="5" spans="1:24" x14ac:dyDescent="0.15">
      <c r="X5" s="123" t="s">
        <v>53</v>
      </c>
    </row>
    <row r="6" spans="1:24" ht="15" x14ac:dyDescent="0.15">
      <c r="A6" s="148" t="s">
        <v>125</v>
      </c>
      <c r="D6" s="10">
        <v>30</v>
      </c>
      <c r="E6" s="10">
        <f>D6+1</f>
        <v>31</v>
      </c>
      <c r="F6" s="10">
        <f t="shared" ref="F6:U7" si="0">E6+1</f>
        <v>32</v>
      </c>
      <c r="G6" s="10">
        <f t="shared" si="0"/>
        <v>33</v>
      </c>
      <c r="H6" s="10">
        <f t="shared" si="0"/>
        <v>34</v>
      </c>
      <c r="I6" s="10">
        <f t="shared" si="0"/>
        <v>35</v>
      </c>
      <c r="J6" s="10">
        <f t="shared" si="0"/>
        <v>36</v>
      </c>
      <c r="K6" s="10">
        <f t="shared" si="0"/>
        <v>37</v>
      </c>
      <c r="L6" s="10">
        <f t="shared" si="0"/>
        <v>38</v>
      </c>
      <c r="M6" s="10">
        <f t="shared" si="0"/>
        <v>39</v>
      </c>
      <c r="N6" s="10">
        <f t="shared" si="0"/>
        <v>40</v>
      </c>
      <c r="O6" s="10">
        <f t="shared" si="0"/>
        <v>41</v>
      </c>
      <c r="P6" s="10">
        <f t="shared" si="0"/>
        <v>42</v>
      </c>
      <c r="Q6" s="10">
        <f t="shared" si="0"/>
        <v>43</v>
      </c>
      <c r="R6" s="10">
        <f t="shared" si="0"/>
        <v>44</v>
      </c>
      <c r="S6" s="10">
        <f t="shared" si="0"/>
        <v>45</v>
      </c>
      <c r="T6" s="10">
        <f t="shared" si="0"/>
        <v>46</v>
      </c>
      <c r="U6" s="10">
        <f t="shared" si="0"/>
        <v>47</v>
      </c>
      <c r="V6" s="10">
        <f t="shared" ref="V6:W7" si="1">U6+1</f>
        <v>48</v>
      </c>
      <c r="W6" s="10">
        <f t="shared" si="1"/>
        <v>49</v>
      </c>
      <c r="X6" s="124"/>
    </row>
    <row r="7" spans="1:24" x14ac:dyDescent="0.15">
      <c r="D7" s="6">
        <v>1</v>
      </c>
      <c r="E7" s="6">
        <f t="shared" ref="E7" si="2">D7+1</f>
        <v>2</v>
      </c>
      <c r="F7" s="6">
        <f t="shared" si="0"/>
        <v>3</v>
      </c>
      <c r="G7" s="6">
        <f t="shared" si="0"/>
        <v>4</v>
      </c>
      <c r="H7" s="6">
        <f t="shared" si="0"/>
        <v>5</v>
      </c>
      <c r="I7" s="6">
        <f t="shared" si="0"/>
        <v>6</v>
      </c>
      <c r="J7" s="6">
        <f t="shared" si="0"/>
        <v>7</v>
      </c>
      <c r="K7" s="6">
        <f t="shared" si="0"/>
        <v>8</v>
      </c>
      <c r="L7" s="6">
        <f t="shared" si="0"/>
        <v>9</v>
      </c>
      <c r="M7" s="6">
        <f t="shared" si="0"/>
        <v>10</v>
      </c>
      <c r="N7" s="6">
        <f t="shared" si="0"/>
        <v>11</v>
      </c>
      <c r="O7" s="6">
        <f t="shared" si="0"/>
        <v>12</v>
      </c>
      <c r="P7" s="6">
        <f t="shared" si="0"/>
        <v>13</v>
      </c>
      <c r="Q7" s="6">
        <f t="shared" si="0"/>
        <v>14</v>
      </c>
      <c r="R7" s="6">
        <f t="shared" si="0"/>
        <v>15</v>
      </c>
      <c r="S7" s="6">
        <f t="shared" si="0"/>
        <v>16</v>
      </c>
      <c r="T7" s="6">
        <f t="shared" si="0"/>
        <v>17</v>
      </c>
      <c r="U7" s="6">
        <f t="shared" si="0"/>
        <v>18</v>
      </c>
      <c r="V7" s="6">
        <f t="shared" si="1"/>
        <v>19</v>
      </c>
      <c r="W7" s="6">
        <f t="shared" si="1"/>
        <v>20</v>
      </c>
      <c r="X7" s="125" t="s">
        <v>54</v>
      </c>
    </row>
    <row r="8" spans="1:24" x14ac:dyDescent="0.15">
      <c r="B8" s="149" t="s">
        <v>180</v>
      </c>
      <c r="C8" s="149" t="s">
        <v>126</v>
      </c>
      <c r="D8" s="7">
        <v>43555</v>
      </c>
      <c r="E8" s="7">
        <f t="shared" ref="E8:W8" si="3">DATE(YEAR(D8)+1,MONTH(D8),DAY(D8))</f>
        <v>43921</v>
      </c>
      <c r="F8" s="7">
        <f t="shared" si="3"/>
        <v>44286</v>
      </c>
      <c r="G8" s="7">
        <f t="shared" si="3"/>
        <v>44651</v>
      </c>
      <c r="H8" s="7">
        <f t="shared" si="3"/>
        <v>45016</v>
      </c>
      <c r="I8" s="7">
        <f t="shared" si="3"/>
        <v>45382</v>
      </c>
      <c r="J8" s="7">
        <f t="shared" si="3"/>
        <v>45747</v>
      </c>
      <c r="K8" s="7">
        <f t="shared" si="3"/>
        <v>46112</v>
      </c>
      <c r="L8" s="7">
        <f t="shared" si="3"/>
        <v>46477</v>
      </c>
      <c r="M8" s="7">
        <f t="shared" si="3"/>
        <v>46843</v>
      </c>
      <c r="N8" s="7">
        <f t="shared" si="3"/>
        <v>47208</v>
      </c>
      <c r="O8" s="7">
        <f t="shared" si="3"/>
        <v>47573</v>
      </c>
      <c r="P8" s="7">
        <f t="shared" si="3"/>
        <v>47938</v>
      </c>
      <c r="Q8" s="7">
        <f t="shared" si="3"/>
        <v>48304</v>
      </c>
      <c r="R8" s="7">
        <f t="shared" si="3"/>
        <v>48669</v>
      </c>
      <c r="S8" s="7">
        <f t="shared" si="3"/>
        <v>49034</v>
      </c>
      <c r="T8" s="7">
        <f t="shared" si="3"/>
        <v>49399</v>
      </c>
      <c r="U8" s="7">
        <f t="shared" si="3"/>
        <v>49765</v>
      </c>
      <c r="V8" s="7">
        <f t="shared" si="3"/>
        <v>50130</v>
      </c>
      <c r="W8" s="7">
        <f t="shared" si="3"/>
        <v>50495</v>
      </c>
      <c r="X8" s="8"/>
    </row>
    <row r="9" spans="1:24" x14ac:dyDescent="0.15">
      <c r="B9" s="34"/>
      <c r="C9" s="29"/>
      <c r="D9" s="53"/>
      <c r="E9" s="53"/>
      <c r="F9" s="53"/>
      <c r="G9" s="53"/>
      <c r="H9" s="53"/>
      <c r="I9" s="53"/>
      <c r="J9" s="53"/>
      <c r="K9" s="53"/>
      <c r="L9" s="53"/>
      <c r="M9" s="53"/>
      <c r="N9" s="53"/>
      <c r="O9" s="53"/>
      <c r="P9" s="53"/>
      <c r="Q9" s="53"/>
      <c r="R9" s="53"/>
      <c r="S9" s="53"/>
      <c r="T9" s="53"/>
      <c r="U9" s="53"/>
      <c r="V9" s="53"/>
      <c r="W9" s="53"/>
      <c r="X9" s="39">
        <f>SUM(D9:W9)</f>
        <v>0</v>
      </c>
    </row>
    <row r="10" spans="1:24" x14ac:dyDescent="0.15">
      <c r="B10" s="35"/>
      <c r="C10" s="31"/>
      <c r="D10" s="54"/>
      <c r="E10" s="54"/>
      <c r="F10" s="54"/>
      <c r="G10" s="54"/>
      <c r="H10" s="54"/>
      <c r="I10" s="54"/>
      <c r="J10" s="54"/>
      <c r="K10" s="54"/>
      <c r="L10" s="54"/>
      <c r="M10" s="54"/>
      <c r="N10" s="54"/>
      <c r="O10" s="54"/>
      <c r="P10" s="54"/>
      <c r="Q10" s="54"/>
      <c r="R10" s="54"/>
      <c r="S10" s="54"/>
      <c r="T10" s="54"/>
      <c r="U10" s="54"/>
      <c r="V10" s="54"/>
      <c r="W10" s="54"/>
      <c r="X10" s="42">
        <f>SUM(D10:W10)</f>
        <v>0</v>
      </c>
    </row>
    <row r="11" spans="1:24" x14ac:dyDescent="0.15">
      <c r="B11" s="35"/>
      <c r="C11" s="31"/>
      <c r="D11" s="54"/>
      <c r="E11" s="54"/>
      <c r="F11" s="54"/>
      <c r="G11" s="54"/>
      <c r="H11" s="54"/>
      <c r="I11" s="54"/>
      <c r="J11" s="54"/>
      <c r="K11" s="54"/>
      <c r="L11" s="54"/>
      <c r="M11" s="54"/>
      <c r="N11" s="54"/>
      <c r="O11" s="54"/>
      <c r="P11" s="54"/>
      <c r="Q11" s="54"/>
      <c r="R11" s="54"/>
      <c r="S11" s="54"/>
      <c r="T11" s="54"/>
      <c r="U11" s="54"/>
      <c r="V11" s="54"/>
      <c r="W11" s="54"/>
      <c r="X11" s="42">
        <f>SUM(D11:W11)</f>
        <v>0</v>
      </c>
    </row>
    <row r="12" spans="1:24" x14ac:dyDescent="0.15">
      <c r="B12" s="35"/>
      <c r="C12" s="31"/>
      <c r="D12" s="54"/>
      <c r="E12" s="54"/>
      <c r="F12" s="54"/>
      <c r="G12" s="54"/>
      <c r="H12" s="54"/>
      <c r="I12" s="54"/>
      <c r="J12" s="54"/>
      <c r="K12" s="54"/>
      <c r="L12" s="54"/>
      <c r="M12" s="54"/>
      <c r="N12" s="54"/>
      <c r="O12" s="54"/>
      <c r="P12" s="54"/>
      <c r="Q12" s="54"/>
      <c r="R12" s="54"/>
      <c r="S12" s="54"/>
      <c r="T12" s="54"/>
      <c r="U12" s="54"/>
      <c r="V12" s="54"/>
      <c r="W12" s="54"/>
      <c r="X12" s="42">
        <f>SUM(D12:W12)</f>
        <v>0</v>
      </c>
    </row>
    <row r="13" spans="1:24" x14ac:dyDescent="0.15">
      <c r="B13" s="35"/>
      <c r="C13" s="31"/>
      <c r="D13" s="54"/>
      <c r="E13" s="54"/>
      <c r="F13" s="54"/>
      <c r="G13" s="54"/>
      <c r="H13" s="54"/>
      <c r="I13" s="54"/>
      <c r="J13" s="54"/>
      <c r="K13" s="54"/>
      <c r="L13" s="54"/>
      <c r="M13" s="54"/>
      <c r="N13" s="54"/>
      <c r="O13" s="54"/>
      <c r="P13" s="54"/>
      <c r="Q13" s="54"/>
      <c r="R13" s="54"/>
      <c r="S13" s="54"/>
      <c r="T13" s="54"/>
      <c r="U13" s="54"/>
      <c r="V13" s="54"/>
      <c r="W13" s="54"/>
      <c r="X13" s="42">
        <f>SUM(D13:W13)</f>
        <v>0</v>
      </c>
    </row>
    <row r="14" spans="1:24" x14ac:dyDescent="0.15">
      <c r="B14" s="35"/>
      <c r="C14" s="31"/>
      <c r="D14" s="54"/>
      <c r="E14" s="54"/>
      <c r="F14" s="54"/>
      <c r="G14" s="54"/>
      <c r="H14" s="54"/>
      <c r="I14" s="54"/>
      <c r="J14" s="54"/>
      <c r="K14" s="54"/>
      <c r="L14" s="54"/>
      <c r="M14" s="54"/>
      <c r="N14" s="54"/>
      <c r="O14" s="54"/>
      <c r="P14" s="54"/>
      <c r="Q14" s="54"/>
      <c r="R14" s="54"/>
      <c r="S14" s="54"/>
      <c r="T14" s="54"/>
      <c r="U14" s="54"/>
      <c r="V14" s="54"/>
      <c r="W14" s="54"/>
      <c r="X14" s="42">
        <f t="shared" ref="X14:X36" si="4">SUM(D14:W14)</f>
        <v>0</v>
      </c>
    </row>
    <row r="15" spans="1:24" x14ac:dyDescent="0.15">
      <c r="B15" s="35"/>
      <c r="C15" s="31"/>
      <c r="D15" s="54"/>
      <c r="E15" s="54"/>
      <c r="F15" s="54"/>
      <c r="G15" s="54"/>
      <c r="H15" s="54"/>
      <c r="I15" s="54"/>
      <c r="J15" s="54"/>
      <c r="K15" s="54"/>
      <c r="L15" s="54"/>
      <c r="M15" s="54"/>
      <c r="N15" s="54"/>
      <c r="O15" s="54"/>
      <c r="P15" s="54"/>
      <c r="Q15" s="54"/>
      <c r="R15" s="54"/>
      <c r="S15" s="54"/>
      <c r="T15" s="54"/>
      <c r="U15" s="54"/>
      <c r="V15" s="54"/>
      <c r="W15" s="54"/>
      <c r="X15" s="42">
        <f t="shared" si="4"/>
        <v>0</v>
      </c>
    </row>
    <row r="16" spans="1:24" x14ac:dyDescent="0.15">
      <c r="B16" s="35"/>
      <c r="C16" s="31"/>
      <c r="D16" s="54"/>
      <c r="E16" s="54"/>
      <c r="F16" s="54"/>
      <c r="G16" s="54"/>
      <c r="H16" s="54"/>
      <c r="I16" s="54"/>
      <c r="J16" s="54"/>
      <c r="K16" s="54"/>
      <c r="L16" s="54"/>
      <c r="M16" s="54"/>
      <c r="N16" s="54"/>
      <c r="O16" s="54"/>
      <c r="P16" s="54"/>
      <c r="Q16" s="54"/>
      <c r="R16" s="54"/>
      <c r="S16" s="54"/>
      <c r="T16" s="54"/>
      <c r="U16" s="54"/>
      <c r="V16" s="54"/>
      <c r="W16" s="54"/>
      <c r="X16" s="42">
        <f t="shared" si="4"/>
        <v>0</v>
      </c>
    </row>
    <row r="17" spans="2:24" x14ac:dyDescent="0.15">
      <c r="B17" s="35"/>
      <c r="C17" s="31"/>
      <c r="D17" s="54"/>
      <c r="E17" s="54"/>
      <c r="F17" s="54"/>
      <c r="G17" s="54"/>
      <c r="H17" s="54"/>
      <c r="I17" s="54"/>
      <c r="J17" s="54"/>
      <c r="K17" s="54"/>
      <c r="L17" s="54"/>
      <c r="M17" s="54"/>
      <c r="N17" s="54"/>
      <c r="O17" s="54"/>
      <c r="P17" s="54"/>
      <c r="Q17" s="54"/>
      <c r="R17" s="54"/>
      <c r="S17" s="54"/>
      <c r="T17" s="54"/>
      <c r="U17" s="54"/>
      <c r="V17" s="54"/>
      <c r="W17" s="54"/>
      <c r="X17" s="42">
        <f t="shared" si="4"/>
        <v>0</v>
      </c>
    </row>
    <row r="18" spans="2:24" x14ac:dyDescent="0.15">
      <c r="B18" s="35"/>
      <c r="C18" s="31"/>
      <c r="D18" s="54"/>
      <c r="E18" s="54"/>
      <c r="F18" s="54"/>
      <c r="G18" s="54"/>
      <c r="H18" s="54"/>
      <c r="I18" s="54"/>
      <c r="J18" s="54"/>
      <c r="K18" s="54"/>
      <c r="L18" s="54"/>
      <c r="M18" s="54"/>
      <c r="N18" s="54"/>
      <c r="O18" s="54"/>
      <c r="P18" s="54"/>
      <c r="Q18" s="54"/>
      <c r="R18" s="54"/>
      <c r="S18" s="54"/>
      <c r="T18" s="54"/>
      <c r="U18" s="54"/>
      <c r="V18" s="54"/>
      <c r="W18" s="54"/>
      <c r="X18" s="42">
        <f t="shared" si="4"/>
        <v>0</v>
      </c>
    </row>
    <row r="19" spans="2:24" x14ac:dyDescent="0.15">
      <c r="B19" s="35"/>
      <c r="C19" s="31"/>
      <c r="D19" s="54"/>
      <c r="E19" s="54"/>
      <c r="F19" s="54"/>
      <c r="G19" s="54"/>
      <c r="H19" s="54"/>
      <c r="I19" s="54"/>
      <c r="J19" s="54"/>
      <c r="K19" s="54"/>
      <c r="L19" s="54"/>
      <c r="M19" s="54"/>
      <c r="N19" s="54"/>
      <c r="O19" s="54"/>
      <c r="P19" s="54"/>
      <c r="Q19" s="54"/>
      <c r="R19" s="54"/>
      <c r="S19" s="54"/>
      <c r="T19" s="54"/>
      <c r="U19" s="54"/>
      <c r="V19" s="54"/>
      <c r="W19" s="54"/>
      <c r="X19" s="42">
        <f t="shared" si="4"/>
        <v>0</v>
      </c>
    </row>
    <row r="20" spans="2:24" x14ac:dyDescent="0.15">
      <c r="B20" s="35"/>
      <c r="C20" s="31"/>
      <c r="D20" s="54"/>
      <c r="E20" s="54"/>
      <c r="F20" s="54"/>
      <c r="G20" s="54"/>
      <c r="H20" s="54"/>
      <c r="I20" s="54"/>
      <c r="J20" s="54"/>
      <c r="K20" s="54"/>
      <c r="L20" s="54"/>
      <c r="M20" s="54"/>
      <c r="N20" s="54"/>
      <c r="O20" s="54"/>
      <c r="P20" s="54"/>
      <c r="Q20" s="54"/>
      <c r="R20" s="54"/>
      <c r="S20" s="54"/>
      <c r="T20" s="54"/>
      <c r="U20" s="54"/>
      <c r="V20" s="54"/>
      <c r="W20" s="54"/>
      <c r="X20" s="42">
        <f t="shared" si="4"/>
        <v>0</v>
      </c>
    </row>
    <row r="21" spans="2:24" x14ac:dyDescent="0.15">
      <c r="B21" s="35"/>
      <c r="C21" s="31"/>
      <c r="D21" s="54"/>
      <c r="E21" s="54"/>
      <c r="F21" s="54"/>
      <c r="G21" s="54"/>
      <c r="H21" s="54"/>
      <c r="I21" s="54"/>
      <c r="J21" s="54"/>
      <c r="K21" s="54"/>
      <c r="L21" s="54"/>
      <c r="M21" s="54"/>
      <c r="N21" s="54"/>
      <c r="O21" s="54"/>
      <c r="P21" s="54"/>
      <c r="Q21" s="54"/>
      <c r="R21" s="54"/>
      <c r="S21" s="54"/>
      <c r="T21" s="54"/>
      <c r="U21" s="54"/>
      <c r="V21" s="54"/>
      <c r="W21" s="54"/>
      <c r="X21" s="42">
        <f t="shared" si="4"/>
        <v>0</v>
      </c>
    </row>
    <row r="22" spans="2:24" x14ac:dyDescent="0.15">
      <c r="B22" s="35"/>
      <c r="C22" s="31"/>
      <c r="D22" s="54"/>
      <c r="E22" s="54"/>
      <c r="F22" s="54"/>
      <c r="G22" s="54"/>
      <c r="H22" s="54"/>
      <c r="I22" s="54"/>
      <c r="J22" s="54"/>
      <c r="K22" s="54"/>
      <c r="L22" s="54"/>
      <c r="M22" s="54"/>
      <c r="N22" s="54"/>
      <c r="O22" s="54"/>
      <c r="P22" s="54"/>
      <c r="Q22" s="54"/>
      <c r="R22" s="54"/>
      <c r="S22" s="54"/>
      <c r="T22" s="54"/>
      <c r="U22" s="54"/>
      <c r="V22" s="54"/>
      <c r="W22" s="54"/>
      <c r="X22" s="42">
        <f t="shared" si="4"/>
        <v>0</v>
      </c>
    </row>
    <row r="23" spans="2:24" x14ac:dyDescent="0.15">
      <c r="B23" s="35"/>
      <c r="C23" s="31"/>
      <c r="D23" s="54"/>
      <c r="E23" s="54"/>
      <c r="F23" s="54"/>
      <c r="G23" s="54"/>
      <c r="H23" s="54"/>
      <c r="I23" s="54"/>
      <c r="J23" s="54"/>
      <c r="K23" s="54"/>
      <c r="L23" s="54"/>
      <c r="M23" s="54"/>
      <c r="N23" s="54"/>
      <c r="O23" s="54"/>
      <c r="P23" s="54"/>
      <c r="Q23" s="54"/>
      <c r="R23" s="54"/>
      <c r="S23" s="54"/>
      <c r="T23" s="54"/>
      <c r="U23" s="54"/>
      <c r="V23" s="54"/>
      <c r="W23" s="54"/>
      <c r="X23" s="42">
        <f t="shared" si="4"/>
        <v>0</v>
      </c>
    </row>
    <row r="24" spans="2:24" x14ac:dyDescent="0.15">
      <c r="B24" s="35"/>
      <c r="C24" s="31"/>
      <c r="D24" s="54"/>
      <c r="E24" s="54"/>
      <c r="F24" s="54"/>
      <c r="G24" s="54"/>
      <c r="H24" s="54"/>
      <c r="I24" s="54"/>
      <c r="J24" s="54"/>
      <c r="K24" s="54"/>
      <c r="L24" s="54"/>
      <c r="M24" s="54"/>
      <c r="N24" s="54"/>
      <c r="O24" s="54"/>
      <c r="P24" s="54"/>
      <c r="Q24" s="54"/>
      <c r="R24" s="54"/>
      <c r="S24" s="54"/>
      <c r="T24" s="54"/>
      <c r="U24" s="54"/>
      <c r="V24" s="54"/>
      <c r="W24" s="54"/>
      <c r="X24" s="42">
        <f t="shared" si="4"/>
        <v>0</v>
      </c>
    </row>
    <row r="25" spans="2:24" x14ac:dyDescent="0.15">
      <c r="B25" s="35"/>
      <c r="C25" s="31"/>
      <c r="D25" s="54"/>
      <c r="E25" s="54"/>
      <c r="F25" s="54"/>
      <c r="G25" s="54"/>
      <c r="H25" s="54"/>
      <c r="I25" s="54"/>
      <c r="J25" s="54"/>
      <c r="K25" s="54"/>
      <c r="L25" s="54"/>
      <c r="M25" s="54"/>
      <c r="N25" s="54"/>
      <c r="O25" s="54"/>
      <c r="P25" s="54"/>
      <c r="Q25" s="54"/>
      <c r="R25" s="54"/>
      <c r="S25" s="54"/>
      <c r="T25" s="54"/>
      <c r="U25" s="54"/>
      <c r="V25" s="54"/>
      <c r="W25" s="54"/>
      <c r="X25" s="42">
        <f t="shared" si="4"/>
        <v>0</v>
      </c>
    </row>
    <row r="26" spans="2:24" x14ac:dyDescent="0.15">
      <c r="B26" s="35"/>
      <c r="C26" s="31"/>
      <c r="D26" s="54"/>
      <c r="E26" s="54"/>
      <c r="F26" s="54"/>
      <c r="G26" s="54"/>
      <c r="H26" s="54"/>
      <c r="I26" s="54"/>
      <c r="J26" s="54"/>
      <c r="K26" s="54"/>
      <c r="L26" s="54"/>
      <c r="M26" s="54"/>
      <c r="N26" s="54"/>
      <c r="O26" s="54"/>
      <c r="P26" s="54"/>
      <c r="Q26" s="54"/>
      <c r="R26" s="54"/>
      <c r="S26" s="54"/>
      <c r="T26" s="54"/>
      <c r="U26" s="54"/>
      <c r="V26" s="54"/>
      <c r="W26" s="54"/>
      <c r="X26" s="42">
        <f t="shared" si="4"/>
        <v>0</v>
      </c>
    </row>
    <row r="27" spans="2:24" x14ac:dyDescent="0.15">
      <c r="B27" s="35"/>
      <c r="C27" s="31"/>
      <c r="D27" s="54"/>
      <c r="E27" s="54"/>
      <c r="F27" s="54"/>
      <c r="G27" s="54"/>
      <c r="H27" s="54"/>
      <c r="I27" s="54"/>
      <c r="J27" s="54"/>
      <c r="K27" s="54"/>
      <c r="L27" s="54"/>
      <c r="M27" s="54"/>
      <c r="N27" s="54"/>
      <c r="O27" s="54"/>
      <c r="P27" s="54"/>
      <c r="Q27" s="54"/>
      <c r="R27" s="54"/>
      <c r="S27" s="54"/>
      <c r="T27" s="54"/>
      <c r="U27" s="54"/>
      <c r="V27" s="54"/>
      <c r="W27" s="54"/>
      <c r="X27" s="42">
        <f t="shared" si="4"/>
        <v>0</v>
      </c>
    </row>
    <row r="28" spans="2:24" x14ac:dyDescent="0.15">
      <c r="B28" s="159"/>
      <c r="C28" s="33"/>
      <c r="D28" s="55"/>
      <c r="E28" s="55"/>
      <c r="F28" s="55"/>
      <c r="G28" s="55"/>
      <c r="H28" s="55"/>
      <c r="I28" s="55"/>
      <c r="J28" s="55"/>
      <c r="K28" s="55"/>
      <c r="L28" s="55"/>
      <c r="M28" s="55"/>
      <c r="N28" s="55"/>
      <c r="O28" s="55"/>
      <c r="P28" s="55"/>
      <c r="Q28" s="55"/>
      <c r="R28" s="55"/>
      <c r="S28" s="55"/>
      <c r="T28" s="55"/>
      <c r="U28" s="55"/>
      <c r="V28" s="55"/>
      <c r="W28" s="55"/>
      <c r="X28" s="42">
        <f t="shared" si="4"/>
        <v>0</v>
      </c>
    </row>
    <row r="29" spans="2:24" x14ac:dyDescent="0.15">
      <c r="B29" s="159"/>
      <c r="C29" s="33"/>
      <c r="D29" s="55"/>
      <c r="E29" s="55"/>
      <c r="F29" s="55"/>
      <c r="G29" s="55"/>
      <c r="H29" s="55"/>
      <c r="I29" s="55"/>
      <c r="J29" s="55"/>
      <c r="K29" s="55"/>
      <c r="L29" s="55"/>
      <c r="M29" s="55"/>
      <c r="N29" s="55"/>
      <c r="O29" s="55"/>
      <c r="P29" s="55"/>
      <c r="Q29" s="55"/>
      <c r="R29" s="55"/>
      <c r="S29" s="55"/>
      <c r="T29" s="55"/>
      <c r="U29" s="55"/>
      <c r="V29" s="55"/>
      <c r="W29" s="55"/>
      <c r="X29" s="42">
        <f t="shared" si="4"/>
        <v>0</v>
      </c>
    </row>
    <row r="30" spans="2:24" x14ac:dyDescent="0.15">
      <c r="B30" s="159"/>
      <c r="C30" s="33"/>
      <c r="D30" s="55"/>
      <c r="E30" s="55"/>
      <c r="F30" s="55"/>
      <c r="G30" s="55"/>
      <c r="H30" s="55"/>
      <c r="I30" s="55"/>
      <c r="J30" s="55"/>
      <c r="K30" s="55"/>
      <c r="L30" s="55"/>
      <c r="M30" s="55"/>
      <c r="N30" s="55"/>
      <c r="O30" s="55"/>
      <c r="P30" s="55"/>
      <c r="Q30" s="55"/>
      <c r="R30" s="55"/>
      <c r="S30" s="55"/>
      <c r="T30" s="55"/>
      <c r="U30" s="55"/>
      <c r="V30" s="55"/>
      <c r="W30" s="55"/>
      <c r="X30" s="42">
        <f t="shared" si="4"/>
        <v>0</v>
      </c>
    </row>
    <row r="31" spans="2:24" x14ac:dyDescent="0.15">
      <c r="B31" s="159"/>
      <c r="C31" s="33"/>
      <c r="D31" s="55"/>
      <c r="E31" s="55"/>
      <c r="F31" s="55"/>
      <c r="G31" s="55"/>
      <c r="H31" s="55"/>
      <c r="I31" s="55"/>
      <c r="J31" s="55"/>
      <c r="K31" s="55"/>
      <c r="L31" s="55"/>
      <c r="M31" s="55"/>
      <c r="N31" s="55"/>
      <c r="O31" s="55"/>
      <c r="P31" s="55"/>
      <c r="Q31" s="55"/>
      <c r="R31" s="55"/>
      <c r="S31" s="55"/>
      <c r="T31" s="55"/>
      <c r="U31" s="55"/>
      <c r="V31" s="55"/>
      <c r="W31" s="55"/>
      <c r="X31" s="42">
        <f t="shared" si="4"/>
        <v>0</v>
      </c>
    </row>
    <row r="32" spans="2:24" x14ac:dyDescent="0.15">
      <c r="B32" s="159"/>
      <c r="C32" s="33"/>
      <c r="D32" s="55"/>
      <c r="E32" s="55"/>
      <c r="F32" s="55"/>
      <c r="G32" s="55"/>
      <c r="H32" s="55"/>
      <c r="I32" s="55"/>
      <c r="J32" s="55"/>
      <c r="K32" s="55"/>
      <c r="L32" s="55"/>
      <c r="M32" s="55"/>
      <c r="N32" s="55"/>
      <c r="O32" s="55"/>
      <c r="P32" s="55"/>
      <c r="Q32" s="55"/>
      <c r="R32" s="55"/>
      <c r="S32" s="55"/>
      <c r="T32" s="55"/>
      <c r="U32" s="55"/>
      <c r="V32" s="55"/>
      <c r="W32" s="55"/>
      <c r="X32" s="42">
        <f t="shared" si="4"/>
        <v>0</v>
      </c>
    </row>
    <row r="33" spans="1:24" x14ac:dyDescent="0.15">
      <c r="B33" s="159"/>
      <c r="C33" s="33"/>
      <c r="D33" s="55"/>
      <c r="E33" s="55"/>
      <c r="F33" s="55"/>
      <c r="G33" s="55"/>
      <c r="H33" s="55"/>
      <c r="I33" s="55"/>
      <c r="J33" s="55"/>
      <c r="K33" s="55"/>
      <c r="L33" s="55"/>
      <c r="M33" s="55"/>
      <c r="N33" s="55"/>
      <c r="O33" s="55"/>
      <c r="P33" s="55"/>
      <c r="Q33" s="55"/>
      <c r="R33" s="55"/>
      <c r="S33" s="55"/>
      <c r="T33" s="55"/>
      <c r="U33" s="55"/>
      <c r="V33" s="55"/>
      <c r="W33" s="55"/>
      <c r="X33" s="42">
        <f t="shared" si="4"/>
        <v>0</v>
      </c>
    </row>
    <row r="34" spans="1:24" x14ac:dyDescent="0.15">
      <c r="B34" s="159"/>
      <c r="C34" s="33"/>
      <c r="D34" s="55"/>
      <c r="E34" s="55"/>
      <c r="F34" s="55"/>
      <c r="G34" s="55"/>
      <c r="H34" s="55"/>
      <c r="I34" s="55"/>
      <c r="J34" s="55"/>
      <c r="K34" s="55"/>
      <c r="L34" s="55"/>
      <c r="M34" s="55"/>
      <c r="N34" s="55"/>
      <c r="O34" s="55"/>
      <c r="P34" s="55"/>
      <c r="Q34" s="55"/>
      <c r="R34" s="55"/>
      <c r="S34" s="55"/>
      <c r="T34" s="55"/>
      <c r="U34" s="55"/>
      <c r="V34" s="55"/>
      <c r="W34" s="55"/>
      <c r="X34" s="42">
        <f t="shared" si="4"/>
        <v>0</v>
      </c>
    </row>
    <row r="35" spans="1:24" x14ac:dyDescent="0.15">
      <c r="B35" s="159"/>
      <c r="C35" s="33"/>
      <c r="D35" s="55"/>
      <c r="E35" s="55"/>
      <c r="F35" s="55"/>
      <c r="G35" s="55"/>
      <c r="H35" s="55"/>
      <c r="I35" s="55"/>
      <c r="J35" s="55"/>
      <c r="K35" s="55"/>
      <c r="L35" s="55"/>
      <c r="M35" s="55"/>
      <c r="N35" s="55"/>
      <c r="O35" s="55"/>
      <c r="P35" s="55"/>
      <c r="Q35" s="55"/>
      <c r="R35" s="55"/>
      <c r="S35" s="55"/>
      <c r="T35" s="55"/>
      <c r="U35" s="55"/>
      <c r="V35" s="55"/>
      <c r="W35" s="55"/>
      <c r="X35" s="42">
        <f t="shared" si="4"/>
        <v>0</v>
      </c>
    </row>
    <row r="36" spans="1:24" x14ac:dyDescent="0.15">
      <c r="B36" s="159"/>
      <c r="C36" s="33"/>
      <c r="D36" s="55"/>
      <c r="E36" s="55"/>
      <c r="F36" s="55"/>
      <c r="G36" s="55"/>
      <c r="H36" s="55"/>
      <c r="I36" s="55"/>
      <c r="J36" s="55"/>
      <c r="K36" s="55"/>
      <c r="L36" s="55"/>
      <c r="M36" s="55"/>
      <c r="N36" s="55"/>
      <c r="O36" s="55"/>
      <c r="P36" s="55"/>
      <c r="Q36" s="55"/>
      <c r="R36" s="55"/>
      <c r="S36" s="55"/>
      <c r="T36" s="55"/>
      <c r="U36" s="55"/>
      <c r="V36" s="55"/>
      <c r="W36" s="55"/>
      <c r="X36" s="56">
        <f t="shared" si="4"/>
        <v>0</v>
      </c>
    </row>
    <row r="37" spans="1:24" x14ac:dyDescent="0.15">
      <c r="B37" s="151" t="s">
        <v>127</v>
      </c>
      <c r="C37" s="14"/>
      <c r="D37" s="15"/>
      <c r="E37" s="15"/>
      <c r="F37" s="15"/>
      <c r="G37" s="15"/>
      <c r="H37" s="15"/>
      <c r="I37" s="15"/>
      <c r="J37" s="15"/>
      <c r="K37" s="15"/>
      <c r="L37" s="15"/>
      <c r="M37" s="15"/>
      <c r="N37" s="15"/>
      <c r="O37" s="15"/>
      <c r="P37" s="15"/>
      <c r="Q37" s="15"/>
      <c r="R37" s="15"/>
      <c r="S37" s="15"/>
      <c r="T37" s="15"/>
      <c r="U37" s="15"/>
      <c r="V37" s="15"/>
      <c r="W37" s="15"/>
      <c r="X37" s="15"/>
    </row>
    <row r="39" spans="1:24" x14ac:dyDescent="0.15">
      <c r="X39" s="123" t="s">
        <v>53</v>
      </c>
    </row>
    <row r="40" spans="1:24" ht="15" x14ac:dyDescent="0.15">
      <c r="A40" s="148"/>
      <c r="D40" s="10">
        <v>30</v>
      </c>
      <c r="E40" s="10">
        <f>D40+1</f>
        <v>31</v>
      </c>
      <c r="F40" s="10">
        <f t="shared" ref="F40:U41" si="5">E40+1</f>
        <v>32</v>
      </c>
      <c r="G40" s="10">
        <f t="shared" si="5"/>
        <v>33</v>
      </c>
      <c r="H40" s="10">
        <f t="shared" si="5"/>
        <v>34</v>
      </c>
      <c r="I40" s="10">
        <f t="shared" si="5"/>
        <v>35</v>
      </c>
      <c r="J40" s="10">
        <f t="shared" si="5"/>
        <v>36</v>
      </c>
      <c r="K40" s="10">
        <f t="shared" si="5"/>
        <v>37</v>
      </c>
      <c r="L40" s="10">
        <f t="shared" si="5"/>
        <v>38</v>
      </c>
      <c r="M40" s="10">
        <f t="shared" si="5"/>
        <v>39</v>
      </c>
      <c r="N40" s="10">
        <f t="shared" si="5"/>
        <v>40</v>
      </c>
      <c r="O40" s="10">
        <f t="shared" si="5"/>
        <v>41</v>
      </c>
      <c r="P40" s="10">
        <f t="shared" si="5"/>
        <v>42</v>
      </c>
      <c r="Q40" s="10">
        <f t="shared" si="5"/>
        <v>43</v>
      </c>
      <c r="R40" s="10">
        <f t="shared" si="5"/>
        <v>44</v>
      </c>
      <c r="S40" s="10">
        <f t="shared" si="5"/>
        <v>45</v>
      </c>
      <c r="T40" s="10">
        <f t="shared" si="5"/>
        <v>46</v>
      </c>
      <c r="U40" s="10">
        <f t="shared" si="5"/>
        <v>47</v>
      </c>
      <c r="V40" s="10">
        <f t="shared" ref="V40:W41" si="6">U40+1</f>
        <v>48</v>
      </c>
      <c r="W40" s="10">
        <f t="shared" si="6"/>
        <v>49</v>
      </c>
      <c r="X40" s="124"/>
    </row>
    <row r="41" spans="1:24" x14ac:dyDescent="0.15">
      <c r="D41" s="6">
        <v>1</v>
      </c>
      <c r="E41" s="6">
        <f t="shared" ref="E41" si="7">D41+1</f>
        <v>2</v>
      </c>
      <c r="F41" s="6">
        <f t="shared" si="5"/>
        <v>3</v>
      </c>
      <c r="G41" s="6">
        <f t="shared" si="5"/>
        <v>4</v>
      </c>
      <c r="H41" s="6">
        <f t="shared" si="5"/>
        <v>5</v>
      </c>
      <c r="I41" s="6">
        <f t="shared" si="5"/>
        <v>6</v>
      </c>
      <c r="J41" s="6">
        <f t="shared" si="5"/>
        <v>7</v>
      </c>
      <c r="K41" s="6">
        <f t="shared" si="5"/>
        <v>8</v>
      </c>
      <c r="L41" s="6">
        <f t="shared" si="5"/>
        <v>9</v>
      </c>
      <c r="M41" s="6">
        <f t="shared" si="5"/>
        <v>10</v>
      </c>
      <c r="N41" s="6">
        <f t="shared" si="5"/>
        <v>11</v>
      </c>
      <c r="O41" s="6">
        <f t="shared" si="5"/>
        <v>12</v>
      </c>
      <c r="P41" s="6">
        <f t="shared" si="5"/>
        <v>13</v>
      </c>
      <c r="Q41" s="6">
        <f t="shared" si="5"/>
        <v>14</v>
      </c>
      <c r="R41" s="6">
        <f t="shared" si="5"/>
        <v>15</v>
      </c>
      <c r="S41" s="6">
        <f t="shared" si="5"/>
        <v>16</v>
      </c>
      <c r="T41" s="6">
        <f t="shared" si="5"/>
        <v>17</v>
      </c>
      <c r="U41" s="6">
        <f t="shared" si="5"/>
        <v>18</v>
      </c>
      <c r="V41" s="6">
        <f t="shared" si="6"/>
        <v>19</v>
      </c>
      <c r="W41" s="6">
        <f t="shared" si="6"/>
        <v>20</v>
      </c>
      <c r="X41" s="125" t="s">
        <v>54</v>
      </c>
    </row>
    <row r="42" spans="1:24" x14ac:dyDescent="0.15">
      <c r="B42" s="211" t="s">
        <v>128</v>
      </c>
      <c r="C42" s="212"/>
      <c r="D42" s="7">
        <v>43555</v>
      </c>
      <c r="E42" s="7">
        <f t="shared" ref="E42:W42" si="8">DATE(YEAR(D42)+1,MONTH(D42),DAY(D42))</f>
        <v>43921</v>
      </c>
      <c r="F42" s="7">
        <f t="shared" si="8"/>
        <v>44286</v>
      </c>
      <c r="G42" s="7">
        <f t="shared" si="8"/>
        <v>44651</v>
      </c>
      <c r="H42" s="7">
        <f t="shared" si="8"/>
        <v>45016</v>
      </c>
      <c r="I42" s="7">
        <f t="shared" si="8"/>
        <v>45382</v>
      </c>
      <c r="J42" s="7">
        <f t="shared" si="8"/>
        <v>45747</v>
      </c>
      <c r="K42" s="7">
        <f t="shared" si="8"/>
        <v>46112</v>
      </c>
      <c r="L42" s="7">
        <f t="shared" si="8"/>
        <v>46477</v>
      </c>
      <c r="M42" s="7">
        <f t="shared" si="8"/>
        <v>46843</v>
      </c>
      <c r="N42" s="7">
        <f t="shared" si="8"/>
        <v>47208</v>
      </c>
      <c r="O42" s="7">
        <f t="shared" si="8"/>
        <v>47573</v>
      </c>
      <c r="P42" s="7">
        <f t="shared" si="8"/>
        <v>47938</v>
      </c>
      <c r="Q42" s="7">
        <f t="shared" si="8"/>
        <v>48304</v>
      </c>
      <c r="R42" s="7">
        <f t="shared" si="8"/>
        <v>48669</v>
      </c>
      <c r="S42" s="7">
        <f t="shared" si="8"/>
        <v>49034</v>
      </c>
      <c r="T42" s="7">
        <f t="shared" si="8"/>
        <v>49399</v>
      </c>
      <c r="U42" s="7">
        <f t="shared" si="8"/>
        <v>49765</v>
      </c>
      <c r="V42" s="7">
        <f t="shared" si="8"/>
        <v>50130</v>
      </c>
      <c r="W42" s="7">
        <f t="shared" si="8"/>
        <v>50495</v>
      </c>
      <c r="X42" s="8"/>
    </row>
    <row r="43" spans="1:24" x14ac:dyDescent="0.15">
      <c r="B43" s="213" t="s">
        <v>129</v>
      </c>
      <c r="C43" s="214"/>
      <c r="D43" s="53"/>
      <c r="E43" s="53"/>
      <c r="F43" s="53"/>
      <c r="G43" s="53"/>
      <c r="H43" s="53"/>
      <c r="I43" s="53"/>
      <c r="J43" s="53"/>
      <c r="K43" s="53"/>
      <c r="L43" s="53"/>
      <c r="M43" s="53"/>
      <c r="N43" s="53"/>
      <c r="O43" s="53"/>
      <c r="P43" s="53"/>
      <c r="Q43" s="53"/>
      <c r="R43" s="53"/>
      <c r="S43" s="53"/>
      <c r="T43" s="53"/>
      <c r="U43" s="53"/>
      <c r="V43" s="53"/>
      <c r="W43" s="53"/>
      <c r="X43" s="39">
        <f>SUM(D43:W43)</f>
        <v>0</v>
      </c>
    </row>
    <row r="44" spans="1:24" x14ac:dyDescent="0.15">
      <c r="B44" s="215"/>
      <c r="C44" s="216"/>
      <c r="D44" s="54"/>
      <c r="E44" s="54"/>
      <c r="F44" s="54"/>
      <c r="G44" s="54"/>
      <c r="H44" s="54"/>
      <c r="I44" s="54"/>
      <c r="J44" s="54"/>
      <c r="K44" s="54"/>
      <c r="L44" s="54"/>
      <c r="M44" s="54"/>
      <c r="N44" s="54"/>
      <c r="O44" s="54"/>
      <c r="P44" s="54"/>
      <c r="Q44" s="54"/>
      <c r="R44" s="54"/>
      <c r="S44" s="54"/>
      <c r="T44" s="54"/>
      <c r="U44" s="54"/>
      <c r="V44" s="54"/>
      <c r="W44" s="54"/>
      <c r="X44" s="42">
        <f>SUM(D44:W44)</f>
        <v>0</v>
      </c>
    </row>
    <row r="45" spans="1:24" x14ac:dyDescent="0.15">
      <c r="B45" s="217" t="s">
        <v>127</v>
      </c>
      <c r="C45" s="218"/>
      <c r="D45" s="102"/>
      <c r="E45" s="102"/>
      <c r="F45" s="102"/>
      <c r="G45" s="102"/>
      <c r="H45" s="102"/>
      <c r="I45" s="102"/>
      <c r="J45" s="102"/>
      <c r="K45" s="102"/>
      <c r="L45" s="102"/>
      <c r="M45" s="102"/>
      <c r="N45" s="102"/>
      <c r="O45" s="102"/>
      <c r="P45" s="102"/>
      <c r="Q45" s="102"/>
      <c r="R45" s="102"/>
      <c r="S45" s="102"/>
      <c r="T45" s="102"/>
      <c r="U45" s="102"/>
      <c r="V45" s="102"/>
      <c r="W45" s="102"/>
      <c r="X45" s="102"/>
    </row>
    <row r="46" spans="1:24" ht="15.75" x14ac:dyDescent="0.15">
      <c r="A46" s="3"/>
    </row>
    <row r="47" spans="1:24" x14ac:dyDescent="0.15">
      <c r="X47" s="123" t="s">
        <v>53</v>
      </c>
    </row>
    <row r="48" spans="1:24" ht="15" x14ac:dyDescent="0.15">
      <c r="A48" s="148" t="s">
        <v>125</v>
      </c>
      <c r="D48" s="10">
        <v>30</v>
      </c>
      <c r="E48" s="10">
        <f>D48+1</f>
        <v>31</v>
      </c>
      <c r="F48" s="10">
        <f t="shared" ref="F48:W48" si="9">E48+1</f>
        <v>32</v>
      </c>
      <c r="G48" s="10">
        <f t="shared" si="9"/>
        <v>33</v>
      </c>
      <c r="H48" s="10">
        <f t="shared" si="9"/>
        <v>34</v>
      </c>
      <c r="I48" s="10">
        <f t="shared" si="9"/>
        <v>35</v>
      </c>
      <c r="J48" s="10">
        <f t="shared" si="9"/>
        <v>36</v>
      </c>
      <c r="K48" s="10">
        <f t="shared" si="9"/>
        <v>37</v>
      </c>
      <c r="L48" s="10">
        <f t="shared" si="9"/>
        <v>38</v>
      </c>
      <c r="M48" s="10">
        <f t="shared" si="9"/>
        <v>39</v>
      </c>
      <c r="N48" s="10">
        <f t="shared" si="9"/>
        <v>40</v>
      </c>
      <c r="O48" s="10">
        <f t="shared" si="9"/>
        <v>41</v>
      </c>
      <c r="P48" s="10">
        <f t="shared" si="9"/>
        <v>42</v>
      </c>
      <c r="Q48" s="10">
        <f t="shared" si="9"/>
        <v>43</v>
      </c>
      <c r="R48" s="10">
        <f t="shared" si="9"/>
        <v>44</v>
      </c>
      <c r="S48" s="10">
        <f t="shared" si="9"/>
        <v>45</v>
      </c>
      <c r="T48" s="10">
        <f t="shared" si="9"/>
        <v>46</v>
      </c>
      <c r="U48" s="10">
        <f t="shared" si="9"/>
        <v>47</v>
      </c>
      <c r="V48" s="10">
        <f t="shared" si="9"/>
        <v>48</v>
      </c>
      <c r="W48" s="10">
        <f t="shared" si="9"/>
        <v>49</v>
      </c>
      <c r="X48" s="124"/>
    </row>
    <row r="49" spans="2:24" x14ac:dyDescent="0.15">
      <c r="D49" s="6">
        <v>1</v>
      </c>
      <c r="E49" s="6">
        <f t="shared" ref="E49:W49" si="10">D49+1</f>
        <v>2</v>
      </c>
      <c r="F49" s="6">
        <f t="shared" si="10"/>
        <v>3</v>
      </c>
      <c r="G49" s="6">
        <f t="shared" si="10"/>
        <v>4</v>
      </c>
      <c r="H49" s="6">
        <f t="shared" si="10"/>
        <v>5</v>
      </c>
      <c r="I49" s="6">
        <f t="shared" si="10"/>
        <v>6</v>
      </c>
      <c r="J49" s="6">
        <f t="shared" si="10"/>
        <v>7</v>
      </c>
      <c r="K49" s="6">
        <f t="shared" si="10"/>
        <v>8</v>
      </c>
      <c r="L49" s="6">
        <f t="shared" si="10"/>
        <v>9</v>
      </c>
      <c r="M49" s="6">
        <f t="shared" si="10"/>
        <v>10</v>
      </c>
      <c r="N49" s="6">
        <f t="shared" si="10"/>
        <v>11</v>
      </c>
      <c r="O49" s="6">
        <f t="shared" si="10"/>
        <v>12</v>
      </c>
      <c r="P49" s="6">
        <f t="shared" si="10"/>
        <v>13</v>
      </c>
      <c r="Q49" s="6">
        <f t="shared" si="10"/>
        <v>14</v>
      </c>
      <c r="R49" s="6">
        <f t="shared" si="10"/>
        <v>15</v>
      </c>
      <c r="S49" s="6">
        <f t="shared" si="10"/>
        <v>16</v>
      </c>
      <c r="T49" s="6">
        <f t="shared" si="10"/>
        <v>17</v>
      </c>
      <c r="U49" s="6">
        <f t="shared" si="10"/>
        <v>18</v>
      </c>
      <c r="V49" s="6">
        <f t="shared" si="10"/>
        <v>19</v>
      </c>
      <c r="W49" s="6">
        <f t="shared" si="10"/>
        <v>20</v>
      </c>
      <c r="X49" s="125" t="s">
        <v>54</v>
      </c>
    </row>
    <row r="50" spans="2:24" x14ac:dyDescent="0.15">
      <c r="B50" s="149" t="s">
        <v>180</v>
      </c>
      <c r="C50" s="149" t="s">
        <v>126</v>
      </c>
      <c r="D50" s="7">
        <v>43555</v>
      </c>
      <c r="E50" s="7">
        <f t="shared" ref="E50:W50" si="11">DATE(YEAR(D50)+1,MONTH(D50),DAY(D50))</f>
        <v>43921</v>
      </c>
      <c r="F50" s="7">
        <f t="shared" si="11"/>
        <v>44286</v>
      </c>
      <c r="G50" s="7">
        <f t="shared" si="11"/>
        <v>44651</v>
      </c>
      <c r="H50" s="7">
        <f t="shared" si="11"/>
        <v>45016</v>
      </c>
      <c r="I50" s="7">
        <f t="shared" si="11"/>
        <v>45382</v>
      </c>
      <c r="J50" s="7">
        <f t="shared" si="11"/>
        <v>45747</v>
      </c>
      <c r="K50" s="7">
        <f t="shared" si="11"/>
        <v>46112</v>
      </c>
      <c r="L50" s="7">
        <f t="shared" si="11"/>
        <v>46477</v>
      </c>
      <c r="M50" s="7">
        <f t="shared" si="11"/>
        <v>46843</v>
      </c>
      <c r="N50" s="7">
        <f t="shared" si="11"/>
        <v>47208</v>
      </c>
      <c r="O50" s="7">
        <f t="shared" si="11"/>
        <v>47573</v>
      </c>
      <c r="P50" s="7">
        <f t="shared" si="11"/>
        <v>47938</v>
      </c>
      <c r="Q50" s="7">
        <f t="shared" si="11"/>
        <v>48304</v>
      </c>
      <c r="R50" s="7">
        <f t="shared" si="11"/>
        <v>48669</v>
      </c>
      <c r="S50" s="7">
        <f t="shared" si="11"/>
        <v>49034</v>
      </c>
      <c r="T50" s="7">
        <f t="shared" si="11"/>
        <v>49399</v>
      </c>
      <c r="U50" s="7">
        <f t="shared" si="11"/>
        <v>49765</v>
      </c>
      <c r="V50" s="7">
        <f t="shared" si="11"/>
        <v>50130</v>
      </c>
      <c r="W50" s="7">
        <f t="shared" si="11"/>
        <v>50495</v>
      </c>
      <c r="X50" s="8"/>
    </row>
    <row r="51" spans="2:24" x14ac:dyDescent="0.15">
      <c r="B51" s="152" t="str">
        <f t="shared" ref="B51:C66" si="12">IF(B9="","",B9)</f>
        <v/>
      </c>
      <c r="C51" s="152" t="str">
        <f t="shared" si="12"/>
        <v/>
      </c>
      <c r="D51" s="101" t="str">
        <f t="shared" ref="D51:D78" si="13">IF(D9="","",D9+D9*SUM(D$43:D$44)/SUM(D$9:D$36))</f>
        <v/>
      </c>
      <c r="E51" s="101" t="str">
        <f t="shared" ref="E51:W64" si="14">IF(E9="","",E9+E9*SUM(E$43:E$44)/SUM(E$9:E$36))</f>
        <v/>
      </c>
      <c r="F51" s="101" t="str">
        <f t="shared" si="14"/>
        <v/>
      </c>
      <c r="G51" s="101" t="str">
        <f t="shared" si="14"/>
        <v/>
      </c>
      <c r="H51" s="101" t="str">
        <f t="shared" si="14"/>
        <v/>
      </c>
      <c r="I51" s="101" t="str">
        <f t="shared" si="14"/>
        <v/>
      </c>
      <c r="J51" s="101" t="str">
        <f t="shared" si="14"/>
        <v/>
      </c>
      <c r="K51" s="101" t="str">
        <f t="shared" si="14"/>
        <v/>
      </c>
      <c r="L51" s="101" t="str">
        <f t="shared" si="14"/>
        <v/>
      </c>
      <c r="M51" s="101" t="str">
        <f t="shared" si="14"/>
        <v/>
      </c>
      <c r="N51" s="101" t="str">
        <f t="shared" si="14"/>
        <v/>
      </c>
      <c r="O51" s="101" t="str">
        <f t="shared" si="14"/>
        <v/>
      </c>
      <c r="P51" s="101" t="str">
        <f t="shared" si="14"/>
        <v/>
      </c>
      <c r="Q51" s="101" t="str">
        <f t="shared" si="14"/>
        <v/>
      </c>
      <c r="R51" s="101" t="str">
        <f t="shared" si="14"/>
        <v/>
      </c>
      <c r="S51" s="101" t="str">
        <f t="shared" si="14"/>
        <v/>
      </c>
      <c r="T51" s="101" t="str">
        <f t="shared" si="14"/>
        <v/>
      </c>
      <c r="U51" s="101" t="str">
        <f t="shared" si="14"/>
        <v/>
      </c>
      <c r="V51" s="101" t="str">
        <f t="shared" si="14"/>
        <v/>
      </c>
      <c r="W51" s="101" t="str">
        <f t="shared" si="14"/>
        <v/>
      </c>
      <c r="X51" s="39">
        <f>SUM(D51:W51)</f>
        <v>0</v>
      </c>
    </row>
    <row r="52" spans="2:24" x14ac:dyDescent="0.15">
      <c r="B52" s="153" t="str">
        <f t="shared" si="12"/>
        <v/>
      </c>
      <c r="C52" s="153" t="str">
        <f t="shared" si="12"/>
        <v/>
      </c>
      <c r="D52" s="79" t="str">
        <f t="shared" si="13"/>
        <v/>
      </c>
      <c r="E52" s="79" t="str">
        <f t="shared" si="14"/>
        <v/>
      </c>
      <c r="F52" s="79" t="str">
        <f t="shared" si="14"/>
        <v/>
      </c>
      <c r="G52" s="79" t="str">
        <f t="shared" si="14"/>
        <v/>
      </c>
      <c r="H52" s="79" t="str">
        <f t="shared" si="14"/>
        <v/>
      </c>
      <c r="I52" s="79" t="str">
        <f t="shared" si="14"/>
        <v/>
      </c>
      <c r="J52" s="79" t="str">
        <f t="shared" si="14"/>
        <v/>
      </c>
      <c r="K52" s="79" t="str">
        <f t="shared" si="14"/>
        <v/>
      </c>
      <c r="L52" s="79" t="str">
        <f t="shared" si="14"/>
        <v/>
      </c>
      <c r="M52" s="79" t="str">
        <f t="shared" si="14"/>
        <v/>
      </c>
      <c r="N52" s="79" t="str">
        <f t="shared" si="14"/>
        <v/>
      </c>
      <c r="O52" s="79" t="str">
        <f t="shared" si="14"/>
        <v/>
      </c>
      <c r="P52" s="79" t="str">
        <f t="shared" si="14"/>
        <v/>
      </c>
      <c r="Q52" s="79" t="str">
        <f t="shared" si="14"/>
        <v/>
      </c>
      <c r="R52" s="79" t="str">
        <f t="shared" si="14"/>
        <v/>
      </c>
      <c r="S52" s="79" t="str">
        <f t="shared" si="14"/>
        <v/>
      </c>
      <c r="T52" s="79" t="str">
        <f t="shared" si="14"/>
        <v/>
      </c>
      <c r="U52" s="79" t="str">
        <f t="shared" si="14"/>
        <v/>
      </c>
      <c r="V52" s="79" t="str">
        <f t="shared" si="14"/>
        <v/>
      </c>
      <c r="W52" s="79" t="str">
        <f t="shared" si="14"/>
        <v/>
      </c>
      <c r="X52" s="42">
        <f>SUM(D52:W52)</f>
        <v>0</v>
      </c>
    </row>
    <row r="53" spans="2:24" x14ac:dyDescent="0.15">
      <c r="B53" s="153" t="str">
        <f t="shared" si="12"/>
        <v/>
      </c>
      <c r="C53" s="153" t="str">
        <f t="shared" si="12"/>
        <v/>
      </c>
      <c r="D53" s="79" t="str">
        <f t="shared" si="13"/>
        <v/>
      </c>
      <c r="E53" s="79" t="str">
        <f t="shared" si="14"/>
        <v/>
      </c>
      <c r="F53" s="79" t="str">
        <f t="shared" si="14"/>
        <v/>
      </c>
      <c r="G53" s="79" t="str">
        <f t="shared" si="14"/>
        <v/>
      </c>
      <c r="H53" s="79" t="str">
        <f t="shared" si="14"/>
        <v/>
      </c>
      <c r="I53" s="79" t="str">
        <f t="shared" si="14"/>
        <v/>
      </c>
      <c r="J53" s="79" t="str">
        <f t="shared" si="14"/>
        <v/>
      </c>
      <c r="K53" s="79" t="str">
        <f t="shared" si="14"/>
        <v/>
      </c>
      <c r="L53" s="79" t="str">
        <f t="shared" si="14"/>
        <v/>
      </c>
      <c r="M53" s="79" t="str">
        <f t="shared" si="14"/>
        <v/>
      </c>
      <c r="N53" s="79" t="str">
        <f t="shared" si="14"/>
        <v/>
      </c>
      <c r="O53" s="79" t="str">
        <f t="shared" si="14"/>
        <v/>
      </c>
      <c r="P53" s="79" t="str">
        <f t="shared" si="14"/>
        <v/>
      </c>
      <c r="Q53" s="79" t="str">
        <f t="shared" si="14"/>
        <v/>
      </c>
      <c r="R53" s="79" t="str">
        <f t="shared" si="14"/>
        <v/>
      </c>
      <c r="S53" s="79" t="str">
        <f t="shared" si="14"/>
        <v/>
      </c>
      <c r="T53" s="79" t="str">
        <f t="shared" si="14"/>
        <v/>
      </c>
      <c r="U53" s="79" t="str">
        <f t="shared" si="14"/>
        <v/>
      </c>
      <c r="V53" s="79" t="str">
        <f t="shared" si="14"/>
        <v/>
      </c>
      <c r="W53" s="79" t="str">
        <f t="shared" si="14"/>
        <v/>
      </c>
      <c r="X53" s="42">
        <f>SUM(D53:W53)</f>
        <v>0</v>
      </c>
    </row>
    <row r="54" spans="2:24" x14ac:dyDescent="0.15">
      <c r="B54" s="153" t="str">
        <f t="shared" si="12"/>
        <v/>
      </c>
      <c r="C54" s="153" t="str">
        <f t="shared" si="12"/>
        <v/>
      </c>
      <c r="D54" s="79" t="str">
        <f t="shared" si="13"/>
        <v/>
      </c>
      <c r="E54" s="79" t="str">
        <f t="shared" si="14"/>
        <v/>
      </c>
      <c r="F54" s="79" t="str">
        <f t="shared" si="14"/>
        <v/>
      </c>
      <c r="G54" s="79" t="str">
        <f t="shared" si="14"/>
        <v/>
      </c>
      <c r="H54" s="79" t="str">
        <f t="shared" si="14"/>
        <v/>
      </c>
      <c r="I54" s="79" t="str">
        <f t="shared" si="14"/>
        <v/>
      </c>
      <c r="J54" s="79" t="str">
        <f t="shared" si="14"/>
        <v/>
      </c>
      <c r="K54" s="79" t="str">
        <f t="shared" si="14"/>
        <v/>
      </c>
      <c r="L54" s="79" t="str">
        <f t="shared" si="14"/>
        <v/>
      </c>
      <c r="M54" s="79" t="str">
        <f t="shared" si="14"/>
        <v/>
      </c>
      <c r="N54" s="79" t="str">
        <f t="shared" si="14"/>
        <v/>
      </c>
      <c r="O54" s="79" t="str">
        <f t="shared" si="14"/>
        <v/>
      </c>
      <c r="P54" s="79" t="str">
        <f t="shared" si="14"/>
        <v/>
      </c>
      <c r="Q54" s="79" t="str">
        <f t="shared" si="14"/>
        <v/>
      </c>
      <c r="R54" s="79" t="str">
        <f t="shared" si="14"/>
        <v/>
      </c>
      <c r="S54" s="79" t="str">
        <f t="shared" si="14"/>
        <v/>
      </c>
      <c r="T54" s="79" t="str">
        <f t="shared" si="14"/>
        <v/>
      </c>
      <c r="U54" s="79" t="str">
        <f t="shared" si="14"/>
        <v/>
      </c>
      <c r="V54" s="79" t="str">
        <f t="shared" si="14"/>
        <v/>
      </c>
      <c r="W54" s="79" t="str">
        <f t="shared" si="14"/>
        <v/>
      </c>
      <c r="X54" s="42">
        <f>SUM(D54:W54)</f>
        <v>0</v>
      </c>
    </row>
    <row r="55" spans="2:24" x14ac:dyDescent="0.15">
      <c r="B55" s="153" t="str">
        <f t="shared" si="12"/>
        <v/>
      </c>
      <c r="C55" s="153" t="str">
        <f t="shared" si="12"/>
        <v/>
      </c>
      <c r="D55" s="79" t="str">
        <f t="shared" si="13"/>
        <v/>
      </c>
      <c r="E55" s="79" t="str">
        <f t="shared" si="14"/>
        <v/>
      </c>
      <c r="F55" s="79" t="str">
        <f t="shared" si="14"/>
        <v/>
      </c>
      <c r="G55" s="79" t="str">
        <f t="shared" si="14"/>
        <v/>
      </c>
      <c r="H55" s="79" t="str">
        <f t="shared" si="14"/>
        <v/>
      </c>
      <c r="I55" s="79" t="str">
        <f t="shared" si="14"/>
        <v/>
      </c>
      <c r="J55" s="79" t="str">
        <f t="shared" si="14"/>
        <v/>
      </c>
      <c r="K55" s="79" t="str">
        <f t="shared" si="14"/>
        <v/>
      </c>
      <c r="L55" s="79" t="str">
        <f t="shared" si="14"/>
        <v/>
      </c>
      <c r="M55" s="79" t="str">
        <f t="shared" si="14"/>
        <v/>
      </c>
      <c r="N55" s="79" t="str">
        <f t="shared" si="14"/>
        <v/>
      </c>
      <c r="O55" s="79" t="str">
        <f t="shared" si="14"/>
        <v/>
      </c>
      <c r="P55" s="79" t="str">
        <f t="shared" si="14"/>
        <v/>
      </c>
      <c r="Q55" s="79" t="str">
        <f t="shared" si="14"/>
        <v/>
      </c>
      <c r="R55" s="79" t="str">
        <f t="shared" si="14"/>
        <v/>
      </c>
      <c r="S55" s="79" t="str">
        <f t="shared" si="14"/>
        <v/>
      </c>
      <c r="T55" s="79" t="str">
        <f t="shared" si="14"/>
        <v/>
      </c>
      <c r="U55" s="79" t="str">
        <f t="shared" si="14"/>
        <v/>
      </c>
      <c r="V55" s="79" t="str">
        <f t="shared" si="14"/>
        <v/>
      </c>
      <c r="W55" s="79" t="str">
        <f t="shared" si="14"/>
        <v/>
      </c>
      <c r="X55" s="42">
        <f>SUM(D55:W55)</f>
        <v>0</v>
      </c>
    </row>
    <row r="56" spans="2:24" x14ac:dyDescent="0.15">
      <c r="B56" s="153" t="str">
        <f t="shared" si="12"/>
        <v/>
      </c>
      <c r="C56" s="153" t="str">
        <f t="shared" si="12"/>
        <v/>
      </c>
      <c r="D56" s="79" t="str">
        <f t="shared" si="13"/>
        <v/>
      </c>
      <c r="E56" s="79" t="str">
        <f t="shared" si="14"/>
        <v/>
      </c>
      <c r="F56" s="79" t="str">
        <f t="shared" si="14"/>
        <v/>
      </c>
      <c r="G56" s="79" t="str">
        <f t="shared" si="14"/>
        <v/>
      </c>
      <c r="H56" s="79" t="str">
        <f t="shared" si="14"/>
        <v/>
      </c>
      <c r="I56" s="79" t="str">
        <f t="shared" si="14"/>
        <v/>
      </c>
      <c r="J56" s="79" t="str">
        <f t="shared" si="14"/>
        <v/>
      </c>
      <c r="K56" s="79" t="str">
        <f t="shared" si="14"/>
        <v/>
      </c>
      <c r="L56" s="79" t="str">
        <f t="shared" si="14"/>
        <v/>
      </c>
      <c r="M56" s="79" t="str">
        <f t="shared" si="14"/>
        <v/>
      </c>
      <c r="N56" s="79" t="str">
        <f t="shared" si="14"/>
        <v/>
      </c>
      <c r="O56" s="79" t="str">
        <f t="shared" si="14"/>
        <v/>
      </c>
      <c r="P56" s="79" t="str">
        <f t="shared" si="14"/>
        <v/>
      </c>
      <c r="Q56" s="79" t="str">
        <f t="shared" si="14"/>
        <v/>
      </c>
      <c r="R56" s="79" t="str">
        <f t="shared" si="14"/>
        <v/>
      </c>
      <c r="S56" s="79" t="str">
        <f t="shared" si="14"/>
        <v/>
      </c>
      <c r="T56" s="79" t="str">
        <f t="shared" si="14"/>
        <v/>
      </c>
      <c r="U56" s="79" t="str">
        <f t="shared" si="14"/>
        <v/>
      </c>
      <c r="V56" s="79" t="str">
        <f t="shared" si="14"/>
        <v/>
      </c>
      <c r="W56" s="79" t="str">
        <f t="shared" si="14"/>
        <v/>
      </c>
      <c r="X56" s="42">
        <f t="shared" ref="X56:X78" si="15">SUM(D56:W56)</f>
        <v>0</v>
      </c>
    </row>
    <row r="57" spans="2:24" x14ac:dyDescent="0.15">
      <c r="B57" s="153" t="str">
        <f t="shared" si="12"/>
        <v/>
      </c>
      <c r="C57" s="153" t="str">
        <f t="shared" si="12"/>
        <v/>
      </c>
      <c r="D57" s="79" t="str">
        <f t="shared" si="13"/>
        <v/>
      </c>
      <c r="E57" s="79" t="str">
        <f t="shared" si="14"/>
        <v/>
      </c>
      <c r="F57" s="79" t="str">
        <f t="shared" si="14"/>
        <v/>
      </c>
      <c r="G57" s="79" t="str">
        <f t="shared" si="14"/>
        <v/>
      </c>
      <c r="H57" s="79" t="str">
        <f t="shared" si="14"/>
        <v/>
      </c>
      <c r="I57" s="79" t="str">
        <f t="shared" si="14"/>
        <v/>
      </c>
      <c r="J57" s="79" t="str">
        <f t="shared" si="14"/>
        <v/>
      </c>
      <c r="K57" s="79" t="str">
        <f t="shared" si="14"/>
        <v/>
      </c>
      <c r="L57" s="79" t="str">
        <f t="shared" si="14"/>
        <v/>
      </c>
      <c r="M57" s="79" t="str">
        <f t="shared" si="14"/>
        <v/>
      </c>
      <c r="N57" s="79" t="str">
        <f t="shared" si="14"/>
        <v/>
      </c>
      <c r="O57" s="79" t="str">
        <f t="shared" si="14"/>
        <v/>
      </c>
      <c r="P57" s="79" t="str">
        <f t="shared" si="14"/>
        <v/>
      </c>
      <c r="Q57" s="79" t="str">
        <f t="shared" si="14"/>
        <v/>
      </c>
      <c r="R57" s="79" t="str">
        <f t="shared" si="14"/>
        <v/>
      </c>
      <c r="S57" s="79" t="str">
        <f t="shared" si="14"/>
        <v/>
      </c>
      <c r="T57" s="79" t="str">
        <f t="shared" si="14"/>
        <v/>
      </c>
      <c r="U57" s="79" t="str">
        <f t="shared" si="14"/>
        <v/>
      </c>
      <c r="V57" s="79" t="str">
        <f t="shared" si="14"/>
        <v/>
      </c>
      <c r="W57" s="79" t="str">
        <f t="shared" si="14"/>
        <v/>
      </c>
      <c r="X57" s="42">
        <f t="shared" si="15"/>
        <v>0</v>
      </c>
    </row>
    <row r="58" spans="2:24" x14ac:dyDescent="0.15">
      <c r="B58" s="153" t="str">
        <f t="shared" si="12"/>
        <v/>
      </c>
      <c r="C58" s="153" t="str">
        <f t="shared" si="12"/>
        <v/>
      </c>
      <c r="D58" s="79" t="str">
        <f t="shared" si="13"/>
        <v/>
      </c>
      <c r="E58" s="79" t="str">
        <f t="shared" si="14"/>
        <v/>
      </c>
      <c r="F58" s="79" t="str">
        <f t="shared" si="14"/>
        <v/>
      </c>
      <c r="G58" s="79" t="str">
        <f t="shared" si="14"/>
        <v/>
      </c>
      <c r="H58" s="79" t="str">
        <f t="shared" si="14"/>
        <v/>
      </c>
      <c r="I58" s="79" t="str">
        <f t="shared" si="14"/>
        <v/>
      </c>
      <c r="J58" s="79" t="str">
        <f t="shared" si="14"/>
        <v/>
      </c>
      <c r="K58" s="79" t="str">
        <f t="shared" si="14"/>
        <v/>
      </c>
      <c r="L58" s="79" t="str">
        <f t="shared" si="14"/>
        <v/>
      </c>
      <c r="M58" s="79" t="str">
        <f t="shared" si="14"/>
        <v/>
      </c>
      <c r="N58" s="79" t="str">
        <f t="shared" si="14"/>
        <v/>
      </c>
      <c r="O58" s="79" t="str">
        <f t="shared" si="14"/>
        <v/>
      </c>
      <c r="P58" s="79" t="str">
        <f t="shared" si="14"/>
        <v/>
      </c>
      <c r="Q58" s="79" t="str">
        <f t="shared" si="14"/>
        <v/>
      </c>
      <c r="R58" s="79" t="str">
        <f t="shared" si="14"/>
        <v/>
      </c>
      <c r="S58" s="79" t="str">
        <f t="shared" si="14"/>
        <v/>
      </c>
      <c r="T58" s="79" t="str">
        <f t="shared" si="14"/>
        <v/>
      </c>
      <c r="U58" s="79" t="str">
        <f t="shared" si="14"/>
        <v/>
      </c>
      <c r="V58" s="79" t="str">
        <f t="shared" si="14"/>
        <v/>
      </c>
      <c r="W58" s="79" t="str">
        <f t="shared" si="14"/>
        <v/>
      </c>
      <c r="X58" s="42">
        <f t="shared" si="15"/>
        <v>0</v>
      </c>
    </row>
    <row r="59" spans="2:24" x14ac:dyDescent="0.15">
      <c r="B59" s="153" t="str">
        <f t="shared" si="12"/>
        <v/>
      </c>
      <c r="C59" s="153" t="str">
        <f t="shared" si="12"/>
        <v/>
      </c>
      <c r="D59" s="79" t="str">
        <f t="shared" si="13"/>
        <v/>
      </c>
      <c r="E59" s="79" t="str">
        <f t="shared" si="14"/>
        <v/>
      </c>
      <c r="F59" s="79" t="str">
        <f t="shared" si="14"/>
        <v/>
      </c>
      <c r="G59" s="79" t="str">
        <f t="shared" si="14"/>
        <v/>
      </c>
      <c r="H59" s="79" t="str">
        <f t="shared" si="14"/>
        <v/>
      </c>
      <c r="I59" s="79" t="str">
        <f t="shared" si="14"/>
        <v/>
      </c>
      <c r="J59" s="79" t="str">
        <f t="shared" si="14"/>
        <v/>
      </c>
      <c r="K59" s="79" t="str">
        <f t="shared" si="14"/>
        <v/>
      </c>
      <c r="L59" s="79" t="str">
        <f t="shared" si="14"/>
        <v/>
      </c>
      <c r="M59" s="79" t="str">
        <f t="shared" si="14"/>
        <v/>
      </c>
      <c r="N59" s="79" t="str">
        <f t="shared" si="14"/>
        <v/>
      </c>
      <c r="O59" s="79" t="str">
        <f t="shared" si="14"/>
        <v/>
      </c>
      <c r="P59" s="79" t="str">
        <f t="shared" si="14"/>
        <v/>
      </c>
      <c r="Q59" s="79" t="str">
        <f t="shared" si="14"/>
        <v/>
      </c>
      <c r="R59" s="79" t="str">
        <f t="shared" si="14"/>
        <v/>
      </c>
      <c r="S59" s="79" t="str">
        <f t="shared" si="14"/>
        <v/>
      </c>
      <c r="T59" s="79" t="str">
        <f t="shared" si="14"/>
        <v/>
      </c>
      <c r="U59" s="79" t="str">
        <f t="shared" si="14"/>
        <v/>
      </c>
      <c r="V59" s="79" t="str">
        <f t="shared" si="14"/>
        <v/>
      </c>
      <c r="W59" s="79" t="str">
        <f t="shared" si="14"/>
        <v/>
      </c>
      <c r="X59" s="42">
        <f t="shared" si="15"/>
        <v>0</v>
      </c>
    </row>
    <row r="60" spans="2:24" x14ac:dyDescent="0.15">
      <c r="B60" s="153" t="str">
        <f t="shared" si="12"/>
        <v/>
      </c>
      <c r="C60" s="153" t="str">
        <f t="shared" si="12"/>
        <v/>
      </c>
      <c r="D60" s="79" t="str">
        <f t="shared" si="13"/>
        <v/>
      </c>
      <c r="E60" s="79" t="str">
        <f t="shared" si="14"/>
        <v/>
      </c>
      <c r="F60" s="79" t="str">
        <f t="shared" si="14"/>
        <v/>
      </c>
      <c r="G60" s="79" t="str">
        <f t="shared" si="14"/>
        <v/>
      </c>
      <c r="H60" s="79" t="str">
        <f t="shared" si="14"/>
        <v/>
      </c>
      <c r="I60" s="79" t="str">
        <f t="shared" si="14"/>
        <v/>
      </c>
      <c r="J60" s="79" t="str">
        <f t="shared" si="14"/>
        <v/>
      </c>
      <c r="K60" s="79" t="str">
        <f t="shared" si="14"/>
        <v/>
      </c>
      <c r="L60" s="79" t="str">
        <f t="shared" si="14"/>
        <v/>
      </c>
      <c r="M60" s="79" t="str">
        <f t="shared" si="14"/>
        <v/>
      </c>
      <c r="N60" s="79" t="str">
        <f t="shared" si="14"/>
        <v/>
      </c>
      <c r="O60" s="79" t="str">
        <f t="shared" si="14"/>
        <v/>
      </c>
      <c r="P60" s="79" t="str">
        <f t="shared" si="14"/>
        <v/>
      </c>
      <c r="Q60" s="79" t="str">
        <f t="shared" si="14"/>
        <v/>
      </c>
      <c r="R60" s="79" t="str">
        <f t="shared" si="14"/>
        <v/>
      </c>
      <c r="S60" s="79" t="str">
        <f t="shared" si="14"/>
        <v/>
      </c>
      <c r="T60" s="79" t="str">
        <f t="shared" si="14"/>
        <v/>
      </c>
      <c r="U60" s="79" t="str">
        <f t="shared" si="14"/>
        <v/>
      </c>
      <c r="V60" s="79" t="str">
        <f t="shared" si="14"/>
        <v/>
      </c>
      <c r="W60" s="79" t="str">
        <f t="shared" si="14"/>
        <v/>
      </c>
      <c r="X60" s="42">
        <f t="shared" si="15"/>
        <v>0</v>
      </c>
    </row>
    <row r="61" spans="2:24" x14ac:dyDescent="0.15">
      <c r="B61" s="153" t="str">
        <f t="shared" si="12"/>
        <v/>
      </c>
      <c r="C61" s="153" t="str">
        <f t="shared" si="12"/>
        <v/>
      </c>
      <c r="D61" s="79" t="str">
        <f t="shared" si="13"/>
        <v/>
      </c>
      <c r="E61" s="79" t="str">
        <f t="shared" si="14"/>
        <v/>
      </c>
      <c r="F61" s="79" t="str">
        <f t="shared" si="14"/>
        <v/>
      </c>
      <c r="G61" s="79" t="str">
        <f t="shared" si="14"/>
        <v/>
      </c>
      <c r="H61" s="79" t="str">
        <f t="shared" si="14"/>
        <v/>
      </c>
      <c r="I61" s="79" t="str">
        <f t="shared" si="14"/>
        <v/>
      </c>
      <c r="J61" s="79" t="str">
        <f t="shared" si="14"/>
        <v/>
      </c>
      <c r="K61" s="79" t="str">
        <f t="shared" si="14"/>
        <v/>
      </c>
      <c r="L61" s="79" t="str">
        <f t="shared" si="14"/>
        <v/>
      </c>
      <c r="M61" s="79" t="str">
        <f t="shared" si="14"/>
        <v/>
      </c>
      <c r="N61" s="79" t="str">
        <f t="shared" si="14"/>
        <v/>
      </c>
      <c r="O61" s="79" t="str">
        <f t="shared" si="14"/>
        <v/>
      </c>
      <c r="P61" s="79" t="str">
        <f t="shared" si="14"/>
        <v/>
      </c>
      <c r="Q61" s="79" t="str">
        <f t="shared" si="14"/>
        <v/>
      </c>
      <c r="R61" s="79" t="str">
        <f t="shared" si="14"/>
        <v/>
      </c>
      <c r="S61" s="79" t="str">
        <f t="shared" si="14"/>
        <v/>
      </c>
      <c r="T61" s="79" t="str">
        <f t="shared" si="14"/>
        <v/>
      </c>
      <c r="U61" s="79" t="str">
        <f t="shared" si="14"/>
        <v/>
      </c>
      <c r="V61" s="79" t="str">
        <f t="shared" si="14"/>
        <v/>
      </c>
      <c r="W61" s="79" t="str">
        <f t="shared" si="14"/>
        <v/>
      </c>
      <c r="X61" s="42">
        <f t="shared" si="15"/>
        <v>0</v>
      </c>
    </row>
    <row r="62" spans="2:24" x14ac:dyDescent="0.15">
      <c r="B62" s="153" t="str">
        <f t="shared" si="12"/>
        <v/>
      </c>
      <c r="C62" s="153" t="str">
        <f t="shared" si="12"/>
        <v/>
      </c>
      <c r="D62" s="79" t="str">
        <f t="shared" si="13"/>
        <v/>
      </c>
      <c r="E62" s="79" t="str">
        <f t="shared" si="14"/>
        <v/>
      </c>
      <c r="F62" s="79" t="str">
        <f t="shared" si="14"/>
        <v/>
      </c>
      <c r="G62" s="79" t="str">
        <f t="shared" si="14"/>
        <v/>
      </c>
      <c r="H62" s="79" t="str">
        <f t="shared" si="14"/>
        <v/>
      </c>
      <c r="I62" s="79" t="str">
        <f t="shared" si="14"/>
        <v/>
      </c>
      <c r="J62" s="79" t="str">
        <f t="shared" si="14"/>
        <v/>
      </c>
      <c r="K62" s="79" t="str">
        <f t="shared" si="14"/>
        <v/>
      </c>
      <c r="L62" s="79" t="str">
        <f t="shared" si="14"/>
        <v/>
      </c>
      <c r="M62" s="79" t="str">
        <f t="shared" si="14"/>
        <v/>
      </c>
      <c r="N62" s="79" t="str">
        <f t="shared" si="14"/>
        <v/>
      </c>
      <c r="O62" s="79" t="str">
        <f t="shared" si="14"/>
        <v/>
      </c>
      <c r="P62" s="79" t="str">
        <f t="shared" si="14"/>
        <v/>
      </c>
      <c r="Q62" s="79" t="str">
        <f t="shared" si="14"/>
        <v/>
      </c>
      <c r="R62" s="79" t="str">
        <f t="shared" si="14"/>
        <v/>
      </c>
      <c r="S62" s="79" t="str">
        <f t="shared" si="14"/>
        <v/>
      </c>
      <c r="T62" s="79" t="str">
        <f t="shared" si="14"/>
        <v/>
      </c>
      <c r="U62" s="79" t="str">
        <f t="shared" si="14"/>
        <v/>
      </c>
      <c r="V62" s="79" t="str">
        <f t="shared" si="14"/>
        <v/>
      </c>
      <c r="W62" s="79" t="str">
        <f t="shared" si="14"/>
        <v/>
      </c>
      <c r="X62" s="42">
        <f t="shared" si="15"/>
        <v>0</v>
      </c>
    </row>
    <row r="63" spans="2:24" x14ac:dyDescent="0.15">
      <c r="B63" s="153" t="str">
        <f t="shared" si="12"/>
        <v/>
      </c>
      <c r="C63" s="153" t="str">
        <f t="shared" si="12"/>
        <v/>
      </c>
      <c r="D63" s="79" t="str">
        <f t="shared" si="13"/>
        <v/>
      </c>
      <c r="E63" s="79" t="str">
        <f t="shared" si="14"/>
        <v/>
      </c>
      <c r="F63" s="79" t="str">
        <f t="shared" si="14"/>
        <v/>
      </c>
      <c r="G63" s="79" t="str">
        <f t="shared" si="14"/>
        <v/>
      </c>
      <c r="H63" s="79" t="str">
        <f t="shared" si="14"/>
        <v/>
      </c>
      <c r="I63" s="79" t="str">
        <f t="shared" si="14"/>
        <v/>
      </c>
      <c r="J63" s="79" t="str">
        <f t="shared" si="14"/>
        <v/>
      </c>
      <c r="K63" s="79" t="str">
        <f t="shared" si="14"/>
        <v/>
      </c>
      <c r="L63" s="79" t="str">
        <f t="shared" si="14"/>
        <v/>
      </c>
      <c r="M63" s="79" t="str">
        <f t="shared" si="14"/>
        <v/>
      </c>
      <c r="N63" s="79" t="str">
        <f t="shared" si="14"/>
        <v/>
      </c>
      <c r="O63" s="79" t="str">
        <f t="shared" si="14"/>
        <v/>
      </c>
      <c r="P63" s="79" t="str">
        <f t="shared" si="14"/>
        <v/>
      </c>
      <c r="Q63" s="79" t="str">
        <f t="shared" si="14"/>
        <v/>
      </c>
      <c r="R63" s="79" t="str">
        <f t="shared" si="14"/>
        <v/>
      </c>
      <c r="S63" s="79" t="str">
        <f t="shared" si="14"/>
        <v/>
      </c>
      <c r="T63" s="79" t="str">
        <f t="shared" si="14"/>
        <v/>
      </c>
      <c r="U63" s="79" t="str">
        <f t="shared" si="14"/>
        <v/>
      </c>
      <c r="V63" s="79" t="str">
        <f t="shared" si="14"/>
        <v/>
      </c>
      <c r="W63" s="79" t="str">
        <f t="shared" si="14"/>
        <v/>
      </c>
      <c r="X63" s="42">
        <f t="shared" si="15"/>
        <v>0</v>
      </c>
    </row>
    <row r="64" spans="2:24" x14ac:dyDescent="0.15">
      <c r="B64" s="153" t="str">
        <f t="shared" si="12"/>
        <v/>
      </c>
      <c r="C64" s="153" t="str">
        <f t="shared" si="12"/>
        <v/>
      </c>
      <c r="D64" s="79" t="str">
        <f t="shared" si="13"/>
        <v/>
      </c>
      <c r="E64" s="79" t="str">
        <f t="shared" si="14"/>
        <v/>
      </c>
      <c r="F64" s="79" t="str">
        <f t="shared" si="14"/>
        <v/>
      </c>
      <c r="G64" s="79" t="str">
        <f t="shared" si="14"/>
        <v/>
      </c>
      <c r="H64" s="79" t="str">
        <f t="shared" si="14"/>
        <v/>
      </c>
      <c r="I64" s="79" t="str">
        <f t="shared" si="14"/>
        <v/>
      </c>
      <c r="J64" s="79" t="str">
        <f t="shared" si="14"/>
        <v/>
      </c>
      <c r="K64" s="79" t="str">
        <f t="shared" si="14"/>
        <v/>
      </c>
      <c r="L64" s="79" t="str">
        <f t="shared" si="14"/>
        <v/>
      </c>
      <c r="M64" s="79" t="str">
        <f t="shared" ref="M64:W64" si="16">IF(M22="","",M22+M22*SUM(M$43:M$44)/SUM(M$9:M$36))</f>
        <v/>
      </c>
      <c r="N64" s="79" t="str">
        <f t="shared" si="16"/>
        <v/>
      </c>
      <c r="O64" s="79" t="str">
        <f t="shared" si="16"/>
        <v/>
      </c>
      <c r="P64" s="79" t="str">
        <f t="shared" si="16"/>
        <v/>
      </c>
      <c r="Q64" s="79" t="str">
        <f t="shared" si="16"/>
        <v/>
      </c>
      <c r="R64" s="79" t="str">
        <f t="shared" si="16"/>
        <v/>
      </c>
      <c r="S64" s="79" t="str">
        <f t="shared" si="16"/>
        <v/>
      </c>
      <c r="T64" s="79" t="str">
        <f t="shared" si="16"/>
        <v/>
      </c>
      <c r="U64" s="79" t="str">
        <f t="shared" si="16"/>
        <v/>
      </c>
      <c r="V64" s="79" t="str">
        <f t="shared" si="16"/>
        <v/>
      </c>
      <c r="W64" s="79" t="str">
        <f t="shared" si="16"/>
        <v/>
      </c>
      <c r="X64" s="42">
        <f t="shared" si="15"/>
        <v>0</v>
      </c>
    </row>
    <row r="65" spans="2:24" x14ac:dyDescent="0.15">
      <c r="B65" s="153" t="str">
        <f t="shared" si="12"/>
        <v/>
      </c>
      <c r="C65" s="153" t="str">
        <f t="shared" si="12"/>
        <v/>
      </c>
      <c r="D65" s="79" t="str">
        <f t="shared" si="13"/>
        <v/>
      </c>
      <c r="E65" s="79" t="str">
        <f t="shared" ref="E65:W78" si="17">IF(E23="","",E23+E23*SUM(E$43:E$44)/SUM(E$9:E$36))</f>
        <v/>
      </c>
      <c r="F65" s="79" t="str">
        <f t="shared" si="17"/>
        <v/>
      </c>
      <c r="G65" s="79" t="str">
        <f t="shared" si="17"/>
        <v/>
      </c>
      <c r="H65" s="79" t="str">
        <f t="shared" si="17"/>
        <v/>
      </c>
      <c r="I65" s="79" t="str">
        <f t="shared" si="17"/>
        <v/>
      </c>
      <c r="J65" s="79" t="str">
        <f t="shared" si="17"/>
        <v/>
      </c>
      <c r="K65" s="79" t="str">
        <f t="shared" si="17"/>
        <v/>
      </c>
      <c r="L65" s="79" t="str">
        <f t="shared" si="17"/>
        <v/>
      </c>
      <c r="M65" s="79" t="str">
        <f t="shared" si="17"/>
        <v/>
      </c>
      <c r="N65" s="79" t="str">
        <f t="shared" si="17"/>
        <v/>
      </c>
      <c r="O65" s="79" t="str">
        <f t="shared" si="17"/>
        <v/>
      </c>
      <c r="P65" s="79" t="str">
        <f t="shared" si="17"/>
        <v/>
      </c>
      <c r="Q65" s="79" t="str">
        <f t="shared" si="17"/>
        <v/>
      </c>
      <c r="R65" s="79" t="str">
        <f t="shared" si="17"/>
        <v/>
      </c>
      <c r="S65" s="79" t="str">
        <f t="shared" si="17"/>
        <v/>
      </c>
      <c r="T65" s="79" t="str">
        <f t="shared" si="17"/>
        <v/>
      </c>
      <c r="U65" s="79" t="str">
        <f t="shared" si="17"/>
        <v/>
      </c>
      <c r="V65" s="79" t="str">
        <f t="shared" si="17"/>
        <v/>
      </c>
      <c r="W65" s="79" t="str">
        <f t="shared" si="17"/>
        <v/>
      </c>
      <c r="X65" s="42">
        <f t="shared" si="15"/>
        <v>0</v>
      </c>
    </row>
    <row r="66" spans="2:24" x14ac:dyDescent="0.15">
      <c r="B66" s="153" t="str">
        <f t="shared" si="12"/>
        <v/>
      </c>
      <c r="C66" s="153" t="str">
        <f t="shared" si="12"/>
        <v/>
      </c>
      <c r="D66" s="79" t="str">
        <f t="shared" si="13"/>
        <v/>
      </c>
      <c r="E66" s="79" t="str">
        <f t="shared" si="17"/>
        <v/>
      </c>
      <c r="F66" s="79" t="str">
        <f t="shared" si="17"/>
        <v/>
      </c>
      <c r="G66" s="79" t="str">
        <f t="shared" si="17"/>
        <v/>
      </c>
      <c r="H66" s="79" t="str">
        <f t="shared" si="17"/>
        <v/>
      </c>
      <c r="I66" s="79" t="str">
        <f t="shared" si="17"/>
        <v/>
      </c>
      <c r="J66" s="79" t="str">
        <f t="shared" si="17"/>
        <v/>
      </c>
      <c r="K66" s="79" t="str">
        <f t="shared" si="17"/>
        <v/>
      </c>
      <c r="L66" s="79" t="str">
        <f t="shared" si="17"/>
        <v/>
      </c>
      <c r="M66" s="79" t="str">
        <f t="shared" si="17"/>
        <v/>
      </c>
      <c r="N66" s="79" t="str">
        <f t="shared" si="17"/>
        <v/>
      </c>
      <c r="O66" s="79" t="str">
        <f t="shared" si="17"/>
        <v/>
      </c>
      <c r="P66" s="79" t="str">
        <f t="shared" si="17"/>
        <v/>
      </c>
      <c r="Q66" s="79" t="str">
        <f t="shared" si="17"/>
        <v/>
      </c>
      <c r="R66" s="79" t="str">
        <f t="shared" si="17"/>
        <v/>
      </c>
      <c r="S66" s="79" t="str">
        <f t="shared" si="17"/>
        <v/>
      </c>
      <c r="T66" s="79" t="str">
        <f t="shared" si="17"/>
        <v/>
      </c>
      <c r="U66" s="79" t="str">
        <f t="shared" si="17"/>
        <v/>
      </c>
      <c r="V66" s="79" t="str">
        <f t="shared" si="17"/>
        <v/>
      </c>
      <c r="W66" s="79" t="str">
        <f t="shared" si="17"/>
        <v/>
      </c>
      <c r="X66" s="42">
        <f t="shared" si="15"/>
        <v>0</v>
      </c>
    </row>
    <row r="67" spans="2:24" x14ac:dyDescent="0.15">
      <c r="B67" s="153" t="str">
        <f t="shared" ref="B67:C78" si="18">IF(B25="","",B25)</f>
        <v/>
      </c>
      <c r="C67" s="153" t="str">
        <f t="shared" si="18"/>
        <v/>
      </c>
      <c r="D67" s="79" t="str">
        <f t="shared" si="13"/>
        <v/>
      </c>
      <c r="E67" s="79" t="str">
        <f t="shared" si="17"/>
        <v/>
      </c>
      <c r="F67" s="79" t="str">
        <f t="shared" si="17"/>
        <v/>
      </c>
      <c r="G67" s="79" t="str">
        <f t="shared" si="17"/>
        <v/>
      </c>
      <c r="H67" s="79" t="str">
        <f t="shared" si="17"/>
        <v/>
      </c>
      <c r="I67" s="79" t="str">
        <f t="shared" si="17"/>
        <v/>
      </c>
      <c r="J67" s="79" t="str">
        <f t="shared" si="17"/>
        <v/>
      </c>
      <c r="K67" s="79" t="str">
        <f t="shared" si="17"/>
        <v/>
      </c>
      <c r="L67" s="79" t="str">
        <f t="shared" si="17"/>
        <v/>
      </c>
      <c r="M67" s="79" t="str">
        <f t="shared" si="17"/>
        <v/>
      </c>
      <c r="N67" s="79" t="str">
        <f t="shared" si="17"/>
        <v/>
      </c>
      <c r="O67" s="79" t="str">
        <f t="shared" si="17"/>
        <v/>
      </c>
      <c r="P67" s="79" t="str">
        <f t="shared" si="17"/>
        <v/>
      </c>
      <c r="Q67" s="79" t="str">
        <f t="shared" si="17"/>
        <v/>
      </c>
      <c r="R67" s="79" t="str">
        <f t="shared" si="17"/>
        <v/>
      </c>
      <c r="S67" s="79" t="str">
        <f t="shared" si="17"/>
        <v/>
      </c>
      <c r="T67" s="79" t="str">
        <f t="shared" si="17"/>
        <v/>
      </c>
      <c r="U67" s="79" t="str">
        <f t="shared" si="17"/>
        <v/>
      </c>
      <c r="V67" s="79" t="str">
        <f t="shared" si="17"/>
        <v/>
      </c>
      <c r="W67" s="79" t="str">
        <f t="shared" si="17"/>
        <v/>
      </c>
      <c r="X67" s="42">
        <f t="shared" si="15"/>
        <v>0</v>
      </c>
    </row>
    <row r="68" spans="2:24" x14ac:dyDescent="0.15">
      <c r="B68" s="153" t="str">
        <f t="shared" si="18"/>
        <v/>
      </c>
      <c r="C68" s="153" t="str">
        <f t="shared" si="18"/>
        <v/>
      </c>
      <c r="D68" s="79" t="str">
        <f t="shared" si="13"/>
        <v/>
      </c>
      <c r="E68" s="79" t="str">
        <f t="shared" si="17"/>
        <v/>
      </c>
      <c r="F68" s="79" t="str">
        <f t="shared" si="17"/>
        <v/>
      </c>
      <c r="G68" s="79" t="str">
        <f t="shared" si="17"/>
        <v/>
      </c>
      <c r="H68" s="79" t="str">
        <f t="shared" si="17"/>
        <v/>
      </c>
      <c r="I68" s="79" t="str">
        <f t="shared" si="17"/>
        <v/>
      </c>
      <c r="J68" s="79" t="str">
        <f t="shared" si="17"/>
        <v/>
      </c>
      <c r="K68" s="79" t="str">
        <f t="shared" si="17"/>
        <v/>
      </c>
      <c r="L68" s="79" t="str">
        <f t="shared" si="17"/>
        <v/>
      </c>
      <c r="M68" s="79" t="str">
        <f t="shared" si="17"/>
        <v/>
      </c>
      <c r="N68" s="79" t="str">
        <f t="shared" si="17"/>
        <v/>
      </c>
      <c r="O68" s="79" t="str">
        <f t="shared" si="17"/>
        <v/>
      </c>
      <c r="P68" s="79" t="str">
        <f t="shared" si="17"/>
        <v/>
      </c>
      <c r="Q68" s="79" t="str">
        <f t="shared" si="17"/>
        <v/>
      </c>
      <c r="R68" s="79" t="str">
        <f t="shared" si="17"/>
        <v/>
      </c>
      <c r="S68" s="79" t="str">
        <f t="shared" si="17"/>
        <v/>
      </c>
      <c r="T68" s="79" t="str">
        <f t="shared" si="17"/>
        <v/>
      </c>
      <c r="U68" s="79" t="str">
        <f t="shared" si="17"/>
        <v/>
      </c>
      <c r="V68" s="79" t="str">
        <f t="shared" si="17"/>
        <v/>
      </c>
      <c r="W68" s="79" t="str">
        <f t="shared" si="17"/>
        <v/>
      </c>
      <c r="X68" s="42">
        <f t="shared" si="15"/>
        <v>0</v>
      </c>
    </row>
    <row r="69" spans="2:24" x14ac:dyDescent="0.15">
      <c r="B69" s="153" t="str">
        <f t="shared" si="18"/>
        <v/>
      </c>
      <c r="C69" s="153" t="str">
        <f t="shared" si="18"/>
        <v/>
      </c>
      <c r="D69" s="79" t="str">
        <f t="shared" si="13"/>
        <v/>
      </c>
      <c r="E69" s="79" t="str">
        <f t="shared" si="17"/>
        <v/>
      </c>
      <c r="F69" s="79" t="str">
        <f t="shared" si="17"/>
        <v/>
      </c>
      <c r="G69" s="79" t="str">
        <f t="shared" si="17"/>
        <v/>
      </c>
      <c r="H69" s="79" t="str">
        <f t="shared" si="17"/>
        <v/>
      </c>
      <c r="I69" s="79" t="str">
        <f t="shared" si="17"/>
        <v/>
      </c>
      <c r="J69" s="79" t="str">
        <f t="shared" si="17"/>
        <v/>
      </c>
      <c r="K69" s="79" t="str">
        <f t="shared" si="17"/>
        <v/>
      </c>
      <c r="L69" s="79" t="str">
        <f t="shared" si="17"/>
        <v/>
      </c>
      <c r="M69" s="79" t="str">
        <f t="shared" si="17"/>
        <v/>
      </c>
      <c r="N69" s="79" t="str">
        <f t="shared" si="17"/>
        <v/>
      </c>
      <c r="O69" s="79" t="str">
        <f t="shared" si="17"/>
        <v/>
      </c>
      <c r="P69" s="79" t="str">
        <f t="shared" si="17"/>
        <v/>
      </c>
      <c r="Q69" s="79" t="str">
        <f t="shared" si="17"/>
        <v/>
      </c>
      <c r="R69" s="79" t="str">
        <f t="shared" si="17"/>
        <v/>
      </c>
      <c r="S69" s="79" t="str">
        <f t="shared" si="17"/>
        <v/>
      </c>
      <c r="T69" s="79" t="str">
        <f t="shared" si="17"/>
        <v/>
      </c>
      <c r="U69" s="79" t="str">
        <f t="shared" si="17"/>
        <v/>
      </c>
      <c r="V69" s="79" t="str">
        <f t="shared" si="17"/>
        <v/>
      </c>
      <c r="W69" s="79" t="str">
        <f t="shared" si="17"/>
        <v/>
      </c>
      <c r="X69" s="42">
        <f t="shared" si="15"/>
        <v>0</v>
      </c>
    </row>
    <row r="70" spans="2:24" x14ac:dyDescent="0.15">
      <c r="B70" s="153" t="str">
        <f t="shared" si="18"/>
        <v/>
      </c>
      <c r="C70" s="153" t="str">
        <f t="shared" si="18"/>
        <v/>
      </c>
      <c r="D70" s="79" t="str">
        <f t="shared" si="13"/>
        <v/>
      </c>
      <c r="E70" s="79" t="str">
        <f t="shared" si="17"/>
        <v/>
      </c>
      <c r="F70" s="79" t="str">
        <f t="shared" si="17"/>
        <v/>
      </c>
      <c r="G70" s="79" t="str">
        <f t="shared" si="17"/>
        <v/>
      </c>
      <c r="H70" s="79" t="str">
        <f t="shared" si="17"/>
        <v/>
      </c>
      <c r="I70" s="79" t="str">
        <f t="shared" si="17"/>
        <v/>
      </c>
      <c r="J70" s="79" t="str">
        <f t="shared" si="17"/>
        <v/>
      </c>
      <c r="K70" s="79" t="str">
        <f t="shared" si="17"/>
        <v/>
      </c>
      <c r="L70" s="79" t="str">
        <f t="shared" si="17"/>
        <v/>
      </c>
      <c r="M70" s="79" t="str">
        <f t="shared" si="17"/>
        <v/>
      </c>
      <c r="N70" s="79" t="str">
        <f t="shared" si="17"/>
        <v/>
      </c>
      <c r="O70" s="79" t="str">
        <f t="shared" si="17"/>
        <v/>
      </c>
      <c r="P70" s="79" t="str">
        <f t="shared" si="17"/>
        <v/>
      </c>
      <c r="Q70" s="79" t="str">
        <f t="shared" si="17"/>
        <v/>
      </c>
      <c r="R70" s="79" t="str">
        <f t="shared" si="17"/>
        <v/>
      </c>
      <c r="S70" s="79" t="str">
        <f t="shared" si="17"/>
        <v/>
      </c>
      <c r="T70" s="79" t="str">
        <f t="shared" si="17"/>
        <v/>
      </c>
      <c r="U70" s="79" t="str">
        <f t="shared" si="17"/>
        <v/>
      </c>
      <c r="V70" s="79" t="str">
        <f t="shared" si="17"/>
        <v/>
      </c>
      <c r="W70" s="79" t="str">
        <f t="shared" si="17"/>
        <v/>
      </c>
      <c r="X70" s="42">
        <f t="shared" si="15"/>
        <v>0</v>
      </c>
    </row>
    <row r="71" spans="2:24" x14ac:dyDescent="0.15">
      <c r="B71" s="153" t="str">
        <f t="shared" si="18"/>
        <v/>
      </c>
      <c r="C71" s="153" t="str">
        <f t="shared" si="18"/>
        <v/>
      </c>
      <c r="D71" s="79" t="str">
        <f t="shared" si="13"/>
        <v/>
      </c>
      <c r="E71" s="79" t="str">
        <f t="shared" si="17"/>
        <v/>
      </c>
      <c r="F71" s="79" t="str">
        <f t="shared" si="17"/>
        <v/>
      </c>
      <c r="G71" s="79" t="str">
        <f t="shared" si="17"/>
        <v/>
      </c>
      <c r="H71" s="79" t="str">
        <f t="shared" si="17"/>
        <v/>
      </c>
      <c r="I71" s="79" t="str">
        <f t="shared" si="17"/>
        <v/>
      </c>
      <c r="J71" s="79" t="str">
        <f t="shared" si="17"/>
        <v/>
      </c>
      <c r="K71" s="79" t="str">
        <f t="shared" si="17"/>
        <v/>
      </c>
      <c r="L71" s="79" t="str">
        <f t="shared" si="17"/>
        <v/>
      </c>
      <c r="M71" s="79" t="str">
        <f t="shared" si="17"/>
        <v/>
      </c>
      <c r="N71" s="79" t="str">
        <f t="shared" si="17"/>
        <v/>
      </c>
      <c r="O71" s="79" t="str">
        <f t="shared" si="17"/>
        <v/>
      </c>
      <c r="P71" s="79" t="str">
        <f t="shared" si="17"/>
        <v/>
      </c>
      <c r="Q71" s="79" t="str">
        <f t="shared" si="17"/>
        <v/>
      </c>
      <c r="R71" s="79" t="str">
        <f t="shared" si="17"/>
        <v/>
      </c>
      <c r="S71" s="79" t="str">
        <f t="shared" si="17"/>
        <v/>
      </c>
      <c r="T71" s="79" t="str">
        <f t="shared" si="17"/>
        <v/>
      </c>
      <c r="U71" s="79" t="str">
        <f t="shared" si="17"/>
        <v/>
      </c>
      <c r="V71" s="79" t="str">
        <f t="shared" si="17"/>
        <v/>
      </c>
      <c r="W71" s="79" t="str">
        <f t="shared" si="17"/>
        <v/>
      </c>
      <c r="X71" s="42">
        <f t="shared" si="15"/>
        <v>0</v>
      </c>
    </row>
    <row r="72" spans="2:24" x14ac:dyDescent="0.15">
      <c r="B72" s="153" t="str">
        <f t="shared" si="18"/>
        <v/>
      </c>
      <c r="C72" s="153" t="str">
        <f t="shared" si="18"/>
        <v/>
      </c>
      <c r="D72" s="79" t="str">
        <f t="shared" si="13"/>
        <v/>
      </c>
      <c r="E72" s="79" t="str">
        <f t="shared" si="17"/>
        <v/>
      </c>
      <c r="F72" s="79" t="str">
        <f t="shared" si="17"/>
        <v/>
      </c>
      <c r="G72" s="79" t="str">
        <f t="shared" si="17"/>
        <v/>
      </c>
      <c r="H72" s="79" t="str">
        <f t="shared" si="17"/>
        <v/>
      </c>
      <c r="I72" s="79" t="str">
        <f t="shared" si="17"/>
        <v/>
      </c>
      <c r="J72" s="79" t="str">
        <f t="shared" si="17"/>
        <v/>
      </c>
      <c r="K72" s="79" t="str">
        <f t="shared" si="17"/>
        <v/>
      </c>
      <c r="L72" s="79" t="str">
        <f t="shared" si="17"/>
        <v/>
      </c>
      <c r="M72" s="79" t="str">
        <f t="shared" si="17"/>
        <v/>
      </c>
      <c r="N72" s="79" t="str">
        <f t="shared" si="17"/>
        <v/>
      </c>
      <c r="O72" s="79" t="str">
        <f t="shared" si="17"/>
        <v/>
      </c>
      <c r="P72" s="79" t="str">
        <f t="shared" si="17"/>
        <v/>
      </c>
      <c r="Q72" s="79" t="str">
        <f t="shared" si="17"/>
        <v/>
      </c>
      <c r="R72" s="79" t="str">
        <f t="shared" si="17"/>
        <v/>
      </c>
      <c r="S72" s="79" t="str">
        <f t="shared" si="17"/>
        <v/>
      </c>
      <c r="T72" s="79" t="str">
        <f t="shared" si="17"/>
        <v/>
      </c>
      <c r="U72" s="79" t="str">
        <f t="shared" si="17"/>
        <v/>
      </c>
      <c r="V72" s="79" t="str">
        <f t="shared" si="17"/>
        <v/>
      </c>
      <c r="W72" s="79" t="str">
        <f t="shared" si="17"/>
        <v/>
      </c>
      <c r="X72" s="42">
        <f t="shared" si="15"/>
        <v>0</v>
      </c>
    </row>
    <row r="73" spans="2:24" x14ac:dyDescent="0.15">
      <c r="B73" s="153" t="str">
        <f t="shared" si="18"/>
        <v/>
      </c>
      <c r="C73" s="153" t="str">
        <f t="shared" si="18"/>
        <v/>
      </c>
      <c r="D73" s="79" t="str">
        <f t="shared" si="13"/>
        <v/>
      </c>
      <c r="E73" s="79" t="str">
        <f t="shared" si="17"/>
        <v/>
      </c>
      <c r="F73" s="79" t="str">
        <f t="shared" si="17"/>
        <v/>
      </c>
      <c r="G73" s="79" t="str">
        <f t="shared" si="17"/>
        <v/>
      </c>
      <c r="H73" s="79" t="str">
        <f t="shared" si="17"/>
        <v/>
      </c>
      <c r="I73" s="79" t="str">
        <f t="shared" si="17"/>
        <v/>
      </c>
      <c r="J73" s="79" t="str">
        <f t="shared" si="17"/>
        <v/>
      </c>
      <c r="K73" s="79" t="str">
        <f t="shared" si="17"/>
        <v/>
      </c>
      <c r="L73" s="79" t="str">
        <f t="shared" si="17"/>
        <v/>
      </c>
      <c r="M73" s="79" t="str">
        <f t="shared" si="17"/>
        <v/>
      </c>
      <c r="N73" s="79" t="str">
        <f t="shared" si="17"/>
        <v/>
      </c>
      <c r="O73" s="79" t="str">
        <f t="shared" si="17"/>
        <v/>
      </c>
      <c r="P73" s="79" t="str">
        <f t="shared" si="17"/>
        <v/>
      </c>
      <c r="Q73" s="79" t="str">
        <f t="shared" si="17"/>
        <v/>
      </c>
      <c r="R73" s="79" t="str">
        <f t="shared" si="17"/>
        <v/>
      </c>
      <c r="S73" s="79" t="str">
        <f t="shared" si="17"/>
        <v/>
      </c>
      <c r="T73" s="79" t="str">
        <f t="shared" si="17"/>
        <v/>
      </c>
      <c r="U73" s="79" t="str">
        <f t="shared" si="17"/>
        <v/>
      </c>
      <c r="V73" s="79" t="str">
        <f t="shared" si="17"/>
        <v/>
      </c>
      <c r="W73" s="79" t="str">
        <f t="shared" si="17"/>
        <v/>
      </c>
      <c r="X73" s="42">
        <f t="shared" si="15"/>
        <v>0</v>
      </c>
    </row>
    <row r="74" spans="2:24" x14ac:dyDescent="0.15">
      <c r="B74" s="153" t="str">
        <f t="shared" si="18"/>
        <v/>
      </c>
      <c r="C74" s="153" t="str">
        <f t="shared" si="18"/>
        <v/>
      </c>
      <c r="D74" s="79" t="str">
        <f t="shared" si="13"/>
        <v/>
      </c>
      <c r="E74" s="79" t="str">
        <f t="shared" si="17"/>
        <v/>
      </c>
      <c r="F74" s="79" t="str">
        <f t="shared" si="17"/>
        <v/>
      </c>
      <c r="G74" s="79" t="str">
        <f t="shared" si="17"/>
        <v/>
      </c>
      <c r="H74" s="79" t="str">
        <f t="shared" si="17"/>
        <v/>
      </c>
      <c r="I74" s="79" t="str">
        <f t="shared" si="17"/>
        <v/>
      </c>
      <c r="J74" s="79" t="str">
        <f t="shared" si="17"/>
        <v/>
      </c>
      <c r="K74" s="79" t="str">
        <f t="shared" si="17"/>
        <v/>
      </c>
      <c r="L74" s="79" t="str">
        <f t="shared" si="17"/>
        <v/>
      </c>
      <c r="M74" s="79" t="str">
        <f t="shared" si="17"/>
        <v/>
      </c>
      <c r="N74" s="79" t="str">
        <f t="shared" si="17"/>
        <v/>
      </c>
      <c r="O74" s="79" t="str">
        <f t="shared" si="17"/>
        <v/>
      </c>
      <c r="P74" s="79" t="str">
        <f t="shared" si="17"/>
        <v/>
      </c>
      <c r="Q74" s="79" t="str">
        <f t="shared" si="17"/>
        <v/>
      </c>
      <c r="R74" s="79" t="str">
        <f t="shared" si="17"/>
        <v/>
      </c>
      <c r="S74" s="79" t="str">
        <f t="shared" si="17"/>
        <v/>
      </c>
      <c r="T74" s="79" t="str">
        <f t="shared" si="17"/>
        <v/>
      </c>
      <c r="U74" s="79" t="str">
        <f t="shared" si="17"/>
        <v/>
      </c>
      <c r="V74" s="79" t="str">
        <f t="shared" si="17"/>
        <v/>
      </c>
      <c r="W74" s="79" t="str">
        <f t="shared" si="17"/>
        <v/>
      </c>
      <c r="X74" s="42">
        <f t="shared" si="15"/>
        <v>0</v>
      </c>
    </row>
    <row r="75" spans="2:24" x14ac:dyDescent="0.15">
      <c r="B75" s="153" t="str">
        <f t="shared" si="18"/>
        <v/>
      </c>
      <c r="C75" s="153" t="str">
        <f t="shared" si="18"/>
        <v/>
      </c>
      <c r="D75" s="79" t="str">
        <f t="shared" si="13"/>
        <v/>
      </c>
      <c r="E75" s="79" t="str">
        <f t="shared" si="17"/>
        <v/>
      </c>
      <c r="F75" s="79" t="str">
        <f t="shared" si="17"/>
        <v/>
      </c>
      <c r="G75" s="79" t="str">
        <f t="shared" si="17"/>
        <v/>
      </c>
      <c r="H75" s="79" t="str">
        <f t="shared" si="17"/>
        <v/>
      </c>
      <c r="I75" s="79" t="str">
        <f t="shared" si="17"/>
        <v/>
      </c>
      <c r="J75" s="79" t="str">
        <f t="shared" si="17"/>
        <v/>
      </c>
      <c r="K75" s="79" t="str">
        <f t="shared" si="17"/>
        <v/>
      </c>
      <c r="L75" s="79" t="str">
        <f t="shared" si="17"/>
        <v/>
      </c>
      <c r="M75" s="79" t="str">
        <f t="shared" si="17"/>
        <v/>
      </c>
      <c r="N75" s="79" t="str">
        <f t="shared" si="17"/>
        <v/>
      </c>
      <c r="O75" s="79" t="str">
        <f t="shared" si="17"/>
        <v/>
      </c>
      <c r="P75" s="79" t="str">
        <f t="shared" si="17"/>
        <v/>
      </c>
      <c r="Q75" s="79" t="str">
        <f t="shared" si="17"/>
        <v/>
      </c>
      <c r="R75" s="79" t="str">
        <f t="shared" si="17"/>
        <v/>
      </c>
      <c r="S75" s="79" t="str">
        <f t="shared" si="17"/>
        <v/>
      </c>
      <c r="T75" s="79" t="str">
        <f t="shared" si="17"/>
        <v/>
      </c>
      <c r="U75" s="79" t="str">
        <f t="shared" si="17"/>
        <v/>
      </c>
      <c r="V75" s="79" t="str">
        <f t="shared" si="17"/>
        <v/>
      </c>
      <c r="W75" s="79" t="str">
        <f t="shared" si="17"/>
        <v/>
      </c>
      <c r="X75" s="42">
        <f t="shared" si="15"/>
        <v>0</v>
      </c>
    </row>
    <row r="76" spans="2:24" x14ac:dyDescent="0.15">
      <c r="B76" s="153" t="str">
        <f t="shared" si="18"/>
        <v/>
      </c>
      <c r="C76" s="153" t="str">
        <f t="shared" si="18"/>
        <v/>
      </c>
      <c r="D76" s="79" t="str">
        <f t="shared" si="13"/>
        <v/>
      </c>
      <c r="E76" s="79" t="str">
        <f t="shared" si="17"/>
        <v/>
      </c>
      <c r="F76" s="79" t="str">
        <f t="shared" si="17"/>
        <v/>
      </c>
      <c r="G76" s="79" t="str">
        <f t="shared" si="17"/>
        <v/>
      </c>
      <c r="H76" s="79" t="str">
        <f t="shared" si="17"/>
        <v/>
      </c>
      <c r="I76" s="79" t="str">
        <f t="shared" si="17"/>
        <v/>
      </c>
      <c r="J76" s="79" t="str">
        <f t="shared" si="17"/>
        <v/>
      </c>
      <c r="K76" s="79" t="str">
        <f t="shared" si="17"/>
        <v/>
      </c>
      <c r="L76" s="79" t="str">
        <f t="shared" si="17"/>
        <v/>
      </c>
      <c r="M76" s="79" t="str">
        <f t="shared" si="17"/>
        <v/>
      </c>
      <c r="N76" s="79" t="str">
        <f t="shared" si="17"/>
        <v/>
      </c>
      <c r="O76" s="79" t="str">
        <f t="shared" si="17"/>
        <v/>
      </c>
      <c r="P76" s="79" t="str">
        <f t="shared" si="17"/>
        <v/>
      </c>
      <c r="Q76" s="79" t="str">
        <f t="shared" si="17"/>
        <v/>
      </c>
      <c r="R76" s="79" t="str">
        <f t="shared" si="17"/>
        <v/>
      </c>
      <c r="S76" s="79" t="str">
        <f t="shared" si="17"/>
        <v/>
      </c>
      <c r="T76" s="79" t="str">
        <f t="shared" si="17"/>
        <v/>
      </c>
      <c r="U76" s="79" t="str">
        <f t="shared" si="17"/>
        <v/>
      </c>
      <c r="V76" s="79" t="str">
        <f t="shared" si="17"/>
        <v/>
      </c>
      <c r="W76" s="79" t="str">
        <f t="shared" si="17"/>
        <v/>
      </c>
      <c r="X76" s="42">
        <f t="shared" si="15"/>
        <v>0</v>
      </c>
    </row>
    <row r="77" spans="2:24" x14ac:dyDescent="0.15">
      <c r="B77" s="153" t="str">
        <f t="shared" si="18"/>
        <v/>
      </c>
      <c r="C77" s="153" t="str">
        <f t="shared" si="18"/>
        <v/>
      </c>
      <c r="D77" s="79" t="str">
        <f t="shared" si="13"/>
        <v/>
      </c>
      <c r="E77" s="79" t="str">
        <f t="shared" si="17"/>
        <v/>
      </c>
      <c r="F77" s="79" t="str">
        <f t="shared" si="17"/>
        <v/>
      </c>
      <c r="G77" s="79" t="str">
        <f t="shared" si="17"/>
        <v/>
      </c>
      <c r="H77" s="79" t="str">
        <f t="shared" si="17"/>
        <v/>
      </c>
      <c r="I77" s="79" t="str">
        <f t="shared" si="17"/>
        <v/>
      </c>
      <c r="J77" s="79" t="str">
        <f t="shared" si="17"/>
        <v/>
      </c>
      <c r="K77" s="79" t="str">
        <f t="shared" si="17"/>
        <v/>
      </c>
      <c r="L77" s="79" t="str">
        <f t="shared" si="17"/>
        <v/>
      </c>
      <c r="M77" s="79" t="str">
        <f t="shared" si="17"/>
        <v/>
      </c>
      <c r="N77" s="79" t="str">
        <f t="shared" si="17"/>
        <v/>
      </c>
      <c r="O77" s="79" t="str">
        <f t="shared" si="17"/>
        <v/>
      </c>
      <c r="P77" s="79" t="str">
        <f t="shared" si="17"/>
        <v/>
      </c>
      <c r="Q77" s="79" t="str">
        <f t="shared" si="17"/>
        <v/>
      </c>
      <c r="R77" s="79" t="str">
        <f t="shared" si="17"/>
        <v/>
      </c>
      <c r="S77" s="79" t="str">
        <f t="shared" si="17"/>
        <v/>
      </c>
      <c r="T77" s="79" t="str">
        <f t="shared" si="17"/>
        <v/>
      </c>
      <c r="U77" s="79" t="str">
        <f t="shared" si="17"/>
        <v/>
      </c>
      <c r="V77" s="79" t="str">
        <f t="shared" si="17"/>
        <v/>
      </c>
      <c r="W77" s="79" t="str">
        <f t="shared" si="17"/>
        <v/>
      </c>
      <c r="X77" s="42">
        <f t="shared" si="15"/>
        <v>0</v>
      </c>
    </row>
    <row r="78" spans="2:24" x14ac:dyDescent="0.15">
      <c r="B78" s="153" t="str">
        <f t="shared" si="18"/>
        <v/>
      </c>
      <c r="C78" s="153" t="str">
        <f t="shared" si="18"/>
        <v/>
      </c>
      <c r="D78" s="79" t="str">
        <f t="shared" si="13"/>
        <v/>
      </c>
      <c r="E78" s="79" t="str">
        <f t="shared" si="17"/>
        <v/>
      </c>
      <c r="F78" s="79" t="str">
        <f t="shared" si="17"/>
        <v/>
      </c>
      <c r="G78" s="79" t="str">
        <f t="shared" si="17"/>
        <v/>
      </c>
      <c r="H78" s="79" t="str">
        <f t="shared" si="17"/>
        <v/>
      </c>
      <c r="I78" s="79" t="str">
        <f t="shared" si="17"/>
        <v/>
      </c>
      <c r="J78" s="79" t="str">
        <f t="shared" si="17"/>
        <v/>
      </c>
      <c r="K78" s="79" t="str">
        <f t="shared" si="17"/>
        <v/>
      </c>
      <c r="L78" s="79" t="str">
        <f t="shared" si="17"/>
        <v/>
      </c>
      <c r="M78" s="79" t="str">
        <f t="shared" ref="M78:W78" si="19">IF(M36="","",M36+M36*SUM(M$43:M$44)/SUM(M$9:M$36))</f>
        <v/>
      </c>
      <c r="N78" s="79" t="str">
        <f t="shared" si="19"/>
        <v/>
      </c>
      <c r="O78" s="79" t="str">
        <f t="shared" si="19"/>
        <v/>
      </c>
      <c r="P78" s="79" t="str">
        <f t="shared" si="19"/>
        <v/>
      </c>
      <c r="Q78" s="79" t="str">
        <f t="shared" si="19"/>
        <v/>
      </c>
      <c r="R78" s="79" t="str">
        <f t="shared" si="19"/>
        <v/>
      </c>
      <c r="S78" s="79" t="str">
        <f t="shared" si="19"/>
        <v/>
      </c>
      <c r="T78" s="79" t="str">
        <f t="shared" si="19"/>
        <v/>
      </c>
      <c r="U78" s="79" t="str">
        <f t="shared" si="19"/>
        <v/>
      </c>
      <c r="V78" s="79" t="str">
        <f t="shared" si="19"/>
        <v/>
      </c>
      <c r="W78" s="79" t="str">
        <f t="shared" si="19"/>
        <v/>
      </c>
      <c r="X78" s="56">
        <f t="shared" si="15"/>
        <v>0</v>
      </c>
    </row>
    <row r="79" spans="2:24" x14ac:dyDescent="0.15">
      <c r="B79" s="151" t="s">
        <v>127</v>
      </c>
      <c r="C79" s="14"/>
      <c r="D79" s="15"/>
      <c r="E79" s="15"/>
      <c r="F79" s="15"/>
      <c r="G79" s="15"/>
      <c r="H79" s="15"/>
      <c r="I79" s="15"/>
      <c r="J79" s="15"/>
      <c r="K79" s="15"/>
      <c r="L79" s="15"/>
      <c r="M79" s="15"/>
      <c r="N79" s="15"/>
      <c r="O79" s="15"/>
      <c r="P79" s="15"/>
      <c r="Q79" s="15"/>
      <c r="R79" s="15"/>
      <c r="S79" s="15"/>
      <c r="T79" s="15"/>
      <c r="U79" s="15"/>
      <c r="V79" s="15"/>
      <c r="W79" s="15"/>
      <c r="X79" s="15"/>
    </row>
    <row r="81" spans="1:24" x14ac:dyDescent="0.15">
      <c r="B81" s="164" t="str">
        <f>IF(C81="","",CONCATENATE("耐用年数",C81,"年"))</f>
        <v>耐用年数8年</v>
      </c>
      <c r="C81" s="11">
        <v>8</v>
      </c>
      <c r="D81" s="40">
        <f>SUMIF($C$51:$C$79,$C81,D$51:D$79)</f>
        <v>0</v>
      </c>
      <c r="E81" s="40">
        <f t="shared" ref="E81:W85" si="20">SUMIF($C$51:$C$79,$C81,E$51:E$79)</f>
        <v>0</v>
      </c>
      <c r="F81" s="40">
        <f t="shared" si="20"/>
        <v>0</v>
      </c>
      <c r="G81" s="40">
        <f t="shared" si="20"/>
        <v>0</v>
      </c>
      <c r="H81" s="40">
        <f t="shared" si="20"/>
        <v>0</v>
      </c>
      <c r="I81" s="40">
        <f t="shared" si="20"/>
        <v>0</v>
      </c>
      <c r="J81" s="40">
        <f t="shared" si="20"/>
        <v>0</v>
      </c>
      <c r="K81" s="40">
        <f t="shared" si="20"/>
        <v>0</v>
      </c>
      <c r="L81" s="40">
        <f t="shared" si="20"/>
        <v>0</v>
      </c>
      <c r="M81" s="40">
        <f t="shared" si="20"/>
        <v>0</v>
      </c>
      <c r="N81" s="40">
        <f t="shared" si="20"/>
        <v>0</v>
      </c>
      <c r="O81" s="40">
        <f t="shared" si="20"/>
        <v>0</v>
      </c>
      <c r="P81" s="40">
        <f t="shared" si="20"/>
        <v>0</v>
      </c>
      <c r="Q81" s="40">
        <f t="shared" si="20"/>
        <v>0</v>
      </c>
      <c r="R81" s="40">
        <f t="shared" si="20"/>
        <v>0</v>
      </c>
      <c r="S81" s="40">
        <f t="shared" si="20"/>
        <v>0</v>
      </c>
      <c r="T81" s="40">
        <f t="shared" si="20"/>
        <v>0</v>
      </c>
      <c r="U81" s="40">
        <f t="shared" si="20"/>
        <v>0</v>
      </c>
      <c r="V81" s="40">
        <f t="shared" si="20"/>
        <v>0</v>
      </c>
      <c r="W81" s="40">
        <f t="shared" si="20"/>
        <v>0</v>
      </c>
    </row>
    <row r="82" spans="1:24" x14ac:dyDescent="0.15">
      <c r="B82" s="86" t="str">
        <f t="shared" ref="B82:B85" si="21">IF(C82="","",CONCATENATE("耐用年数",C82,"年"))</f>
        <v>耐用年数10年</v>
      </c>
      <c r="C82" s="12">
        <v>10</v>
      </c>
      <c r="D82" s="41">
        <f t="shared" ref="D82:S85" si="22">SUMIF($C$51:$C$79,$C82,D$51:D$79)</f>
        <v>0</v>
      </c>
      <c r="E82" s="41">
        <f t="shared" si="22"/>
        <v>0</v>
      </c>
      <c r="F82" s="41">
        <f t="shared" si="22"/>
        <v>0</v>
      </c>
      <c r="G82" s="41">
        <f t="shared" si="22"/>
        <v>0</v>
      </c>
      <c r="H82" s="41">
        <f t="shared" si="22"/>
        <v>0</v>
      </c>
      <c r="I82" s="41">
        <f t="shared" si="22"/>
        <v>0</v>
      </c>
      <c r="J82" s="41">
        <f t="shared" si="22"/>
        <v>0</v>
      </c>
      <c r="K82" s="41">
        <f t="shared" si="22"/>
        <v>0</v>
      </c>
      <c r="L82" s="41">
        <f t="shared" si="22"/>
        <v>0</v>
      </c>
      <c r="M82" s="41">
        <f t="shared" si="22"/>
        <v>0</v>
      </c>
      <c r="N82" s="41">
        <f t="shared" si="22"/>
        <v>0</v>
      </c>
      <c r="O82" s="41">
        <f t="shared" si="22"/>
        <v>0</v>
      </c>
      <c r="P82" s="41">
        <f t="shared" si="22"/>
        <v>0</v>
      </c>
      <c r="Q82" s="41">
        <f t="shared" si="22"/>
        <v>0</v>
      </c>
      <c r="R82" s="41">
        <f t="shared" si="22"/>
        <v>0</v>
      </c>
      <c r="S82" s="41">
        <f t="shared" si="22"/>
        <v>0</v>
      </c>
      <c r="T82" s="41">
        <f t="shared" si="20"/>
        <v>0</v>
      </c>
      <c r="U82" s="41">
        <f t="shared" si="20"/>
        <v>0</v>
      </c>
      <c r="V82" s="41">
        <f t="shared" si="20"/>
        <v>0</v>
      </c>
      <c r="W82" s="41">
        <f t="shared" si="20"/>
        <v>0</v>
      </c>
    </row>
    <row r="83" spans="1:24" x14ac:dyDescent="0.15">
      <c r="B83" s="86" t="str">
        <f t="shared" si="21"/>
        <v>耐用年数15年</v>
      </c>
      <c r="C83" s="12">
        <v>15</v>
      </c>
      <c r="D83" s="41">
        <f t="shared" si="22"/>
        <v>0</v>
      </c>
      <c r="E83" s="41">
        <f t="shared" si="20"/>
        <v>0</v>
      </c>
      <c r="F83" s="41">
        <f t="shared" si="20"/>
        <v>0</v>
      </c>
      <c r="G83" s="41">
        <f t="shared" si="20"/>
        <v>0</v>
      </c>
      <c r="H83" s="41">
        <f t="shared" si="20"/>
        <v>0</v>
      </c>
      <c r="I83" s="41">
        <f t="shared" si="20"/>
        <v>0</v>
      </c>
      <c r="J83" s="41">
        <f t="shared" si="20"/>
        <v>0</v>
      </c>
      <c r="K83" s="41">
        <f t="shared" si="20"/>
        <v>0</v>
      </c>
      <c r="L83" s="41">
        <f t="shared" si="20"/>
        <v>0</v>
      </c>
      <c r="M83" s="41">
        <f t="shared" si="20"/>
        <v>0</v>
      </c>
      <c r="N83" s="41">
        <f t="shared" si="20"/>
        <v>0</v>
      </c>
      <c r="O83" s="41">
        <f t="shared" si="20"/>
        <v>0</v>
      </c>
      <c r="P83" s="41">
        <f t="shared" si="20"/>
        <v>0</v>
      </c>
      <c r="Q83" s="41">
        <f t="shared" si="20"/>
        <v>0</v>
      </c>
      <c r="R83" s="41">
        <f t="shared" si="20"/>
        <v>0</v>
      </c>
      <c r="S83" s="41">
        <f t="shared" si="20"/>
        <v>0</v>
      </c>
      <c r="T83" s="41">
        <f t="shared" si="20"/>
        <v>0</v>
      </c>
      <c r="U83" s="41">
        <f t="shared" si="20"/>
        <v>0</v>
      </c>
      <c r="V83" s="41">
        <f t="shared" si="20"/>
        <v>0</v>
      </c>
      <c r="W83" s="41">
        <f t="shared" si="20"/>
        <v>0</v>
      </c>
    </row>
    <row r="84" spans="1:24" x14ac:dyDescent="0.15">
      <c r="B84" s="86" t="str">
        <f t="shared" si="21"/>
        <v>耐用年数17年</v>
      </c>
      <c r="C84" s="12">
        <v>17</v>
      </c>
      <c r="D84" s="41">
        <f t="shared" si="22"/>
        <v>0</v>
      </c>
      <c r="E84" s="41">
        <f t="shared" si="20"/>
        <v>0</v>
      </c>
      <c r="F84" s="41">
        <f t="shared" si="20"/>
        <v>0</v>
      </c>
      <c r="G84" s="41">
        <f t="shared" si="20"/>
        <v>0</v>
      </c>
      <c r="H84" s="41">
        <f t="shared" si="20"/>
        <v>0</v>
      </c>
      <c r="I84" s="41">
        <f t="shared" si="20"/>
        <v>0</v>
      </c>
      <c r="J84" s="41">
        <f t="shared" si="20"/>
        <v>0</v>
      </c>
      <c r="K84" s="41">
        <f t="shared" si="20"/>
        <v>0</v>
      </c>
      <c r="L84" s="41">
        <f t="shared" si="20"/>
        <v>0</v>
      </c>
      <c r="M84" s="41">
        <f t="shared" si="20"/>
        <v>0</v>
      </c>
      <c r="N84" s="41">
        <f t="shared" si="20"/>
        <v>0</v>
      </c>
      <c r="O84" s="41">
        <f t="shared" si="20"/>
        <v>0</v>
      </c>
      <c r="P84" s="41">
        <f t="shared" si="20"/>
        <v>0</v>
      </c>
      <c r="Q84" s="41">
        <f t="shared" si="20"/>
        <v>0</v>
      </c>
      <c r="R84" s="41">
        <f t="shared" si="20"/>
        <v>0</v>
      </c>
      <c r="S84" s="41">
        <f t="shared" si="20"/>
        <v>0</v>
      </c>
      <c r="T84" s="41">
        <f t="shared" si="20"/>
        <v>0</v>
      </c>
      <c r="U84" s="41">
        <f t="shared" si="20"/>
        <v>0</v>
      </c>
      <c r="V84" s="41">
        <f t="shared" si="20"/>
        <v>0</v>
      </c>
      <c r="W84" s="41">
        <f t="shared" si="20"/>
        <v>0</v>
      </c>
    </row>
    <row r="85" spans="1:24" x14ac:dyDescent="0.15">
      <c r="B85" s="86" t="str">
        <f t="shared" si="21"/>
        <v>耐用年数20年</v>
      </c>
      <c r="C85" s="13">
        <v>20</v>
      </c>
      <c r="D85" s="43">
        <f t="shared" si="22"/>
        <v>0</v>
      </c>
      <c r="E85" s="43">
        <f t="shared" si="20"/>
        <v>0</v>
      </c>
      <c r="F85" s="43">
        <f t="shared" si="20"/>
        <v>0</v>
      </c>
      <c r="G85" s="43">
        <f t="shared" si="20"/>
        <v>0</v>
      </c>
      <c r="H85" s="43">
        <f t="shared" si="20"/>
        <v>0</v>
      </c>
      <c r="I85" s="43">
        <f t="shared" si="20"/>
        <v>0</v>
      </c>
      <c r="J85" s="43">
        <f t="shared" si="20"/>
        <v>0</v>
      </c>
      <c r="K85" s="43">
        <f t="shared" si="20"/>
        <v>0</v>
      </c>
      <c r="L85" s="43">
        <f t="shared" si="20"/>
        <v>0</v>
      </c>
      <c r="M85" s="43">
        <f t="shared" si="20"/>
        <v>0</v>
      </c>
      <c r="N85" s="43">
        <f t="shared" si="20"/>
        <v>0</v>
      </c>
      <c r="O85" s="43">
        <f t="shared" si="20"/>
        <v>0</v>
      </c>
      <c r="P85" s="43">
        <f t="shared" si="20"/>
        <v>0</v>
      </c>
      <c r="Q85" s="43">
        <f t="shared" si="20"/>
        <v>0</v>
      </c>
      <c r="R85" s="43">
        <f t="shared" si="20"/>
        <v>0</v>
      </c>
      <c r="S85" s="43">
        <f t="shared" si="20"/>
        <v>0</v>
      </c>
      <c r="T85" s="43">
        <f t="shared" si="20"/>
        <v>0</v>
      </c>
      <c r="U85" s="43">
        <f t="shared" si="20"/>
        <v>0</v>
      </c>
      <c r="V85" s="43">
        <f t="shared" si="20"/>
        <v>0</v>
      </c>
      <c r="W85" s="43">
        <f t="shared" si="20"/>
        <v>0</v>
      </c>
    </row>
    <row r="86" spans="1:24" x14ac:dyDescent="0.15">
      <c r="B86" s="36" t="s">
        <v>130</v>
      </c>
      <c r="C86" s="37"/>
      <c r="D86" s="57">
        <f>SUM(D81:D85)</f>
        <v>0</v>
      </c>
      <c r="E86" s="57">
        <f t="shared" ref="E86:W86" si="23">SUM(E81:E85)</f>
        <v>0</v>
      </c>
      <c r="F86" s="57">
        <f t="shared" si="23"/>
        <v>0</v>
      </c>
      <c r="G86" s="57">
        <f t="shared" si="23"/>
        <v>0</v>
      </c>
      <c r="H86" s="57">
        <f t="shared" si="23"/>
        <v>0</v>
      </c>
      <c r="I86" s="57">
        <f t="shared" si="23"/>
        <v>0</v>
      </c>
      <c r="J86" s="57">
        <f t="shared" si="23"/>
        <v>0</v>
      </c>
      <c r="K86" s="57">
        <f t="shared" si="23"/>
        <v>0</v>
      </c>
      <c r="L86" s="57">
        <f t="shared" si="23"/>
        <v>0</v>
      </c>
      <c r="M86" s="57">
        <f t="shared" si="23"/>
        <v>0</v>
      </c>
      <c r="N86" s="57">
        <f t="shared" si="23"/>
        <v>0</v>
      </c>
      <c r="O86" s="57">
        <f t="shared" si="23"/>
        <v>0</v>
      </c>
      <c r="P86" s="57">
        <f t="shared" si="23"/>
        <v>0</v>
      </c>
      <c r="Q86" s="57">
        <f t="shared" si="23"/>
        <v>0</v>
      </c>
      <c r="R86" s="57">
        <f t="shared" si="23"/>
        <v>0</v>
      </c>
      <c r="S86" s="57">
        <f t="shared" si="23"/>
        <v>0</v>
      </c>
      <c r="T86" s="57">
        <f t="shared" si="23"/>
        <v>0</v>
      </c>
      <c r="U86" s="57">
        <f t="shared" si="23"/>
        <v>0</v>
      </c>
      <c r="V86" s="57">
        <f t="shared" si="23"/>
        <v>0</v>
      </c>
      <c r="W86" s="57">
        <f t="shared" si="23"/>
        <v>0</v>
      </c>
    </row>
    <row r="89" spans="1:24" x14ac:dyDescent="0.15">
      <c r="X89" s="123" t="s">
        <v>53</v>
      </c>
    </row>
    <row r="90" spans="1:24" ht="15" x14ac:dyDescent="0.15">
      <c r="A90" s="148" t="s">
        <v>131</v>
      </c>
      <c r="D90" s="10">
        <v>30</v>
      </c>
      <c r="E90" s="10">
        <f>D90+1</f>
        <v>31</v>
      </c>
      <c r="F90" s="10">
        <f t="shared" ref="F90:U91" si="24">E90+1</f>
        <v>32</v>
      </c>
      <c r="G90" s="10">
        <f t="shared" si="24"/>
        <v>33</v>
      </c>
      <c r="H90" s="10">
        <f t="shared" si="24"/>
        <v>34</v>
      </c>
      <c r="I90" s="10">
        <f t="shared" si="24"/>
        <v>35</v>
      </c>
      <c r="J90" s="10">
        <f t="shared" si="24"/>
        <v>36</v>
      </c>
      <c r="K90" s="10">
        <f t="shared" si="24"/>
        <v>37</v>
      </c>
      <c r="L90" s="10">
        <f t="shared" si="24"/>
        <v>38</v>
      </c>
      <c r="M90" s="10">
        <f t="shared" si="24"/>
        <v>39</v>
      </c>
      <c r="N90" s="10">
        <f t="shared" si="24"/>
        <v>40</v>
      </c>
      <c r="O90" s="10">
        <f t="shared" si="24"/>
        <v>41</v>
      </c>
      <c r="P90" s="10">
        <f t="shared" si="24"/>
        <v>42</v>
      </c>
      <c r="Q90" s="10">
        <f t="shared" si="24"/>
        <v>43</v>
      </c>
      <c r="R90" s="10">
        <f t="shared" si="24"/>
        <v>44</v>
      </c>
      <c r="S90" s="10">
        <f t="shared" si="24"/>
        <v>45</v>
      </c>
      <c r="T90" s="10">
        <f t="shared" si="24"/>
        <v>46</v>
      </c>
      <c r="U90" s="10">
        <f t="shared" si="24"/>
        <v>47</v>
      </c>
      <c r="V90" s="10">
        <f t="shared" ref="V90:W91" si="25">U90+1</f>
        <v>48</v>
      </c>
      <c r="W90" s="10">
        <f t="shared" si="25"/>
        <v>49</v>
      </c>
      <c r="X90" s="124"/>
    </row>
    <row r="91" spans="1:24" x14ac:dyDescent="0.15">
      <c r="D91" s="6">
        <v>1</v>
      </c>
      <c r="E91" s="6">
        <f t="shared" ref="E91" si="26">D91+1</f>
        <v>2</v>
      </c>
      <c r="F91" s="6">
        <f t="shared" si="24"/>
        <v>3</v>
      </c>
      <c r="G91" s="6">
        <f t="shared" si="24"/>
        <v>4</v>
      </c>
      <c r="H91" s="6">
        <f t="shared" si="24"/>
        <v>5</v>
      </c>
      <c r="I91" s="6">
        <f t="shared" si="24"/>
        <v>6</v>
      </c>
      <c r="J91" s="6">
        <f t="shared" si="24"/>
        <v>7</v>
      </c>
      <c r="K91" s="6">
        <f t="shared" si="24"/>
        <v>8</v>
      </c>
      <c r="L91" s="6">
        <f t="shared" si="24"/>
        <v>9</v>
      </c>
      <c r="M91" s="6">
        <f t="shared" si="24"/>
        <v>10</v>
      </c>
      <c r="N91" s="6">
        <f t="shared" si="24"/>
        <v>11</v>
      </c>
      <c r="O91" s="6">
        <f t="shared" si="24"/>
        <v>12</v>
      </c>
      <c r="P91" s="6">
        <f t="shared" si="24"/>
        <v>13</v>
      </c>
      <c r="Q91" s="6">
        <f t="shared" si="24"/>
        <v>14</v>
      </c>
      <c r="R91" s="6">
        <f t="shared" si="24"/>
        <v>15</v>
      </c>
      <c r="S91" s="6">
        <f t="shared" si="24"/>
        <v>16</v>
      </c>
      <c r="T91" s="6">
        <f t="shared" si="24"/>
        <v>17</v>
      </c>
      <c r="U91" s="6">
        <f t="shared" si="24"/>
        <v>18</v>
      </c>
      <c r="V91" s="6">
        <f t="shared" si="25"/>
        <v>19</v>
      </c>
      <c r="W91" s="6">
        <f t="shared" si="25"/>
        <v>20</v>
      </c>
      <c r="X91" s="125" t="s">
        <v>54</v>
      </c>
    </row>
    <row r="92" spans="1:24" x14ac:dyDescent="0.15">
      <c r="B92" s="149" t="s">
        <v>180</v>
      </c>
      <c r="C92" s="149" t="s">
        <v>126</v>
      </c>
      <c r="D92" s="7">
        <v>43555</v>
      </c>
      <c r="E92" s="7">
        <f t="shared" ref="E92:W92" si="27">DATE(YEAR(D92)+1,MONTH(D92),DAY(D92))</f>
        <v>43921</v>
      </c>
      <c r="F92" s="7">
        <f t="shared" si="27"/>
        <v>44286</v>
      </c>
      <c r="G92" s="7">
        <f t="shared" si="27"/>
        <v>44651</v>
      </c>
      <c r="H92" s="7">
        <f t="shared" si="27"/>
        <v>45016</v>
      </c>
      <c r="I92" s="7">
        <f t="shared" si="27"/>
        <v>45382</v>
      </c>
      <c r="J92" s="7">
        <f t="shared" si="27"/>
        <v>45747</v>
      </c>
      <c r="K92" s="7">
        <f t="shared" si="27"/>
        <v>46112</v>
      </c>
      <c r="L92" s="7">
        <f t="shared" si="27"/>
        <v>46477</v>
      </c>
      <c r="M92" s="7">
        <f t="shared" si="27"/>
        <v>46843</v>
      </c>
      <c r="N92" s="7">
        <f t="shared" si="27"/>
        <v>47208</v>
      </c>
      <c r="O92" s="7">
        <f t="shared" si="27"/>
        <v>47573</v>
      </c>
      <c r="P92" s="7">
        <f t="shared" si="27"/>
        <v>47938</v>
      </c>
      <c r="Q92" s="7">
        <f t="shared" si="27"/>
        <v>48304</v>
      </c>
      <c r="R92" s="7">
        <f t="shared" si="27"/>
        <v>48669</v>
      </c>
      <c r="S92" s="7">
        <f t="shared" si="27"/>
        <v>49034</v>
      </c>
      <c r="T92" s="7">
        <f t="shared" si="27"/>
        <v>49399</v>
      </c>
      <c r="U92" s="7">
        <f t="shared" si="27"/>
        <v>49765</v>
      </c>
      <c r="V92" s="7">
        <f t="shared" si="27"/>
        <v>50130</v>
      </c>
      <c r="W92" s="7">
        <f t="shared" si="27"/>
        <v>50495</v>
      </c>
      <c r="X92" s="8"/>
    </row>
    <row r="93" spans="1:24" x14ac:dyDescent="0.15">
      <c r="B93" s="34"/>
      <c r="C93" s="29"/>
      <c r="D93" s="53"/>
      <c r="E93" s="53"/>
      <c r="F93" s="53"/>
      <c r="G93" s="53"/>
      <c r="H93" s="53"/>
      <c r="I93" s="53"/>
      <c r="J93" s="53"/>
      <c r="K93" s="53"/>
      <c r="L93" s="53"/>
      <c r="M93" s="53"/>
      <c r="N93" s="53"/>
      <c r="O93" s="53"/>
      <c r="P93" s="53"/>
      <c r="Q93" s="53"/>
      <c r="R93" s="53"/>
      <c r="S93" s="53"/>
      <c r="T93" s="53"/>
      <c r="U93" s="53"/>
      <c r="V93" s="53"/>
      <c r="W93" s="53"/>
      <c r="X93" s="39">
        <f>SUM(D93:W93)</f>
        <v>0</v>
      </c>
    </row>
    <row r="94" spans="1:24" x14ac:dyDescent="0.15">
      <c r="B94" s="35"/>
      <c r="C94" s="31"/>
      <c r="D94" s="54"/>
      <c r="E94" s="54"/>
      <c r="F94" s="54"/>
      <c r="G94" s="54"/>
      <c r="H94" s="54"/>
      <c r="I94" s="54"/>
      <c r="J94" s="54"/>
      <c r="K94" s="54"/>
      <c r="L94" s="54"/>
      <c r="M94" s="54"/>
      <c r="N94" s="54"/>
      <c r="O94" s="54"/>
      <c r="P94" s="54"/>
      <c r="Q94" s="54"/>
      <c r="R94" s="54"/>
      <c r="S94" s="54"/>
      <c r="T94" s="54"/>
      <c r="U94" s="54"/>
      <c r="V94" s="54"/>
      <c r="W94" s="54"/>
      <c r="X94" s="42">
        <f>SUM(D94:W94)</f>
        <v>0</v>
      </c>
    </row>
    <row r="95" spans="1:24" x14ac:dyDescent="0.15">
      <c r="B95" s="35"/>
      <c r="C95" s="31"/>
      <c r="D95" s="54"/>
      <c r="E95" s="54"/>
      <c r="F95" s="54"/>
      <c r="G95" s="54"/>
      <c r="H95" s="54"/>
      <c r="I95" s="54"/>
      <c r="J95" s="54"/>
      <c r="K95" s="54"/>
      <c r="L95" s="54"/>
      <c r="M95" s="54"/>
      <c r="N95" s="54"/>
      <c r="O95" s="54"/>
      <c r="P95" s="54"/>
      <c r="Q95" s="54"/>
      <c r="R95" s="54"/>
      <c r="S95" s="54"/>
      <c r="T95" s="54"/>
      <c r="U95" s="54"/>
      <c r="V95" s="54"/>
      <c r="W95" s="54"/>
      <c r="X95" s="42">
        <f>SUM(D95:W95)</f>
        <v>0</v>
      </c>
    </row>
    <row r="96" spans="1:24" x14ac:dyDescent="0.15">
      <c r="B96" s="35"/>
      <c r="C96" s="31"/>
      <c r="D96" s="54"/>
      <c r="E96" s="54"/>
      <c r="F96" s="54"/>
      <c r="G96" s="54"/>
      <c r="H96" s="54"/>
      <c r="I96" s="54"/>
      <c r="J96" s="54"/>
      <c r="K96" s="54"/>
      <c r="L96" s="54"/>
      <c r="M96" s="54"/>
      <c r="N96" s="54"/>
      <c r="O96" s="54"/>
      <c r="P96" s="54"/>
      <c r="Q96" s="54"/>
      <c r="R96" s="54"/>
      <c r="S96" s="54"/>
      <c r="T96" s="54"/>
      <c r="U96" s="54"/>
      <c r="V96" s="54"/>
      <c r="W96" s="54"/>
      <c r="X96" s="42">
        <f>SUM(D96:W96)</f>
        <v>0</v>
      </c>
    </row>
    <row r="97" spans="2:24" x14ac:dyDescent="0.15">
      <c r="B97" s="35"/>
      <c r="C97" s="31"/>
      <c r="D97" s="54"/>
      <c r="E97" s="54"/>
      <c r="F97" s="54"/>
      <c r="G97" s="54"/>
      <c r="H97" s="54"/>
      <c r="I97" s="54"/>
      <c r="J97" s="54"/>
      <c r="K97" s="54"/>
      <c r="L97" s="54"/>
      <c r="M97" s="54"/>
      <c r="N97" s="54"/>
      <c r="O97" s="54"/>
      <c r="P97" s="54"/>
      <c r="Q97" s="54"/>
      <c r="R97" s="54"/>
      <c r="S97" s="54"/>
      <c r="T97" s="54"/>
      <c r="U97" s="54"/>
      <c r="V97" s="54"/>
      <c r="W97" s="54"/>
      <c r="X97" s="42">
        <f>SUM(D97:W97)</f>
        <v>0</v>
      </c>
    </row>
    <row r="98" spans="2:24" x14ac:dyDescent="0.15">
      <c r="B98" s="35"/>
      <c r="C98" s="31"/>
      <c r="D98" s="54"/>
      <c r="E98" s="54"/>
      <c r="F98" s="54"/>
      <c r="G98" s="54"/>
      <c r="H98" s="54"/>
      <c r="I98" s="54"/>
      <c r="J98" s="54"/>
      <c r="K98" s="54"/>
      <c r="L98" s="54"/>
      <c r="M98" s="54"/>
      <c r="N98" s="54"/>
      <c r="O98" s="54"/>
      <c r="P98" s="54"/>
      <c r="Q98" s="54"/>
      <c r="R98" s="54"/>
      <c r="S98" s="54"/>
      <c r="T98" s="54"/>
      <c r="U98" s="54"/>
      <c r="V98" s="54"/>
      <c r="W98" s="54"/>
      <c r="X98" s="42">
        <f t="shared" ref="X98:X120" si="28">SUM(D98:W98)</f>
        <v>0</v>
      </c>
    </row>
    <row r="99" spans="2:24" x14ac:dyDescent="0.15">
      <c r="B99" s="35"/>
      <c r="C99" s="31"/>
      <c r="D99" s="54"/>
      <c r="E99" s="54"/>
      <c r="F99" s="54"/>
      <c r="G99" s="54"/>
      <c r="H99" s="54"/>
      <c r="I99" s="54"/>
      <c r="J99" s="54"/>
      <c r="K99" s="54"/>
      <c r="L99" s="54"/>
      <c r="M99" s="54"/>
      <c r="N99" s="54"/>
      <c r="O99" s="54"/>
      <c r="P99" s="54"/>
      <c r="Q99" s="54"/>
      <c r="R99" s="54"/>
      <c r="S99" s="54"/>
      <c r="T99" s="54"/>
      <c r="U99" s="54"/>
      <c r="V99" s="54"/>
      <c r="W99" s="54"/>
      <c r="X99" s="42">
        <f t="shared" si="28"/>
        <v>0</v>
      </c>
    </row>
    <row r="100" spans="2:24" x14ac:dyDescent="0.15">
      <c r="B100" s="35"/>
      <c r="C100" s="31"/>
      <c r="D100" s="54"/>
      <c r="E100" s="54"/>
      <c r="F100" s="54"/>
      <c r="G100" s="54"/>
      <c r="H100" s="54"/>
      <c r="I100" s="54"/>
      <c r="J100" s="54"/>
      <c r="K100" s="54"/>
      <c r="L100" s="54"/>
      <c r="M100" s="54"/>
      <c r="N100" s="54"/>
      <c r="O100" s="54"/>
      <c r="P100" s="54"/>
      <c r="Q100" s="54"/>
      <c r="R100" s="54"/>
      <c r="S100" s="54"/>
      <c r="T100" s="54"/>
      <c r="U100" s="54"/>
      <c r="V100" s="54"/>
      <c r="W100" s="54"/>
      <c r="X100" s="42">
        <f t="shared" si="28"/>
        <v>0</v>
      </c>
    </row>
    <row r="101" spans="2:24" x14ac:dyDescent="0.15">
      <c r="B101" s="35"/>
      <c r="C101" s="31"/>
      <c r="D101" s="54"/>
      <c r="E101" s="54"/>
      <c r="F101" s="54"/>
      <c r="G101" s="54"/>
      <c r="H101" s="54"/>
      <c r="I101" s="54"/>
      <c r="J101" s="54"/>
      <c r="K101" s="54"/>
      <c r="L101" s="54"/>
      <c r="M101" s="54"/>
      <c r="N101" s="54"/>
      <c r="O101" s="54"/>
      <c r="P101" s="54"/>
      <c r="Q101" s="54"/>
      <c r="R101" s="54"/>
      <c r="S101" s="54"/>
      <c r="T101" s="54"/>
      <c r="U101" s="54"/>
      <c r="V101" s="54"/>
      <c r="W101" s="54"/>
      <c r="X101" s="42">
        <f t="shared" si="28"/>
        <v>0</v>
      </c>
    </row>
    <row r="102" spans="2:24" x14ac:dyDescent="0.15">
      <c r="B102" s="35"/>
      <c r="C102" s="31"/>
      <c r="D102" s="54"/>
      <c r="E102" s="54"/>
      <c r="F102" s="54"/>
      <c r="G102" s="54"/>
      <c r="H102" s="54"/>
      <c r="I102" s="54"/>
      <c r="J102" s="54"/>
      <c r="K102" s="54"/>
      <c r="L102" s="54"/>
      <c r="M102" s="54"/>
      <c r="N102" s="54"/>
      <c r="O102" s="54"/>
      <c r="P102" s="54"/>
      <c r="Q102" s="54"/>
      <c r="R102" s="54"/>
      <c r="S102" s="54"/>
      <c r="T102" s="54"/>
      <c r="U102" s="54"/>
      <c r="V102" s="54"/>
      <c r="W102" s="54"/>
      <c r="X102" s="42">
        <f t="shared" si="28"/>
        <v>0</v>
      </c>
    </row>
    <row r="103" spans="2:24" x14ac:dyDescent="0.15">
      <c r="B103" s="35"/>
      <c r="C103" s="31"/>
      <c r="D103" s="54"/>
      <c r="E103" s="54"/>
      <c r="F103" s="54"/>
      <c r="G103" s="54"/>
      <c r="H103" s="54"/>
      <c r="I103" s="54"/>
      <c r="J103" s="54"/>
      <c r="K103" s="54"/>
      <c r="L103" s="54"/>
      <c r="M103" s="54"/>
      <c r="N103" s="54"/>
      <c r="O103" s="54"/>
      <c r="P103" s="54"/>
      <c r="Q103" s="54"/>
      <c r="R103" s="54"/>
      <c r="S103" s="54"/>
      <c r="T103" s="54"/>
      <c r="U103" s="54"/>
      <c r="V103" s="54"/>
      <c r="W103" s="54"/>
      <c r="X103" s="42">
        <f t="shared" si="28"/>
        <v>0</v>
      </c>
    </row>
    <row r="104" spans="2:24" x14ac:dyDescent="0.15">
      <c r="B104" s="35"/>
      <c r="C104" s="31"/>
      <c r="D104" s="54"/>
      <c r="E104" s="54"/>
      <c r="F104" s="54"/>
      <c r="G104" s="54"/>
      <c r="H104" s="54"/>
      <c r="I104" s="54"/>
      <c r="J104" s="54"/>
      <c r="K104" s="54"/>
      <c r="L104" s="54"/>
      <c r="M104" s="54"/>
      <c r="N104" s="54"/>
      <c r="O104" s="54"/>
      <c r="P104" s="54"/>
      <c r="Q104" s="54"/>
      <c r="R104" s="54"/>
      <c r="S104" s="54"/>
      <c r="T104" s="54"/>
      <c r="U104" s="54"/>
      <c r="V104" s="54"/>
      <c r="W104" s="54"/>
      <c r="X104" s="42">
        <f t="shared" si="28"/>
        <v>0</v>
      </c>
    </row>
    <row r="105" spans="2:24" x14ac:dyDescent="0.15">
      <c r="B105" s="35"/>
      <c r="C105" s="31"/>
      <c r="D105" s="54"/>
      <c r="E105" s="54"/>
      <c r="F105" s="54"/>
      <c r="G105" s="54"/>
      <c r="H105" s="54"/>
      <c r="I105" s="54"/>
      <c r="J105" s="54"/>
      <c r="K105" s="54"/>
      <c r="L105" s="54"/>
      <c r="M105" s="54"/>
      <c r="N105" s="54"/>
      <c r="O105" s="54"/>
      <c r="P105" s="54"/>
      <c r="Q105" s="54"/>
      <c r="R105" s="54"/>
      <c r="S105" s="54"/>
      <c r="T105" s="54"/>
      <c r="U105" s="54"/>
      <c r="V105" s="54"/>
      <c r="W105" s="54"/>
      <c r="X105" s="42">
        <f t="shared" si="28"/>
        <v>0</v>
      </c>
    </row>
    <row r="106" spans="2:24" x14ac:dyDescent="0.15">
      <c r="B106" s="35"/>
      <c r="C106" s="31"/>
      <c r="D106" s="54"/>
      <c r="E106" s="54"/>
      <c r="F106" s="54"/>
      <c r="G106" s="54"/>
      <c r="H106" s="54"/>
      <c r="I106" s="54"/>
      <c r="J106" s="54"/>
      <c r="K106" s="54"/>
      <c r="L106" s="54"/>
      <c r="M106" s="54"/>
      <c r="N106" s="54"/>
      <c r="O106" s="54"/>
      <c r="P106" s="54"/>
      <c r="Q106" s="54"/>
      <c r="R106" s="54"/>
      <c r="S106" s="54"/>
      <c r="T106" s="54"/>
      <c r="U106" s="54"/>
      <c r="V106" s="54"/>
      <c r="W106" s="54"/>
      <c r="X106" s="42">
        <f t="shared" si="28"/>
        <v>0</v>
      </c>
    </row>
    <row r="107" spans="2:24" x14ac:dyDescent="0.15">
      <c r="B107" s="35"/>
      <c r="C107" s="31"/>
      <c r="D107" s="54"/>
      <c r="E107" s="54"/>
      <c r="F107" s="54"/>
      <c r="G107" s="54"/>
      <c r="H107" s="54"/>
      <c r="I107" s="54"/>
      <c r="J107" s="54"/>
      <c r="K107" s="54"/>
      <c r="L107" s="54"/>
      <c r="M107" s="54"/>
      <c r="N107" s="54"/>
      <c r="O107" s="54"/>
      <c r="P107" s="54"/>
      <c r="Q107" s="54"/>
      <c r="R107" s="54"/>
      <c r="S107" s="54"/>
      <c r="T107" s="54"/>
      <c r="U107" s="54"/>
      <c r="V107" s="54"/>
      <c r="W107" s="54"/>
      <c r="X107" s="42">
        <f t="shared" si="28"/>
        <v>0</v>
      </c>
    </row>
    <row r="108" spans="2:24" x14ac:dyDescent="0.15">
      <c r="B108" s="35"/>
      <c r="C108" s="31"/>
      <c r="D108" s="54"/>
      <c r="E108" s="54"/>
      <c r="F108" s="54"/>
      <c r="G108" s="54"/>
      <c r="H108" s="54"/>
      <c r="I108" s="54"/>
      <c r="J108" s="54"/>
      <c r="K108" s="54"/>
      <c r="L108" s="54"/>
      <c r="M108" s="54"/>
      <c r="N108" s="54"/>
      <c r="O108" s="54"/>
      <c r="P108" s="54"/>
      <c r="Q108" s="54"/>
      <c r="R108" s="54"/>
      <c r="S108" s="54"/>
      <c r="T108" s="54"/>
      <c r="U108" s="54"/>
      <c r="V108" s="54"/>
      <c r="W108" s="54"/>
      <c r="X108" s="42">
        <f t="shared" si="28"/>
        <v>0</v>
      </c>
    </row>
    <row r="109" spans="2:24" x14ac:dyDescent="0.15">
      <c r="B109" s="35"/>
      <c r="C109" s="31"/>
      <c r="D109" s="54"/>
      <c r="E109" s="54"/>
      <c r="F109" s="54"/>
      <c r="G109" s="54"/>
      <c r="H109" s="54"/>
      <c r="I109" s="54"/>
      <c r="J109" s="54"/>
      <c r="K109" s="54"/>
      <c r="L109" s="54"/>
      <c r="M109" s="54"/>
      <c r="N109" s="54"/>
      <c r="O109" s="54"/>
      <c r="P109" s="54"/>
      <c r="Q109" s="54"/>
      <c r="R109" s="54"/>
      <c r="S109" s="54"/>
      <c r="T109" s="54"/>
      <c r="U109" s="54"/>
      <c r="V109" s="54"/>
      <c r="W109" s="54"/>
      <c r="X109" s="42">
        <f t="shared" si="28"/>
        <v>0</v>
      </c>
    </row>
    <row r="110" spans="2:24" x14ac:dyDescent="0.15">
      <c r="B110" s="35"/>
      <c r="C110" s="31"/>
      <c r="D110" s="54"/>
      <c r="E110" s="54"/>
      <c r="F110" s="54"/>
      <c r="G110" s="54"/>
      <c r="H110" s="54"/>
      <c r="I110" s="54"/>
      <c r="J110" s="54"/>
      <c r="K110" s="54"/>
      <c r="L110" s="54"/>
      <c r="M110" s="54"/>
      <c r="N110" s="54"/>
      <c r="O110" s="54"/>
      <c r="P110" s="54"/>
      <c r="Q110" s="54"/>
      <c r="R110" s="54"/>
      <c r="S110" s="54"/>
      <c r="T110" s="54"/>
      <c r="U110" s="54"/>
      <c r="V110" s="54"/>
      <c r="W110" s="54"/>
      <c r="X110" s="42">
        <f t="shared" si="28"/>
        <v>0</v>
      </c>
    </row>
    <row r="111" spans="2:24" x14ac:dyDescent="0.15">
      <c r="B111" s="35"/>
      <c r="C111" s="31"/>
      <c r="D111" s="54"/>
      <c r="E111" s="54"/>
      <c r="F111" s="54"/>
      <c r="G111" s="54"/>
      <c r="H111" s="54"/>
      <c r="I111" s="54"/>
      <c r="J111" s="54"/>
      <c r="K111" s="54"/>
      <c r="L111" s="54"/>
      <c r="M111" s="54"/>
      <c r="N111" s="54"/>
      <c r="O111" s="54"/>
      <c r="P111" s="54"/>
      <c r="Q111" s="54"/>
      <c r="R111" s="54"/>
      <c r="S111" s="54"/>
      <c r="T111" s="54"/>
      <c r="U111" s="54"/>
      <c r="V111" s="54"/>
      <c r="W111" s="54"/>
      <c r="X111" s="42">
        <f t="shared" si="28"/>
        <v>0</v>
      </c>
    </row>
    <row r="112" spans="2:24" x14ac:dyDescent="0.15">
      <c r="B112" s="159"/>
      <c r="C112" s="33"/>
      <c r="D112" s="55"/>
      <c r="E112" s="55"/>
      <c r="F112" s="55"/>
      <c r="G112" s="55"/>
      <c r="H112" s="55"/>
      <c r="I112" s="55"/>
      <c r="J112" s="55"/>
      <c r="K112" s="55"/>
      <c r="L112" s="55"/>
      <c r="M112" s="55"/>
      <c r="N112" s="55"/>
      <c r="O112" s="55"/>
      <c r="P112" s="55"/>
      <c r="Q112" s="55"/>
      <c r="R112" s="55"/>
      <c r="S112" s="55"/>
      <c r="T112" s="55"/>
      <c r="U112" s="55"/>
      <c r="V112" s="55"/>
      <c r="W112" s="55"/>
      <c r="X112" s="42">
        <f t="shared" si="28"/>
        <v>0</v>
      </c>
    </row>
    <row r="113" spans="2:24" x14ac:dyDescent="0.15">
      <c r="B113" s="159"/>
      <c r="C113" s="33"/>
      <c r="D113" s="55"/>
      <c r="E113" s="55"/>
      <c r="F113" s="55"/>
      <c r="G113" s="55"/>
      <c r="H113" s="55"/>
      <c r="I113" s="55"/>
      <c r="J113" s="55"/>
      <c r="K113" s="55"/>
      <c r="L113" s="55"/>
      <c r="M113" s="55"/>
      <c r="N113" s="55"/>
      <c r="O113" s="55"/>
      <c r="P113" s="55"/>
      <c r="Q113" s="55"/>
      <c r="R113" s="55"/>
      <c r="S113" s="55"/>
      <c r="T113" s="55"/>
      <c r="U113" s="55"/>
      <c r="V113" s="55"/>
      <c r="W113" s="55"/>
      <c r="X113" s="42">
        <f t="shared" si="28"/>
        <v>0</v>
      </c>
    </row>
    <row r="114" spans="2:24" x14ac:dyDescent="0.15">
      <c r="B114" s="159"/>
      <c r="C114" s="33"/>
      <c r="D114" s="55"/>
      <c r="E114" s="55"/>
      <c r="F114" s="55"/>
      <c r="G114" s="55"/>
      <c r="H114" s="55"/>
      <c r="I114" s="55"/>
      <c r="J114" s="55"/>
      <c r="K114" s="55"/>
      <c r="L114" s="55"/>
      <c r="M114" s="55"/>
      <c r="N114" s="55"/>
      <c r="O114" s="55"/>
      <c r="P114" s="55"/>
      <c r="Q114" s="55"/>
      <c r="R114" s="55"/>
      <c r="S114" s="55"/>
      <c r="T114" s="55"/>
      <c r="U114" s="55"/>
      <c r="V114" s="55"/>
      <c r="W114" s="55"/>
      <c r="X114" s="42">
        <f t="shared" si="28"/>
        <v>0</v>
      </c>
    </row>
    <row r="115" spans="2:24" x14ac:dyDescent="0.15">
      <c r="B115" s="159"/>
      <c r="C115" s="33"/>
      <c r="D115" s="55"/>
      <c r="E115" s="55"/>
      <c r="F115" s="55"/>
      <c r="G115" s="55"/>
      <c r="H115" s="55"/>
      <c r="I115" s="55"/>
      <c r="J115" s="55"/>
      <c r="K115" s="55"/>
      <c r="L115" s="55"/>
      <c r="M115" s="55"/>
      <c r="N115" s="55"/>
      <c r="O115" s="55"/>
      <c r="P115" s="55"/>
      <c r="Q115" s="55"/>
      <c r="R115" s="55"/>
      <c r="S115" s="55"/>
      <c r="T115" s="55"/>
      <c r="U115" s="55"/>
      <c r="V115" s="55"/>
      <c r="W115" s="55"/>
      <c r="X115" s="42">
        <f t="shared" si="28"/>
        <v>0</v>
      </c>
    </row>
    <row r="116" spans="2:24" x14ac:dyDescent="0.15">
      <c r="B116" s="159"/>
      <c r="C116" s="33"/>
      <c r="D116" s="55"/>
      <c r="E116" s="55"/>
      <c r="F116" s="55"/>
      <c r="G116" s="55"/>
      <c r="H116" s="55"/>
      <c r="I116" s="55"/>
      <c r="J116" s="55"/>
      <c r="K116" s="55"/>
      <c r="L116" s="55"/>
      <c r="M116" s="55"/>
      <c r="N116" s="55"/>
      <c r="O116" s="55"/>
      <c r="P116" s="55"/>
      <c r="Q116" s="55"/>
      <c r="R116" s="55"/>
      <c r="S116" s="55"/>
      <c r="T116" s="55"/>
      <c r="U116" s="55"/>
      <c r="V116" s="55"/>
      <c r="W116" s="55"/>
      <c r="X116" s="42">
        <f t="shared" si="28"/>
        <v>0</v>
      </c>
    </row>
    <row r="117" spans="2:24" x14ac:dyDescent="0.15">
      <c r="B117" s="159"/>
      <c r="C117" s="33"/>
      <c r="D117" s="55"/>
      <c r="E117" s="55"/>
      <c r="F117" s="55"/>
      <c r="G117" s="55"/>
      <c r="H117" s="55"/>
      <c r="I117" s="55"/>
      <c r="J117" s="55"/>
      <c r="K117" s="55"/>
      <c r="L117" s="55"/>
      <c r="M117" s="55"/>
      <c r="N117" s="55"/>
      <c r="O117" s="55"/>
      <c r="P117" s="55"/>
      <c r="Q117" s="55"/>
      <c r="R117" s="55"/>
      <c r="S117" s="55"/>
      <c r="T117" s="55"/>
      <c r="U117" s="55"/>
      <c r="V117" s="55"/>
      <c r="W117" s="55"/>
      <c r="X117" s="42">
        <f t="shared" si="28"/>
        <v>0</v>
      </c>
    </row>
    <row r="118" spans="2:24" x14ac:dyDescent="0.15">
      <c r="B118" s="159"/>
      <c r="C118" s="33"/>
      <c r="D118" s="55"/>
      <c r="E118" s="55"/>
      <c r="F118" s="55"/>
      <c r="G118" s="55"/>
      <c r="H118" s="55"/>
      <c r="I118" s="55"/>
      <c r="J118" s="55"/>
      <c r="K118" s="55"/>
      <c r="L118" s="55"/>
      <c r="M118" s="55"/>
      <c r="N118" s="55"/>
      <c r="O118" s="55"/>
      <c r="P118" s="55"/>
      <c r="Q118" s="55"/>
      <c r="R118" s="55"/>
      <c r="S118" s="55"/>
      <c r="T118" s="55"/>
      <c r="U118" s="55"/>
      <c r="V118" s="55"/>
      <c r="W118" s="55"/>
      <c r="X118" s="42">
        <f t="shared" si="28"/>
        <v>0</v>
      </c>
    </row>
    <row r="119" spans="2:24" x14ac:dyDescent="0.15">
      <c r="B119" s="159"/>
      <c r="C119" s="33"/>
      <c r="D119" s="55"/>
      <c r="E119" s="55"/>
      <c r="F119" s="55"/>
      <c r="G119" s="55"/>
      <c r="H119" s="55"/>
      <c r="I119" s="55"/>
      <c r="J119" s="55"/>
      <c r="K119" s="55"/>
      <c r="L119" s="55"/>
      <c r="M119" s="55"/>
      <c r="N119" s="55"/>
      <c r="O119" s="55"/>
      <c r="P119" s="55"/>
      <c r="Q119" s="55"/>
      <c r="R119" s="55"/>
      <c r="S119" s="55"/>
      <c r="T119" s="55"/>
      <c r="U119" s="55"/>
      <c r="V119" s="55"/>
      <c r="W119" s="55"/>
      <c r="X119" s="42">
        <f t="shared" si="28"/>
        <v>0</v>
      </c>
    </row>
    <row r="120" spans="2:24" x14ac:dyDescent="0.15">
      <c r="B120" s="159"/>
      <c r="C120" s="33"/>
      <c r="D120" s="55"/>
      <c r="E120" s="55"/>
      <c r="F120" s="55"/>
      <c r="G120" s="55"/>
      <c r="H120" s="55"/>
      <c r="I120" s="55"/>
      <c r="J120" s="55"/>
      <c r="K120" s="55"/>
      <c r="L120" s="55"/>
      <c r="M120" s="55"/>
      <c r="N120" s="55"/>
      <c r="O120" s="55"/>
      <c r="P120" s="55"/>
      <c r="Q120" s="55"/>
      <c r="R120" s="55"/>
      <c r="S120" s="55"/>
      <c r="T120" s="55"/>
      <c r="U120" s="55"/>
      <c r="V120" s="55"/>
      <c r="W120" s="55"/>
      <c r="X120" s="56">
        <f t="shared" si="28"/>
        <v>0</v>
      </c>
    </row>
    <row r="121" spans="2:24" x14ac:dyDescent="0.15">
      <c r="B121" s="151" t="s">
        <v>127</v>
      </c>
      <c r="C121" s="14"/>
      <c r="D121" s="15"/>
      <c r="E121" s="15"/>
      <c r="F121" s="15"/>
      <c r="G121" s="15"/>
      <c r="H121" s="15"/>
      <c r="I121" s="15"/>
      <c r="J121" s="15"/>
      <c r="K121" s="15"/>
      <c r="L121" s="15"/>
      <c r="M121" s="15"/>
      <c r="N121" s="15"/>
      <c r="O121" s="15"/>
      <c r="P121" s="15"/>
      <c r="Q121" s="15"/>
      <c r="R121" s="15"/>
      <c r="S121" s="15"/>
      <c r="T121" s="15"/>
      <c r="U121" s="15"/>
      <c r="V121" s="15"/>
      <c r="W121" s="15"/>
      <c r="X121" s="15"/>
    </row>
    <row r="123" spans="2:24" x14ac:dyDescent="0.15">
      <c r="B123" s="164" t="str">
        <f>IF(C123="","",CONCATENATE("耐用年数",C123,"年"))</f>
        <v/>
      </c>
      <c r="C123" s="87"/>
      <c r="D123" s="98">
        <f>SUMIF($C$93:$C$121,$C123,D$93:D$121)</f>
        <v>0</v>
      </c>
      <c r="E123" s="98">
        <f t="shared" ref="E123:W127" si="29">SUMIF($C$93:$C$121,$C123,E$93:E$121)</f>
        <v>0</v>
      </c>
      <c r="F123" s="98">
        <f t="shared" si="29"/>
        <v>0</v>
      </c>
      <c r="G123" s="98">
        <f t="shared" si="29"/>
        <v>0</v>
      </c>
      <c r="H123" s="98">
        <f t="shared" si="29"/>
        <v>0</v>
      </c>
      <c r="I123" s="98">
        <f t="shared" si="29"/>
        <v>0</v>
      </c>
      <c r="J123" s="98">
        <f t="shared" si="29"/>
        <v>0</v>
      </c>
      <c r="K123" s="98">
        <f t="shared" si="29"/>
        <v>0</v>
      </c>
      <c r="L123" s="98">
        <f t="shared" si="29"/>
        <v>0</v>
      </c>
      <c r="M123" s="98">
        <f t="shared" si="29"/>
        <v>0</v>
      </c>
      <c r="N123" s="98">
        <f t="shared" si="29"/>
        <v>0</v>
      </c>
      <c r="O123" s="98">
        <f t="shared" si="29"/>
        <v>0</v>
      </c>
      <c r="P123" s="98">
        <f t="shared" si="29"/>
        <v>0</v>
      </c>
      <c r="Q123" s="98">
        <f t="shared" si="29"/>
        <v>0</v>
      </c>
      <c r="R123" s="98">
        <f t="shared" si="29"/>
        <v>0</v>
      </c>
      <c r="S123" s="98">
        <f t="shared" si="29"/>
        <v>0</v>
      </c>
      <c r="T123" s="98">
        <f t="shared" si="29"/>
        <v>0</v>
      </c>
      <c r="U123" s="98">
        <f t="shared" si="29"/>
        <v>0</v>
      </c>
      <c r="V123" s="98">
        <f t="shared" si="29"/>
        <v>0</v>
      </c>
      <c r="W123" s="98">
        <f t="shared" si="29"/>
        <v>0</v>
      </c>
    </row>
    <row r="124" spans="2:24" x14ac:dyDescent="0.15">
      <c r="B124" s="86" t="str">
        <f t="shared" ref="B124:B127" si="30">IF(C124="","",CONCATENATE("耐用年数",C124,"年"))</f>
        <v/>
      </c>
      <c r="C124" s="88"/>
      <c r="D124" s="99">
        <f>SUMIF($C$93:$C$121,$C124,D$93:D$121)</f>
        <v>0</v>
      </c>
      <c r="E124" s="99">
        <f t="shared" si="29"/>
        <v>0</v>
      </c>
      <c r="F124" s="99">
        <f t="shared" si="29"/>
        <v>0</v>
      </c>
      <c r="G124" s="99">
        <f t="shared" si="29"/>
        <v>0</v>
      </c>
      <c r="H124" s="99">
        <f t="shared" si="29"/>
        <v>0</v>
      </c>
      <c r="I124" s="99">
        <f t="shared" si="29"/>
        <v>0</v>
      </c>
      <c r="J124" s="99">
        <f t="shared" si="29"/>
        <v>0</v>
      </c>
      <c r="K124" s="99">
        <f t="shared" si="29"/>
        <v>0</v>
      </c>
      <c r="L124" s="99">
        <f t="shared" si="29"/>
        <v>0</v>
      </c>
      <c r="M124" s="99">
        <f t="shared" si="29"/>
        <v>0</v>
      </c>
      <c r="N124" s="99">
        <f t="shared" si="29"/>
        <v>0</v>
      </c>
      <c r="O124" s="99">
        <f t="shared" si="29"/>
        <v>0</v>
      </c>
      <c r="P124" s="99">
        <f t="shared" si="29"/>
        <v>0</v>
      </c>
      <c r="Q124" s="99">
        <f t="shared" si="29"/>
        <v>0</v>
      </c>
      <c r="R124" s="99">
        <f t="shared" si="29"/>
        <v>0</v>
      </c>
      <c r="S124" s="99">
        <f t="shared" si="29"/>
        <v>0</v>
      </c>
      <c r="T124" s="99">
        <f t="shared" si="29"/>
        <v>0</v>
      </c>
      <c r="U124" s="99">
        <f t="shared" si="29"/>
        <v>0</v>
      </c>
      <c r="V124" s="99">
        <f t="shared" si="29"/>
        <v>0</v>
      </c>
      <c r="W124" s="99">
        <f t="shared" si="29"/>
        <v>0</v>
      </c>
    </row>
    <row r="125" spans="2:24" x14ac:dyDescent="0.15">
      <c r="B125" s="86" t="str">
        <f t="shared" si="30"/>
        <v/>
      </c>
      <c r="C125" s="88"/>
      <c r="D125" s="99">
        <f>SUMIF($C$93:$C$121,$C125,D$93:D$121)</f>
        <v>0</v>
      </c>
      <c r="E125" s="99">
        <f t="shared" si="29"/>
        <v>0</v>
      </c>
      <c r="F125" s="99">
        <f t="shared" si="29"/>
        <v>0</v>
      </c>
      <c r="G125" s="99">
        <f t="shared" si="29"/>
        <v>0</v>
      </c>
      <c r="H125" s="99">
        <f t="shared" si="29"/>
        <v>0</v>
      </c>
      <c r="I125" s="99">
        <f t="shared" si="29"/>
        <v>0</v>
      </c>
      <c r="J125" s="99">
        <f t="shared" si="29"/>
        <v>0</v>
      </c>
      <c r="K125" s="99">
        <f t="shared" si="29"/>
        <v>0</v>
      </c>
      <c r="L125" s="99">
        <f t="shared" si="29"/>
        <v>0</v>
      </c>
      <c r="M125" s="99">
        <f t="shared" si="29"/>
        <v>0</v>
      </c>
      <c r="N125" s="99">
        <f t="shared" si="29"/>
        <v>0</v>
      </c>
      <c r="O125" s="99">
        <f t="shared" si="29"/>
        <v>0</v>
      </c>
      <c r="P125" s="99">
        <f t="shared" si="29"/>
        <v>0</v>
      </c>
      <c r="Q125" s="99">
        <f t="shared" si="29"/>
        <v>0</v>
      </c>
      <c r="R125" s="99">
        <f t="shared" si="29"/>
        <v>0</v>
      </c>
      <c r="S125" s="99">
        <f t="shared" si="29"/>
        <v>0</v>
      </c>
      <c r="T125" s="99">
        <f t="shared" si="29"/>
        <v>0</v>
      </c>
      <c r="U125" s="99">
        <f t="shared" si="29"/>
        <v>0</v>
      </c>
      <c r="V125" s="99">
        <f t="shared" si="29"/>
        <v>0</v>
      </c>
      <c r="W125" s="99">
        <f t="shared" si="29"/>
        <v>0</v>
      </c>
    </row>
    <row r="126" spans="2:24" x14ac:dyDescent="0.15">
      <c r="B126" s="86" t="str">
        <f t="shared" si="30"/>
        <v/>
      </c>
      <c r="C126" s="88"/>
      <c r="D126" s="99">
        <f>SUMIF($C$93:$C$121,$C126,D$93:D$121)</f>
        <v>0</v>
      </c>
      <c r="E126" s="99">
        <f t="shared" si="29"/>
        <v>0</v>
      </c>
      <c r="F126" s="99">
        <f t="shared" si="29"/>
        <v>0</v>
      </c>
      <c r="G126" s="99">
        <f t="shared" si="29"/>
        <v>0</v>
      </c>
      <c r="H126" s="99">
        <f t="shared" si="29"/>
        <v>0</v>
      </c>
      <c r="I126" s="99">
        <f t="shared" si="29"/>
        <v>0</v>
      </c>
      <c r="J126" s="99">
        <f t="shared" si="29"/>
        <v>0</v>
      </c>
      <c r="K126" s="99">
        <f t="shared" si="29"/>
        <v>0</v>
      </c>
      <c r="L126" s="99">
        <f t="shared" si="29"/>
        <v>0</v>
      </c>
      <c r="M126" s="99">
        <f t="shared" si="29"/>
        <v>0</v>
      </c>
      <c r="N126" s="99">
        <f t="shared" si="29"/>
        <v>0</v>
      </c>
      <c r="O126" s="99">
        <f t="shared" si="29"/>
        <v>0</v>
      </c>
      <c r="P126" s="99">
        <f t="shared" si="29"/>
        <v>0</v>
      </c>
      <c r="Q126" s="99">
        <f t="shared" si="29"/>
        <v>0</v>
      </c>
      <c r="R126" s="99">
        <f t="shared" si="29"/>
        <v>0</v>
      </c>
      <c r="S126" s="99">
        <f t="shared" si="29"/>
        <v>0</v>
      </c>
      <c r="T126" s="99">
        <f t="shared" si="29"/>
        <v>0</v>
      </c>
      <c r="U126" s="99">
        <f t="shared" si="29"/>
        <v>0</v>
      </c>
      <c r="V126" s="99">
        <f t="shared" si="29"/>
        <v>0</v>
      </c>
      <c r="W126" s="99">
        <f t="shared" si="29"/>
        <v>0</v>
      </c>
    </row>
    <row r="127" spans="2:24" x14ac:dyDescent="0.15">
      <c r="B127" s="86" t="str">
        <f t="shared" si="30"/>
        <v/>
      </c>
      <c r="C127" s="89"/>
      <c r="D127" s="100">
        <f>SUMIF($C$93:$C$121,$C127,D$93:D$121)</f>
        <v>0</v>
      </c>
      <c r="E127" s="100">
        <f t="shared" si="29"/>
        <v>0</v>
      </c>
      <c r="F127" s="100">
        <f t="shared" si="29"/>
        <v>0</v>
      </c>
      <c r="G127" s="100">
        <f t="shared" si="29"/>
        <v>0</v>
      </c>
      <c r="H127" s="100">
        <f t="shared" si="29"/>
        <v>0</v>
      </c>
      <c r="I127" s="100">
        <f t="shared" si="29"/>
        <v>0</v>
      </c>
      <c r="J127" s="100">
        <f t="shared" si="29"/>
        <v>0</v>
      </c>
      <c r="K127" s="100">
        <f t="shared" si="29"/>
        <v>0</v>
      </c>
      <c r="L127" s="100">
        <f t="shared" si="29"/>
        <v>0</v>
      </c>
      <c r="M127" s="100">
        <f t="shared" si="29"/>
        <v>0</v>
      </c>
      <c r="N127" s="100">
        <f t="shared" si="29"/>
        <v>0</v>
      </c>
      <c r="O127" s="100">
        <f t="shared" si="29"/>
        <v>0</v>
      </c>
      <c r="P127" s="100">
        <f t="shared" si="29"/>
        <v>0</v>
      </c>
      <c r="Q127" s="100">
        <f t="shared" si="29"/>
        <v>0</v>
      </c>
      <c r="R127" s="100">
        <f t="shared" si="29"/>
        <v>0</v>
      </c>
      <c r="S127" s="100">
        <f t="shared" si="29"/>
        <v>0</v>
      </c>
      <c r="T127" s="100">
        <f t="shared" si="29"/>
        <v>0</v>
      </c>
      <c r="U127" s="100">
        <f t="shared" si="29"/>
        <v>0</v>
      </c>
      <c r="V127" s="100">
        <f t="shared" si="29"/>
        <v>0</v>
      </c>
      <c r="W127" s="100">
        <f t="shared" si="29"/>
        <v>0</v>
      </c>
    </row>
    <row r="128" spans="2:24" ht="15" x14ac:dyDescent="0.15">
      <c r="B128" s="151" t="s">
        <v>127</v>
      </c>
      <c r="C128" s="14"/>
      <c r="D128" s="15"/>
      <c r="E128" s="15"/>
      <c r="F128" s="15"/>
      <c r="G128" s="15"/>
      <c r="H128" s="15"/>
      <c r="I128" s="15"/>
      <c r="J128" s="15"/>
      <c r="K128" s="15"/>
      <c r="L128" s="15"/>
      <c r="M128" s="15"/>
      <c r="N128" s="15"/>
      <c r="O128" s="15"/>
      <c r="P128" s="15"/>
      <c r="Q128" s="15"/>
      <c r="R128" s="15"/>
      <c r="S128" s="15"/>
      <c r="T128" s="15"/>
      <c r="U128" s="15"/>
      <c r="V128" s="15"/>
      <c r="W128" s="15"/>
      <c r="X128" s="154" t="s">
        <v>132</v>
      </c>
    </row>
    <row r="129" spans="1:24" ht="15" x14ac:dyDescent="0.15">
      <c r="B129" s="36" t="s">
        <v>130</v>
      </c>
      <c r="C129" s="37"/>
      <c r="D129" s="57">
        <f>SUM(D123:D128)</f>
        <v>0</v>
      </c>
      <c r="E129" s="57">
        <f t="shared" ref="E129:W129" si="31">SUM(E123:E128)</f>
        <v>0</v>
      </c>
      <c r="F129" s="57">
        <f t="shared" si="31"/>
        <v>0</v>
      </c>
      <c r="G129" s="57">
        <f t="shared" si="31"/>
        <v>0</v>
      </c>
      <c r="H129" s="57">
        <f t="shared" si="31"/>
        <v>0</v>
      </c>
      <c r="I129" s="57">
        <f t="shared" si="31"/>
        <v>0</v>
      </c>
      <c r="J129" s="57">
        <f t="shared" si="31"/>
        <v>0</v>
      </c>
      <c r="K129" s="57">
        <f t="shared" si="31"/>
        <v>0</v>
      </c>
      <c r="L129" s="57">
        <f t="shared" si="31"/>
        <v>0</v>
      </c>
      <c r="M129" s="57">
        <f t="shared" si="31"/>
        <v>0</v>
      </c>
      <c r="N129" s="57">
        <f t="shared" si="31"/>
        <v>0</v>
      </c>
      <c r="O129" s="57">
        <f t="shared" si="31"/>
        <v>0</v>
      </c>
      <c r="P129" s="57">
        <f t="shared" si="31"/>
        <v>0</v>
      </c>
      <c r="Q129" s="57">
        <f t="shared" si="31"/>
        <v>0</v>
      </c>
      <c r="R129" s="57">
        <f t="shared" si="31"/>
        <v>0</v>
      </c>
      <c r="S129" s="57">
        <f t="shared" si="31"/>
        <v>0</v>
      </c>
      <c r="T129" s="57">
        <f t="shared" si="31"/>
        <v>0</v>
      </c>
      <c r="U129" s="57">
        <f t="shared" si="31"/>
        <v>0</v>
      </c>
      <c r="V129" s="57">
        <f t="shared" si="31"/>
        <v>0</v>
      </c>
      <c r="W129" s="57">
        <f t="shared" si="31"/>
        <v>0</v>
      </c>
      <c r="X129" s="160" t="str">
        <f>IF(SUM(D129:W129)=SUM(X93:X120),"OK","Error")</f>
        <v>OK</v>
      </c>
    </row>
    <row r="131" spans="1:24" x14ac:dyDescent="0.15">
      <c r="X131" s="123" t="s">
        <v>53</v>
      </c>
    </row>
    <row r="132" spans="1:24" ht="15" x14ac:dyDescent="0.15">
      <c r="A132" s="148" t="s">
        <v>133</v>
      </c>
      <c r="D132" s="10">
        <v>30</v>
      </c>
      <c r="E132" s="10">
        <f>D132+1</f>
        <v>31</v>
      </c>
      <c r="F132" s="10">
        <f t="shared" ref="F132:U133" si="32">E132+1</f>
        <v>32</v>
      </c>
      <c r="G132" s="10">
        <f t="shared" si="32"/>
        <v>33</v>
      </c>
      <c r="H132" s="10">
        <f t="shared" si="32"/>
        <v>34</v>
      </c>
      <c r="I132" s="10">
        <f t="shared" si="32"/>
        <v>35</v>
      </c>
      <c r="J132" s="10">
        <f t="shared" si="32"/>
        <v>36</v>
      </c>
      <c r="K132" s="10">
        <f t="shared" si="32"/>
        <v>37</v>
      </c>
      <c r="L132" s="10">
        <f t="shared" si="32"/>
        <v>38</v>
      </c>
      <c r="M132" s="10">
        <f t="shared" si="32"/>
        <v>39</v>
      </c>
      <c r="N132" s="10">
        <f t="shared" si="32"/>
        <v>40</v>
      </c>
      <c r="O132" s="10">
        <f t="shared" si="32"/>
        <v>41</v>
      </c>
      <c r="P132" s="10">
        <f t="shared" si="32"/>
        <v>42</v>
      </c>
      <c r="Q132" s="10">
        <f t="shared" si="32"/>
        <v>43</v>
      </c>
      <c r="R132" s="10">
        <f t="shared" si="32"/>
        <v>44</v>
      </c>
      <c r="S132" s="10">
        <f t="shared" si="32"/>
        <v>45</v>
      </c>
      <c r="T132" s="10">
        <f t="shared" si="32"/>
        <v>46</v>
      </c>
      <c r="U132" s="10">
        <f t="shared" si="32"/>
        <v>47</v>
      </c>
      <c r="V132" s="10">
        <f t="shared" ref="V132:W133" si="33">U132+1</f>
        <v>48</v>
      </c>
      <c r="W132" s="10">
        <f t="shared" si="33"/>
        <v>49</v>
      </c>
      <c r="X132" s="124"/>
    </row>
    <row r="133" spans="1:24" x14ac:dyDescent="0.15">
      <c r="D133" s="6">
        <v>1</v>
      </c>
      <c r="E133" s="6">
        <f t="shared" ref="E133" si="34">D133+1</f>
        <v>2</v>
      </c>
      <c r="F133" s="6">
        <f t="shared" si="32"/>
        <v>3</v>
      </c>
      <c r="G133" s="6">
        <f t="shared" si="32"/>
        <v>4</v>
      </c>
      <c r="H133" s="6">
        <f t="shared" si="32"/>
        <v>5</v>
      </c>
      <c r="I133" s="6">
        <f t="shared" si="32"/>
        <v>6</v>
      </c>
      <c r="J133" s="6">
        <f t="shared" si="32"/>
        <v>7</v>
      </c>
      <c r="K133" s="6">
        <f t="shared" si="32"/>
        <v>8</v>
      </c>
      <c r="L133" s="6">
        <f t="shared" si="32"/>
        <v>9</v>
      </c>
      <c r="M133" s="6">
        <f t="shared" si="32"/>
        <v>10</v>
      </c>
      <c r="N133" s="6">
        <f t="shared" si="32"/>
        <v>11</v>
      </c>
      <c r="O133" s="6">
        <f t="shared" si="32"/>
        <v>12</v>
      </c>
      <c r="P133" s="6">
        <f t="shared" si="32"/>
        <v>13</v>
      </c>
      <c r="Q133" s="6">
        <f t="shared" si="32"/>
        <v>14</v>
      </c>
      <c r="R133" s="6">
        <f t="shared" si="32"/>
        <v>15</v>
      </c>
      <c r="S133" s="6">
        <f t="shared" si="32"/>
        <v>16</v>
      </c>
      <c r="T133" s="6">
        <f t="shared" si="32"/>
        <v>17</v>
      </c>
      <c r="U133" s="6">
        <f t="shared" si="32"/>
        <v>18</v>
      </c>
      <c r="V133" s="6">
        <f t="shared" si="33"/>
        <v>19</v>
      </c>
      <c r="W133" s="6">
        <f t="shared" si="33"/>
        <v>20</v>
      </c>
      <c r="X133" s="125" t="s">
        <v>54</v>
      </c>
    </row>
    <row r="134" spans="1:24" x14ac:dyDescent="0.15">
      <c r="B134" s="149" t="s">
        <v>180</v>
      </c>
      <c r="C134" s="149" t="s">
        <v>126</v>
      </c>
      <c r="D134" s="7">
        <v>43555</v>
      </c>
      <c r="E134" s="7">
        <f t="shared" ref="E134:W134" si="35">DATE(YEAR(D134)+1,MONTH(D134),DAY(D134))</f>
        <v>43921</v>
      </c>
      <c r="F134" s="7">
        <f t="shared" si="35"/>
        <v>44286</v>
      </c>
      <c r="G134" s="7">
        <f t="shared" si="35"/>
        <v>44651</v>
      </c>
      <c r="H134" s="7">
        <f t="shared" si="35"/>
        <v>45016</v>
      </c>
      <c r="I134" s="7">
        <f t="shared" si="35"/>
        <v>45382</v>
      </c>
      <c r="J134" s="7">
        <f t="shared" si="35"/>
        <v>45747</v>
      </c>
      <c r="K134" s="7">
        <f t="shared" si="35"/>
        <v>46112</v>
      </c>
      <c r="L134" s="7">
        <f t="shared" si="35"/>
        <v>46477</v>
      </c>
      <c r="M134" s="7">
        <f t="shared" si="35"/>
        <v>46843</v>
      </c>
      <c r="N134" s="7">
        <f t="shared" si="35"/>
        <v>47208</v>
      </c>
      <c r="O134" s="7">
        <f t="shared" si="35"/>
        <v>47573</v>
      </c>
      <c r="P134" s="7">
        <f t="shared" si="35"/>
        <v>47938</v>
      </c>
      <c r="Q134" s="7">
        <f t="shared" si="35"/>
        <v>48304</v>
      </c>
      <c r="R134" s="7">
        <f t="shared" si="35"/>
        <v>48669</v>
      </c>
      <c r="S134" s="7">
        <f t="shared" si="35"/>
        <v>49034</v>
      </c>
      <c r="T134" s="7">
        <f t="shared" si="35"/>
        <v>49399</v>
      </c>
      <c r="U134" s="7">
        <f t="shared" si="35"/>
        <v>49765</v>
      </c>
      <c r="V134" s="7">
        <f t="shared" si="35"/>
        <v>50130</v>
      </c>
      <c r="W134" s="7">
        <f t="shared" si="35"/>
        <v>50495</v>
      </c>
      <c r="X134" s="8"/>
    </row>
    <row r="135" spans="1:24" x14ac:dyDescent="0.15">
      <c r="B135" s="34"/>
      <c r="C135" s="29"/>
      <c r="D135" s="53"/>
      <c r="E135" s="53"/>
      <c r="F135" s="53"/>
      <c r="G135" s="53"/>
      <c r="H135" s="53"/>
      <c r="I135" s="53"/>
      <c r="J135" s="53"/>
      <c r="K135" s="53"/>
      <c r="L135" s="53"/>
      <c r="M135" s="53"/>
      <c r="N135" s="53"/>
      <c r="O135" s="53"/>
      <c r="P135" s="53"/>
      <c r="Q135" s="53"/>
      <c r="R135" s="53"/>
      <c r="S135" s="53"/>
      <c r="T135" s="53"/>
      <c r="U135" s="53"/>
      <c r="V135" s="53"/>
      <c r="W135" s="53"/>
      <c r="X135" s="39">
        <f>SUM(D135:W135)</f>
        <v>0</v>
      </c>
    </row>
    <row r="136" spans="1:24" x14ac:dyDescent="0.15">
      <c r="B136" s="35"/>
      <c r="C136" s="31"/>
      <c r="D136" s="54"/>
      <c r="E136" s="54"/>
      <c r="F136" s="54"/>
      <c r="G136" s="54"/>
      <c r="H136" s="54"/>
      <c r="I136" s="54"/>
      <c r="J136" s="54"/>
      <c r="K136" s="54"/>
      <c r="L136" s="54"/>
      <c r="M136" s="54"/>
      <c r="N136" s="54"/>
      <c r="O136" s="54"/>
      <c r="P136" s="54"/>
      <c r="Q136" s="54"/>
      <c r="R136" s="54"/>
      <c r="S136" s="54"/>
      <c r="T136" s="54"/>
      <c r="U136" s="54"/>
      <c r="V136" s="54"/>
      <c r="W136" s="54"/>
      <c r="X136" s="42">
        <f>SUM(D136:W136)</f>
        <v>0</v>
      </c>
    </row>
    <row r="137" spans="1:24" x14ac:dyDescent="0.15">
      <c r="B137" s="35"/>
      <c r="C137" s="31"/>
      <c r="D137" s="54"/>
      <c r="E137" s="54"/>
      <c r="F137" s="54"/>
      <c r="G137" s="54"/>
      <c r="H137" s="54"/>
      <c r="I137" s="54"/>
      <c r="J137" s="54"/>
      <c r="K137" s="54"/>
      <c r="L137" s="54"/>
      <c r="M137" s="54"/>
      <c r="N137" s="54"/>
      <c r="O137" s="54"/>
      <c r="P137" s="54"/>
      <c r="Q137" s="54"/>
      <c r="R137" s="54"/>
      <c r="S137" s="54"/>
      <c r="T137" s="54"/>
      <c r="U137" s="54"/>
      <c r="V137" s="54"/>
      <c r="W137" s="54"/>
      <c r="X137" s="42">
        <f>SUM(D137:W137)</f>
        <v>0</v>
      </c>
    </row>
    <row r="138" spans="1:24" x14ac:dyDescent="0.15">
      <c r="B138" s="35"/>
      <c r="C138" s="31"/>
      <c r="D138" s="54"/>
      <c r="E138" s="54"/>
      <c r="F138" s="54"/>
      <c r="G138" s="54"/>
      <c r="H138" s="54"/>
      <c r="I138" s="54"/>
      <c r="J138" s="54"/>
      <c r="K138" s="54"/>
      <c r="L138" s="54"/>
      <c r="M138" s="54"/>
      <c r="N138" s="54"/>
      <c r="O138" s="54"/>
      <c r="P138" s="54"/>
      <c r="Q138" s="54"/>
      <c r="R138" s="54"/>
      <c r="S138" s="54"/>
      <c r="T138" s="54"/>
      <c r="U138" s="54"/>
      <c r="V138" s="54"/>
      <c r="W138" s="54"/>
      <c r="X138" s="42">
        <f>SUM(D138:W138)</f>
        <v>0</v>
      </c>
    </row>
    <row r="139" spans="1:24" x14ac:dyDescent="0.15">
      <c r="B139" s="35"/>
      <c r="C139" s="31"/>
      <c r="D139" s="54"/>
      <c r="E139" s="54"/>
      <c r="F139" s="54"/>
      <c r="G139" s="54"/>
      <c r="H139" s="54"/>
      <c r="I139" s="54"/>
      <c r="J139" s="54"/>
      <c r="K139" s="54"/>
      <c r="L139" s="54"/>
      <c r="M139" s="54"/>
      <c r="N139" s="54"/>
      <c r="O139" s="54"/>
      <c r="P139" s="54"/>
      <c r="Q139" s="54"/>
      <c r="R139" s="54"/>
      <c r="S139" s="54"/>
      <c r="T139" s="54"/>
      <c r="U139" s="54"/>
      <c r="V139" s="54"/>
      <c r="W139" s="54"/>
      <c r="X139" s="42">
        <f>SUM(D139:W139)</f>
        <v>0</v>
      </c>
    </row>
    <row r="140" spans="1:24" x14ac:dyDescent="0.15">
      <c r="B140" s="35"/>
      <c r="C140" s="31"/>
      <c r="D140" s="54"/>
      <c r="E140" s="54"/>
      <c r="F140" s="54"/>
      <c r="G140" s="54"/>
      <c r="H140" s="54"/>
      <c r="I140" s="54"/>
      <c r="J140" s="54"/>
      <c r="K140" s="54"/>
      <c r="L140" s="54"/>
      <c r="M140" s="54"/>
      <c r="N140" s="54"/>
      <c r="O140" s="54"/>
      <c r="P140" s="54"/>
      <c r="Q140" s="54"/>
      <c r="R140" s="54"/>
      <c r="S140" s="54"/>
      <c r="T140" s="54"/>
      <c r="U140" s="54"/>
      <c r="V140" s="54"/>
      <c r="W140" s="54"/>
      <c r="X140" s="42">
        <f t="shared" ref="X140:X162" si="36">SUM(D140:W140)</f>
        <v>0</v>
      </c>
    </row>
    <row r="141" spans="1:24" x14ac:dyDescent="0.15">
      <c r="B141" s="35"/>
      <c r="C141" s="31"/>
      <c r="D141" s="54"/>
      <c r="E141" s="54"/>
      <c r="F141" s="54"/>
      <c r="G141" s="54"/>
      <c r="H141" s="54"/>
      <c r="I141" s="54"/>
      <c r="J141" s="54"/>
      <c r="K141" s="54"/>
      <c r="L141" s="54"/>
      <c r="M141" s="54"/>
      <c r="N141" s="54"/>
      <c r="O141" s="54"/>
      <c r="P141" s="54"/>
      <c r="Q141" s="54"/>
      <c r="R141" s="54"/>
      <c r="S141" s="54"/>
      <c r="T141" s="54"/>
      <c r="U141" s="54"/>
      <c r="V141" s="54"/>
      <c r="W141" s="54"/>
      <c r="X141" s="42">
        <f t="shared" si="36"/>
        <v>0</v>
      </c>
    </row>
    <row r="142" spans="1:24" x14ac:dyDescent="0.15">
      <c r="B142" s="35"/>
      <c r="C142" s="31"/>
      <c r="D142" s="54"/>
      <c r="E142" s="54"/>
      <c r="F142" s="54"/>
      <c r="G142" s="54"/>
      <c r="H142" s="54"/>
      <c r="I142" s="54"/>
      <c r="J142" s="54"/>
      <c r="K142" s="54"/>
      <c r="L142" s="54"/>
      <c r="M142" s="54"/>
      <c r="N142" s="54"/>
      <c r="O142" s="54"/>
      <c r="P142" s="54"/>
      <c r="Q142" s="54"/>
      <c r="R142" s="54"/>
      <c r="S142" s="54"/>
      <c r="T142" s="54"/>
      <c r="U142" s="54"/>
      <c r="V142" s="54"/>
      <c r="W142" s="54"/>
      <c r="X142" s="42">
        <f t="shared" si="36"/>
        <v>0</v>
      </c>
    </row>
    <row r="143" spans="1:24" x14ac:dyDescent="0.15">
      <c r="B143" s="35"/>
      <c r="C143" s="31"/>
      <c r="D143" s="54"/>
      <c r="E143" s="54"/>
      <c r="F143" s="54"/>
      <c r="G143" s="54"/>
      <c r="H143" s="54"/>
      <c r="I143" s="54"/>
      <c r="J143" s="54"/>
      <c r="K143" s="54"/>
      <c r="L143" s="54"/>
      <c r="M143" s="54"/>
      <c r="N143" s="54"/>
      <c r="O143" s="54"/>
      <c r="P143" s="54"/>
      <c r="Q143" s="54"/>
      <c r="R143" s="54"/>
      <c r="S143" s="54"/>
      <c r="T143" s="54"/>
      <c r="U143" s="54"/>
      <c r="V143" s="54"/>
      <c r="W143" s="54"/>
      <c r="X143" s="42">
        <f t="shared" si="36"/>
        <v>0</v>
      </c>
    </row>
    <row r="144" spans="1:24" x14ac:dyDescent="0.15">
      <c r="B144" s="35"/>
      <c r="C144" s="31"/>
      <c r="D144" s="54"/>
      <c r="E144" s="54"/>
      <c r="F144" s="54"/>
      <c r="G144" s="54"/>
      <c r="H144" s="54"/>
      <c r="I144" s="54"/>
      <c r="J144" s="54"/>
      <c r="K144" s="54"/>
      <c r="L144" s="54"/>
      <c r="M144" s="54"/>
      <c r="N144" s="54"/>
      <c r="O144" s="54"/>
      <c r="P144" s="54"/>
      <c r="Q144" s="54"/>
      <c r="R144" s="54"/>
      <c r="S144" s="54"/>
      <c r="T144" s="54"/>
      <c r="U144" s="54"/>
      <c r="V144" s="54"/>
      <c r="W144" s="54"/>
      <c r="X144" s="42">
        <f t="shared" si="36"/>
        <v>0</v>
      </c>
    </row>
    <row r="145" spans="2:24" x14ac:dyDescent="0.15">
      <c r="B145" s="35"/>
      <c r="C145" s="31"/>
      <c r="D145" s="54"/>
      <c r="E145" s="54"/>
      <c r="F145" s="54"/>
      <c r="G145" s="54"/>
      <c r="H145" s="54"/>
      <c r="I145" s="54"/>
      <c r="J145" s="54"/>
      <c r="K145" s="54"/>
      <c r="L145" s="54"/>
      <c r="M145" s="54"/>
      <c r="N145" s="54"/>
      <c r="O145" s="54"/>
      <c r="P145" s="54"/>
      <c r="Q145" s="54"/>
      <c r="R145" s="54"/>
      <c r="S145" s="54"/>
      <c r="T145" s="54"/>
      <c r="U145" s="54"/>
      <c r="V145" s="54"/>
      <c r="W145" s="54"/>
      <c r="X145" s="42">
        <f t="shared" si="36"/>
        <v>0</v>
      </c>
    </row>
    <row r="146" spans="2:24" x14ac:dyDescent="0.15">
      <c r="B146" s="35"/>
      <c r="C146" s="31"/>
      <c r="D146" s="54"/>
      <c r="E146" s="54"/>
      <c r="F146" s="54"/>
      <c r="G146" s="54"/>
      <c r="H146" s="54"/>
      <c r="I146" s="54"/>
      <c r="J146" s="54"/>
      <c r="K146" s="54"/>
      <c r="L146" s="54"/>
      <c r="M146" s="54"/>
      <c r="N146" s="54"/>
      <c r="O146" s="54"/>
      <c r="P146" s="54"/>
      <c r="Q146" s="54"/>
      <c r="R146" s="54"/>
      <c r="S146" s="54"/>
      <c r="T146" s="54"/>
      <c r="U146" s="54"/>
      <c r="V146" s="54"/>
      <c r="W146" s="54"/>
      <c r="X146" s="42">
        <f t="shared" si="36"/>
        <v>0</v>
      </c>
    </row>
    <row r="147" spans="2:24" x14ac:dyDescent="0.15">
      <c r="B147" s="35"/>
      <c r="C147" s="31"/>
      <c r="D147" s="54"/>
      <c r="E147" s="54"/>
      <c r="F147" s="54"/>
      <c r="G147" s="54"/>
      <c r="H147" s="54"/>
      <c r="I147" s="54"/>
      <c r="J147" s="54"/>
      <c r="K147" s="54"/>
      <c r="L147" s="54"/>
      <c r="M147" s="54"/>
      <c r="N147" s="54"/>
      <c r="O147" s="54"/>
      <c r="P147" s="54"/>
      <c r="Q147" s="54"/>
      <c r="R147" s="54"/>
      <c r="S147" s="54"/>
      <c r="T147" s="54"/>
      <c r="U147" s="54"/>
      <c r="V147" s="54"/>
      <c r="W147" s="54"/>
      <c r="X147" s="42">
        <f t="shared" si="36"/>
        <v>0</v>
      </c>
    </row>
    <row r="148" spans="2:24" x14ac:dyDescent="0.15">
      <c r="B148" s="35"/>
      <c r="C148" s="31"/>
      <c r="D148" s="54"/>
      <c r="E148" s="54"/>
      <c r="F148" s="54"/>
      <c r="G148" s="54"/>
      <c r="H148" s="54"/>
      <c r="I148" s="54"/>
      <c r="J148" s="54"/>
      <c r="K148" s="54"/>
      <c r="L148" s="54"/>
      <c r="M148" s="54"/>
      <c r="N148" s="54"/>
      <c r="O148" s="54"/>
      <c r="P148" s="54"/>
      <c r="Q148" s="54"/>
      <c r="R148" s="54"/>
      <c r="S148" s="54"/>
      <c r="T148" s="54"/>
      <c r="U148" s="54"/>
      <c r="V148" s="54"/>
      <c r="W148" s="54"/>
      <c r="X148" s="42">
        <f t="shared" si="36"/>
        <v>0</v>
      </c>
    </row>
    <row r="149" spans="2:24" x14ac:dyDescent="0.15">
      <c r="B149" s="35"/>
      <c r="C149" s="31"/>
      <c r="D149" s="54"/>
      <c r="E149" s="54"/>
      <c r="F149" s="54"/>
      <c r="G149" s="54"/>
      <c r="H149" s="54"/>
      <c r="I149" s="54"/>
      <c r="J149" s="54"/>
      <c r="K149" s="54"/>
      <c r="L149" s="54"/>
      <c r="M149" s="54"/>
      <c r="N149" s="54"/>
      <c r="O149" s="54"/>
      <c r="P149" s="54"/>
      <c r="Q149" s="54"/>
      <c r="R149" s="54"/>
      <c r="S149" s="54"/>
      <c r="T149" s="54"/>
      <c r="U149" s="54"/>
      <c r="V149" s="54"/>
      <c r="W149" s="54"/>
      <c r="X149" s="42">
        <f t="shared" si="36"/>
        <v>0</v>
      </c>
    </row>
    <row r="150" spans="2:24" x14ac:dyDescent="0.15">
      <c r="B150" s="35"/>
      <c r="C150" s="31"/>
      <c r="D150" s="54"/>
      <c r="E150" s="54"/>
      <c r="F150" s="54"/>
      <c r="G150" s="54"/>
      <c r="H150" s="54"/>
      <c r="I150" s="54"/>
      <c r="J150" s="54"/>
      <c r="K150" s="54"/>
      <c r="L150" s="54"/>
      <c r="M150" s="54"/>
      <c r="N150" s="54"/>
      <c r="O150" s="54"/>
      <c r="P150" s="54"/>
      <c r="Q150" s="54"/>
      <c r="R150" s="54"/>
      <c r="S150" s="54"/>
      <c r="T150" s="54"/>
      <c r="U150" s="54"/>
      <c r="V150" s="54"/>
      <c r="W150" s="54"/>
      <c r="X150" s="42">
        <f t="shared" si="36"/>
        <v>0</v>
      </c>
    </row>
    <row r="151" spans="2:24" x14ac:dyDescent="0.15">
      <c r="B151" s="35"/>
      <c r="C151" s="31"/>
      <c r="D151" s="54"/>
      <c r="E151" s="54"/>
      <c r="F151" s="54"/>
      <c r="G151" s="54"/>
      <c r="H151" s="54"/>
      <c r="I151" s="54"/>
      <c r="J151" s="54"/>
      <c r="K151" s="54"/>
      <c r="L151" s="54"/>
      <c r="M151" s="54"/>
      <c r="N151" s="54"/>
      <c r="O151" s="54"/>
      <c r="P151" s="54"/>
      <c r="Q151" s="54"/>
      <c r="R151" s="54"/>
      <c r="S151" s="54"/>
      <c r="T151" s="54"/>
      <c r="U151" s="54"/>
      <c r="V151" s="54"/>
      <c r="W151" s="54"/>
      <c r="X151" s="42">
        <f t="shared" si="36"/>
        <v>0</v>
      </c>
    </row>
    <row r="152" spans="2:24" x14ac:dyDescent="0.15">
      <c r="B152" s="35"/>
      <c r="C152" s="31"/>
      <c r="D152" s="54"/>
      <c r="E152" s="54"/>
      <c r="F152" s="54"/>
      <c r="G152" s="54"/>
      <c r="H152" s="54"/>
      <c r="I152" s="54"/>
      <c r="J152" s="54"/>
      <c r="K152" s="54"/>
      <c r="L152" s="54"/>
      <c r="M152" s="54"/>
      <c r="N152" s="54"/>
      <c r="O152" s="54"/>
      <c r="P152" s="54"/>
      <c r="Q152" s="54"/>
      <c r="R152" s="54"/>
      <c r="S152" s="54"/>
      <c r="T152" s="54"/>
      <c r="U152" s="54"/>
      <c r="V152" s="54"/>
      <c r="W152" s="54"/>
      <c r="X152" s="42">
        <f t="shared" si="36"/>
        <v>0</v>
      </c>
    </row>
    <row r="153" spans="2:24" x14ac:dyDescent="0.15">
      <c r="B153" s="35"/>
      <c r="C153" s="31"/>
      <c r="D153" s="54"/>
      <c r="E153" s="54"/>
      <c r="F153" s="54"/>
      <c r="G153" s="54"/>
      <c r="H153" s="54"/>
      <c r="I153" s="54"/>
      <c r="J153" s="54"/>
      <c r="K153" s="54"/>
      <c r="L153" s="54"/>
      <c r="M153" s="54"/>
      <c r="N153" s="54"/>
      <c r="O153" s="54"/>
      <c r="P153" s="54"/>
      <c r="Q153" s="54"/>
      <c r="R153" s="54"/>
      <c r="S153" s="54"/>
      <c r="T153" s="54"/>
      <c r="U153" s="54"/>
      <c r="V153" s="54"/>
      <c r="W153" s="54"/>
      <c r="X153" s="42">
        <f t="shared" si="36"/>
        <v>0</v>
      </c>
    </row>
    <row r="154" spans="2:24" x14ac:dyDescent="0.15">
      <c r="B154" s="159"/>
      <c r="C154" s="33"/>
      <c r="D154" s="55"/>
      <c r="E154" s="55"/>
      <c r="F154" s="55"/>
      <c r="G154" s="55"/>
      <c r="H154" s="55"/>
      <c r="I154" s="55"/>
      <c r="J154" s="55"/>
      <c r="K154" s="55"/>
      <c r="L154" s="55"/>
      <c r="M154" s="55"/>
      <c r="N154" s="55"/>
      <c r="O154" s="55"/>
      <c r="P154" s="55"/>
      <c r="Q154" s="55"/>
      <c r="R154" s="55"/>
      <c r="S154" s="55"/>
      <c r="T154" s="55"/>
      <c r="U154" s="55"/>
      <c r="V154" s="55"/>
      <c r="W154" s="55"/>
      <c r="X154" s="42">
        <f t="shared" si="36"/>
        <v>0</v>
      </c>
    </row>
    <row r="155" spans="2:24" x14ac:dyDescent="0.15">
      <c r="B155" s="159"/>
      <c r="C155" s="33"/>
      <c r="D155" s="55"/>
      <c r="E155" s="55"/>
      <c r="F155" s="55"/>
      <c r="G155" s="55"/>
      <c r="H155" s="55"/>
      <c r="I155" s="55"/>
      <c r="J155" s="55"/>
      <c r="K155" s="55"/>
      <c r="L155" s="55"/>
      <c r="M155" s="55"/>
      <c r="N155" s="55"/>
      <c r="O155" s="55"/>
      <c r="P155" s="55"/>
      <c r="Q155" s="55"/>
      <c r="R155" s="55"/>
      <c r="S155" s="55"/>
      <c r="T155" s="55"/>
      <c r="U155" s="55"/>
      <c r="V155" s="55"/>
      <c r="W155" s="55"/>
      <c r="X155" s="42">
        <f t="shared" si="36"/>
        <v>0</v>
      </c>
    </row>
    <row r="156" spans="2:24" x14ac:dyDescent="0.15">
      <c r="B156" s="159"/>
      <c r="C156" s="33"/>
      <c r="D156" s="55"/>
      <c r="E156" s="55"/>
      <c r="F156" s="55"/>
      <c r="G156" s="55"/>
      <c r="H156" s="55"/>
      <c r="I156" s="55"/>
      <c r="J156" s="55"/>
      <c r="K156" s="55"/>
      <c r="L156" s="55"/>
      <c r="M156" s="55"/>
      <c r="N156" s="55"/>
      <c r="O156" s="55"/>
      <c r="P156" s="55"/>
      <c r="Q156" s="55"/>
      <c r="R156" s="55"/>
      <c r="S156" s="55"/>
      <c r="T156" s="55"/>
      <c r="U156" s="55"/>
      <c r="V156" s="55"/>
      <c r="W156" s="55"/>
      <c r="X156" s="42">
        <f t="shared" si="36"/>
        <v>0</v>
      </c>
    </row>
    <row r="157" spans="2:24" x14ac:dyDescent="0.15">
      <c r="B157" s="159"/>
      <c r="C157" s="33"/>
      <c r="D157" s="55"/>
      <c r="E157" s="55"/>
      <c r="F157" s="55"/>
      <c r="G157" s="55"/>
      <c r="H157" s="55"/>
      <c r="I157" s="55"/>
      <c r="J157" s="55"/>
      <c r="K157" s="55"/>
      <c r="L157" s="55"/>
      <c r="M157" s="55"/>
      <c r="N157" s="55"/>
      <c r="O157" s="55"/>
      <c r="P157" s="55"/>
      <c r="Q157" s="55"/>
      <c r="R157" s="55"/>
      <c r="S157" s="55"/>
      <c r="T157" s="55"/>
      <c r="U157" s="55"/>
      <c r="V157" s="55"/>
      <c r="W157" s="55"/>
      <c r="X157" s="42">
        <f t="shared" si="36"/>
        <v>0</v>
      </c>
    </row>
    <row r="158" spans="2:24" x14ac:dyDescent="0.15">
      <c r="B158" s="159"/>
      <c r="C158" s="33"/>
      <c r="D158" s="55"/>
      <c r="E158" s="55"/>
      <c r="F158" s="55"/>
      <c r="G158" s="55"/>
      <c r="H158" s="55"/>
      <c r="I158" s="55"/>
      <c r="J158" s="55"/>
      <c r="K158" s="55"/>
      <c r="L158" s="55"/>
      <c r="M158" s="55"/>
      <c r="N158" s="55"/>
      <c r="O158" s="55"/>
      <c r="P158" s="55"/>
      <c r="Q158" s="55"/>
      <c r="R158" s="55"/>
      <c r="S158" s="55"/>
      <c r="T158" s="55"/>
      <c r="U158" s="55"/>
      <c r="V158" s="55"/>
      <c r="W158" s="55"/>
      <c r="X158" s="42">
        <f t="shared" si="36"/>
        <v>0</v>
      </c>
    </row>
    <row r="159" spans="2:24" x14ac:dyDescent="0.15">
      <c r="B159" s="159"/>
      <c r="C159" s="33"/>
      <c r="D159" s="55"/>
      <c r="E159" s="55"/>
      <c r="F159" s="55"/>
      <c r="G159" s="55"/>
      <c r="H159" s="55"/>
      <c r="I159" s="55"/>
      <c r="J159" s="55"/>
      <c r="K159" s="55"/>
      <c r="L159" s="55"/>
      <c r="M159" s="55"/>
      <c r="N159" s="55"/>
      <c r="O159" s="55"/>
      <c r="P159" s="55"/>
      <c r="Q159" s="55"/>
      <c r="R159" s="55"/>
      <c r="S159" s="55"/>
      <c r="T159" s="55"/>
      <c r="U159" s="55"/>
      <c r="V159" s="55"/>
      <c r="W159" s="55"/>
      <c r="X159" s="42">
        <f t="shared" si="36"/>
        <v>0</v>
      </c>
    </row>
    <row r="160" spans="2:24" x14ac:dyDescent="0.15">
      <c r="B160" s="159"/>
      <c r="C160" s="33"/>
      <c r="D160" s="55"/>
      <c r="E160" s="55"/>
      <c r="F160" s="55"/>
      <c r="G160" s="55"/>
      <c r="H160" s="55"/>
      <c r="I160" s="55"/>
      <c r="J160" s="55"/>
      <c r="K160" s="55"/>
      <c r="L160" s="55"/>
      <c r="M160" s="55"/>
      <c r="N160" s="55"/>
      <c r="O160" s="55"/>
      <c r="P160" s="55"/>
      <c r="Q160" s="55"/>
      <c r="R160" s="55"/>
      <c r="S160" s="55"/>
      <c r="T160" s="55"/>
      <c r="U160" s="55"/>
      <c r="V160" s="55"/>
      <c r="W160" s="55"/>
      <c r="X160" s="42">
        <f t="shared" si="36"/>
        <v>0</v>
      </c>
    </row>
    <row r="161" spans="2:24" x14ac:dyDescent="0.15">
      <c r="B161" s="159"/>
      <c r="C161" s="33"/>
      <c r="D161" s="55"/>
      <c r="E161" s="55"/>
      <c r="F161" s="55"/>
      <c r="G161" s="55"/>
      <c r="H161" s="55"/>
      <c r="I161" s="55"/>
      <c r="J161" s="55"/>
      <c r="K161" s="55"/>
      <c r="L161" s="55"/>
      <c r="M161" s="55"/>
      <c r="N161" s="55"/>
      <c r="O161" s="55"/>
      <c r="P161" s="55"/>
      <c r="Q161" s="55"/>
      <c r="R161" s="55"/>
      <c r="S161" s="55"/>
      <c r="T161" s="55"/>
      <c r="U161" s="55"/>
      <c r="V161" s="55"/>
      <c r="W161" s="55"/>
      <c r="X161" s="42">
        <f t="shared" si="36"/>
        <v>0</v>
      </c>
    </row>
    <row r="162" spans="2:24" x14ac:dyDescent="0.15">
      <c r="B162" s="159"/>
      <c r="C162" s="33"/>
      <c r="D162" s="55"/>
      <c r="E162" s="55"/>
      <c r="F162" s="55"/>
      <c r="G162" s="55"/>
      <c r="H162" s="55"/>
      <c r="I162" s="55"/>
      <c r="J162" s="55"/>
      <c r="K162" s="55"/>
      <c r="L162" s="55"/>
      <c r="M162" s="55"/>
      <c r="N162" s="55"/>
      <c r="O162" s="55"/>
      <c r="P162" s="55"/>
      <c r="Q162" s="55"/>
      <c r="R162" s="55"/>
      <c r="S162" s="55"/>
      <c r="T162" s="55"/>
      <c r="U162" s="55"/>
      <c r="V162" s="55"/>
      <c r="W162" s="55"/>
      <c r="X162" s="56">
        <f t="shared" si="36"/>
        <v>0</v>
      </c>
    </row>
    <row r="163" spans="2:24" x14ac:dyDescent="0.15">
      <c r="B163" s="151" t="s">
        <v>127</v>
      </c>
      <c r="C163" s="14"/>
      <c r="D163" s="15"/>
      <c r="E163" s="15"/>
      <c r="F163" s="15"/>
      <c r="G163" s="15"/>
      <c r="H163" s="15"/>
      <c r="I163" s="15"/>
      <c r="J163" s="15"/>
      <c r="K163" s="15"/>
      <c r="L163" s="15"/>
      <c r="M163" s="15"/>
      <c r="N163" s="15"/>
      <c r="O163" s="15"/>
      <c r="P163" s="15"/>
      <c r="Q163" s="15"/>
      <c r="R163" s="15"/>
      <c r="S163" s="15"/>
      <c r="T163" s="15"/>
      <c r="U163" s="15"/>
      <c r="V163" s="15"/>
      <c r="W163" s="15"/>
      <c r="X163" s="15"/>
    </row>
    <row r="165" spans="2:24" x14ac:dyDescent="0.15">
      <c r="B165" s="164" t="str">
        <f>IF(C165="","",CONCATENATE("耐用年数",C165,"年"))</f>
        <v/>
      </c>
      <c r="C165" s="87"/>
      <c r="D165" s="98">
        <f>SUMIF($C$135:$C$163,$C165,D$135:D$163)</f>
        <v>0</v>
      </c>
      <c r="E165" s="98">
        <f t="shared" ref="E165:W169" si="37">SUMIF($C$135:$C$163,$C165,E$135:E$163)</f>
        <v>0</v>
      </c>
      <c r="F165" s="98">
        <f t="shared" si="37"/>
        <v>0</v>
      </c>
      <c r="G165" s="98">
        <f t="shared" si="37"/>
        <v>0</v>
      </c>
      <c r="H165" s="98">
        <f t="shared" si="37"/>
        <v>0</v>
      </c>
      <c r="I165" s="98">
        <f t="shared" si="37"/>
        <v>0</v>
      </c>
      <c r="J165" s="98">
        <f t="shared" si="37"/>
        <v>0</v>
      </c>
      <c r="K165" s="98">
        <f t="shared" si="37"/>
        <v>0</v>
      </c>
      <c r="L165" s="98">
        <f t="shared" si="37"/>
        <v>0</v>
      </c>
      <c r="M165" s="98">
        <f t="shared" si="37"/>
        <v>0</v>
      </c>
      <c r="N165" s="98">
        <f t="shared" si="37"/>
        <v>0</v>
      </c>
      <c r="O165" s="98">
        <f t="shared" si="37"/>
        <v>0</v>
      </c>
      <c r="P165" s="98">
        <f t="shared" si="37"/>
        <v>0</v>
      </c>
      <c r="Q165" s="98">
        <f t="shared" si="37"/>
        <v>0</v>
      </c>
      <c r="R165" s="98">
        <f t="shared" si="37"/>
        <v>0</v>
      </c>
      <c r="S165" s="98">
        <f t="shared" si="37"/>
        <v>0</v>
      </c>
      <c r="T165" s="98">
        <f t="shared" si="37"/>
        <v>0</v>
      </c>
      <c r="U165" s="98">
        <f t="shared" si="37"/>
        <v>0</v>
      </c>
      <c r="V165" s="98">
        <f t="shared" si="37"/>
        <v>0</v>
      </c>
      <c r="W165" s="98">
        <f t="shared" si="37"/>
        <v>0</v>
      </c>
    </row>
    <row r="166" spans="2:24" x14ac:dyDescent="0.15">
      <c r="B166" s="86" t="str">
        <f t="shared" ref="B166:B169" si="38">IF(C166="","",CONCATENATE("耐用年数",C166,"年"))</f>
        <v/>
      </c>
      <c r="C166" s="88"/>
      <c r="D166" s="99">
        <f>SUMIF($C$135:$C$163,$C166,D$135:D$163)</f>
        <v>0</v>
      </c>
      <c r="E166" s="99">
        <f t="shared" si="37"/>
        <v>0</v>
      </c>
      <c r="F166" s="99">
        <f t="shared" si="37"/>
        <v>0</v>
      </c>
      <c r="G166" s="99">
        <f t="shared" si="37"/>
        <v>0</v>
      </c>
      <c r="H166" s="99">
        <f t="shared" si="37"/>
        <v>0</v>
      </c>
      <c r="I166" s="99">
        <f t="shared" si="37"/>
        <v>0</v>
      </c>
      <c r="J166" s="99">
        <f t="shared" si="37"/>
        <v>0</v>
      </c>
      <c r="K166" s="99">
        <f t="shared" si="37"/>
        <v>0</v>
      </c>
      <c r="L166" s="99">
        <f t="shared" si="37"/>
        <v>0</v>
      </c>
      <c r="M166" s="99">
        <f t="shared" si="37"/>
        <v>0</v>
      </c>
      <c r="N166" s="99">
        <f t="shared" si="37"/>
        <v>0</v>
      </c>
      <c r="O166" s="99">
        <f t="shared" si="37"/>
        <v>0</v>
      </c>
      <c r="P166" s="99">
        <f t="shared" si="37"/>
        <v>0</v>
      </c>
      <c r="Q166" s="99">
        <f t="shared" si="37"/>
        <v>0</v>
      </c>
      <c r="R166" s="99">
        <f t="shared" si="37"/>
        <v>0</v>
      </c>
      <c r="S166" s="99">
        <f t="shared" si="37"/>
        <v>0</v>
      </c>
      <c r="T166" s="99">
        <f t="shared" si="37"/>
        <v>0</v>
      </c>
      <c r="U166" s="99">
        <f t="shared" si="37"/>
        <v>0</v>
      </c>
      <c r="V166" s="99">
        <f t="shared" si="37"/>
        <v>0</v>
      </c>
      <c r="W166" s="99">
        <f t="shared" si="37"/>
        <v>0</v>
      </c>
    </row>
    <row r="167" spans="2:24" x14ac:dyDescent="0.15">
      <c r="B167" s="86" t="str">
        <f t="shared" si="38"/>
        <v/>
      </c>
      <c r="C167" s="88"/>
      <c r="D167" s="99">
        <f t="shared" ref="D167:S169" si="39">SUMIF($C$135:$C$163,$C167,D$135:D$163)</f>
        <v>0</v>
      </c>
      <c r="E167" s="99">
        <f t="shared" si="39"/>
        <v>0</v>
      </c>
      <c r="F167" s="99">
        <f t="shared" si="39"/>
        <v>0</v>
      </c>
      <c r="G167" s="99">
        <f t="shared" si="39"/>
        <v>0</v>
      </c>
      <c r="H167" s="99">
        <f t="shared" si="39"/>
        <v>0</v>
      </c>
      <c r="I167" s="99">
        <f t="shared" si="39"/>
        <v>0</v>
      </c>
      <c r="J167" s="99">
        <f t="shared" si="39"/>
        <v>0</v>
      </c>
      <c r="K167" s="99">
        <f t="shared" si="39"/>
        <v>0</v>
      </c>
      <c r="L167" s="99">
        <f t="shared" si="39"/>
        <v>0</v>
      </c>
      <c r="M167" s="99">
        <f t="shared" si="39"/>
        <v>0</v>
      </c>
      <c r="N167" s="99">
        <f t="shared" si="39"/>
        <v>0</v>
      </c>
      <c r="O167" s="99">
        <f t="shared" si="39"/>
        <v>0</v>
      </c>
      <c r="P167" s="99">
        <f t="shared" si="39"/>
        <v>0</v>
      </c>
      <c r="Q167" s="99">
        <f t="shared" si="39"/>
        <v>0</v>
      </c>
      <c r="R167" s="99">
        <f t="shared" si="39"/>
        <v>0</v>
      </c>
      <c r="S167" s="99">
        <f t="shared" si="39"/>
        <v>0</v>
      </c>
      <c r="T167" s="99">
        <f t="shared" si="37"/>
        <v>0</v>
      </c>
      <c r="U167" s="99">
        <f t="shared" si="37"/>
        <v>0</v>
      </c>
      <c r="V167" s="99">
        <f t="shared" si="37"/>
        <v>0</v>
      </c>
      <c r="W167" s="99">
        <f t="shared" si="37"/>
        <v>0</v>
      </c>
    </row>
    <row r="168" spans="2:24" x14ac:dyDescent="0.15">
      <c r="B168" s="86" t="str">
        <f t="shared" si="38"/>
        <v/>
      </c>
      <c r="C168" s="88"/>
      <c r="D168" s="99">
        <f t="shared" si="39"/>
        <v>0</v>
      </c>
      <c r="E168" s="99">
        <f t="shared" si="37"/>
        <v>0</v>
      </c>
      <c r="F168" s="99">
        <f t="shared" si="37"/>
        <v>0</v>
      </c>
      <c r="G168" s="99">
        <f t="shared" si="37"/>
        <v>0</v>
      </c>
      <c r="H168" s="99">
        <f t="shared" si="37"/>
        <v>0</v>
      </c>
      <c r="I168" s="99">
        <f t="shared" si="37"/>
        <v>0</v>
      </c>
      <c r="J168" s="99">
        <f t="shared" si="37"/>
        <v>0</v>
      </c>
      <c r="K168" s="99">
        <f t="shared" si="37"/>
        <v>0</v>
      </c>
      <c r="L168" s="99">
        <f t="shared" si="37"/>
        <v>0</v>
      </c>
      <c r="M168" s="99">
        <f t="shared" si="37"/>
        <v>0</v>
      </c>
      <c r="N168" s="99">
        <f t="shared" si="37"/>
        <v>0</v>
      </c>
      <c r="O168" s="99">
        <f t="shared" si="37"/>
        <v>0</v>
      </c>
      <c r="P168" s="99">
        <f t="shared" si="37"/>
        <v>0</v>
      </c>
      <c r="Q168" s="99">
        <f t="shared" si="37"/>
        <v>0</v>
      </c>
      <c r="R168" s="99">
        <f t="shared" si="37"/>
        <v>0</v>
      </c>
      <c r="S168" s="99">
        <f t="shared" si="37"/>
        <v>0</v>
      </c>
      <c r="T168" s="99">
        <f t="shared" si="37"/>
        <v>0</v>
      </c>
      <c r="U168" s="99">
        <f t="shared" si="37"/>
        <v>0</v>
      </c>
      <c r="V168" s="99">
        <f t="shared" si="37"/>
        <v>0</v>
      </c>
      <c r="W168" s="99">
        <f t="shared" si="37"/>
        <v>0</v>
      </c>
    </row>
    <row r="169" spans="2:24" x14ac:dyDescent="0.15">
      <c r="B169" s="86" t="str">
        <f t="shared" si="38"/>
        <v/>
      </c>
      <c r="C169" s="89"/>
      <c r="D169" s="100">
        <f t="shared" si="39"/>
        <v>0</v>
      </c>
      <c r="E169" s="100">
        <f t="shared" si="37"/>
        <v>0</v>
      </c>
      <c r="F169" s="100">
        <f t="shared" si="37"/>
        <v>0</v>
      </c>
      <c r="G169" s="100">
        <f t="shared" si="37"/>
        <v>0</v>
      </c>
      <c r="H169" s="100">
        <f t="shared" si="37"/>
        <v>0</v>
      </c>
      <c r="I169" s="100">
        <f t="shared" si="37"/>
        <v>0</v>
      </c>
      <c r="J169" s="100">
        <f t="shared" si="37"/>
        <v>0</v>
      </c>
      <c r="K169" s="100">
        <f t="shared" si="37"/>
        <v>0</v>
      </c>
      <c r="L169" s="100">
        <f t="shared" si="37"/>
        <v>0</v>
      </c>
      <c r="M169" s="100">
        <f t="shared" si="37"/>
        <v>0</v>
      </c>
      <c r="N169" s="100">
        <f t="shared" si="37"/>
        <v>0</v>
      </c>
      <c r="O169" s="100">
        <f t="shared" si="37"/>
        <v>0</v>
      </c>
      <c r="P169" s="100">
        <f t="shared" si="37"/>
        <v>0</v>
      </c>
      <c r="Q169" s="100">
        <f t="shared" si="37"/>
        <v>0</v>
      </c>
      <c r="R169" s="100">
        <f t="shared" si="37"/>
        <v>0</v>
      </c>
      <c r="S169" s="100">
        <f t="shared" si="37"/>
        <v>0</v>
      </c>
      <c r="T169" s="100">
        <f t="shared" si="37"/>
        <v>0</v>
      </c>
      <c r="U169" s="100">
        <f t="shared" si="37"/>
        <v>0</v>
      </c>
      <c r="V169" s="100">
        <f t="shared" si="37"/>
        <v>0</v>
      </c>
      <c r="W169" s="100">
        <f t="shared" si="37"/>
        <v>0</v>
      </c>
    </row>
    <row r="170" spans="2:24" ht="15" x14ac:dyDescent="0.15">
      <c r="B170" s="151" t="s">
        <v>127</v>
      </c>
      <c r="C170" s="14"/>
      <c r="D170" s="15"/>
      <c r="E170" s="15"/>
      <c r="F170" s="15"/>
      <c r="G170" s="15"/>
      <c r="H170" s="15"/>
      <c r="I170" s="15"/>
      <c r="J170" s="15"/>
      <c r="K170" s="15"/>
      <c r="L170" s="15"/>
      <c r="M170" s="15"/>
      <c r="N170" s="15"/>
      <c r="O170" s="15"/>
      <c r="P170" s="15"/>
      <c r="Q170" s="15"/>
      <c r="R170" s="15"/>
      <c r="S170" s="15"/>
      <c r="T170" s="15"/>
      <c r="U170" s="15"/>
      <c r="V170" s="15"/>
      <c r="W170" s="15"/>
      <c r="X170" s="154" t="s">
        <v>132</v>
      </c>
    </row>
    <row r="171" spans="2:24" ht="15" x14ac:dyDescent="0.15">
      <c r="B171" s="36" t="s">
        <v>130</v>
      </c>
      <c r="C171" s="37"/>
      <c r="D171" s="57">
        <f>SUM(D165:D169)</f>
        <v>0</v>
      </c>
      <c r="E171" s="57">
        <f t="shared" ref="E171:W171" si="40">SUM(E165:E169)</f>
        <v>0</v>
      </c>
      <c r="F171" s="57">
        <f t="shared" si="40"/>
        <v>0</v>
      </c>
      <c r="G171" s="57">
        <f t="shared" si="40"/>
        <v>0</v>
      </c>
      <c r="H171" s="57">
        <f t="shared" si="40"/>
        <v>0</v>
      </c>
      <c r="I171" s="57">
        <f t="shared" si="40"/>
        <v>0</v>
      </c>
      <c r="J171" s="57">
        <f t="shared" si="40"/>
        <v>0</v>
      </c>
      <c r="K171" s="57">
        <f t="shared" si="40"/>
        <v>0</v>
      </c>
      <c r="L171" s="57">
        <f t="shared" si="40"/>
        <v>0</v>
      </c>
      <c r="M171" s="57">
        <f t="shared" si="40"/>
        <v>0</v>
      </c>
      <c r="N171" s="57">
        <f t="shared" si="40"/>
        <v>0</v>
      </c>
      <c r="O171" s="57">
        <f t="shared" si="40"/>
        <v>0</v>
      </c>
      <c r="P171" s="57">
        <f t="shared" si="40"/>
        <v>0</v>
      </c>
      <c r="Q171" s="57">
        <f t="shared" si="40"/>
        <v>0</v>
      </c>
      <c r="R171" s="57">
        <f t="shared" si="40"/>
        <v>0</v>
      </c>
      <c r="S171" s="57">
        <f t="shared" si="40"/>
        <v>0</v>
      </c>
      <c r="T171" s="57">
        <f t="shared" si="40"/>
        <v>0</v>
      </c>
      <c r="U171" s="57">
        <f t="shared" si="40"/>
        <v>0</v>
      </c>
      <c r="V171" s="57">
        <f t="shared" si="40"/>
        <v>0</v>
      </c>
      <c r="W171" s="57">
        <f t="shared" si="40"/>
        <v>0</v>
      </c>
      <c r="X171" s="160" t="str">
        <f>IF(SUM(D171:W171)=SUM(X135:X162),"OK","Error")</f>
        <v>OK</v>
      </c>
    </row>
  </sheetData>
  <mergeCells count="4">
    <mergeCell ref="B42:C42"/>
    <mergeCell ref="B43:C43"/>
    <mergeCell ref="B44:C44"/>
    <mergeCell ref="B45:C45"/>
  </mergeCells>
  <phoneticPr fontId="3"/>
  <dataValidations count="1">
    <dataValidation type="list" allowBlank="1" showInputMessage="1" showErrorMessage="1" sqref="C9:C36">
      <formula1>C$81:C$85</formula1>
    </dataValidation>
  </dataValidations>
  <pageMargins left="0.70866141732283472" right="0.70866141732283472" top="0.74803149606299213" bottom="0.74803149606299213" header="0.31496062992125984" footer="0.31496062992125984"/>
  <pageSetup paperSize="8" scale="60" fitToHeight="0" orientation="landscape" r:id="rId1"/>
  <rowBreaks count="1" manualBreakCount="1">
    <brk id="87"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334"/>
  <sheetViews>
    <sheetView showGridLines="0" zoomScale="70" zoomScaleNormal="70" workbookViewId="0">
      <selection activeCell="V208" sqref="V208"/>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36</v>
      </c>
    </row>
    <row r="3" spans="1:25" ht="15.75" x14ac:dyDescent="0.15">
      <c r="A3" s="3"/>
      <c r="B3" s="36"/>
      <c r="C3" s="47" t="s">
        <v>134</v>
      </c>
      <c r="D3" s="20">
        <f>主要工事一覧!C81</f>
        <v>8</v>
      </c>
      <c r="F3" s="36" t="s">
        <v>33</v>
      </c>
      <c r="G3" s="37"/>
      <c r="H3" s="155" t="s">
        <v>135</v>
      </c>
      <c r="I3" s="38">
        <v>0.1</v>
      </c>
    </row>
    <row r="4" spans="1:25" ht="15.75" x14ac:dyDescent="0.15">
      <c r="A4" s="3"/>
      <c r="B4" s="19"/>
      <c r="C4" s="19"/>
      <c r="D4" s="17"/>
      <c r="F4" s="36" t="s">
        <v>35</v>
      </c>
      <c r="G4" s="37"/>
      <c r="H4" s="155" t="s">
        <v>135</v>
      </c>
      <c r="I4" s="38">
        <v>0.05</v>
      </c>
      <c r="Y4" s="123"/>
    </row>
    <row r="5" spans="1:25" ht="15.75" x14ac:dyDescent="0.15">
      <c r="A5" s="3"/>
      <c r="B5" s="19"/>
      <c r="C5" s="19"/>
      <c r="D5" s="17"/>
      <c r="Y5" s="123" t="s">
        <v>53</v>
      </c>
    </row>
    <row r="6" spans="1:25" ht="15" x14ac:dyDescent="0.15">
      <c r="A6" s="148" t="s">
        <v>136</v>
      </c>
      <c r="E6" s="10">
        <v>30</v>
      </c>
      <c r="F6" s="10">
        <f>E6+1</f>
        <v>31</v>
      </c>
      <c r="G6" s="10">
        <f t="shared" ref="G6:X6" si="0">F6+1</f>
        <v>32</v>
      </c>
      <c r="H6" s="10">
        <f t="shared" si="0"/>
        <v>33</v>
      </c>
      <c r="I6" s="10">
        <f t="shared" si="0"/>
        <v>34</v>
      </c>
      <c r="J6" s="10">
        <f t="shared" si="0"/>
        <v>35</v>
      </c>
      <c r="K6" s="10">
        <f t="shared" si="0"/>
        <v>36</v>
      </c>
      <c r="L6" s="10">
        <f t="shared" si="0"/>
        <v>37</v>
      </c>
      <c r="M6" s="10">
        <f t="shared" si="0"/>
        <v>38</v>
      </c>
      <c r="N6" s="10">
        <f t="shared" si="0"/>
        <v>39</v>
      </c>
      <c r="O6" s="10">
        <f t="shared" si="0"/>
        <v>40</v>
      </c>
      <c r="P6" s="10">
        <f t="shared" si="0"/>
        <v>41</v>
      </c>
      <c r="Q6" s="10">
        <f t="shared" si="0"/>
        <v>42</v>
      </c>
      <c r="R6" s="10">
        <f t="shared" si="0"/>
        <v>43</v>
      </c>
      <c r="S6" s="10">
        <f t="shared" si="0"/>
        <v>44</v>
      </c>
      <c r="T6" s="10">
        <f t="shared" si="0"/>
        <v>45</v>
      </c>
      <c r="U6" s="10">
        <f t="shared" si="0"/>
        <v>46</v>
      </c>
      <c r="V6" s="10">
        <f t="shared" si="0"/>
        <v>47</v>
      </c>
      <c r="W6" s="10">
        <f t="shared" si="0"/>
        <v>48</v>
      </c>
      <c r="X6" s="10">
        <f t="shared" si="0"/>
        <v>49</v>
      </c>
      <c r="Y6" s="124"/>
    </row>
    <row r="7" spans="1:25" x14ac:dyDescent="0.15">
      <c r="E7" s="6">
        <v>1</v>
      </c>
      <c r="F7" s="6">
        <f t="shared" ref="F7:X7" si="1">E7+1</f>
        <v>2</v>
      </c>
      <c r="G7" s="6">
        <f t="shared" si="1"/>
        <v>3</v>
      </c>
      <c r="H7" s="6">
        <f t="shared" si="1"/>
        <v>4</v>
      </c>
      <c r="I7" s="6">
        <f t="shared" si="1"/>
        <v>5</v>
      </c>
      <c r="J7" s="6">
        <f t="shared" si="1"/>
        <v>6</v>
      </c>
      <c r="K7" s="6">
        <f t="shared" si="1"/>
        <v>7</v>
      </c>
      <c r="L7" s="6">
        <f t="shared" si="1"/>
        <v>8</v>
      </c>
      <c r="M7" s="6">
        <f t="shared" si="1"/>
        <v>9</v>
      </c>
      <c r="N7" s="6">
        <f t="shared" si="1"/>
        <v>10</v>
      </c>
      <c r="O7" s="6">
        <f t="shared" si="1"/>
        <v>11</v>
      </c>
      <c r="P7" s="6">
        <f t="shared" si="1"/>
        <v>12</v>
      </c>
      <c r="Q7" s="6">
        <f t="shared" si="1"/>
        <v>13</v>
      </c>
      <c r="R7" s="6">
        <f t="shared" si="1"/>
        <v>14</v>
      </c>
      <c r="S7" s="6">
        <f t="shared" si="1"/>
        <v>15</v>
      </c>
      <c r="T7" s="6">
        <f t="shared" si="1"/>
        <v>16</v>
      </c>
      <c r="U7" s="6">
        <f t="shared" si="1"/>
        <v>17</v>
      </c>
      <c r="V7" s="6">
        <f t="shared" si="1"/>
        <v>18</v>
      </c>
      <c r="W7" s="6">
        <f t="shared" si="1"/>
        <v>19</v>
      </c>
      <c r="X7" s="6">
        <f t="shared" si="1"/>
        <v>20</v>
      </c>
      <c r="Y7" s="125" t="s">
        <v>54</v>
      </c>
    </row>
    <row r="8" spans="1:25" x14ac:dyDescent="0.15">
      <c r="E8" s="7">
        <v>43555</v>
      </c>
      <c r="F8" s="7">
        <f t="shared" ref="F8:X8" si="2">DATE(YEAR(E8)+1,MONTH(E8),DAY(E8))</f>
        <v>43921</v>
      </c>
      <c r="G8" s="7">
        <f t="shared" si="2"/>
        <v>44286</v>
      </c>
      <c r="H8" s="7">
        <f t="shared" si="2"/>
        <v>44651</v>
      </c>
      <c r="I8" s="7">
        <f t="shared" si="2"/>
        <v>45016</v>
      </c>
      <c r="J8" s="7">
        <f t="shared" si="2"/>
        <v>45382</v>
      </c>
      <c r="K8" s="7">
        <f t="shared" si="2"/>
        <v>45747</v>
      </c>
      <c r="L8" s="7">
        <f t="shared" si="2"/>
        <v>46112</v>
      </c>
      <c r="M8" s="7">
        <f t="shared" si="2"/>
        <v>46477</v>
      </c>
      <c r="N8" s="7">
        <f t="shared" si="2"/>
        <v>46843</v>
      </c>
      <c r="O8" s="7">
        <f t="shared" si="2"/>
        <v>47208</v>
      </c>
      <c r="P8" s="7">
        <f t="shared" si="2"/>
        <v>47573</v>
      </c>
      <c r="Q8" s="7">
        <f t="shared" si="2"/>
        <v>47938</v>
      </c>
      <c r="R8" s="7">
        <f t="shared" si="2"/>
        <v>48304</v>
      </c>
      <c r="S8" s="7">
        <f t="shared" si="2"/>
        <v>48669</v>
      </c>
      <c r="T8" s="7">
        <f t="shared" si="2"/>
        <v>49034</v>
      </c>
      <c r="U8" s="7">
        <f t="shared" si="2"/>
        <v>49399</v>
      </c>
      <c r="V8" s="7">
        <f t="shared" si="2"/>
        <v>49765</v>
      </c>
      <c r="W8" s="7">
        <f t="shared" si="2"/>
        <v>50130</v>
      </c>
      <c r="X8" s="7">
        <f t="shared" si="2"/>
        <v>50495</v>
      </c>
      <c r="Y8" s="8"/>
    </row>
    <row r="9" spans="1:25" x14ac:dyDescent="0.15">
      <c r="B9" s="36"/>
      <c r="C9" s="47" t="s">
        <v>137</v>
      </c>
      <c r="D9" s="47"/>
      <c r="E9" s="46">
        <f>主要工事一覧!D81</f>
        <v>0</v>
      </c>
      <c r="F9" s="46">
        <f>主要工事一覧!E81</f>
        <v>0</v>
      </c>
      <c r="G9" s="46">
        <f>主要工事一覧!F81</f>
        <v>0</v>
      </c>
      <c r="H9" s="46">
        <f>主要工事一覧!G81</f>
        <v>0</v>
      </c>
      <c r="I9" s="46">
        <f>主要工事一覧!H81</f>
        <v>0</v>
      </c>
      <c r="J9" s="46">
        <f>主要工事一覧!I81</f>
        <v>0</v>
      </c>
      <c r="K9" s="46">
        <f>主要工事一覧!J81</f>
        <v>0</v>
      </c>
      <c r="L9" s="46">
        <f>主要工事一覧!K81</f>
        <v>0</v>
      </c>
      <c r="M9" s="46">
        <f>主要工事一覧!L81</f>
        <v>0</v>
      </c>
      <c r="N9" s="46">
        <f>主要工事一覧!M81</f>
        <v>0</v>
      </c>
      <c r="O9" s="46">
        <f>主要工事一覧!N81</f>
        <v>0</v>
      </c>
      <c r="P9" s="46">
        <f>主要工事一覧!O81</f>
        <v>0</v>
      </c>
      <c r="Q9" s="46">
        <f>主要工事一覧!P81</f>
        <v>0</v>
      </c>
      <c r="R9" s="46">
        <f>主要工事一覧!Q81</f>
        <v>0</v>
      </c>
      <c r="S9" s="46">
        <f>主要工事一覧!R81</f>
        <v>0</v>
      </c>
      <c r="T9" s="46">
        <f>主要工事一覧!S81</f>
        <v>0</v>
      </c>
      <c r="U9" s="46">
        <f>主要工事一覧!T81</f>
        <v>0</v>
      </c>
      <c r="V9" s="46">
        <f>主要工事一覧!U81</f>
        <v>0</v>
      </c>
      <c r="W9" s="46">
        <f>主要工事一覧!V81</f>
        <v>0</v>
      </c>
      <c r="X9" s="46">
        <f>主要工事一覧!W81</f>
        <v>0</v>
      </c>
      <c r="Y9" s="46">
        <f>SUM(E9:X9)</f>
        <v>0</v>
      </c>
    </row>
    <row r="10" spans="1:25" x14ac:dyDescent="0.15">
      <c r="B10" s="36"/>
      <c r="C10" s="47" t="s">
        <v>138</v>
      </c>
      <c r="D10" s="4">
        <v>0.1</v>
      </c>
      <c r="E10" s="45">
        <f>E9*$D$10</f>
        <v>0</v>
      </c>
      <c r="F10" s="45">
        <f t="shared" ref="F10:X10" si="3">F9*$D$10</f>
        <v>0</v>
      </c>
      <c r="G10" s="45">
        <f t="shared" si="3"/>
        <v>0</v>
      </c>
      <c r="H10" s="45">
        <f t="shared" si="3"/>
        <v>0</v>
      </c>
      <c r="I10" s="45">
        <f t="shared" si="3"/>
        <v>0</v>
      </c>
      <c r="J10" s="45">
        <f t="shared" si="3"/>
        <v>0</v>
      </c>
      <c r="K10" s="45">
        <f t="shared" si="3"/>
        <v>0</v>
      </c>
      <c r="L10" s="45">
        <f t="shared" si="3"/>
        <v>0</v>
      </c>
      <c r="M10" s="45">
        <f t="shared" si="3"/>
        <v>0</v>
      </c>
      <c r="N10" s="45">
        <f t="shared" si="3"/>
        <v>0</v>
      </c>
      <c r="O10" s="45">
        <f t="shared" si="3"/>
        <v>0</v>
      </c>
      <c r="P10" s="45">
        <f t="shared" si="3"/>
        <v>0</v>
      </c>
      <c r="Q10" s="45">
        <f t="shared" si="3"/>
        <v>0</v>
      </c>
      <c r="R10" s="45">
        <f t="shared" si="3"/>
        <v>0</v>
      </c>
      <c r="S10" s="45">
        <f t="shared" si="3"/>
        <v>0</v>
      </c>
      <c r="T10" s="45">
        <f t="shared" si="3"/>
        <v>0</v>
      </c>
      <c r="U10" s="45">
        <f t="shared" si="3"/>
        <v>0</v>
      </c>
      <c r="V10" s="45">
        <f t="shared" si="3"/>
        <v>0</v>
      </c>
      <c r="W10" s="45">
        <f t="shared" si="3"/>
        <v>0</v>
      </c>
      <c r="X10" s="45">
        <f t="shared" si="3"/>
        <v>0</v>
      </c>
      <c r="Y10" s="45">
        <f>SUM(E10:X10)</f>
        <v>0</v>
      </c>
    </row>
    <row r="12" spans="1:25" x14ac:dyDescent="0.15">
      <c r="E12" s="10">
        <v>30</v>
      </c>
      <c r="F12" s="10">
        <f>E12+1</f>
        <v>31</v>
      </c>
      <c r="G12" s="10">
        <f t="shared" ref="G12:X12" si="4">F12+1</f>
        <v>32</v>
      </c>
      <c r="H12" s="10">
        <f t="shared" si="4"/>
        <v>33</v>
      </c>
      <c r="I12" s="10">
        <f t="shared" si="4"/>
        <v>34</v>
      </c>
      <c r="J12" s="10">
        <f t="shared" si="4"/>
        <v>35</v>
      </c>
      <c r="K12" s="10">
        <f t="shared" si="4"/>
        <v>36</v>
      </c>
      <c r="L12" s="10">
        <f t="shared" si="4"/>
        <v>37</v>
      </c>
      <c r="M12" s="10">
        <f t="shared" si="4"/>
        <v>38</v>
      </c>
      <c r="N12" s="10">
        <f t="shared" si="4"/>
        <v>39</v>
      </c>
      <c r="O12" s="10">
        <f t="shared" si="4"/>
        <v>40</v>
      </c>
      <c r="P12" s="10">
        <f t="shared" si="4"/>
        <v>41</v>
      </c>
      <c r="Q12" s="10">
        <f t="shared" si="4"/>
        <v>42</v>
      </c>
      <c r="R12" s="10">
        <f t="shared" si="4"/>
        <v>43</v>
      </c>
      <c r="S12" s="10">
        <f t="shared" si="4"/>
        <v>44</v>
      </c>
      <c r="T12" s="10">
        <f t="shared" si="4"/>
        <v>45</v>
      </c>
      <c r="U12" s="10">
        <f t="shared" si="4"/>
        <v>46</v>
      </c>
      <c r="V12" s="10">
        <f t="shared" si="4"/>
        <v>47</v>
      </c>
      <c r="W12" s="10">
        <f t="shared" si="4"/>
        <v>48</v>
      </c>
      <c r="X12" s="10">
        <f t="shared" si="4"/>
        <v>49</v>
      </c>
      <c r="Y12" s="5" t="s">
        <v>139</v>
      </c>
    </row>
    <row r="13" spans="1:25" x14ac:dyDescent="0.15">
      <c r="B13" s="91"/>
      <c r="C13" s="48">
        <f t="array" ref="C13:C32">TRANSPOSE(E6:X6)</f>
        <v>30</v>
      </c>
      <c r="D13" s="40">
        <f t="array" ref="D13:D32">TRANSPOSE(E10:X10)</f>
        <v>0</v>
      </c>
      <c r="E13" s="39" t="str">
        <f t="shared" ref="E13:E32" si="5">IF($C13&lt;E$6,$D13/$D$3,"")</f>
        <v/>
      </c>
      <c r="F13" s="81">
        <f>IF(AND($C13&lt;F$6,COUNT($E13:E13)&lt;$D$3+1),IF($D13*(1-$I$3)/$D$3*(F$6-$C$13)&gt;$D13*(1-$I$3),$D13*$I$3-$D13*$I$4,$D13*(1-$I$3)/$D$3),"")</f>
        <v>0</v>
      </c>
      <c r="G13" s="81">
        <f>IF(AND($C13&lt;G$6,COUNT($E13:F13)&lt;$D$3+1),IF($D13*(1-$I$3)/$D$3*(G$6-$C$13)&gt;$D13*(1-$I$3),$D13*$I$3-$D13*$I$4,$D13*(1-$I$3)/$D$3),"")</f>
        <v>0</v>
      </c>
      <c r="H13" s="81">
        <f>IF(AND($C13&lt;H$6,COUNT($E13:G13)&lt;$D$3+1),IF($D13*(1-$I$3)/$D$3*(H$6-$C$13)&gt;$D13*(1-$I$3),$D13*$I$3-$D13*$I$4,$D13*(1-$I$3)/$D$3),"")</f>
        <v>0</v>
      </c>
      <c r="I13" s="81">
        <f>IF(AND($C13&lt;I$6,COUNT($E13:H13)&lt;$D$3+1),IF($D13*(1-$I$3)/$D$3*(I$6-$C$13)&gt;$D13*(1-$I$3),$D13*$I$3-$D13*$I$4,$D13*(1-$I$3)/$D$3),"")</f>
        <v>0</v>
      </c>
      <c r="J13" s="81">
        <f>IF(AND($C13&lt;J$6,COUNT($E13:I13)&lt;$D$3+1),IF($D13*(1-$I$3)/$D$3*(J$6-$C$13)&gt;$D13*(1-$I$3),$D13*$I$3-$D13*$I$4,$D13*(1-$I$3)/$D$3),"")</f>
        <v>0</v>
      </c>
      <c r="K13" s="81">
        <f>IF(AND($C13&lt;K$6,COUNT($E13:J13)&lt;$D$3+1),IF($D13*(1-$I$3)/$D$3*(K$6-$C$13)&gt;$D13*(1-$I$3),$D13*$I$3-$D13*$I$4,$D13*(1-$I$3)/$D$3),"")</f>
        <v>0</v>
      </c>
      <c r="L13" s="81">
        <f>IF(AND($C13&lt;L$6,COUNT($E13:K13)&lt;$D$3+1),IF($D13*(1-$I$3)/$D$3*(L$6-$C$13)&gt;$D13*(1-$I$3),$D13*$I$3-$D13*$I$4,$D13*(1-$I$3)/$D$3),"")</f>
        <v>0</v>
      </c>
      <c r="M13" s="81">
        <f>IF(AND($C13&lt;M$6,COUNT($E13:L13)&lt;$D$3+1),IF($D13*(1-$I$3)/$D$3*(M$6-$C$13)&gt;$D13*(1-$I$3),$D13*$I$3-$D13*$I$4,$D13*(1-$I$3)/$D$3),"")</f>
        <v>0</v>
      </c>
      <c r="N13" s="81">
        <f>IF(AND($C13&lt;N$6,COUNT($E13:M13)&lt;$D$3+1),IF($D13*(1-$I$3)/$D$3*(N$6-$C$13)&gt;$D13*(1-$I$3),$D13*$I$3-$D13*$I$4,$D13*(1-$I$3)/$D$3),"")</f>
        <v>0</v>
      </c>
      <c r="O13" s="81" t="str">
        <f>IF(AND($C13&lt;O$6,COUNT($E13:N13)&lt;$D$3+1),IF($D13*(1-$I$3)/$D$3*(O$6-$C$13)&gt;$D13*(1-$I$3),$D13*$I$3-$D13*$I$4,$D13*(1-$I$3)/$D$3),"")</f>
        <v/>
      </c>
      <c r="P13" s="81" t="str">
        <f>IF(AND($C13&lt;P$6,COUNT($E13:O13)&lt;$D$3+1),IF($D13*(1-$I$3)/$D$3*(P$6-$C$13)&gt;$D13*(1-$I$3),$D13*$I$3-$D13*$I$4,$D13*(1-$I$3)/$D$3),"")</f>
        <v/>
      </c>
      <c r="Q13" s="81" t="str">
        <f>IF(AND($C13&lt;Q$6,COUNT($E13:P13)&lt;$D$3+1),IF($D13*(1-$I$3)/$D$3*(Q$6-$C$13)&gt;$D13*(1-$I$3),$D13*$I$3-$D13*$I$4,$D13*(1-$I$3)/$D$3),"")</f>
        <v/>
      </c>
      <c r="R13" s="81" t="str">
        <f>IF(AND($C13&lt;R$6,COUNT($E13:Q13)&lt;$D$3+1),IF($D13*(1-$I$3)/$D$3*(R$6-$C$13)&gt;$D13*(1-$I$3),$D13*$I$3-$D13*$I$4,$D13*(1-$I$3)/$D$3),"")</f>
        <v/>
      </c>
      <c r="S13" s="81" t="str">
        <f>IF(AND($C13&lt;S$6,COUNT($E13:R13)&lt;$D$3+1),IF($D13*(1-$I$3)/$D$3*(S$6-$C$13)&gt;$D13*(1-$I$3),$D13*$I$3-$D13*$I$4,$D13*(1-$I$3)/$D$3),"")</f>
        <v/>
      </c>
      <c r="T13" s="81" t="str">
        <f>IF(AND($C13&lt;T$6,COUNT($E13:S13)&lt;$D$3+1),IF($D13*(1-$I$3)/$D$3*(T$6-$C$13)&gt;$D13*(1-$I$3),$D13*$I$3-$D13*$I$4,$D13*(1-$I$3)/$D$3),"")</f>
        <v/>
      </c>
      <c r="U13" s="81" t="str">
        <f>IF(AND($C13&lt;U$6,COUNT($E13:T13)&lt;$D$3+1),IF($D13*(1-$I$3)/$D$3*(U$6-$C$13)&gt;$D13*(1-$I$3),$D13*$I$3-$D13*$I$4,$D13*(1-$I$3)/$D$3),"")</f>
        <v/>
      </c>
      <c r="V13" s="81" t="str">
        <f>IF(AND($C13&lt;V$6,COUNT($E13:U13)&lt;$D$3+1),IF($D13*(1-$I$3)/$D$3*(V$6-$C$13)&gt;$D13*(1-$I$3),$D13*$I$3-$D13*$I$4,$D13*(1-$I$3)/$D$3),"")</f>
        <v/>
      </c>
      <c r="W13" s="81" t="str">
        <f>IF(AND($C13&lt;W$6,COUNT($E13:V13)&lt;$D$3+1),IF($D13*(1-$I$3)/$D$3*(W$6-$C$13)&gt;$D13*(1-$I$3),$D13*$I$3-$D13*$I$4,$D13*(1-$I$3)/$D$3),"")</f>
        <v/>
      </c>
      <c r="X13" s="81" t="str">
        <f>IF(AND($C13&lt;X$6,COUNT($E13:W13)&lt;$D$3+1),IF($D13*(1-$I$3)/$D$3*(X$6-$C$13)&gt;$D13*(1-$I$3),$D13*$I$3-$D13*$I$4,$D13*(1-$I$3)/$D$3),"")</f>
        <v/>
      </c>
      <c r="Y13" s="39">
        <f>D13-SUM(E13:X13)</f>
        <v>0</v>
      </c>
    </row>
    <row r="14" spans="1:25" x14ac:dyDescent="0.15">
      <c r="B14" s="92"/>
      <c r="C14" s="49">
        <v>31</v>
      </c>
      <c r="D14" s="41">
        <v>0</v>
      </c>
      <c r="E14" s="42" t="str">
        <f t="shared" si="5"/>
        <v/>
      </c>
      <c r="F14" s="79" t="str">
        <f>IF(AND($C14&lt;F$6,COUNT($E14:E14)&lt;$D$3+1),IF($D14*(1-$I$3)/$D$3*(F$6-$C$14)&gt;$D14*(1-$I$3),$D14*$I$3-$D14*$I$4,$D14*(1-$I$3)/$D$3),"")</f>
        <v/>
      </c>
      <c r="G14" s="79">
        <f>IF(AND($C14&lt;G$6,COUNT($E14:F14)&lt;$D$3+1),IF($D14*(1-$I$3)/$D$3*(G$6-$C$14)&gt;$D14*(1-$I$3),$D14*$I$3-$D14*$I$4,$D14*(1-$I$3)/$D$3),"")</f>
        <v>0</v>
      </c>
      <c r="H14" s="79">
        <f>IF(AND($C14&lt;H$6,COUNT($E14:G14)&lt;$D$3+1),IF($D14*(1-$I$3)/$D$3*(H$6-$C$14)&gt;$D14*(1-$I$3),$D14*$I$3-$D14*$I$4,$D14*(1-$I$3)/$D$3),"")</f>
        <v>0</v>
      </c>
      <c r="I14" s="79">
        <f>IF(AND($C14&lt;I$6,COUNT($E14:H14)&lt;$D$3+1),IF($D14*(1-$I$3)/$D$3*(I$6-$C$14)&gt;$D14*(1-$I$3),$D14*$I$3-$D14*$I$4,$D14*(1-$I$3)/$D$3),"")</f>
        <v>0</v>
      </c>
      <c r="J14" s="79">
        <f>IF(AND($C14&lt;J$6,COUNT($E14:I14)&lt;$D$3+1),IF($D14*(1-$I$3)/$D$3*(J$6-$C$14)&gt;$D14*(1-$I$3),$D14*$I$3-$D14*$I$4,$D14*(1-$I$3)/$D$3),"")</f>
        <v>0</v>
      </c>
      <c r="K14" s="79">
        <f>IF(AND($C14&lt;K$6,COUNT($E14:J14)&lt;$D$3+1),IF($D14*(1-$I$3)/$D$3*(K$6-$C$14)&gt;$D14*(1-$I$3),$D14*$I$3-$D14*$I$4,$D14*(1-$I$3)/$D$3),"")</f>
        <v>0</v>
      </c>
      <c r="L14" s="79">
        <f>IF(AND($C14&lt;L$6,COUNT($E14:K14)&lt;$D$3+1),IF($D14*(1-$I$3)/$D$3*(L$6-$C$14)&gt;$D14*(1-$I$3),$D14*$I$3-$D14*$I$4,$D14*(1-$I$3)/$D$3),"")</f>
        <v>0</v>
      </c>
      <c r="M14" s="79">
        <f>IF(AND($C14&lt;M$6,COUNT($E14:L14)&lt;$D$3+1),IF($D14*(1-$I$3)/$D$3*(M$6-$C$14)&gt;$D14*(1-$I$3),$D14*$I$3-$D14*$I$4,$D14*(1-$I$3)/$D$3),"")</f>
        <v>0</v>
      </c>
      <c r="N14" s="79">
        <f>IF(AND($C14&lt;N$6,COUNT($E14:M14)&lt;$D$3+1),IF($D14*(1-$I$3)/$D$3*(N$6-$C$14)&gt;$D14*(1-$I$3),$D14*$I$3-$D14*$I$4,$D14*(1-$I$3)/$D$3),"")</f>
        <v>0</v>
      </c>
      <c r="O14" s="79">
        <f>IF(AND($C14&lt;O$6,COUNT($E14:N14)&lt;$D$3+1),IF($D14*(1-$I$3)/$D$3*(O$6-$C$14)&gt;$D14*(1-$I$3),$D14*$I$3-$D14*$I$4,$D14*(1-$I$3)/$D$3),"")</f>
        <v>0</v>
      </c>
      <c r="P14" s="79" t="str">
        <f>IF(AND($C14&lt;P$6,COUNT($E14:O14)&lt;$D$3+1),IF($D14*(1-$I$3)/$D$3*(P$6-$C$14)&gt;$D14*(1-$I$3),$D14*$I$3-$D14*$I$4,$D14*(1-$I$3)/$D$3),"")</f>
        <v/>
      </c>
      <c r="Q14" s="79" t="str">
        <f>IF(AND($C14&lt;Q$6,COUNT($E14:P14)&lt;$D$3+1),IF($D14*(1-$I$3)/$D$3*(Q$6-$C$14)&gt;$D14*(1-$I$3),$D14*$I$3-$D14*$I$4,$D14*(1-$I$3)/$D$3),"")</f>
        <v/>
      </c>
      <c r="R14" s="79" t="str">
        <f>IF(AND($C14&lt;R$6,COUNT($E14:Q14)&lt;$D$3+1),IF($D14*(1-$I$3)/$D$3*(R$6-$C$14)&gt;$D14*(1-$I$3),$D14*$I$3-$D14*$I$4,$D14*(1-$I$3)/$D$3),"")</f>
        <v/>
      </c>
      <c r="S14" s="79" t="str">
        <f>IF(AND($C14&lt;S$6,COUNT($E14:R14)&lt;$D$3+1),IF($D14*(1-$I$3)/$D$3*(S$6-$C$14)&gt;$D14*(1-$I$3),$D14*$I$3-$D14*$I$4,$D14*(1-$I$3)/$D$3),"")</f>
        <v/>
      </c>
      <c r="T14" s="79" t="str">
        <f>IF(AND($C14&lt;T$6,COUNT($E14:S14)&lt;$D$3+1),IF($D14*(1-$I$3)/$D$3*(T$6-$C$14)&gt;$D14*(1-$I$3),$D14*$I$3-$D14*$I$4,$D14*(1-$I$3)/$D$3),"")</f>
        <v/>
      </c>
      <c r="U14" s="79" t="str">
        <f>IF(AND($C14&lt;U$6,COUNT($E14:T14)&lt;$D$3+1),IF($D14*(1-$I$3)/$D$3*(U$6-$C$14)&gt;$D14*(1-$I$3),$D14*$I$3-$D14*$I$4,$D14*(1-$I$3)/$D$3),"")</f>
        <v/>
      </c>
      <c r="V14" s="79" t="str">
        <f>IF(AND($C14&lt;V$6,COUNT($E14:U14)&lt;$D$3+1),IF($D14*(1-$I$3)/$D$3*(V$6-$C$14)&gt;$D14*(1-$I$3),$D14*$I$3-$D14*$I$4,$D14*(1-$I$3)/$D$3),"")</f>
        <v/>
      </c>
      <c r="W14" s="79" t="str">
        <f>IF(AND($C14&lt;W$6,COUNT($E14:V14)&lt;$D$3+1),IF($D14*(1-$I$3)/$D$3*(W$6-$C$14)&gt;$D14*(1-$I$3),$D14*$I$3-$D14*$I$4,$D14*(1-$I$3)/$D$3),"")</f>
        <v/>
      </c>
      <c r="X14" s="79" t="str">
        <f>IF(AND($C14&lt;X$6,COUNT($E14:W14)&lt;$D$3+1),IF($D14*(1-$I$3)/$D$3*(X$6-$C$14)&gt;$D14*(1-$I$3),$D14*$I$3-$D14*$I$4,$D14*(1-$I$3)/$D$3),"")</f>
        <v/>
      </c>
      <c r="Y14" s="42">
        <f t="shared" ref="Y14:Y32" si="6">D14-SUM(E14:X14)</f>
        <v>0</v>
      </c>
    </row>
    <row r="15" spans="1:25" x14ac:dyDescent="0.15">
      <c r="B15" s="92"/>
      <c r="C15" s="49">
        <v>32</v>
      </c>
      <c r="D15" s="41">
        <v>0</v>
      </c>
      <c r="E15" s="42" t="str">
        <f t="shared" si="5"/>
        <v/>
      </c>
      <c r="F15" s="79" t="str">
        <f>IF(AND($C15&lt;F$6,COUNT($E15:E15)&lt;$D$3+1),IF($D15*(1-$I$3)/$D$3*(F$6-$C$15)&gt;$D15*(1-$I$3),$D15*$I$3-$D15*$I$4,$D15*(1-$I$3)/$D$3),"")</f>
        <v/>
      </c>
      <c r="G15" s="79" t="str">
        <f>IF(AND($C15&lt;G$6,COUNT($E15:F15)&lt;$D$3+1),IF($D15*(1-$I$3)/$D$3*(G$6-$C$15)&gt;$D15*(1-$I$3),$D15*$I$3-$D15*$I$4,$D15*(1-$I$3)/$D$3),"")</f>
        <v/>
      </c>
      <c r="H15" s="79">
        <f>IF(AND($C15&lt;H$6,COUNT($E15:G15)&lt;$D$3+1),IF($D15*(1-$I$3)/$D$3*(H$6-$C$15)&gt;$D15*(1-$I$3),$D15*$I$3-$D15*$I$4,$D15*(1-$I$3)/$D$3),"")</f>
        <v>0</v>
      </c>
      <c r="I15" s="79">
        <f>IF(AND($C15&lt;I$6,COUNT($E15:H15)&lt;$D$3+1),IF($D15*(1-$I$3)/$D$3*(I$6-$C$15)&gt;$D15*(1-$I$3),$D15*$I$3-$D15*$I$4,$D15*(1-$I$3)/$D$3),"")</f>
        <v>0</v>
      </c>
      <c r="J15" s="79">
        <f>IF(AND($C15&lt;J$6,COUNT($E15:I15)&lt;$D$3+1),IF($D15*(1-$I$3)/$D$3*(J$6-$C$15)&gt;$D15*(1-$I$3),$D15*$I$3-$D15*$I$4,$D15*(1-$I$3)/$D$3),"")</f>
        <v>0</v>
      </c>
      <c r="K15" s="79">
        <f>IF(AND($C15&lt;K$6,COUNT($E15:J15)&lt;$D$3+1),IF($D15*(1-$I$3)/$D$3*(K$6-$C$15)&gt;$D15*(1-$I$3),$D15*$I$3-$D15*$I$4,$D15*(1-$I$3)/$D$3),"")</f>
        <v>0</v>
      </c>
      <c r="L15" s="79">
        <f>IF(AND($C15&lt;L$6,COUNT($E15:K15)&lt;$D$3+1),IF($D15*(1-$I$3)/$D$3*(L$6-$C$15)&gt;$D15*(1-$I$3),$D15*$I$3-$D15*$I$4,$D15*(1-$I$3)/$D$3),"")</f>
        <v>0</v>
      </c>
      <c r="M15" s="79">
        <f>IF(AND($C15&lt;M$6,COUNT($E15:L15)&lt;$D$3+1),IF($D15*(1-$I$3)/$D$3*(M$6-$C$15)&gt;$D15*(1-$I$3),$D15*$I$3-$D15*$I$4,$D15*(1-$I$3)/$D$3),"")</f>
        <v>0</v>
      </c>
      <c r="N15" s="79">
        <f>IF(AND($C15&lt;N$6,COUNT($E15:M15)&lt;$D$3+1),IF($D15*(1-$I$3)/$D$3*(N$6-$C$15)&gt;$D15*(1-$I$3),$D15*$I$3-$D15*$I$4,$D15*(1-$I$3)/$D$3),"")</f>
        <v>0</v>
      </c>
      <c r="O15" s="79">
        <f>IF(AND($C15&lt;O$6,COUNT($E15:N15)&lt;$D$3+1),IF($D15*(1-$I$3)/$D$3*(O$6-$C$15)&gt;$D15*(1-$I$3),$D15*$I$3-$D15*$I$4,$D15*(1-$I$3)/$D$3),"")</f>
        <v>0</v>
      </c>
      <c r="P15" s="79">
        <f>IF(AND($C15&lt;P$6,COUNT($E15:O15)&lt;$D$3+1),IF($D15*(1-$I$3)/$D$3*(P$6-$C$15)&gt;$D15*(1-$I$3),$D15*$I$3-$D15*$I$4,$D15*(1-$I$3)/$D$3),"")</f>
        <v>0</v>
      </c>
      <c r="Q15" s="79" t="str">
        <f>IF(AND($C15&lt;Q$6,COUNT($E15:P15)&lt;$D$3+1),IF($D15*(1-$I$3)/$D$3*(Q$6-$C$15)&gt;$D15*(1-$I$3),$D15*$I$3-$D15*$I$4,$D15*(1-$I$3)/$D$3),"")</f>
        <v/>
      </c>
      <c r="R15" s="79" t="str">
        <f>IF(AND($C15&lt;R$6,COUNT($E15:Q15)&lt;$D$3+1),IF($D15*(1-$I$3)/$D$3*(R$6-$C$15)&gt;$D15*(1-$I$3),$D15*$I$3-$D15*$I$4,$D15*(1-$I$3)/$D$3),"")</f>
        <v/>
      </c>
      <c r="S15" s="79" t="str">
        <f>IF(AND($C15&lt;S$6,COUNT($E15:R15)&lt;$D$3+1),IF($D15*(1-$I$3)/$D$3*(S$6-$C$15)&gt;$D15*(1-$I$3),$D15*$I$3-$D15*$I$4,$D15*(1-$I$3)/$D$3),"")</f>
        <v/>
      </c>
      <c r="T15" s="79" t="str">
        <f>IF(AND($C15&lt;T$6,COUNT($E15:S15)&lt;$D$3+1),IF($D15*(1-$I$3)/$D$3*(T$6-$C$15)&gt;$D15*(1-$I$3),$D15*$I$3-$D15*$I$4,$D15*(1-$I$3)/$D$3),"")</f>
        <v/>
      </c>
      <c r="U15" s="79" t="str">
        <f>IF(AND($C15&lt;U$6,COUNT($E15:T15)&lt;$D$3+1),IF($D15*(1-$I$3)/$D$3*(U$6-$C$15)&gt;$D15*(1-$I$3),$D15*$I$3-$D15*$I$4,$D15*(1-$I$3)/$D$3),"")</f>
        <v/>
      </c>
      <c r="V15" s="79" t="str">
        <f>IF(AND($C15&lt;V$6,COUNT($E15:U15)&lt;$D$3+1),IF($D15*(1-$I$3)/$D$3*(V$6-$C$15)&gt;$D15*(1-$I$3),$D15*$I$3-$D15*$I$4,$D15*(1-$I$3)/$D$3),"")</f>
        <v/>
      </c>
      <c r="W15" s="79" t="str">
        <f>IF(AND($C15&lt;W$6,COUNT($E15:V15)&lt;$D$3+1),IF($D15*(1-$I$3)/$D$3*(W$6-$C$15)&gt;$D15*(1-$I$3),$D15*$I$3-$D15*$I$4,$D15*(1-$I$3)/$D$3),"")</f>
        <v/>
      </c>
      <c r="X15" s="79" t="str">
        <f>IF(AND($C15&lt;X$6,COUNT($E15:W15)&lt;$D$3+1),IF($D15*(1-$I$3)/$D$3*(X$6-$C$15)&gt;$D15*(1-$I$3),$D15*$I$3-$D15*$I$4,$D15*(1-$I$3)/$D$3),"")</f>
        <v/>
      </c>
      <c r="Y15" s="42">
        <f t="shared" si="6"/>
        <v>0</v>
      </c>
    </row>
    <row r="16" spans="1:25" x14ac:dyDescent="0.15">
      <c r="B16" s="92"/>
      <c r="C16" s="49">
        <v>33</v>
      </c>
      <c r="D16" s="41">
        <v>0</v>
      </c>
      <c r="E16" s="42" t="str">
        <f t="shared" si="5"/>
        <v/>
      </c>
      <c r="F16" s="79" t="str">
        <f>IF(AND($C16&lt;F$6,COUNT($E16:E16)&lt;$D$3+1),IF($D16*(1-$I$3)/$D$3*(F$6-$C$16)&gt;$D16*(1-$I$3),$D16*$I$3-$D16*$I$4,$D16*(1-$I$3)/$D$3),"")</f>
        <v/>
      </c>
      <c r="G16" s="79" t="str">
        <f>IF(AND($C16&lt;G$6,COUNT($E16:F16)&lt;$D$3+1),IF($D16*(1-$I$3)/$D$3*(G$6-$C$16)&gt;$D16*(1-$I$3),$D16*$I$3-$D16*$I$4,$D16*(1-$I$3)/$D$3),"")</f>
        <v/>
      </c>
      <c r="H16" s="79" t="str">
        <f>IF(AND($C16&lt;H$6,COUNT($E16:G16)&lt;$D$3+1),IF($D16*(1-$I$3)/$D$3*(H$6-$C$16)&gt;$D16*(1-$I$3),$D16*$I$3-$D16*$I$4,$D16*(1-$I$3)/$D$3),"")</f>
        <v/>
      </c>
      <c r="I16" s="79">
        <f>IF(AND($C16&lt;I$6,COUNT($E16:H16)&lt;$D$3+1),IF($D16*(1-$I$3)/$D$3*(I$6-$C$16)&gt;$D16*(1-$I$3),$D16*$I$3-$D16*$I$4,$D16*(1-$I$3)/$D$3),"")</f>
        <v>0</v>
      </c>
      <c r="J16" s="79">
        <f>IF(AND($C16&lt;J$6,COUNT($E16:I16)&lt;$D$3+1),IF($D16*(1-$I$3)/$D$3*(J$6-$C$16)&gt;$D16*(1-$I$3),$D16*$I$3-$D16*$I$4,$D16*(1-$I$3)/$D$3),"")</f>
        <v>0</v>
      </c>
      <c r="K16" s="79">
        <f>IF(AND($C16&lt;K$6,COUNT($E16:J16)&lt;$D$3+1),IF($D16*(1-$I$3)/$D$3*(K$6-$C$16)&gt;$D16*(1-$I$3),$D16*$I$3-$D16*$I$4,$D16*(1-$I$3)/$D$3),"")</f>
        <v>0</v>
      </c>
      <c r="L16" s="79">
        <f>IF(AND($C16&lt;L$6,COUNT($E16:K16)&lt;$D$3+1),IF($D16*(1-$I$3)/$D$3*(L$6-$C$16)&gt;$D16*(1-$I$3),$D16*$I$3-$D16*$I$4,$D16*(1-$I$3)/$D$3),"")</f>
        <v>0</v>
      </c>
      <c r="M16" s="79">
        <f>IF(AND($C16&lt;M$6,COUNT($E16:L16)&lt;$D$3+1),IF($D16*(1-$I$3)/$D$3*(M$6-$C$16)&gt;$D16*(1-$I$3),$D16*$I$3-$D16*$I$4,$D16*(1-$I$3)/$D$3),"")</f>
        <v>0</v>
      </c>
      <c r="N16" s="79">
        <f>IF(AND($C16&lt;N$6,COUNT($E16:M16)&lt;$D$3+1),IF($D16*(1-$I$3)/$D$3*(N$6-$C$16)&gt;$D16*(1-$I$3),$D16*$I$3-$D16*$I$4,$D16*(1-$I$3)/$D$3),"")</f>
        <v>0</v>
      </c>
      <c r="O16" s="79">
        <f>IF(AND($C16&lt;O$6,COUNT($E16:N16)&lt;$D$3+1),IF($D16*(1-$I$3)/$D$3*(O$6-$C$16)&gt;$D16*(1-$I$3),$D16*$I$3-$D16*$I$4,$D16*(1-$I$3)/$D$3),"")</f>
        <v>0</v>
      </c>
      <c r="P16" s="79">
        <f>IF(AND($C16&lt;P$6,COUNT($E16:O16)&lt;$D$3+1),IF($D16*(1-$I$3)/$D$3*(P$6-$C$16)&gt;$D16*(1-$I$3),$D16*$I$3-$D16*$I$4,$D16*(1-$I$3)/$D$3),"")</f>
        <v>0</v>
      </c>
      <c r="Q16" s="79">
        <f>IF(AND($C16&lt;Q$6,COUNT($E16:P16)&lt;$D$3+1),IF($D16*(1-$I$3)/$D$3*(Q$6-$C$16)&gt;$D16*(1-$I$3),$D16*$I$3-$D16*$I$4,$D16*(1-$I$3)/$D$3),"")</f>
        <v>0</v>
      </c>
      <c r="R16" s="79" t="str">
        <f>IF(AND($C16&lt;R$6,COUNT($E16:Q16)&lt;$D$3+1),IF($D16*(1-$I$3)/$D$3*(R$6-$C$16)&gt;$D16*(1-$I$3),$D16*$I$3-$D16*$I$4,$D16*(1-$I$3)/$D$3),"")</f>
        <v/>
      </c>
      <c r="S16" s="79" t="str">
        <f>IF(AND($C16&lt;S$6,COUNT($E16:R16)&lt;$D$3+1),IF($D16*(1-$I$3)/$D$3*(S$6-$C$16)&gt;$D16*(1-$I$3),$D16*$I$3-$D16*$I$4,$D16*(1-$I$3)/$D$3),"")</f>
        <v/>
      </c>
      <c r="T16" s="79" t="str">
        <f>IF(AND($C16&lt;T$6,COUNT($E16:S16)&lt;$D$3+1),IF($D16*(1-$I$3)/$D$3*(T$6-$C$16)&gt;$D16*(1-$I$3),$D16*$I$3-$D16*$I$4,$D16*(1-$I$3)/$D$3),"")</f>
        <v/>
      </c>
      <c r="U16" s="79" t="str">
        <f>IF(AND($C16&lt;U$6,COUNT($E16:T16)&lt;$D$3+1),IF($D16*(1-$I$3)/$D$3*(U$6-$C$16)&gt;$D16*(1-$I$3),$D16*$I$3-$D16*$I$4,$D16*(1-$I$3)/$D$3),"")</f>
        <v/>
      </c>
      <c r="V16" s="79" t="str">
        <f>IF(AND($C16&lt;V$6,COUNT($E16:U16)&lt;$D$3+1),IF($D16*(1-$I$3)/$D$3*(V$6-$C$16)&gt;$D16*(1-$I$3),$D16*$I$3-$D16*$I$4,$D16*(1-$I$3)/$D$3),"")</f>
        <v/>
      </c>
      <c r="W16" s="79" t="str">
        <f>IF(AND($C16&lt;W$6,COUNT($E16:V16)&lt;$D$3+1),IF($D16*(1-$I$3)/$D$3*(W$6-$C$16)&gt;$D16*(1-$I$3),$D16*$I$3-$D16*$I$4,$D16*(1-$I$3)/$D$3),"")</f>
        <v/>
      </c>
      <c r="X16" s="79" t="str">
        <f>IF(AND($C16&lt;X$6,COUNT($E16:W16)&lt;$D$3+1),IF($D16*(1-$I$3)/$D$3*(X$6-$C$16)&gt;$D16*(1-$I$3),$D16*$I$3-$D16*$I$4,$D16*(1-$I$3)/$D$3),"")</f>
        <v/>
      </c>
      <c r="Y16" s="42">
        <f t="shared" si="6"/>
        <v>0</v>
      </c>
    </row>
    <row r="17" spans="2:25" x14ac:dyDescent="0.15">
      <c r="B17" s="92"/>
      <c r="C17" s="49">
        <v>34</v>
      </c>
      <c r="D17" s="41">
        <v>0</v>
      </c>
      <c r="E17" s="42" t="str">
        <f t="shared" si="5"/>
        <v/>
      </c>
      <c r="F17" s="79" t="str">
        <f>IF(AND($C17&lt;F$6,COUNT($E17:E17)&lt;$D$3+1),IF($D17*(1-$I$3)/$D$3*(F$6-$C$17)&gt;$D17*(1-$I$3),$D17*$I$3-$D17*$I$4,$D17*(1-$I$3)/$D$3),"")</f>
        <v/>
      </c>
      <c r="G17" s="79" t="str">
        <f>IF(AND($C17&lt;G$6,COUNT($E17:F17)&lt;$D$3+1),IF($D17*(1-$I$3)/$D$3*(G$6-$C$17)&gt;$D17*(1-$I$3),$D17*$I$3-$D17*$I$4,$D17*(1-$I$3)/$D$3),"")</f>
        <v/>
      </c>
      <c r="H17" s="79" t="str">
        <f>IF(AND($C17&lt;H$6,COUNT($E17:G17)&lt;$D$3+1),IF($D17*(1-$I$3)/$D$3*(H$6-$C$17)&gt;$D17*(1-$I$3),$D17*$I$3-$D17*$I$4,$D17*(1-$I$3)/$D$3),"")</f>
        <v/>
      </c>
      <c r="I17" s="79" t="str">
        <f>IF(AND($C17&lt;I$6,COUNT($E17:H17)&lt;$D$3+1),IF($D17*(1-$I$3)/$D$3*(I$6-$C$17)&gt;$D17*(1-$I$3),$D17*$I$3-$D17*$I$4,$D17*(1-$I$3)/$D$3),"")</f>
        <v/>
      </c>
      <c r="J17" s="79">
        <f>IF(AND($C17&lt;J$6,COUNT($E17:I17)&lt;$D$3+1),IF($D17*(1-$I$3)/$D$3*(J$6-$C$17)&gt;$D17*(1-$I$3),$D17*$I$3-$D17*$I$4,$D17*(1-$I$3)/$D$3),"")</f>
        <v>0</v>
      </c>
      <c r="K17" s="79">
        <f>IF(AND($C17&lt;K$6,COUNT($E17:J17)&lt;$D$3+1),IF($D17*(1-$I$3)/$D$3*(K$6-$C$17)&gt;$D17*(1-$I$3),$D17*$I$3-$D17*$I$4,$D17*(1-$I$3)/$D$3),"")</f>
        <v>0</v>
      </c>
      <c r="L17" s="79">
        <f>IF(AND($C17&lt;L$6,COUNT($E17:K17)&lt;$D$3+1),IF($D17*(1-$I$3)/$D$3*(L$6-$C$17)&gt;$D17*(1-$I$3),$D17*$I$3-$D17*$I$4,$D17*(1-$I$3)/$D$3),"")</f>
        <v>0</v>
      </c>
      <c r="M17" s="79">
        <f>IF(AND($C17&lt;M$6,COUNT($E17:L17)&lt;$D$3+1),IF($D17*(1-$I$3)/$D$3*(M$6-$C$17)&gt;$D17*(1-$I$3),$D17*$I$3-$D17*$I$4,$D17*(1-$I$3)/$D$3),"")</f>
        <v>0</v>
      </c>
      <c r="N17" s="79">
        <f>IF(AND($C17&lt;N$6,COUNT($E17:M17)&lt;$D$3+1),IF($D17*(1-$I$3)/$D$3*(N$6-$C$17)&gt;$D17*(1-$I$3),$D17*$I$3-$D17*$I$4,$D17*(1-$I$3)/$D$3),"")</f>
        <v>0</v>
      </c>
      <c r="O17" s="79">
        <f>IF(AND($C17&lt;O$6,COUNT($E17:N17)&lt;$D$3+1),IF($D17*(1-$I$3)/$D$3*(O$6-$C$17)&gt;$D17*(1-$I$3),$D17*$I$3-$D17*$I$4,$D17*(1-$I$3)/$D$3),"")</f>
        <v>0</v>
      </c>
      <c r="P17" s="79">
        <f>IF(AND($C17&lt;P$6,COUNT($E17:O17)&lt;$D$3+1),IF($D17*(1-$I$3)/$D$3*(P$6-$C$17)&gt;$D17*(1-$I$3),$D17*$I$3-$D17*$I$4,$D17*(1-$I$3)/$D$3),"")</f>
        <v>0</v>
      </c>
      <c r="Q17" s="79">
        <f>IF(AND($C17&lt;Q$6,COUNT($E17:P17)&lt;$D$3+1),IF($D17*(1-$I$3)/$D$3*(Q$6-$C$17)&gt;$D17*(1-$I$3),$D17*$I$3-$D17*$I$4,$D17*(1-$I$3)/$D$3),"")</f>
        <v>0</v>
      </c>
      <c r="R17" s="79">
        <f>IF(AND($C17&lt;R$6,COUNT($E17:Q17)&lt;$D$3+1),IF($D17*(1-$I$3)/$D$3*(R$6-$C$17)&gt;$D17*(1-$I$3),$D17*$I$3-$D17*$I$4,$D17*(1-$I$3)/$D$3),"")</f>
        <v>0</v>
      </c>
      <c r="S17" s="79" t="str">
        <f>IF(AND($C17&lt;S$6,COUNT($E17:R17)&lt;$D$3+1),IF($D17*(1-$I$3)/$D$3*(S$6-$C$17)&gt;$D17*(1-$I$3),$D17*$I$3-$D17*$I$4,$D17*(1-$I$3)/$D$3),"")</f>
        <v/>
      </c>
      <c r="T17" s="79" t="str">
        <f>IF(AND($C17&lt;T$6,COUNT($E17:S17)&lt;$D$3+1),IF($D17*(1-$I$3)/$D$3*(T$6-$C$17)&gt;$D17*(1-$I$3),$D17*$I$3-$D17*$I$4,$D17*(1-$I$3)/$D$3),"")</f>
        <v/>
      </c>
      <c r="U17" s="79" t="str">
        <f>IF(AND($C17&lt;U$6,COUNT($E17:T17)&lt;$D$3+1),IF($D17*(1-$I$3)/$D$3*(U$6-$C$17)&gt;$D17*(1-$I$3),$D17*$I$3-$D17*$I$4,$D17*(1-$I$3)/$D$3),"")</f>
        <v/>
      </c>
      <c r="V17" s="79" t="str">
        <f>IF(AND($C17&lt;V$6,COUNT($E17:U17)&lt;$D$3+1),IF($D17*(1-$I$3)/$D$3*(V$6-$C$17)&gt;$D17*(1-$I$3),$D17*$I$3-$D17*$I$4,$D17*(1-$I$3)/$D$3),"")</f>
        <v/>
      </c>
      <c r="W17" s="79" t="str">
        <f>IF(AND($C17&lt;W$6,COUNT($E17:V17)&lt;$D$3+1),IF($D17*(1-$I$3)/$D$3*(W$6-$C$17)&gt;$D17*(1-$I$3),$D17*$I$3-$D17*$I$4,$D17*(1-$I$3)/$D$3),"")</f>
        <v/>
      </c>
      <c r="X17" s="79" t="str">
        <f>IF(AND($C17&lt;X$6,COUNT($E17:W17)&lt;$D$3+1),IF($D17*(1-$I$3)/$D$3*(X$6-$C$17)&gt;$D17*(1-$I$3),$D17*$I$3-$D17*$I$4,$D17*(1-$I$3)/$D$3),"")</f>
        <v/>
      </c>
      <c r="Y17" s="42">
        <f t="shared" si="6"/>
        <v>0</v>
      </c>
    </row>
    <row r="18" spans="2:25" x14ac:dyDescent="0.15">
      <c r="B18" s="92"/>
      <c r="C18" s="49">
        <v>35</v>
      </c>
      <c r="D18" s="41">
        <v>0</v>
      </c>
      <c r="E18" s="42" t="str">
        <f t="shared" si="5"/>
        <v/>
      </c>
      <c r="F18" s="79" t="str">
        <f>IF(AND($C18&lt;F$6,COUNT($E18:E18)&lt;$D$3+1),IF($D18*(1-$I$3)/$D$3*(F$6-$C$18)&gt;$D18*(1-$I$3),$D18*$I$3-$D18*$I$4,$D18*(1-$I$3)/$D$3),"")</f>
        <v/>
      </c>
      <c r="G18" s="79" t="str">
        <f>IF(AND($C18&lt;G$6,COUNT($E18:F18)&lt;$D$3+1),IF($D18*(1-$I$3)/$D$3*(G$6-$C$18)&gt;$D18*(1-$I$3),$D18*$I$3-$D18*$I$4,$D18*(1-$I$3)/$D$3),"")</f>
        <v/>
      </c>
      <c r="H18" s="79" t="str">
        <f>IF(AND($C18&lt;H$6,COUNT($E18:G18)&lt;$D$3+1),IF($D18*(1-$I$3)/$D$3*(H$6-$C$18)&gt;$D18*(1-$I$3),$D18*$I$3-$D18*$I$4,$D18*(1-$I$3)/$D$3),"")</f>
        <v/>
      </c>
      <c r="I18" s="79" t="str">
        <f>IF(AND($C18&lt;I$6,COUNT($E18:H18)&lt;$D$3+1),IF($D18*(1-$I$3)/$D$3*(I$6-$C$18)&gt;$D18*(1-$I$3),$D18*$I$3-$D18*$I$4,$D18*(1-$I$3)/$D$3),"")</f>
        <v/>
      </c>
      <c r="J18" s="79" t="str">
        <f>IF(AND($C18&lt;J$6,COUNT($E18:I18)&lt;$D$3+1),IF($D18*(1-$I$3)/$D$3*(J$6-$C$18)&gt;$D18*(1-$I$3),$D18*$I$3-$D18*$I$4,$D18*(1-$I$3)/$D$3),"")</f>
        <v/>
      </c>
      <c r="K18" s="79">
        <f>IF(AND($C18&lt;K$6,COUNT($E18:J18)&lt;$D$3+1),IF($D18*(1-$I$3)/$D$3*(K$6-$C$18)&gt;$D18*(1-$I$3),$D18*$I$3-$D18*$I$4,$D18*(1-$I$3)/$D$3),"")</f>
        <v>0</v>
      </c>
      <c r="L18" s="79">
        <f>IF(AND($C18&lt;L$6,COUNT($E18:K18)&lt;$D$3+1),IF($D18*(1-$I$3)/$D$3*(L$6-$C$18)&gt;$D18*(1-$I$3),$D18*$I$3-$D18*$I$4,$D18*(1-$I$3)/$D$3),"")</f>
        <v>0</v>
      </c>
      <c r="M18" s="79">
        <f>IF(AND($C18&lt;M$6,COUNT($E18:L18)&lt;$D$3+1),IF($D18*(1-$I$3)/$D$3*(M$6-$C$18)&gt;$D18*(1-$I$3),$D18*$I$3-$D18*$I$4,$D18*(1-$I$3)/$D$3),"")</f>
        <v>0</v>
      </c>
      <c r="N18" s="79">
        <f>IF(AND($C18&lt;N$6,COUNT($E18:M18)&lt;$D$3+1),IF($D18*(1-$I$3)/$D$3*(N$6-$C$18)&gt;$D18*(1-$I$3),$D18*$I$3-$D18*$I$4,$D18*(1-$I$3)/$D$3),"")</f>
        <v>0</v>
      </c>
      <c r="O18" s="79">
        <f>IF(AND($C18&lt;O$6,COUNT($E18:N18)&lt;$D$3+1),IF($D18*(1-$I$3)/$D$3*(O$6-$C$18)&gt;$D18*(1-$I$3),$D18*$I$3-$D18*$I$4,$D18*(1-$I$3)/$D$3),"")</f>
        <v>0</v>
      </c>
      <c r="P18" s="79">
        <f>IF(AND($C18&lt;P$6,COUNT($E18:O18)&lt;$D$3+1),IF($D18*(1-$I$3)/$D$3*(P$6-$C$18)&gt;$D18*(1-$I$3),$D18*$I$3-$D18*$I$4,$D18*(1-$I$3)/$D$3),"")</f>
        <v>0</v>
      </c>
      <c r="Q18" s="79">
        <f>IF(AND($C18&lt;Q$6,COUNT($E18:P18)&lt;$D$3+1),IF($D18*(1-$I$3)/$D$3*(Q$6-$C$18)&gt;$D18*(1-$I$3),$D18*$I$3-$D18*$I$4,$D18*(1-$I$3)/$D$3),"")</f>
        <v>0</v>
      </c>
      <c r="R18" s="79">
        <f>IF(AND($C18&lt;R$6,COUNT($E18:Q18)&lt;$D$3+1),IF($D18*(1-$I$3)/$D$3*(R$6-$C$18)&gt;$D18*(1-$I$3),$D18*$I$3-$D18*$I$4,$D18*(1-$I$3)/$D$3),"")</f>
        <v>0</v>
      </c>
      <c r="S18" s="79">
        <f>IF(AND($C18&lt;S$6,COUNT($E18:R18)&lt;$D$3+1),IF($D18*(1-$I$3)/$D$3*(S$6-$C$18)&gt;$D18*(1-$I$3),$D18*$I$3-$D18*$I$4,$D18*(1-$I$3)/$D$3),"")</f>
        <v>0</v>
      </c>
      <c r="T18" s="79" t="str">
        <f>IF(AND($C18&lt;T$6,COUNT($E18:S18)&lt;$D$3+1),IF($D18*(1-$I$3)/$D$3*(T$6-$C$18)&gt;$D18*(1-$I$3),$D18*$I$3-$D18*$I$4,$D18*(1-$I$3)/$D$3),"")</f>
        <v/>
      </c>
      <c r="U18" s="79" t="str">
        <f>IF(AND($C18&lt;U$6,COUNT($E18:T18)&lt;$D$3+1),IF($D18*(1-$I$3)/$D$3*(U$6-$C$18)&gt;$D18*(1-$I$3),$D18*$I$3-$D18*$I$4,$D18*(1-$I$3)/$D$3),"")</f>
        <v/>
      </c>
      <c r="V18" s="79" t="str">
        <f>IF(AND($C18&lt;V$6,COUNT($E18:U18)&lt;$D$3+1),IF($D18*(1-$I$3)/$D$3*(V$6-$C$18)&gt;$D18*(1-$I$3),$D18*$I$3-$D18*$I$4,$D18*(1-$I$3)/$D$3),"")</f>
        <v/>
      </c>
      <c r="W18" s="79" t="str">
        <f>IF(AND($C18&lt;W$6,COUNT($E18:V18)&lt;$D$3+1),IF($D18*(1-$I$3)/$D$3*(W$6-$C$18)&gt;$D18*(1-$I$3),$D18*$I$3-$D18*$I$4,$D18*(1-$I$3)/$D$3),"")</f>
        <v/>
      </c>
      <c r="X18" s="79" t="str">
        <f>IF(AND($C18&lt;X$6,COUNT($E18:W18)&lt;$D$3+1),IF($D18*(1-$I$3)/$D$3*(X$6-$C$18)&gt;$D18*(1-$I$3),$D18*$I$3-$D18*$I$4,$D18*(1-$I$3)/$D$3),"")</f>
        <v/>
      </c>
      <c r="Y18" s="42">
        <f t="shared" si="6"/>
        <v>0</v>
      </c>
    </row>
    <row r="19" spans="2:25" x14ac:dyDescent="0.15">
      <c r="B19" s="92"/>
      <c r="C19" s="49">
        <v>36</v>
      </c>
      <c r="D19" s="41">
        <v>0</v>
      </c>
      <c r="E19" s="42" t="str">
        <f t="shared" si="5"/>
        <v/>
      </c>
      <c r="F19" s="79" t="str">
        <f>IF(AND($C19&lt;F$6,COUNT($E19:E19)&lt;$D$3+1),IF($D19*(1-$I$3)/$D$3*(F$6-$C$19)&gt;$D19*(1-$I$3),$D19*$I$3-$D19*$I$4,$D19*(1-$I$3)/$D$3),"")</f>
        <v/>
      </c>
      <c r="G19" s="79" t="str">
        <f>IF(AND($C19&lt;G$6,COUNT($E19:F19)&lt;$D$3+1),IF($D19*(1-$I$3)/$D$3*(G$6-$C$19)&gt;$D19*(1-$I$3),$D19*$I$3-$D19*$I$4,$D19*(1-$I$3)/$D$3),"")</f>
        <v/>
      </c>
      <c r="H19" s="79" t="str">
        <f>IF(AND($C19&lt;H$6,COUNT($E19:G19)&lt;$D$3+1),IF($D19*(1-$I$3)/$D$3*(H$6-$C$19)&gt;$D19*(1-$I$3),$D19*$I$3-$D19*$I$4,$D19*(1-$I$3)/$D$3),"")</f>
        <v/>
      </c>
      <c r="I19" s="79" t="str">
        <f>IF(AND($C19&lt;I$6,COUNT($E19:H19)&lt;$D$3+1),IF($D19*(1-$I$3)/$D$3*(I$6-$C$19)&gt;$D19*(1-$I$3),$D19*$I$3-$D19*$I$4,$D19*(1-$I$3)/$D$3),"")</f>
        <v/>
      </c>
      <c r="J19" s="79" t="str">
        <f>IF(AND($C19&lt;J$6,COUNT($E19:I19)&lt;$D$3+1),IF($D19*(1-$I$3)/$D$3*(J$6-$C$19)&gt;$D19*(1-$I$3),$D19*$I$3-$D19*$I$4,$D19*(1-$I$3)/$D$3),"")</f>
        <v/>
      </c>
      <c r="K19" s="79" t="str">
        <f>IF(AND($C19&lt;K$6,COUNT($E19:J19)&lt;$D$3+1),IF($D19*(1-$I$3)/$D$3*(K$6-$C$19)&gt;$D19*(1-$I$3),$D19*$I$3-$D19*$I$4,$D19*(1-$I$3)/$D$3),"")</f>
        <v/>
      </c>
      <c r="L19" s="79">
        <f>IF(AND($C19&lt;L$6,COUNT($E19:K19)&lt;$D$3+1),IF($D19*(1-$I$3)/$D$3*(L$6-$C$19)&gt;$D19*(1-$I$3),$D19*$I$3-$D19*$I$4,$D19*(1-$I$3)/$D$3),"")</f>
        <v>0</v>
      </c>
      <c r="M19" s="79">
        <f>IF(AND($C19&lt;M$6,COUNT($E19:L19)&lt;$D$3+1),IF($D19*(1-$I$3)/$D$3*(M$6-$C$19)&gt;$D19*(1-$I$3),$D19*$I$3-$D19*$I$4,$D19*(1-$I$3)/$D$3),"")</f>
        <v>0</v>
      </c>
      <c r="N19" s="79">
        <f>IF(AND($C19&lt;N$6,COUNT($E19:M19)&lt;$D$3+1),IF($D19*(1-$I$3)/$D$3*(N$6-$C$19)&gt;$D19*(1-$I$3),$D19*$I$3-$D19*$I$4,$D19*(1-$I$3)/$D$3),"")</f>
        <v>0</v>
      </c>
      <c r="O19" s="79">
        <f>IF(AND($C19&lt;O$6,COUNT($E19:N19)&lt;$D$3+1),IF($D19*(1-$I$3)/$D$3*(O$6-$C$19)&gt;$D19*(1-$I$3),$D19*$I$3-$D19*$I$4,$D19*(1-$I$3)/$D$3),"")</f>
        <v>0</v>
      </c>
      <c r="P19" s="79">
        <f>IF(AND($C19&lt;P$6,COUNT($E19:O19)&lt;$D$3+1),IF($D19*(1-$I$3)/$D$3*(P$6-$C$19)&gt;$D19*(1-$I$3),$D19*$I$3-$D19*$I$4,$D19*(1-$I$3)/$D$3),"")</f>
        <v>0</v>
      </c>
      <c r="Q19" s="79">
        <f>IF(AND($C19&lt;Q$6,COUNT($E19:P19)&lt;$D$3+1),IF($D19*(1-$I$3)/$D$3*(Q$6-$C$19)&gt;$D19*(1-$I$3),$D19*$I$3-$D19*$I$4,$D19*(1-$I$3)/$D$3),"")</f>
        <v>0</v>
      </c>
      <c r="R19" s="79">
        <f>IF(AND($C19&lt;R$6,COUNT($E19:Q19)&lt;$D$3+1),IF($D19*(1-$I$3)/$D$3*(R$6-$C$19)&gt;$D19*(1-$I$3),$D19*$I$3-$D19*$I$4,$D19*(1-$I$3)/$D$3),"")</f>
        <v>0</v>
      </c>
      <c r="S19" s="79">
        <f>IF(AND($C19&lt;S$6,COUNT($E19:R19)&lt;$D$3+1),IF($D19*(1-$I$3)/$D$3*(S$6-$C$19)&gt;$D19*(1-$I$3),$D19*$I$3-$D19*$I$4,$D19*(1-$I$3)/$D$3),"")</f>
        <v>0</v>
      </c>
      <c r="T19" s="79">
        <f>IF(AND($C19&lt;T$6,COUNT($E19:S19)&lt;$D$3+1),IF($D19*(1-$I$3)/$D$3*(T$6-$C$19)&gt;$D19*(1-$I$3),$D19*$I$3-$D19*$I$4,$D19*(1-$I$3)/$D$3),"")</f>
        <v>0</v>
      </c>
      <c r="U19" s="79" t="str">
        <f>IF(AND($C19&lt;U$6,COUNT($E19:T19)&lt;$D$3+1),IF($D19*(1-$I$3)/$D$3*(U$6-$C$19)&gt;$D19*(1-$I$3),$D19*$I$3-$D19*$I$4,$D19*(1-$I$3)/$D$3),"")</f>
        <v/>
      </c>
      <c r="V19" s="79" t="str">
        <f>IF(AND($C19&lt;V$6,COUNT($E19:U19)&lt;$D$3+1),IF($D19*(1-$I$3)/$D$3*(V$6-$C$19)&gt;$D19*(1-$I$3),$D19*$I$3-$D19*$I$4,$D19*(1-$I$3)/$D$3),"")</f>
        <v/>
      </c>
      <c r="W19" s="79" t="str">
        <f>IF(AND($C19&lt;W$6,COUNT($E19:V19)&lt;$D$3+1),IF($D19*(1-$I$3)/$D$3*(W$6-$C$19)&gt;$D19*(1-$I$3),$D19*$I$3-$D19*$I$4,$D19*(1-$I$3)/$D$3),"")</f>
        <v/>
      </c>
      <c r="X19" s="79" t="str">
        <f>IF(AND($C19&lt;X$6,COUNT($E19:W19)&lt;$D$3+1),IF($D19*(1-$I$3)/$D$3*(X$6-$C$19)&gt;$D19*(1-$I$3),$D19*$I$3-$D19*$I$4,$D19*(1-$I$3)/$D$3),"")</f>
        <v/>
      </c>
      <c r="Y19" s="42">
        <f t="shared" si="6"/>
        <v>0</v>
      </c>
    </row>
    <row r="20" spans="2:25" x14ac:dyDescent="0.15">
      <c r="B20" s="92"/>
      <c r="C20" s="49">
        <v>37</v>
      </c>
      <c r="D20" s="41">
        <v>0</v>
      </c>
      <c r="E20" s="42" t="str">
        <f t="shared" si="5"/>
        <v/>
      </c>
      <c r="F20" s="79" t="str">
        <f>IF(AND($C20&lt;F$6,COUNT($E20:E20)&lt;$D$3+1),IF($D20*(1-$I$3)/$D$3*(F$6-$C$20)&gt;$D20*(1-$I$3),$D20*$I$3-$D20*$I$4,$D20*(1-$I$3)/$D$3),"")</f>
        <v/>
      </c>
      <c r="G20" s="79" t="str">
        <f>IF(AND($C20&lt;G$6,COUNT($E20:F20)&lt;$D$3+1),IF($D20*(1-$I$3)/$D$3*(G$6-$C$20)&gt;$D20*(1-$I$3),$D20*$I$3-$D20*$I$4,$D20*(1-$I$3)/$D$3),"")</f>
        <v/>
      </c>
      <c r="H20" s="79" t="str">
        <f>IF(AND($C20&lt;H$6,COUNT($E20:G20)&lt;$D$3+1),IF($D20*(1-$I$3)/$D$3*(H$6-$C$20)&gt;$D20*(1-$I$3),$D20*$I$3-$D20*$I$4,$D20*(1-$I$3)/$D$3),"")</f>
        <v/>
      </c>
      <c r="I20" s="79" t="str">
        <f>IF(AND($C20&lt;I$6,COUNT($E20:H20)&lt;$D$3+1),IF($D20*(1-$I$3)/$D$3*(I$6-$C$20)&gt;$D20*(1-$I$3),$D20*$I$3-$D20*$I$4,$D20*(1-$I$3)/$D$3),"")</f>
        <v/>
      </c>
      <c r="J20" s="79" t="str">
        <f>IF(AND($C20&lt;J$6,COUNT($E20:I20)&lt;$D$3+1),IF($D20*(1-$I$3)/$D$3*(J$6-$C$20)&gt;$D20*(1-$I$3),$D20*$I$3-$D20*$I$4,$D20*(1-$I$3)/$D$3),"")</f>
        <v/>
      </c>
      <c r="K20" s="79" t="str">
        <f>IF(AND($C20&lt;K$6,COUNT($E20:J20)&lt;$D$3+1),IF($D20*(1-$I$3)/$D$3*(K$6-$C$20)&gt;$D20*(1-$I$3),$D20*$I$3-$D20*$I$4,$D20*(1-$I$3)/$D$3),"")</f>
        <v/>
      </c>
      <c r="L20" s="79" t="str">
        <f>IF(AND($C20&lt;L$6,COUNT($E20:K20)&lt;$D$3+1),IF($D20*(1-$I$3)/$D$3*(L$6-$C$20)&gt;$D20*(1-$I$3),$D20*$I$3-$D20*$I$4,$D20*(1-$I$3)/$D$3),"")</f>
        <v/>
      </c>
      <c r="M20" s="79">
        <f>IF(AND($C20&lt;M$6,COUNT($E20:L20)&lt;$D$3+1),IF($D20*(1-$I$3)/$D$3*(M$6-$C$20)&gt;$D20*(1-$I$3),$D20*$I$3-$D20*$I$4,$D20*(1-$I$3)/$D$3),"")</f>
        <v>0</v>
      </c>
      <c r="N20" s="79">
        <f>IF(AND($C20&lt;N$6,COUNT($E20:M20)&lt;$D$3+1),IF($D20*(1-$I$3)/$D$3*(N$6-$C$20)&gt;$D20*(1-$I$3),$D20*$I$3-$D20*$I$4,$D20*(1-$I$3)/$D$3),"")</f>
        <v>0</v>
      </c>
      <c r="O20" s="79">
        <f>IF(AND($C20&lt;O$6,COUNT($E20:N20)&lt;$D$3+1),IF($D20*(1-$I$3)/$D$3*(O$6-$C$20)&gt;$D20*(1-$I$3),$D20*$I$3-$D20*$I$4,$D20*(1-$I$3)/$D$3),"")</f>
        <v>0</v>
      </c>
      <c r="P20" s="79">
        <f>IF(AND($C20&lt;P$6,COUNT($E20:O20)&lt;$D$3+1),IF($D20*(1-$I$3)/$D$3*(P$6-$C$20)&gt;$D20*(1-$I$3),$D20*$I$3-$D20*$I$4,$D20*(1-$I$3)/$D$3),"")</f>
        <v>0</v>
      </c>
      <c r="Q20" s="79">
        <f>IF(AND($C20&lt;Q$6,COUNT($E20:P20)&lt;$D$3+1),IF($D20*(1-$I$3)/$D$3*(Q$6-$C$20)&gt;$D20*(1-$I$3),$D20*$I$3-$D20*$I$4,$D20*(1-$I$3)/$D$3),"")</f>
        <v>0</v>
      </c>
      <c r="R20" s="79">
        <f>IF(AND($C20&lt;R$6,COUNT($E20:Q20)&lt;$D$3+1),IF($D20*(1-$I$3)/$D$3*(R$6-$C$20)&gt;$D20*(1-$I$3),$D20*$I$3-$D20*$I$4,$D20*(1-$I$3)/$D$3),"")</f>
        <v>0</v>
      </c>
      <c r="S20" s="79">
        <f>IF(AND($C20&lt;S$6,COUNT($E20:R20)&lt;$D$3+1),IF($D20*(1-$I$3)/$D$3*(S$6-$C$20)&gt;$D20*(1-$I$3),$D20*$I$3-$D20*$I$4,$D20*(1-$I$3)/$D$3),"")</f>
        <v>0</v>
      </c>
      <c r="T20" s="79">
        <f>IF(AND($C20&lt;T$6,COUNT($E20:S20)&lt;$D$3+1),IF($D20*(1-$I$3)/$D$3*(T$6-$C$20)&gt;$D20*(1-$I$3),$D20*$I$3-$D20*$I$4,$D20*(1-$I$3)/$D$3),"")</f>
        <v>0</v>
      </c>
      <c r="U20" s="79">
        <f>IF(AND($C20&lt;U$6,COUNT($E20:T20)&lt;$D$3+1),IF($D20*(1-$I$3)/$D$3*(U$6-$C$20)&gt;$D20*(1-$I$3),$D20*$I$3-$D20*$I$4,$D20*(1-$I$3)/$D$3),"")</f>
        <v>0</v>
      </c>
      <c r="V20" s="79" t="str">
        <f>IF(AND($C20&lt;V$6,COUNT($E20:U20)&lt;$D$3+1),IF($D20*(1-$I$3)/$D$3*(V$6-$C$20)&gt;$D20*(1-$I$3),$D20*$I$3-$D20*$I$4,$D20*(1-$I$3)/$D$3),"")</f>
        <v/>
      </c>
      <c r="W20" s="79" t="str">
        <f>IF(AND($C20&lt;W$6,COUNT($E20:V20)&lt;$D$3+1),IF($D20*(1-$I$3)/$D$3*(W$6-$C$20)&gt;$D20*(1-$I$3),$D20*$I$3-$D20*$I$4,$D20*(1-$I$3)/$D$3),"")</f>
        <v/>
      </c>
      <c r="X20" s="79" t="str">
        <f>IF(AND($C20&lt;X$6,COUNT($E20:W20)&lt;$D$3+1),IF($D20*(1-$I$3)/$D$3*(X$6-$C$20)&gt;$D20*(1-$I$3),$D20*$I$3-$D20*$I$4,$D20*(1-$I$3)/$D$3),"")</f>
        <v/>
      </c>
      <c r="Y20" s="42">
        <f t="shared" si="6"/>
        <v>0</v>
      </c>
    </row>
    <row r="21" spans="2:25" x14ac:dyDescent="0.15">
      <c r="B21" s="92"/>
      <c r="C21" s="49">
        <v>38</v>
      </c>
      <c r="D21" s="41">
        <v>0</v>
      </c>
      <c r="E21" s="42" t="str">
        <f t="shared" si="5"/>
        <v/>
      </c>
      <c r="F21" s="79" t="str">
        <f>IF(AND($C21&lt;F$6,COUNT($E21:E21)&lt;$D$3+1),IF($D21*(1-$I$3)/$D$3*(F$6-$C$21)&gt;$D21*(1-$I$3),$D21*$I$3-$D21*$I$4,$D21*(1-$I$3)/$D$3),"")</f>
        <v/>
      </c>
      <c r="G21" s="79" t="str">
        <f>IF(AND($C21&lt;G$6,COUNT($E21:F21)&lt;$D$3+1),IF($D21*(1-$I$3)/$D$3*(G$6-$C$21)&gt;$D21*(1-$I$3),$D21*$I$3-$D21*$I$4,$D21*(1-$I$3)/$D$3),"")</f>
        <v/>
      </c>
      <c r="H21" s="79" t="str">
        <f>IF(AND($C21&lt;H$6,COUNT($E21:G21)&lt;$D$3+1),IF($D21*(1-$I$3)/$D$3*(H$6-$C$21)&gt;$D21*(1-$I$3),$D21*$I$3-$D21*$I$4,$D21*(1-$I$3)/$D$3),"")</f>
        <v/>
      </c>
      <c r="I21" s="79" t="str">
        <f>IF(AND($C21&lt;I$6,COUNT($E21:H21)&lt;$D$3+1),IF($D21*(1-$I$3)/$D$3*(I$6-$C$21)&gt;$D21*(1-$I$3),$D21*$I$3-$D21*$I$4,$D21*(1-$I$3)/$D$3),"")</f>
        <v/>
      </c>
      <c r="J21" s="79" t="str">
        <f>IF(AND($C21&lt;J$6,COUNT($E21:I21)&lt;$D$3+1),IF($D21*(1-$I$3)/$D$3*(J$6-$C$21)&gt;$D21*(1-$I$3),$D21*$I$3-$D21*$I$4,$D21*(1-$I$3)/$D$3),"")</f>
        <v/>
      </c>
      <c r="K21" s="79" t="str">
        <f>IF(AND($C21&lt;K$6,COUNT($E21:J21)&lt;$D$3+1),IF($D21*(1-$I$3)/$D$3*(K$6-$C$21)&gt;$D21*(1-$I$3),$D21*$I$3-$D21*$I$4,$D21*(1-$I$3)/$D$3),"")</f>
        <v/>
      </c>
      <c r="L21" s="79" t="str">
        <f>IF(AND($C21&lt;L$6,COUNT($E21:K21)&lt;$D$3+1),IF($D21*(1-$I$3)/$D$3*(L$6-$C$21)&gt;$D21*(1-$I$3),$D21*$I$3-$D21*$I$4,$D21*(1-$I$3)/$D$3),"")</f>
        <v/>
      </c>
      <c r="M21" s="79" t="str">
        <f>IF(AND($C21&lt;M$6,COUNT($E21:L21)&lt;$D$3+1),IF($D21*(1-$I$3)/$D$3*(M$6-$C$21)&gt;$D21*(1-$I$3),$D21*$I$3-$D21*$I$4,$D21*(1-$I$3)/$D$3),"")</f>
        <v/>
      </c>
      <c r="N21" s="79">
        <f>IF(AND($C21&lt;N$6,COUNT($E21:M21)&lt;$D$3+1),IF($D21*(1-$I$3)/$D$3*(N$6-$C$21)&gt;$D21*(1-$I$3),$D21*$I$3-$D21*$I$4,$D21*(1-$I$3)/$D$3),"")</f>
        <v>0</v>
      </c>
      <c r="O21" s="79">
        <f>IF(AND($C21&lt;O$6,COUNT($E21:N21)&lt;$D$3+1),IF($D21*(1-$I$3)/$D$3*(O$6-$C$21)&gt;$D21*(1-$I$3),$D21*$I$3-$D21*$I$4,$D21*(1-$I$3)/$D$3),"")</f>
        <v>0</v>
      </c>
      <c r="P21" s="79">
        <f>IF(AND($C21&lt;P$6,COUNT($E21:O21)&lt;$D$3+1),IF($D21*(1-$I$3)/$D$3*(P$6-$C$21)&gt;$D21*(1-$I$3),$D21*$I$3-$D21*$I$4,$D21*(1-$I$3)/$D$3),"")</f>
        <v>0</v>
      </c>
      <c r="Q21" s="79">
        <f>IF(AND($C21&lt;Q$6,COUNT($E21:P21)&lt;$D$3+1),IF($D21*(1-$I$3)/$D$3*(Q$6-$C$21)&gt;$D21*(1-$I$3),$D21*$I$3-$D21*$I$4,$D21*(1-$I$3)/$D$3),"")</f>
        <v>0</v>
      </c>
      <c r="R21" s="79">
        <f>IF(AND($C21&lt;R$6,COUNT($E21:Q21)&lt;$D$3+1),IF($D21*(1-$I$3)/$D$3*(R$6-$C$21)&gt;$D21*(1-$I$3),$D21*$I$3-$D21*$I$4,$D21*(1-$I$3)/$D$3),"")</f>
        <v>0</v>
      </c>
      <c r="S21" s="79">
        <f>IF(AND($C21&lt;S$6,COUNT($E21:R21)&lt;$D$3+1),IF($D21*(1-$I$3)/$D$3*(S$6-$C$21)&gt;$D21*(1-$I$3),$D21*$I$3-$D21*$I$4,$D21*(1-$I$3)/$D$3),"")</f>
        <v>0</v>
      </c>
      <c r="T21" s="79">
        <f>IF(AND($C21&lt;T$6,COUNT($E21:S21)&lt;$D$3+1),IF($D21*(1-$I$3)/$D$3*(T$6-$C$21)&gt;$D21*(1-$I$3),$D21*$I$3-$D21*$I$4,$D21*(1-$I$3)/$D$3),"")</f>
        <v>0</v>
      </c>
      <c r="U21" s="79">
        <f>IF(AND($C21&lt;U$6,COUNT($E21:T21)&lt;$D$3+1),IF($D21*(1-$I$3)/$D$3*(U$6-$C$21)&gt;$D21*(1-$I$3),$D21*$I$3-$D21*$I$4,$D21*(1-$I$3)/$D$3),"")</f>
        <v>0</v>
      </c>
      <c r="V21" s="79">
        <f>IF(AND($C21&lt;V$6,COUNT($E21:U21)&lt;$D$3+1),IF($D21*(1-$I$3)/$D$3*(V$6-$C$21)&gt;$D21*(1-$I$3),$D21*$I$3-$D21*$I$4,$D21*(1-$I$3)/$D$3),"")</f>
        <v>0</v>
      </c>
      <c r="W21" s="79" t="str">
        <f>IF(AND($C21&lt;W$6,COUNT($E21:V21)&lt;$D$3+1),IF($D21*(1-$I$3)/$D$3*(W$6-$C$21)&gt;$D21*(1-$I$3),$D21*$I$3-$D21*$I$4,$D21*(1-$I$3)/$D$3),"")</f>
        <v/>
      </c>
      <c r="X21" s="79" t="str">
        <f>IF(AND($C21&lt;X$6,COUNT($E21:W21)&lt;$D$3+1),IF($D21*(1-$I$3)/$D$3*(X$6-$C$21)&gt;$D21*(1-$I$3),$D21*$I$3-$D21*$I$4,$D21*(1-$I$3)/$D$3),"")</f>
        <v/>
      </c>
      <c r="Y21" s="42">
        <f t="shared" si="6"/>
        <v>0</v>
      </c>
    </row>
    <row r="22" spans="2:25" x14ac:dyDescent="0.15">
      <c r="B22" s="92"/>
      <c r="C22" s="49">
        <v>39</v>
      </c>
      <c r="D22" s="41">
        <v>0</v>
      </c>
      <c r="E22" s="42" t="str">
        <f t="shared" si="5"/>
        <v/>
      </c>
      <c r="F22" s="79" t="str">
        <f>IF(AND($C22&lt;F$6,COUNT($E22:E22)&lt;$D$3+1),IF($D22*(1-$I$3)/$D$3*(F$6-$C$22)&gt;$D22*(1-$I$3),$D22*$I$3-$D22*$I$4,$D22*(1-$I$3)/$D$3),"")</f>
        <v/>
      </c>
      <c r="G22" s="79" t="str">
        <f>IF(AND($C22&lt;G$6,COUNT($E22:F22)&lt;$D$3+1),IF($D22*(1-$I$3)/$D$3*(G$6-$C$22)&gt;$D22*(1-$I$3),$D22*$I$3-$D22*$I$4,$D22*(1-$I$3)/$D$3),"")</f>
        <v/>
      </c>
      <c r="H22" s="79" t="str">
        <f>IF(AND($C22&lt;H$6,COUNT($E22:G22)&lt;$D$3+1),IF($D22*(1-$I$3)/$D$3*(H$6-$C$22)&gt;$D22*(1-$I$3),$D22*$I$3-$D22*$I$4,$D22*(1-$I$3)/$D$3),"")</f>
        <v/>
      </c>
      <c r="I22" s="79" t="str">
        <f>IF(AND($C22&lt;I$6,COUNT($E22:H22)&lt;$D$3+1),IF($D22*(1-$I$3)/$D$3*(I$6-$C$22)&gt;$D22*(1-$I$3),$D22*$I$3-$D22*$I$4,$D22*(1-$I$3)/$D$3),"")</f>
        <v/>
      </c>
      <c r="J22" s="79" t="str">
        <f>IF(AND($C22&lt;J$6,COUNT($E22:I22)&lt;$D$3+1),IF($D22*(1-$I$3)/$D$3*(J$6-$C$22)&gt;$D22*(1-$I$3),$D22*$I$3-$D22*$I$4,$D22*(1-$I$3)/$D$3),"")</f>
        <v/>
      </c>
      <c r="K22" s="79" t="str">
        <f>IF(AND($C22&lt;K$6,COUNT($E22:J22)&lt;$D$3+1),IF($D22*(1-$I$3)/$D$3*(K$6-$C$22)&gt;$D22*(1-$I$3),$D22*$I$3-$D22*$I$4,$D22*(1-$I$3)/$D$3),"")</f>
        <v/>
      </c>
      <c r="L22" s="79" t="str">
        <f>IF(AND($C22&lt;L$6,COUNT($E22:K22)&lt;$D$3+1),IF($D22*(1-$I$3)/$D$3*(L$6-$C$22)&gt;$D22*(1-$I$3),$D22*$I$3-$D22*$I$4,$D22*(1-$I$3)/$D$3),"")</f>
        <v/>
      </c>
      <c r="M22" s="79" t="str">
        <f>IF(AND($C22&lt;M$6,COUNT($E22:L22)&lt;$D$3+1),IF($D22*(1-$I$3)/$D$3*(M$6-$C$22)&gt;$D22*(1-$I$3),$D22*$I$3-$D22*$I$4,$D22*(1-$I$3)/$D$3),"")</f>
        <v/>
      </c>
      <c r="N22" s="79" t="str">
        <f>IF(AND($C22&lt;N$6,COUNT($E22:M22)&lt;$D$3+1),IF($D22*(1-$I$3)/$D$3*(N$6-$C$22)&gt;$D22*(1-$I$3),$D22*$I$3-$D22*$I$4,$D22*(1-$I$3)/$D$3),"")</f>
        <v/>
      </c>
      <c r="O22" s="79">
        <f>IF(AND($C22&lt;O$6,COUNT($E22:N22)&lt;$D$3+1),IF($D22*(1-$I$3)/$D$3*(O$6-$C$22)&gt;$D22*(1-$I$3),$D22*$I$3-$D22*$I$4,$D22*(1-$I$3)/$D$3),"")</f>
        <v>0</v>
      </c>
      <c r="P22" s="79">
        <f>IF(AND($C22&lt;P$6,COUNT($E22:O22)&lt;$D$3+1),IF($D22*(1-$I$3)/$D$3*(P$6-$C$22)&gt;$D22*(1-$I$3),$D22*$I$3-$D22*$I$4,$D22*(1-$I$3)/$D$3),"")</f>
        <v>0</v>
      </c>
      <c r="Q22" s="79">
        <f>IF(AND($C22&lt;Q$6,COUNT($E22:P22)&lt;$D$3+1),IF($D22*(1-$I$3)/$D$3*(Q$6-$C$22)&gt;$D22*(1-$I$3),$D22*$I$3-$D22*$I$4,$D22*(1-$I$3)/$D$3),"")</f>
        <v>0</v>
      </c>
      <c r="R22" s="79">
        <f>IF(AND($C22&lt;R$6,COUNT($E22:Q22)&lt;$D$3+1),IF($D22*(1-$I$3)/$D$3*(R$6-$C$22)&gt;$D22*(1-$I$3),$D22*$I$3-$D22*$I$4,$D22*(1-$I$3)/$D$3),"")</f>
        <v>0</v>
      </c>
      <c r="S22" s="79">
        <f>IF(AND($C22&lt;S$6,COUNT($E22:R22)&lt;$D$3+1),IF($D22*(1-$I$3)/$D$3*(S$6-$C$22)&gt;$D22*(1-$I$3),$D22*$I$3-$D22*$I$4,$D22*(1-$I$3)/$D$3),"")</f>
        <v>0</v>
      </c>
      <c r="T22" s="79">
        <f>IF(AND($C22&lt;T$6,COUNT($E22:S22)&lt;$D$3+1),IF($D22*(1-$I$3)/$D$3*(T$6-$C$22)&gt;$D22*(1-$I$3),$D22*$I$3-$D22*$I$4,$D22*(1-$I$3)/$D$3),"")</f>
        <v>0</v>
      </c>
      <c r="U22" s="79">
        <f>IF(AND($C22&lt;U$6,COUNT($E22:T22)&lt;$D$3+1),IF($D22*(1-$I$3)/$D$3*(U$6-$C$22)&gt;$D22*(1-$I$3),$D22*$I$3-$D22*$I$4,$D22*(1-$I$3)/$D$3),"")</f>
        <v>0</v>
      </c>
      <c r="V22" s="79">
        <f>IF(AND($C22&lt;V$6,COUNT($E22:U22)&lt;$D$3+1),IF($D22*(1-$I$3)/$D$3*(V$6-$C$22)&gt;$D22*(1-$I$3),$D22*$I$3-$D22*$I$4,$D22*(1-$I$3)/$D$3),"")</f>
        <v>0</v>
      </c>
      <c r="W22" s="79">
        <f>IF(AND($C22&lt;W$6,COUNT($E22:V22)&lt;$D$3+1),IF($D22*(1-$I$3)/$D$3*(W$6-$C$22)&gt;$D22*(1-$I$3),$D22*$I$3-$D22*$I$4,$D22*(1-$I$3)/$D$3),"")</f>
        <v>0</v>
      </c>
      <c r="X22" s="79" t="str">
        <f>IF(AND($C22&lt;X$6,COUNT($E22:W22)&lt;$D$3+1),IF($D22*(1-$I$3)/$D$3*(X$6-$C$22)&gt;$D22*(1-$I$3),$D22*$I$3-$D22*$I$4,$D22*(1-$I$3)/$D$3),"")</f>
        <v/>
      </c>
      <c r="Y22" s="42">
        <f t="shared" si="6"/>
        <v>0</v>
      </c>
    </row>
    <row r="23" spans="2:25" x14ac:dyDescent="0.15">
      <c r="B23" s="92"/>
      <c r="C23" s="49">
        <v>40</v>
      </c>
      <c r="D23" s="41">
        <v>0</v>
      </c>
      <c r="E23" s="42" t="str">
        <f t="shared" si="5"/>
        <v/>
      </c>
      <c r="F23" s="79" t="str">
        <f>IF(AND($C23&lt;F$6,COUNT($E23:E23)&lt;$D$3+1),IF($D23*(1-$I$3)/$D$3*(F$6-$C$23)&gt;$D23*(1-$I$3),$D23*$I$3-$D23*$I$4,$D23*(1-$I$3)/$D$3),"")</f>
        <v/>
      </c>
      <c r="G23" s="79" t="str">
        <f>IF(AND($C23&lt;G$6,COUNT($E23:F23)&lt;$D$3+1),IF($D23*(1-$I$3)/$D$3*(G$6-$C$23)&gt;$D23*(1-$I$3),$D23*$I$3-$D23*$I$4,$D23*(1-$I$3)/$D$3),"")</f>
        <v/>
      </c>
      <c r="H23" s="79" t="str">
        <f>IF(AND($C23&lt;H$6,COUNT($E23:G23)&lt;$D$3+1),IF($D23*(1-$I$3)/$D$3*(H$6-$C$23)&gt;$D23*(1-$I$3),$D23*$I$3-$D23*$I$4,$D23*(1-$I$3)/$D$3),"")</f>
        <v/>
      </c>
      <c r="I23" s="79" t="str">
        <f>IF(AND($C23&lt;I$6,COUNT($E23:H23)&lt;$D$3+1),IF($D23*(1-$I$3)/$D$3*(I$6-$C$23)&gt;$D23*(1-$I$3),$D23*$I$3-$D23*$I$4,$D23*(1-$I$3)/$D$3),"")</f>
        <v/>
      </c>
      <c r="J23" s="79" t="str">
        <f>IF(AND($C23&lt;J$6,COUNT($E23:I23)&lt;$D$3+1),IF($D23*(1-$I$3)/$D$3*(J$6-$C$23)&gt;$D23*(1-$I$3),$D23*$I$3-$D23*$I$4,$D23*(1-$I$3)/$D$3),"")</f>
        <v/>
      </c>
      <c r="K23" s="79" t="str">
        <f>IF(AND($C23&lt;K$6,COUNT($E23:J23)&lt;$D$3+1),IF($D23*(1-$I$3)/$D$3*(K$6-$C$23)&gt;$D23*(1-$I$3),$D23*$I$3-$D23*$I$4,$D23*(1-$I$3)/$D$3),"")</f>
        <v/>
      </c>
      <c r="L23" s="79" t="str">
        <f>IF(AND($C23&lt;L$6,COUNT($E23:K23)&lt;$D$3+1),IF($D23*(1-$I$3)/$D$3*(L$6-$C$23)&gt;$D23*(1-$I$3),$D23*$I$3-$D23*$I$4,$D23*(1-$I$3)/$D$3),"")</f>
        <v/>
      </c>
      <c r="M23" s="79" t="str">
        <f>IF(AND($C23&lt;M$6,COUNT($E23:L23)&lt;$D$3+1),IF($D23*(1-$I$3)/$D$3*(M$6-$C$23)&gt;$D23*(1-$I$3),$D23*$I$3-$D23*$I$4,$D23*(1-$I$3)/$D$3),"")</f>
        <v/>
      </c>
      <c r="N23" s="79" t="str">
        <f>IF(AND($C23&lt;N$6,COUNT($E23:M23)&lt;$D$3+1),IF($D23*(1-$I$3)/$D$3*(N$6-$C$23)&gt;$D23*(1-$I$3),$D23*$I$3-$D23*$I$4,$D23*(1-$I$3)/$D$3),"")</f>
        <v/>
      </c>
      <c r="O23" s="79" t="str">
        <f>IF(AND($C23&lt;O$6,COUNT($E23:N23)&lt;$D$3+1),IF($D23*(1-$I$3)/$D$3*(O$6-$C$23)&gt;$D23*(1-$I$3),$D23*$I$3-$D23*$I$4,$D23*(1-$I$3)/$D$3),"")</f>
        <v/>
      </c>
      <c r="P23" s="79">
        <f>IF(AND($C23&lt;P$6,COUNT($E23:O23)&lt;$D$3+1),IF($D23*(1-$I$3)/$D$3*(P$6-$C$23)&gt;$D23*(1-$I$3),$D23*$I$3-$D23*$I$4,$D23*(1-$I$3)/$D$3),"")</f>
        <v>0</v>
      </c>
      <c r="Q23" s="79">
        <f>IF(AND($C23&lt;Q$6,COUNT($E23:P23)&lt;$D$3+1),IF($D23*(1-$I$3)/$D$3*(Q$6-$C$23)&gt;$D23*(1-$I$3),$D23*$I$3-$D23*$I$4,$D23*(1-$I$3)/$D$3),"")</f>
        <v>0</v>
      </c>
      <c r="R23" s="79">
        <f>IF(AND($C23&lt;R$6,COUNT($E23:Q23)&lt;$D$3+1),IF($D23*(1-$I$3)/$D$3*(R$6-$C$23)&gt;$D23*(1-$I$3),$D23*$I$3-$D23*$I$4,$D23*(1-$I$3)/$D$3),"")</f>
        <v>0</v>
      </c>
      <c r="S23" s="79">
        <f>IF(AND($C23&lt;S$6,COUNT($E23:R23)&lt;$D$3+1),IF($D23*(1-$I$3)/$D$3*(S$6-$C$23)&gt;$D23*(1-$I$3),$D23*$I$3-$D23*$I$4,$D23*(1-$I$3)/$D$3),"")</f>
        <v>0</v>
      </c>
      <c r="T23" s="79">
        <f>IF(AND($C23&lt;T$6,COUNT($E23:S23)&lt;$D$3+1),IF($D23*(1-$I$3)/$D$3*(T$6-$C$23)&gt;$D23*(1-$I$3),$D23*$I$3-$D23*$I$4,$D23*(1-$I$3)/$D$3),"")</f>
        <v>0</v>
      </c>
      <c r="U23" s="79">
        <f>IF(AND($C23&lt;U$6,COUNT($E23:T23)&lt;$D$3+1),IF($D23*(1-$I$3)/$D$3*(U$6-$C$23)&gt;$D23*(1-$I$3),$D23*$I$3-$D23*$I$4,$D23*(1-$I$3)/$D$3),"")</f>
        <v>0</v>
      </c>
      <c r="V23" s="79">
        <f>IF(AND($C23&lt;V$6,COUNT($E23:U23)&lt;$D$3+1),IF($D23*(1-$I$3)/$D$3*(V$6-$C$23)&gt;$D23*(1-$I$3),$D23*$I$3-$D23*$I$4,$D23*(1-$I$3)/$D$3),"")</f>
        <v>0</v>
      </c>
      <c r="W23" s="79">
        <f>IF(AND($C23&lt;W$6,COUNT($E23:V23)&lt;$D$3+1),IF($D23*(1-$I$3)/$D$3*(W$6-$C$23)&gt;$D23*(1-$I$3),$D23*$I$3-$D23*$I$4,$D23*(1-$I$3)/$D$3),"")</f>
        <v>0</v>
      </c>
      <c r="X23" s="79">
        <f>IF(AND($C23&lt;X$6,COUNT($E23:W23)&lt;$D$3+1),IF($D23*(1-$I$3)/$D$3*(X$6-$C$23)&gt;$D23*(1-$I$3),$D23*$I$3-$D23*$I$4,$D23*(1-$I$3)/$D$3),"")</f>
        <v>0</v>
      </c>
      <c r="Y23" s="42">
        <f t="shared" si="6"/>
        <v>0</v>
      </c>
    </row>
    <row r="24" spans="2:25" x14ac:dyDescent="0.15">
      <c r="B24" s="92"/>
      <c r="C24" s="49">
        <v>41</v>
      </c>
      <c r="D24" s="41">
        <v>0</v>
      </c>
      <c r="E24" s="42" t="str">
        <f t="shared" si="5"/>
        <v/>
      </c>
      <c r="F24" s="79" t="str">
        <f>IF(AND($C24&lt;F$6,COUNT($E24:E24)&lt;$D$3+1),IF($D24*(1-$I$3)/$D$3*(F$6-$C$24)&gt;$D24*(1-$I$3),$D24*$I$3-$D24*$I$4,$D24*(1-$I$3)/$D$3),"")</f>
        <v/>
      </c>
      <c r="G24" s="79" t="str">
        <f>IF(AND($C24&lt;G$6,COUNT($E24:F24)&lt;$D$3+1),IF($D24*(1-$I$3)/$D$3*(G$6-$C$24)&gt;$D24*(1-$I$3),$D24*$I$3-$D24*$I$4,$D24*(1-$I$3)/$D$3),"")</f>
        <v/>
      </c>
      <c r="H24" s="79" t="str">
        <f>IF(AND($C24&lt;H$6,COUNT($E24:G24)&lt;$D$3+1),IF($D24*(1-$I$3)/$D$3*(H$6-$C$24)&gt;$D24*(1-$I$3),$D24*$I$3-$D24*$I$4,$D24*(1-$I$3)/$D$3),"")</f>
        <v/>
      </c>
      <c r="I24" s="79" t="str">
        <f>IF(AND($C24&lt;I$6,COUNT($E24:H24)&lt;$D$3+1),IF($D24*(1-$I$3)/$D$3*(I$6-$C$24)&gt;$D24*(1-$I$3),$D24*$I$3-$D24*$I$4,$D24*(1-$I$3)/$D$3),"")</f>
        <v/>
      </c>
      <c r="J24" s="79" t="str">
        <f>IF(AND($C24&lt;J$6,COUNT($E24:I24)&lt;$D$3+1),IF($D24*(1-$I$3)/$D$3*(J$6-$C$24)&gt;$D24*(1-$I$3),$D24*$I$3-$D24*$I$4,$D24*(1-$I$3)/$D$3),"")</f>
        <v/>
      </c>
      <c r="K24" s="79" t="str">
        <f>IF(AND($C24&lt;K$6,COUNT($E24:J24)&lt;$D$3+1),IF($D24*(1-$I$3)/$D$3*(K$6-$C$24)&gt;$D24*(1-$I$3),$D24*$I$3-$D24*$I$4,$D24*(1-$I$3)/$D$3),"")</f>
        <v/>
      </c>
      <c r="L24" s="79" t="str">
        <f>IF(AND($C24&lt;L$6,COUNT($E24:K24)&lt;$D$3+1),IF($D24*(1-$I$3)/$D$3*(L$6-$C$24)&gt;$D24*(1-$I$3),$D24*$I$3-$D24*$I$4,$D24*(1-$I$3)/$D$3),"")</f>
        <v/>
      </c>
      <c r="M24" s="79" t="str">
        <f>IF(AND($C24&lt;M$6,COUNT($E24:L24)&lt;$D$3+1),IF($D24*(1-$I$3)/$D$3*(M$6-$C$24)&gt;$D24*(1-$I$3),$D24*$I$3-$D24*$I$4,$D24*(1-$I$3)/$D$3),"")</f>
        <v/>
      </c>
      <c r="N24" s="79" t="str">
        <f>IF(AND($C24&lt;N$6,COUNT($E24:M24)&lt;$D$3+1),IF($D24*(1-$I$3)/$D$3*(N$6-$C$24)&gt;$D24*(1-$I$3),$D24*$I$3-$D24*$I$4,$D24*(1-$I$3)/$D$3),"")</f>
        <v/>
      </c>
      <c r="O24" s="79" t="str">
        <f>IF(AND($C24&lt;O$6,COUNT($E24:N24)&lt;$D$3+1),IF($D24*(1-$I$3)/$D$3*(O$6-$C$24)&gt;$D24*(1-$I$3),$D24*$I$3-$D24*$I$4,$D24*(1-$I$3)/$D$3),"")</f>
        <v/>
      </c>
      <c r="P24" s="79" t="str">
        <f>IF(AND($C24&lt;P$6,COUNT($E24:O24)&lt;$D$3+1),IF($D24*(1-$I$3)/$D$3*(P$6-$C$24)&gt;$D24*(1-$I$3),$D24*$I$3-$D24*$I$4,$D24*(1-$I$3)/$D$3),"")</f>
        <v/>
      </c>
      <c r="Q24" s="79">
        <f>IF(AND($C24&lt;Q$6,COUNT($E24:P24)&lt;$D$3+1),IF($D24*(1-$I$3)/$D$3*(Q$6-$C$24)&gt;$D24*(1-$I$3),$D24*$I$3-$D24*$I$4,$D24*(1-$I$3)/$D$3),"")</f>
        <v>0</v>
      </c>
      <c r="R24" s="79">
        <f>IF(AND($C24&lt;R$6,COUNT($E24:Q24)&lt;$D$3+1),IF($D24*(1-$I$3)/$D$3*(R$6-$C$24)&gt;$D24*(1-$I$3),$D24*$I$3-$D24*$I$4,$D24*(1-$I$3)/$D$3),"")</f>
        <v>0</v>
      </c>
      <c r="S24" s="79">
        <f>IF(AND($C24&lt;S$6,COUNT($E24:R24)&lt;$D$3+1),IF($D24*(1-$I$3)/$D$3*(S$6-$C$24)&gt;$D24*(1-$I$3),$D24*$I$3-$D24*$I$4,$D24*(1-$I$3)/$D$3),"")</f>
        <v>0</v>
      </c>
      <c r="T24" s="79">
        <f>IF(AND($C24&lt;T$6,COUNT($E24:S24)&lt;$D$3+1),IF($D24*(1-$I$3)/$D$3*(T$6-$C$24)&gt;$D24*(1-$I$3),$D24*$I$3-$D24*$I$4,$D24*(1-$I$3)/$D$3),"")</f>
        <v>0</v>
      </c>
      <c r="U24" s="79">
        <f>IF(AND($C24&lt;U$6,COUNT($E24:T24)&lt;$D$3+1),IF($D24*(1-$I$3)/$D$3*(U$6-$C$24)&gt;$D24*(1-$I$3),$D24*$I$3-$D24*$I$4,$D24*(1-$I$3)/$D$3),"")</f>
        <v>0</v>
      </c>
      <c r="V24" s="79">
        <f>IF(AND($C24&lt;V$6,COUNT($E24:U24)&lt;$D$3+1),IF($D24*(1-$I$3)/$D$3*(V$6-$C$24)&gt;$D24*(1-$I$3),$D24*$I$3-$D24*$I$4,$D24*(1-$I$3)/$D$3),"")</f>
        <v>0</v>
      </c>
      <c r="W24" s="79">
        <f>IF(AND($C24&lt;W$6,COUNT($E24:V24)&lt;$D$3+1),IF($D24*(1-$I$3)/$D$3*(W$6-$C$24)&gt;$D24*(1-$I$3),$D24*$I$3-$D24*$I$4,$D24*(1-$I$3)/$D$3),"")</f>
        <v>0</v>
      </c>
      <c r="X24" s="79">
        <f>IF(AND($C24&lt;X$6,COUNT($E24:W24)&lt;$D$3+1),IF($D24*(1-$I$3)/$D$3*(X$6-$C$24)&gt;$D24*(1-$I$3),$D24*$I$3-$D24*$I$4,$D24*(1-$I$3)/$D$3),"")</f>
        <v>0</v>
      </c>
      <c r="Y24" s="42">
        <f t="shared" si="6"/>
        <v>0</v>
      </c>
    </row>
    <row r="25" spans="2:25" x14ac:dyDescent="0.15">
      <c r="B25" s="92"/>
      <c r="C25" s="49">
        <v>42</v>
      </c>
      <c r="D25" s="41">
        <v>0</v>
      </c>
      <c r="E25" s="42" t="str">
        <f t="shared" si="5"/>
        <v/>
      </c>
      <c r="F25" s="79" t="str">
        <f>IF(AND($C25&lt;F$6,COUNT($E25:E25)&lt;$D$3+1),IF($D25*(1-$I$3)/$D$3*(F$6-$C$25)&gt;$D25*(1-$I$3),$D25*$I$3-$D25*$I$4,$D25*(1-$I$3)/$D$3),"")</f>
        <v/>
      </c>
      <c r="G25" s="79" t="str">
        <f>IF(AND($C25&lt;G$6,COUNT($E25:F25)&lt;$D$3+1),IF($D25*(1-$I$3)/$D$3*(G$6-$C$25)&gt;$D25*(1-$I$3),$D25*$I$3-$D25*$I$4,$D25*(1-$I$3)/$D$3),"")</f>
        <v/>
      </c>
      <c r="H25" s="79" t="str">
        <f>IF(AND($C25&lt;H$6,COUNT($E25:G25)&lt;$D$3+1),IF($D25*(1-$I$3)/$D$3*(H$6-$C$25)&gt;$D25*(1-$I$3),$D25*$I$3-$D25*$I$4,$D25*(1-$I$3)/$D$3),"")</f>
        <v/>
      </c>
      <c r="I25" s="79" t="str">
        <f>IF(AND($C25&lt;I$6,COUNT($E25:H25)&lt;$D$3+1),IF($D25*(1-$I$3)/$D$3*(I$6-$C$25)&gt;$D25*(1-$I$3),$D25*$I$3-$D25*$I$4,$D25*(1-$I$3)/$D$3),"")</f>
        <v/>
      </c>
      <c r="J25" s="79" t="str">
        <f>IF(AND($C25&lt;J$6,COUNT($E25:I25)&lt;$D$3+1),IF($D25*(1-$I$3)/$D$3*(J$6-$C$25)&gt;$D25*(1-$I$3),$D25*$I$3-$D25*$I$4,$D25*(1-$I$3)/$D$3),"")</f>
        <v/>
      </c>
      <c r="K25" s="79" t="str">
        <f>IF(AND($C25&lt;K$6,COUNT($E25:J25)&lt;$D$3+1),IF($D25*(1-$I$3)/$D$3*(K$6-$C$25)&gt;$D25*(1-$I$3),$D25*$I$3-$D25*$I$4,$D25*(1-$I$3)/$D$3),"")</f>
        <v/>
      </c>
      <c r="L25" s="79" t="str">
        <f>IF(AND($C25&lt;L$6,COUNT($E25:K25)&lt;$D$3+1),IF($D25*(1-$I$3)/$D$3*(L$6-$C$25)&gt;$D25*(1-$I$3),$D25*$I$3-$D25*$I$4,$D25*(1-$I$3)/$D$3),"")</f>
        <v/>
      </c>
      <c r="M25" s="79" t="str">
        <f>IF(AND($C25&lt;M$6,COUNT($E25:L25)&lt;$D$3+1),IF($D25*(1-$I$3)/$D$3*(M$6-$C$25)&gt;$D25*(1-$I$3),$D25*$I$3-$D25*$I$4,$D25*(1-$I$3)/$D$3),"")</f>
        <v/>
      </c>
      <c r="N25" s="79" t="str">
        <f>IF(AND($C25&lt;N$6,COUNT($E25:M25)&lt;$D$3+1),IF($D25*(1-$I$3)/$D$3*(N$6-$C$25)&gt;$D25*(1-$I$3),$D25*$I$3-$D25*$I$4,$D25*(1-$I$3)/$D$3),"")</f>
        <v/>
      </c>
      <c r="O25" s="79" t="str">
        <f>IF(AND($C25&lt;O$6,COUNT($E25:N25)&lt;$D$3+1),IF($D25*(1-$I$3)/$D$3*(O$6-$C$25)&gt;$D25*(1-$I$3),$D25*$I$3-$D25*$I$4,$D25*(1-$I$3)/$D$3),"")</f>
        <v/>
      </c>
      <c r="P25" s="79" t="str">
        <f>IF(AND($C25&lt;P$6,COUNT($E25:O25)&lt;$D$3+1),IF($D25*(1-$I$3)/$D$3*(P$6-$C$25)&gt;$D25*(1-$I$3),$D25*$I$3-$D25*$I$4,$D25*(1-$I$3)/$D$3),"")</f>
        <v/>
      </c>
      <c r="Q25" s="79" t="str">
        <f>IF(AND($C25&lt;Q$6,COUNT($E25:P25)&lt;$D$3+1),IF($D25*(1-$I$3)/$D$3*(Q$6-$C$25)&gt;$D25*(1-$I$3),$D25*$I$3-$D25*$I$4,$D25*(1-$I$3)/$D$3),"")</f>
        <v/>
      </c>
      <c r="R25" s="79">
        <f>IF(AND($C25&lt;R$6,COUNT($E25:Q25)&lt;$D$3+1),IF($D25*(1-$I$3)/$D$3*(R$6-$C$25)&gt;$D25*(1-$I$3),$D25*$I$3-$D25*$I$4,$D25*(1-$I$3)/$D$3),"")</f>
        <v>0</v>
      </c>
      <c r="S25" s="79">
        <f>IF(AND($C25&lt;S$6,COUNT($E25:R25)&lt;$D$3+1),IF($D25*(1-$I$3)/$D$3*(S$6-$C$25)&gt;$D25*(1-$I$3),$D25*$I$3-$D25*$I$4,$D25*(1-$I$3)/$D$3),"")</f>
        <v>0</v>
      </c>
      <c r="T25" s="79">
        <f>IF(AND($C25&lt;T$6,COUNT($E25:S25)&lt;$D$3+1),IF($D25*(1-$I$3)/$D$3*(T$6-$C$25)&gt;$D25*(1-$I$3),$D25*$I$3-$D25*$I$4,$D25*(1-$I$3)/$D$3),"")</f>
        <v>0</v>
      </c>
      <c r="U25" s="79">
        <f>IF(AND($C25&lt;U$6,COUNT($E25:T25)&lt;$D$3+1),IF($D25*(1-$I$3)/$D$3*(U$6-$C$25)&gt;$D25*(1-$I$3),$D25*$I$3-$D25*$I$4,$D25*(1-$I$3)/$D$3),"")</f>
        <v>0</v>
      </c>
      <c r="V25" s="79">
        <f>IF(AND($C25&lt;V$6,COUNT($E25:U25)&lt;$D$3+1),IF($D25*(1-$I$3)/$D$3*(V$6-$C$25)&gt;$D25*(1-$I$3),$D25*$I$3-$D25*$I$4,$D25*(1-$I$3)/$D$3),"")</f>
        <v>0</v>
      </c>
      <c r="W25" s="79">
        <f>IF(AND($C25&lt;W$6,COUNT($E25:V25)&lt;$D$3+1),IF($D25*(1-$I$3)/$D$3*(W$6-$C$25)&gt;$D25*(1-$I$3),$D25*$I$3-$D25*$I$4,$D25*(1-$I$3)/$D$3),"")</f>
        <v>0</v>
      </c>
      <c r="X25" s="79">
        <f>IF(AND($C25&lt;X$6,COUNT($E25:W25)&lt;$D$3+1),IF($D25*(1-$I$3)/$D$3*(X$6-$C$25)&gt;$D25*(1-$I$3),$D25*$I$3-$D25*$I$4,$D25*(1-$I$3)/$D$3),"")</f>
        <v>0</v>
      </c>
      <c r="Y25" s="42">
        <f t="shared" si="6"/>
        <v>0</v>
      </c>
    </row>
    <row r="26" spans="2:25" x14ac:dyDescent="0.15">
      <c r="B26" s="92"/>
      <c r="C26" s="49">
        <v>43</v>
      </c>
      <c r="D26" s="41">
        <v>0</v>
      </c>
      <c r="E26" s="42" t="str">
        <f t="shared" si="5"/>
        <v/>
      </c>
      <c r="F26" s="79" t="str">
        <f>IF(AND($C26&lt;F$6,COUNT($E26:E26)&lt;$D$3+1),IF($D26*(1-$I$3)/$D$3*(F$6-$C$26)&gt;$D26*(1-$I$3),$D26*$I$3-$D26*$I$4,$D26*(1-$I$3)/$D$3),"")</f>
        <v/>
      </c>
      <c r="G26" s="79" t="str">
        <f>IF(AND($C26&lt;G$6,COUNT($E26:F26)&lt;$D$3+1),IF($D26*(1-$I$3)/$D$3*(G$6-$C$26)&gt;$D26*(1-$I$3),$D26*$I$3-$D26*$I$4,$D26*(1-$I$3)/$D$3),"")</f>
        <v/>
      </c>
      <c r="H26" s="79" t="str">
        <f>IF(AND($C26&lt;H$6,COUNT($E26:G26)&lt;$D$3+1),IF($D26*(1-$I$3)/$D$3*(H$6-$C$26)&gt;$D26*(1-$I$3),$D26*$I$3-$D26*$I$4,$D26*(1-$I$3)/$D$3),"")</f>
        <v/>
      </c>
      <c r="I26" s="79" t="str">
        <f>IF(AND($C26&lt;I$6,COUNT($E26:H26)&lt;$D$3+1),IF($D26*(1-$I$3)/$D$3*(I$6-$C$26)&gt;$D26*(1-$I$3),$D26*$I$3-$D26*$I$4,$D26*(1-$I$3)/$D$3),"")</f>
        <v/>
      </c>
      <c r="J26" s="79" t="str">
        <f>IF(AND($C26&lt;J$6,COUNT($E26:I26)&lt;$D$3+1),IF($D26*(1-$I$3)/$D$3*(J$6-$C$26)&gt;$D26*(1-$I$3),$D26*$I$3-$D26*$I$4,$D26*(1-$I$3)/$D$3),"")</f>
        <v/>
      </c>
      <c r="K26" s="79" t="str">
        <f>IF(AND($C26&lt;K$6,COUNT($E26:J26)&lt;$D$3+1),IF($D26*(1-$I$3)/$D$3*(K$6-$C$26)&gt;$D26*(1-$I$3),$D26*$I$3-$D26*$I$4,$D26*(1-$I$3)/$D$3),"")</f>
        <v/>
      </c>
      <c r="L26" s="79" t="str">
        <f>IF(AND($C26&lt;L$6,COUNT($E26:K26)&lt;$D$3+1),IF($D26*(1-$I$3)/$D$3*(L$6-$C$26)&gt;$D26*(1-$I$3),$D26*$I$3-$D26*$I$4,$D26*(1-$I$3)/$D$3),"")</f>
        <v/>
      </c>
      <c r="M26" s="79" t="str">
        <f>IF(AND($C26&lt;M$6,COUNT($E26:L26)&lt;$D$3+1),IF($D26*(1-$I$3)/$D$3*(M$6-$C$26)&gt;$D26*(1-$I$3),$D26*$I$3-$D26*$I$4,$D26*(1-$I$3)/$D$3),"")</f>
        <v/>
      </c>
      <c r="N26" s="79" t="str">
        <f>IF(AND($C26&lt;N$6,COUNT($E26:M26)&lt;$D$3+1),IF($D26*(1-$I$3)/$D$3*(N$6-$C$26)&gt;$D26*(1-$I$3),$D26*$I$3-$D26*$I$4,$D26*(1-$I$3)/$D$3),"")</f>
        <v/>
      </c>
      <c r="O26" s="79" t="str">
        <f>IF(AND($C26&lt;O$6,COUNT($E26:N26)&lt;$D$3+1),IF($D26*(1-$I$3)/$D$3*(O$6-$C$26)&gt;$D26*(1-$I$3),$D26*$I$3-$D26*$I$4,$D26*(1-$I$3)/$D$3),"")</f>
        <v/>
      </c>
      <c r="P26" s="79" t="str">
        <f>IF(AND($C26&lt;P$6,COUNT($E26:O26)&lt;$D$3+1),IF($D26*(1-$I$3)/$D$3*(P$6-$C$26)&gt;$D26*(1-$I$3),$D26*$I$3-$D26*$I$4,$D26*(1-$I$3)/$D$3),"")</f>
        <v/>
      </c>
      <c r="Q26" s="79" t="str">
        <f>IF(AND($C26&lt;Q$6,COUNT($E26:P26)&lt;$D$3+1),IF($D26*(1-$I$3)/$D$3*(Q$6-$C$26)&gt;$D26*(1-$I$3),$D26*$I$3-$D26*$I$4,$D26*(1-$I$3)/$D$3),"")</f>
        <v/>
      </c>
      <c r="R26" s="79" t="str">
        <f>IF(AND($C26&lt;R$6,COUNT($E26:Q26)&lt;$D$3+1),IF($D26*(1-$I$3)/$D$3*(R$6-$C$26)&gt;$D26*(1-$I$3),$D26*$I$3-$D26*$I$4,$D26*(1-$I$3)/$D$3),"")</f>
        <v/>
      </c>
      <c r="S26" s="79">
        <f>IF(AND($C26&lt;S$6,COUNT($E26:R26)&lt;$D$3+1),IF($D26*(1-$I$3)/$D$3*(S$6-$C$26)&gt;$D26*(1-$I$3),$D26*$I$3-$D26*$I$4,$D26*(1-$I$3)/$D$3),"")</f>
        <v>0</v>
      </c>
      <c r="T26" s="79">
        <f>IF(AND($C26&lt;T$6,COUNT($E26:S26)&lt;$D$3+1),IF($D26*(1-$I$3)/$D$3*(T$6-$C$26)&gt;$D26*(1-$I$3),$D26*$I$3-$D26*$I$4,$D26*(1-$I$3)/$D$3),"")</f>
        <v>0</v>
      </c>
      <c r="U26" s="79">
        <f>IF(AND($C26&lt;U$6,COUNT($E26:T26)&lt;$D$3+1),IF($D26*(1-$I$3)/$D$3*(U$6-$C$26)&gt;$D26*(1-$I$3),$D26*$I$3-$D26*$I$4,$D26*(1-$I$3)/$D$3),"")</f>
        <v>0</v>
      </c>
      <c r="V26" s="79">
        <f>IF(AND($C26&lt;V$6,COUNT($E26:U26)&lt;$D$3+1),IF($D26*(1-$I$3)/$D$3*(V$6-$C$26)&gt;$D26*(1-$I$3),$D26*$I$3-$D26*$I$4,$D26*(1-$I$3)/$D$3),"")</f>
        <v>0</v>
      </c>
      <c r="W26" s="79">
        <f>IF(AND($C26&lt;W$6,COUNT($E26:V26)&lt;$D$3+1),IF($D26*(1-$I$3)/$D$3*(W$6-$C$26)&gt;$D26*(1-$I$3),$D26*$I$3-$D26*$I$4,$D26*(1-$I$3)/$D$3),"")</f>
        <v>0</v>
      </c>
      <c r="X26" s="79">
        <f>IF(AND($C26&lt;X$6,COUNT($E26:W26)&lt;$D$3+1),IF($D26*(1-$I$3)/$D$3*(X$6-$C$26)&gt;$D26*(1-$I$3),$D26*$I$3-$D26*$I$4,$D26*(1-$I$3)/$D$3),"")</f>
        <v>0</v>
      </c>
      <c r="Y26" s="42">
        <f t="shared" si="6"/>
        <v>0</v>
      </c>
    </row>
    <row r="27" spans="2:25" x14ac:dyDescent="0.15">
      <c r="B27" s="92"/>
      <c r="C27" s="49">
        <v>44</v>
      </c>
      <c r="D27" s="41">
        <v>0</v>
      </c>
      <c r="E27" s="42" t="str">
        <f t="shared" si="5"/>
        <v/>
      </c>
      <c r="F27" s="79" t="str">
        <f>IF(AND($C27&lt;F$6,COUNT($E27:E27)&lt;$D$3+1),IF($D27*(1-$I$3)/$D$3*(F$6-$C$27)&gt;$D27*(1-$I$3),$D27*$I$3-$D27*$I$4,$D27*(1-$I$3)/$D$3),"")</f>
        <v/>
      </c>
      <c r="G27" s="79" t="str">
        <f>IF(AND($C27&lt;G$6,COUNT($E27:F27)&lt;$D$3+1),IF($D27*(1-$I$3)/$D$3*(G$6-$C$27)&gt;$D27*(1-$I$3),$D27*$I$3-$D27*$I$4,$D27*(1-$I$3)/$D$3),"")</f>
        <v/>
      </c>
      <c r="H27" s="79" t="str">
        <f>IF(AND($C27&lt;H$6,COUNT($E27:G27)&lt;$D$3+1),IF($D27*(1-$I$3)/$D$3*(H$6-$C$27)&gt;$D27*(1-$I$3),$D27*$I$3-$D27*$I$4,$D27*(1-$I$3)/$D$3),"")</f>
        <v/>
      </c>
      <c r="I27" s="79" t="str">
        <f>IF(AND($C27&lt;I$6,COUNT($E27:H27)&lt;$D$3+1),IF($D27*(1-$I$3)/$D$3*(I$6-$C$27)&gt;$D27*(1-$I$3),$D27*$I$3-$D27*$I$4,$D27*(1-$I$3)/$D$3),"")</f>
        <v/>
      </c>
      <c r="J27" s="79" t="str">
        <f>IF(AND($C27&lt;J$6,COUNT($E27:I27)&lt;$D$3+1),IF($D27*(1-$I$3)/$D$3*(J$6-$C$27)&gt;$D27*(1-$I$3),$D27*$I$3-$D27*$I$4,$D27*(1-$I$3)/$D$3),"")</f>
        <v/>
      </c>
      <c r="K27" s="79" t="str">
        <f>IF(AND($C27&lt;K$6,COUNT($E27:J27)&lt;$D$3+1),IF($D27*(1-$I$3)/$D$3*(K$6-$C$27)&gt;$D27*(1-$I$3),$D27*$I$3-$D27*$I$4,$D27*(1-$I$3)/$D$3),"")</f>
        <v/>
      </c>
      <c r="L27" s="79" t="str">
        <f>IF(AND($C27&lt;L$6,COUNT($E27:K27)&lt;$D$3+1),IF($D27*(1-$I$3)/$D$3*(L$6-$C$27)&gt;$D27*(1-$I$3),$D27*$I$3-$D27*$I$4,$D27*(1-$I$3)/$D$3),"")</f>
        <v/>
      </c>
      <c r="M27" s="79" t="str">
        <f>IF(AND($C27&lt;M$6,COUNT($E27:L27)&lt;$D$3+1),IF($D27*(1-$I$3)/$D$3*(M$6-$C$27)&gt;$D27*(1-$I$3),$D27*$I$3-$D27*$I$4,$D27*(1-$I$3)/$D$3),"")</f>
        <v/>
      </c>
      <c r="N27" s="79" t="str">
        <f>IF(AND($C27&lt;N$6,COUNT($E27:M27)&lt;$D$3+1),IF($D27*(1-$I$3)/$D$3*(N$6-$C$27)&gt;$D27*(1-$I$3),$D27*$I$3-$D27*$I$4,$D27*(1-$I$3)/$D$3),"")</f>
        <v/>
      </c>
      <c r="O27" s="79" t="str">
        <f>IF(AND($C27&lt;O$6,COUNT($E27:N27)&lt;$D$3+1),IF($D27*(1-$I$3)/$D$3*(O$6-$C$27)&gt;$D27*(1-$I$3),$D27*$I$3-$D27*$I$4,$D27*(1-$I$3)/$D$3),"")</f>
        <v/>
      </c>
      <c r="P27" s="79" t="str">
        <f>IF(AND($C27&lt;P$6,COUNT($E27:O27)&lt;$D$3+1),IF($D27*(1-$I$3)/$D$3*(P$6-$C$27)&gt;$D27*(1-$I$3),$D27*$I$3-$D27*$I$4,$D27*(1-$I$3)/$D$3),"")</f>
        <v/>
      </c>
      <c r="Q27" s="79" t="str">
        <f>IF(AND($C27&lt;Q$6,COUNT($E27:P27)&lt;$D$3+1),IF($D27*(1-$I$3)/$D$3*(Q$6-$C$27)&gt;$D27*(1-$I$3),$D27*$I$3-$D27*$I$4,$D27*(1-$I$3)/$D$3),"")</f>
        <v/>
      </c>
      <c r="R27" s="79" t="str">
        <f>IF(AND($C27&lt;R$6,COUNT($E27:Q27)&lt;$D$3+1),IF($D27*(1-$I$3)/$D$3*(R$6-$C$27)&gt;$D27*(1-$I$3),$D27*$I$3-$D27*$I$4,$D27*(1-$I$3)/$D$3),"")</f>
        <v/>
      </c>
      <c r="S27" s="79" t="str">
        <f>IF(AND($C27&lt;S$6,COUNT($E27:R27)&lt;$D$3+1),IF($D27*(1-$I$3)/$D$3*(S$6-$C$27)&gt;$D27*(1-$I$3),$D27*$I$3-$D27*$I$4,$D27*(1-$I$3)/$D$3),"")</f>
        <v/>
      </c>
      <c r="T27" s="79">
        <f>IF(AND($C27&lt;T$6,COUNT($E27:S27)&lt;$D$3+1),IF($D27*(1-$I$3)/$D$3*(T$6-$C$27)&gt;$D27*(1-$I$3),$D27*$I$3-$D27*$I$4,$D27*(1-$I$3)/$D$3),"")</f>
        <v>0</v>
      </c>
      <c r="U27" s="79">
        <f>IF(AND($C27&lt;U$6,COUNT($E27:T27)&lt;$D$3+1),IF($D27*(1-$I$3)/$D$3*(U$6-$C$27)&gt;$D27*(1-$I$3),$D27*$I$3-$D27*$I$4,$D27*(1-$I$3)/$D$3),"")</f>
        <v>0</v>
      </c>
      <c r="V27" s="79">
        <f>IF(AND($C27&lt;V$6,COUNT($E27:U27)&lt;$D$3+1),IF($D27*(1-$I$3)/$D$3*(V$6-$C$27)&gt;$D27*(1-$I$3),$D27*$I$3-$D27*$I$4,$D27*(1-$I$3)/$D$3),"")</f>
        <v>0</v>
      </c>
      <c r="W27" s="79">
        <f>IF(AND($C27&lt;W$6,COUNT($E27:V27)&lt;$D$3+1),IF($D27*(1-$I$3)/$D$3*(W$6-$C$27)&gt;$D27*(1-$I$3),$D27*$I$3-$D27*$I$4,$D27*(1-$I$3)/$D$3),"")</f>
        <v>0</v>
      </c>
      <c r="X27" s="79">
        <f>IF(AND($C27&lt;X$6,COUNT($E27:W27)&lt;$D$3+1),IF($D27*(1-$I$3)/$D$3*(X$6-$C$27)&gt;$D27*(1-$I$3),$D27*$I$3-$D27*$I$4,$D27*(1-$I$3)/$D$3),"")</f>
        <v>0</v>
      </c>
      <c r="Y27" s="42">
        <f t="shared" si="6"/>
        <v>0</v>
      </c>
    </row>
    <row r="28" spans="2:25" x14ac:dyDescent="0.15">
      <c r="B28" s="92"/>
      <c r="C28" s="49">
        <v>45</v>
      </c>
      <c r="D28" s="41">
        <v>0</v>
      </c>
      <c r="E28" s="42" t="str">
        <f t="shared" si="5"/>
        <v/>
      </c>
      <c r="F28" s="79" t="str">
        <f>IF(AND($C28&lt;F$6,COUNT($E28:E28)&lt;$D$3+1),IF($D28*(1-$I$3)/$D$3*(F$6-$C$28)&gt;$D28*(1-$I$3),$D28*$I$3-$D28*$I$4,$D28*(1-$I$3)/$D$3),"")</f>
        <v/>
      </c>
      <c r="G28" s="79" t="str">
        <f>IF(AND($C28&lt;G$6,COUNT($E28:F28)&lt;$D$3+1),IF($D28*(1-$I$3)/$D$3*(G$6-$C$28)&gt;$D28*(1-$I$3),$D28*$I$3-$D28*$I$4,$D28*(1-$I$3)/$D$3),"")</f>
        <v/>
      </c>
      <c r="H28" s="79" t="str">
        <f>IF(AND($C28&lt;H$6,COUNT($E28:G28)&lt;$D$3+1),IF($D28*(1-$I$3)/$D$3*(H$6-$C$28)&gt;$D28*(1-$I$3),$D28*$I$3-$D28*$I$4,$D28*(1-$I$3)/$D$3),"")</f>
        <v/>
      </c>
      <c r="I28" s="79" t="str">
        <f>IF(AND($C28&lt;I$6,COUNT($E28:H28)&lt;$D$3+1),IF($D28*(1-$I$3)/$D$3*(I$6-$C$28)&gt;$D28*(1-$I$3),$D28*$I$3-$D28*$I$4,$D28*(1-$I$3)/$D$3),"")</f>
        <v/>
      </c>
      <c r="J28" s="79" t="str">
        <f>IF(AND($C28&lt;J$6,COUNT($E28:I28)&lt;$D$3+1),IF($D28*(1-$I$3)/$D$3*(J$6-$C$28)&gt;$D28*(1-$I$3),$D28*$I$3-$D28*$I$4,$D28*(1-$I$3)/$D$3),"")</f>
        <v/>
      </c>
      <c r="K28" s="79" t="str">
        <f>IF(AND($C28&lt;K$6,COUNT($E28:J28)&lt;$D$3+1),IF($D28*(1-$I$3)/$D$3*(K$6-$C$28)&gt;$D28*(1-$I$3),$D28*$I$3-$D28*$I$4,$D28*(1-$I$3)/$D$3),"")</f>
        <v/>
      </c>
      <c r="L28" s="79" t="str">
        <f>IF(AND($C28&lt;L$6,COUNT($E28:K28)&lt;$D$3+1),IF($D28*(1-$I$3)/$D$3*(L$6-$C$28)&gt;$D28*(1-$I$3),$D28*$I$3-$D28*$I$4,$D28*(1-$I$3)/$D$3),"")</f>
        <v/>
      </c>
      <c r="M28" s="79" t="str">
        <f>IF(AND($C28&lt;M$6,COUNT($E28:L28)&lt;$D$3+1),IF($D28*(1-$I$3)/$D$3*(M$6-$C$28)&gt;$D28*(1-$I$3),$D28*$I$3-$D28*$I$4,$D28*(1-$I$3)/$D$3),"")</f>
        <v/>
      </c>
      <c r="N28" s="79" t="str">
        <f>IF(AND($C28&lt;N$6,COUNT($E28:M28)&lt;$D$3+1),IF($D28*(1-$I$3)/$D$3*(N$6-$C$28)&gt;$D28*(1-$I$3),$D28*$I$3-$D28*$I$4,$D28*(1-$I$3)/$D$3),"")</f>
        <v/>
      </c>
      <c r="O28" s="79" t="str">
        <f>IF(AND($C28&lt;O$6,COUNT($E28:N28)&lt;$D$3+1),IF($D28*(1-$I$3)/$D$3*(O$6-$C$28)&gt;$D28*(1-$I$3),$D28*$I$3-$D28*$I$4,$D28*(1-$I$3)/$D$3),"")</f>
        <v/>
      </c>
      <c r="P28" s="79" t="str">
        <f>IF(AND($C28&lt;P$6,COUNT($E28:O28)&lt;$D$3+1),IF($D28*(1-$I$3)/$D$3*(P$6-$C$28)&gt;$D28*(1-$I$3),$D28*$I$3-$D28*$I$4,$D28*(1-$I$3)/$D$3),"")</f>
        <v/>
      </c>
      <c r="Q28" s="79" t="str">
        <f>IF(AND($C28&lt;Q$6,COUNT($E28:P28)&lt;$D$3+1),IF($D28*(1-$I$3)/$D$3*(Q$6-$C$28)&gt;$D28*(1-$I$3),$D28*$I$3-$D28*$I$4,$D28*(1-$I$3)/$D$3),"")</f>
        <v/>
      </c>
      <c r="R28" s="79" t="str">
        <f>IF(AND($C28&lt;R$6,COUNT($E28:Q28)&lt;$D$3+1),IF($D28*(1-$I$3)/$D$3*(R$6-$C$28)&gt;$D28*(1-$I$3),$D28*$I$3-$D28*$I$4,$D28*(1-$I$3)/$D$3),"")</f>
        <v/>
      </c>
      <c r="S28" s="79" t="str">
        <f>IF(AND($C28&lt;S$6,COUNT($E28:R28)&lt;$D$3+1),IF($D28*(1-$I$3)/$D$3*(S$6-$C$28)&gt;$D28*(1-$I$3),$D28*$I$3-$D28*$I$4,$D28*(1-$I$3)/$D$3),"")</f>
        <v/>
      </c>
      <c r="T28" s="79" t="str">
        <f>IF(AND($C28&lt;T$6,COUNT($E28:S28)&lt;$D$3+1),IF($D28*(1-$I$3)/$D$3*(T$6-$C$28)&gt;$D28*(1-$I$3),$D28*$I$3-$D28*$I$4,$D28*(1-$I$3)/$D$3),"")</f>
        <v/>
      </c>
      <c r="U28" s="79">
        <f>IF(AND($C28&lt;U$6,COUNT($E28:T28)&lt;$D$3+1),IF($D28*(1-$I$3)/$D$3*(U$6-$C$28)&gt;$D28*(1-$I$3),$D28*$I$3-$D28*$I$4,$D28*(1-$I$3)/$D$3),"")</f>
        <v>0</v>
      </c>
      <c r="V28" s="79">
        <f>IF(AND($C28&lt;V$6,COUNT($E28:U28)&lt;$D$3+1),IF($D28*(1-$I$3)/$D$3*(V$6-$C$28)&gt;$D28*(1-$I$3),$D28*$I$3-$D28*$I$4,$D28*(1-$I$3)/$D$3),"")</f>
        <v>0</v>
      </c>
      <c r="W28" s="79">
        <f>IF(AND($C28&lt;W$6,COUNT($E28:V28)&lt;$D$3+1),IF($D28*(1-$I$3)/$D$3*(W$6-$C$28)&gt;$D28*(1-$I$3),$D28*$I$3-$D28*$I$4,$D28*(1-$I$3)/$D$3),"")</f>
        <v>0</v>
      </c>
      <c r="X28" s="79">
        <f>IF(AND($C28&lt;X$6,COUNT($E28:W28)&lt;$D$3+1),IF($D28*(1-$I$3)/$D$3*(X$6-$C$28)&gt;$D28*(1-$I$3),$D28*$I$3-$D28*$I$4,$D28*(1-$I$3)/$D$3),"")</f>
        <v>0</v>
      </c>
      <c r="Y28" s="42">
        <f t="shared" si="6"/>
        <v>0</v>
      </c>
    </row>
    <row r="29" spans="2:25" x14ac:dyDescent="0.15">
      <c r="B29" s="92"/>
      <c r="C29" s="49">
        <v>46</v>
      </c>
      <c r="D29" s="41">
        <v>0</v>
      </c>
      <c r="E29" s="42" t="str">
        <f t="shared" si="5"/>
        <v/>
      </c>
      <c r="F29" s="79" t="str">
        <f>IF(AND($C29&lt;F$6,COUNT($E29:E29)&lt;$D$3+1),IF($D29*(1-$I$3)/$D$3*(F$6-$C$29)&gt;$D29*(1-$I$3),$D29*$I$3-$D29*$I$4,$D29*(1-$I$3)/$D$3),"")</f>
        <v/>
      </c>
      <c r="G29" s="79" t="str">
        <f>IF(AND($C29&lt;G$6,COUNT($E29:F29)&lt;$D$3+1),IF($D29*(1-$I$3)/$D$3*(G$6-$C$29)&gt;$D29*(1-$I$3),$D29*$I$3-$D29*$I$4,$D29*(1-$I$3)/$D$3),"")</f>
        <v/>
      </c>
      <c r="H29" s="79" t="str">
        <f>IF(AND($C29&lt;H$6,COUNT($E29:G29)&lt;$D$3+1),IF($D29*(1-$I$3)/$D$3*(H$6-$C$29)&gt;$D29*(1-$I$3),$D29*$I$3-$D29*$I$4,$D29*(1-$I$3)/$D$3),"")</f>
        <v/>
      </c>
      <c r="I29" s="79" t="str">
        <f>IF(AND($C29&lt;I$6,COUNT($E29:H29)&lt;$D$3+1),IF($D29*(1-$I$3)/$D$3*(I$6-$C$29)&gt;$D29*(1-$I$3),$D29*$I$3-$D29*$I$4,$D29*(1-$I$3)/$D$3),"")</f>
        <v/>
      </c>
      <c r="J29" s="79" t="str">
        <f>IF(AND($C29&lt;J$6,COUNT($E29:I29)&lt;$D$3+1),IF($D29*(1-$I$3)/$D$3*(J$6-$C$29)&gt;$D29*(1-$I$3),$D29*$I$3-$D29*$I$4,$D29*(1-$I$3)/$D$3),"")</f>
        <v/>
      </c>
      <c r="K29" s="79" t="str">
        <f>IF(AND($C29&lt;K$6,COUNT($E29:J29)&lt;$D$3+1),IF($D29*(1-$I$3)/$D$3*(K$6-$C$29)&gt;$D29*(1-$I$3),$D29*$I$3-$D29*$I$4,$D29*(1-$I$3)/$D$3),"")</f>
        <v/>
      </c>
      <c r="L29" s="79" t="str">
        <f>IF(AND($C29&lt;L$6,COUNT($E29:K29)&lt;$D$3+1),IF($D29*(1-$I$3)/$D$3*(L$6-$C$29)&gt;$D29*(1-$I$3),$D29*$I$3-$D29*$I$4,$D29*(1-$I$3)/$D$3),"")</f>
        <v/>
      </c>
      <c r="M29" s="79" t="str">
        <f>IF(AND($C29&lt;M$6,COUNT($E29:L29)&lt;$D$3+1),IF($D29*(1-$I$3)/$D$3*(M$6-$C$29)&gt;$D29*(1-$I$3),$D29*$I$3-$D29*$I$4,$D29*(1-$I$3)/$D$3),"")</f>
        <v/>
      </c>
      <c r="N29" s="79" t="str">
        <f>IF(AND($C29&lt;N$6,COUNT($E29:M29)&lt;$D$3+1),IF($D29*(1-$I$3)/$D$3*(N$6-$C$29)&gt;$D29*(1-$I$3),$D29*$I$3-$D29*$I$4,$D29*(1-$I$3)/$D$3),"")</f>
        <v/>
      </c>
      <c r="O29" s="79" t="str">
        <f>IF(AND($C29&lt;O$6,COUNT($E29:N29)&lt;$D$3+1),IF($D29*(1-$I$3)/$D$3*(O$6-$C$29)&gt;$D29*(1-$I$3),$D29*$I$3-$D29*$I$4,$D29*(1-$I$3)/$D$3),"")</f>
        <v/>
      </c>
      <c r="P29" s="79" t="str">
        <f>IF(AND($C29&lt;P$6,COUNT($E29:O29)&lt;$D$3+1),IF($D29*(1-$I$3)/$D$3*(P$6-$C$29)&gt;$D29*(1-$I$3),$D29*$I$3-$D29*$I$4,$D29*(1-$I$3)/$D$3),"")</f>
        <v/>
      </c>
      <c r="Q29" s="79" t="str">
        <f>IF(AND($C29&lt;Q$6,COUNT($E29:P29)&lt;$D$3+1),IF($D29*(1-$I$3)/$D$3*(Q$6-$C$29)&gt;$D29*(1-$I$3),$D29*$I$3-$D29*$I$4,$D29*(1-$I$3)/$D$3),"")</f>
        <v/>
      </c>
      <c r="R29" s="79" t="str">
        <f>IF(AND($C29&lt;R$6,COUNT($E29:Q29)&lt;$D$3+1),IF($D29*(1-$I$3)/$D$3*(R$6-$C$29)&gt;$D29*(1-$I$3),$D29*$I$3-$D29*$I$4,$D29*(1-$I$3)/$D$3),"")</f>
        <v/>
      </c>
      <c r="S29" s="79" t="str">
        <f>IF(AND($C29&lt;S$6,COUNT($E29:R29)&lt;$D$3+1),IF($D29*(1-$I$3)/$D$3*(S$6-$C$29)&gt;$D29*(1-$I$3),$D29*$I$3-$D29*$I$4,$D29*(1-$I$3)/$D$3),"")</f>
        <v/>
      </c>
      <c r="T29" s="79" t="str">
        <f>IF(AND($C29&lt;T$6,COUNT($E29:S29)&lt;$D$3+1),IF($D29*(1-$I$3)/$D$3*(T$6-$C$29)&gt;$D29*(1-$I$3),$D29*$I$3-$D29*$I$4,$D29*(1-$I$3)/$D$3),"")</f>
        <v/>
      </c>
      <c r="U29" s="79" t="str">
        <f>IF(AND($C29&lt;U$6,COUNT($E29:T29)&lt;$D$3+1),IF($D29*(1-$I$3)/$D$3*(U$6-$C$29)&gt;$D29*(1-$I$3),$D29*$I$3-$D29*$I$4,$D29*(1-$I$3)/$D$3),"")</f>
        <v/>
      </c>
      <c r="V29" s="79">
        <f>IF(AND($C29&lt;V$6,COUNT($E29:U29)&lt;$D$3+1),IF($D29*(1-$I$3)/$D$3*(V$6-$C$29)&gt;$D29*(1-$I$3),$D29*$I$3-$D29*$I$4,$D29*(1-$I$3)/$D$3),"")</f>
        <v>0</v>
      </c>
      <c r="W29" s="79">
        <f>IF(AND($C29&lt;W$6,COUNT($E29:V29)&lt;$D$3+1),IF($D29*(1-$I$3)/$D$3*(W$6-$C$29)&gt;$D29*(1-$I$3),$D29*$I$3-$D29*$I$4,$D29*(1-$I$3)/$D$3),"")</f>
        <v>0</v>
      </c>
      <c r="X29" s="79">
        <f>IF(AND($C29&lt;X$6,COUNT($E29:W29)&lt;$D$3+1),IF($D29*(1-$I$3)/$D$3*(X$6-$C$29)&gt;$D29*(1-$I$3),$D29*$I$3-$D29*$I$4,$D29*(1-$I$3)/$D$3),"")</f>
        <v>0</v>
      </c>
      <c r="Y29" s="42">
        <f>D29-SUM(E29:X29)</f>
        <v>0</v>
      </c>
    </row>
    <row r="30" spans="2:25" x14ac:dyDescent="0.15">
      <c r="B30" s="92"/>
      <c r="C30" s="49">
        <v>47</v>
      </c>
      <c r="D30" s="41">
        <v>0</v>
      </c>
      <c r="E30" s="42" t="str">
        <f t="shared" si="5"/>
        <v/>
      </c>
      <c r="F30" s="79" t="str">
        <f>IF(AND($C30&lt;F$6,COUNT($E30:E30)&lt;$D$3+1),IF($D30*(1-$I$3)/$D$3*(F$6-$C$30)&gt;$D30*(1-$I$3),$D30*$I$3-$D30*$I$4,$D30*(1-$I$3)/$D$3),"")</f>
        <v/>
      </c>
      <c r="G30" s="79" t="str">
        <f>IF(AND($C30&lt;G$6,COUNT($E30:F30)&lt;$D$3+1),IF($D30*(1-$I$3)/$D$3*(G$6-$C$30)&gt;$D30*(1-$I$3),$D30*$I$3-$D30*$I$4,$D30*(1-$I$3)/$D$3),"")</f>
        <v/>
      </c>
      <c r="H30" s="79" t="str">
        <f>IF(AND($C30&lt;H$6,COUNT($E30:G30)&lt;$D$3+1),IF($D30*(1-$I$3)/$D$3*(H$6-$C$30)&gt;$D30*(1-$I$3),$D30*$I$3-$D30*$I$4,$D30*(1-$I$3)/$D$3),"")</f>
        <v/>
      </c>
      <c r="I30" s="79" t="str">
        <f>IF(AND($C30&lt;I$6,COUNT($E30:H30)&lt;$D$3+1),IF($D30*(1-$I$3)/$D$3*(I$6-$C$30)&gt;$D30*(1-$I$3),$D30*$I$3-$D30*$I$4,$D30*(1-$I$3)/$D$3),"")</f>
        <v/>
      </c>
      <c r="J30" s="79" t="str">
        <f>IF(AND($C30&lt;J$6,COUNT($E30:I30)&lt;$D$3+1),IF($D30*(1-$I$3)/$D$3*(J$6-$C$30)&gt;$D30*(1-$I$3),$D30*$I$3-$D30*$I$4,$D30*(1-$I$3)/$D$3),"")</f>
        <v/>
      </c>
      <c r="K30" s="79" t="str">
        <f>IF(AND($C30&lt;K$6,COUNT($E30:J30)&lt;$D$3+1),IF($D30*(1-$I$3)/$D$3*(K$6-$C$30)&gt;$D30*(1-$I$3),$D30*$I$3-$D30*$I$4,$D30*(1-$I$3)/$D$3),"")</f>
        <v/>
      </c>
      <c r="L30" s="79" t="str">
        <f>IF(AND($C30&lt;L$6,COUNT($E30:K30)&lt;$D$3+1),IF($D30*(1-$I$3)/$D$3*(L$6-$C$30)&gt;$D30*(1-$I$3),$D30*$I$3-$D30*$I$4,$D30*(1-$I$3)/$D$3),"")</f>
        <v/>
      </c>
      <c r="M30" s="79" t="str">
        <f>IF(AND($C30&lt;M$6,COUNT($E30:L30)&lt;$D$3+1),IF($D30*(1-$I$3)/$D$3*(M$6-$C$30)&gt;$D30*(1-$I$3),$D30*$I$3-$D30*$I$4,$D30*(1-$I$3)/$D$3),"")</f>
        <v/>
      </c>
      <c r="N30" s="79" t="str">
        <f>IF(AND($C30&lt;N$6,COUNT($E30:M30)&lt;$D$3+1),IF($D30*(1-$I$3)/$D$3*(N$6-$C$30)&gt;$D30*(1-$I$3),$D30*$I$3-$D30*$I$4,$D30*(1-$I$3)/$D$3),"")</f>
        <v/>
      </c>
      <c r="O30" s="79" t="str">
        <f>IF(AND($C30&lt;O$6,COUNT($E30:N30)&lt;$D$3+1),IF($D30*(1-$I$3)/$D$3*(O$6-$C$30)&gt;$D30*(1-$I$3),$D30*$I$3-$D30*$I$4,$D30*(1-$I$3)/$D$3),"")</f>
        <v/>
      </c>
      <c r="P30" s="79" t="str">
        <f>IF(AND($C30&lt;P$6,COUNT($E30:O30)&lt;$D$3+1),IF($D30*(1-$I$3)/$D$3*(P$6-$C$30)&gt;$D30*(1-$I$3),$D30*$I$3-$D30*$I$4,$D30*(1-$I$3)/$D$3),"")</f>
        <v/>
      </c>
      <c r="Q30" s="79" t="str">
        <f>IF(AND($C30&lt;Q$6,COUNT($E30:P30)&lt;$D$3+1),IF($D30*(1-$I$3)/$D$3*(Q$6-$C$30)&gt;$D30*(1-$I$3),$D30*$I$3-$D30*$I$4,$D30*(1-$I$3)/$D$3),"")</f>
        <v/>
      </c>
      <c r="R30" s="79" t="str">
        <f>IF(AND($C30&lt;R$6,COUNT($E30:Q30)&lt;$D$3+1),IF($D30*(1-$I$3)/$D$3*(R$6-$C$30)&gt;$D30*(1-$I$3),$D30*$I$3-$D30*$I$4,$D30*(1-$I$3)/$D$3),"")</f>
        <v/>
      </c>
      <c r="S30" s="79" t="str">
        <f>IF(AND($C30&lt;S$6,COUNT($E30:R30)&lt;$D$3+1),IF($D30*(1-$I$3)/$D$3*(S$6-$C$30)&gt;$D30*(1-$I$3),$D30*$I$3-$D30*$I$4,$D30*(1-$I$3)/$D$3),"")</f>
        <v/>
      </c>
      <c r="T30" s="79" t="str">
        <f>IF(AND($C30&lt;T$6,COUNT($E30:S30)&lt;$D$3+1),IF($D30*(1-$I$3)/$D$3*(T$6-$C$30)&gt;$D30*(1-$I$3),$D30*$I$3-$D30*$I$4,$D30*(1-$I$3)/$D$3),"")</f>
        <v/>
      </c>
      <c r="U30" s="79" t="str">
        <f>IF(AND($C30&lt;U$6,COUNT($E30:T30)&lt;$D$3+1),IF($D30*(1-$I$3)/$D$3*(U$6-$C$30)&gt;$D30*(1-$I$3),$D30*$I$3-$D30*$I$4,$D30*(1-$I$3)/$D$3),"")</f>
        <v/>
      </c>
      <c r="V30" s="79" t="str">
        <f>IF(AND($C30&lt;V$6,COUNT($E30:U30)&lt;$D$3+1),IF($D30*(1-$I$3)/$D$3*(V$6-$C$30)&gt;$D30*(1-$I$3),$D30*$I$3-$D30*$I$4,$D30*(1-$I$3)/$D$3),"")</f>
        <v/>
      </c>
      <c r="W30" s="79">
        <f>IF(AND($C30&lt;W$6,COUNT($E30:V30)&lt;$D$3+1),IF($D30*(1-$I$3)/$D$3*(W$6-$C$30)&gt;$D30*(1-$I$3),$D30*$I$3-$D30*$I$4,$D30*(1-$I$3)/$D$3),"")</f>
        <v>0</v>
      </c>
      <c r="X30" s="79">
        <f>IF(AND($C30&lt;X$6,COUNT($E30:W30)&lt;$D$3+1),IF($D30*(1-$I$3)/$D$3*(X$6-$C$30)&gt;$D30*(1-$I$3),$D30*$I$3-$D30*$I$4,$D30*(1-$I$3)/$D$3),"")</f>
        <v>0</v>
      </c>
      <c r="Y30" s="42">
        <f t="shared" si="6"/>
        <v>0</v>
      </c>
    </row>
    <row r="31" spans="2:25" x14ac:dyDescent="0.15">
      <c r="B31" s="92"/>
      <c r="C31" s="49">
        <v>48</v>
      </c>
      <c r="D31" s="41">
        <v>0</v>
      </c>
      <c r="E31" s="42" t="str">
        <f t="shared" si="5"/>
        <v/>
      </c>
      <c r="F31" s="79" t="str">
        <f>IF(AND($C31&lt;F$6,COUNT($E31:E31)&lt;$D$3+1),IF($D31*(1-$I$3)/$D$3*(F$6-$C$31)&gt;$D31*(1-$I$3),$D31*$I$3-$D31*$I$4,$D31*(1-$I$3)/$D$3),"")</f>
        <v/>
      </c>
      <c r="G31" s="79" t="str">
        <f>IF(AND($C31&lt;G$6,COUNT($E31:F31)&lt;$D$3+1),IF($D31*(1-$I$3)/$D$3*(G$6-$C$31)&gt;$D31*(1-$I$3),$D31*$I$3-$D31*$I$4,$D31*(1-$I$3)/$D$3),"")</f>
        <v/>
      </c>
      <c r="H31" s="79" t="str">
        <f>IF(AND($C31&lt;H$6,COUNT($E31:G31)&lt;$D$3+1),IF($D31*(1-$I$3)/$D$3*(H$6-$C$31)&gt;$D31*(1-$I$3),$D31*$I$3-$D31*$I$4,$D31*(1-$I$3)/$D$3),"")</f>
        <v/>
      </c>
      <c r="I31" s="79" t="str">
        <f>IF(AND($C31&lt;I$6,COUNT($E31:H31)&lt;$D$3+1),IF($D31*(1-$I$3)/$D$3*(I$6-$C$31)&gt;$D31*(1-$I$3),$D31*$I$3-$D31*$I$4,$D31*(1-$I$3)/$D$3),"")</f>
        <v/>
      </c>
      <c r="J31" s="79" t="str">
        <f>IF(AND($C31&lt;J$6,COUNT($E31:I31)&lt;$D$3+1),IF($D31*(1-$I$3)/$D$3*(J$6-$C$31)&gt;$D31*(1-$I$3),$D31*$I$3-$D31*$I$4,$D31*(1-$I$3)/$D$3),"")</f>
        <v/>
      </c>
      <c r="K31" s="79" t="str">
        <f>IF(AND($C31&lt;K$6,COUNT($E31:J31)&lt;$D$3+1),IF($D31*(1-$I$3)/$D$3*(K$6-$C$31)&gt;$D31*(1-$I$3),$D31*$I$3-$D31*$I$4,$D31*(1-$I$3)/$D$3),"")</f>
        <v/>
      </c>
      <c r="L31" s="79" t="str">
        <f>IF(AND($C31&lt;L$6,COUNT($E31:K31)&lt;$D$3+1),IF($D31*(1-$I$3)/$D$3*(L$6-$C$31)&gt;$D31*(1-$I$3),$D31*$I$3-$D31*$I$4,$D31*(1-$I$3)/$D$3),"")</f>
        <v/>
      </c>
      <c r="M31" s="79" t="str">
        <f>IF(AND($C31&lt;M$6,COUNT($E31:L31)&lt;$D$3+1),IF($D31*(1-$I$3)/$D$3*(M$6-$C$31)&gt;$D31*(1-$I$3),$D31*$I$3-$D31*$I$4,$D31*(1-$I$3)/$D$3),"")</f>
        <v/>
      </c>
      <c r="N31" s="79" t="str">
        <f>IF(AND($C31&lt;N$6,COUNT($E31:M31)&lt;$D$3+1),IF($D31*(1-$I$3)/$D$3*(N$6-$C$31)&gt;$D31*(1-$I$3),$D31*$I$3-$D31*$I$4,$D31*(1-$I$3)/$D$3),"")</f>
        <v/>
      </c>
      <c r="O31" s="79" t="str">
        <f>IF(AND($C31&lt;O$6,COUNT($E31:N31)&lt;$D$3+1),IF($D31*(1-$I$3)/$D$3*(O$6-$C$31)&gt;$D31*(1-$I$3),$D31*$I$3-$D31*$I$4,$D31*(1-$I$3)/$D$3),"")</f>
        <v/>
      </c>
      <c r="P31" s="79" t="str">
        <f>IF(AND($C31&lt;P$6,COUNT($E31:O31)&lt;$D$3+1),IF($D31*(1-$I$3)/$D$3*(P$6-$C$31)&gt;$D31*(1-$I$3),$D31*$I$3-$D31*$I$4,$D31*(1-$I$3)/$D$3),"")</f>
        <v/>
      </c>
      <c r="Q31" s="79" t="str">
        <f>IF(AND($C31&lt;Q$6,COUNT($E31:P31)&lt;$D$3+1),IF($D31*(1-$I$3)/$D$3*(Q$6-$C$31)&gt;$D31*(1-$I$3),$D31*$I$3-$D31*$I$4,$D31*(1-$I$3)/$D$3),"")</f>
        <v/>
      </c>
      <c r="R31" s="79" t="str">
        <f>IF(AND($C31&lt;R$6,COUNT($E31:Q31)&lt;$D$3+1),IF($D31*(1-$I$3)/$D$3*(R$6-$C$31)&gt;$D31*(1-$I$3),$D31*$I$3-$D31*$I$4,$D31*(1-$I$3)/$D$3),"")</f>
        <v/>
      </c>
      <c r="S31" s="79" t="str">
        <f>IF(AND($C31&lt;S$6,COUNT($E31:R31)&lt;$D$3+1),IF($D31*(1-$I$3)/$D$3*(S$6-$C$31)&gt;$D31*(1-$I$3),$D31*$I$3-$D31*$I$4,$D31*(1-$I$3)/$D$3),"")</f>
        <v/>
      </c>
      <c r="T31" s="79" t="str">
        <f>IF(AND($C31&lt;T$6,COUNT($E31:S31)&lt;$D$3+1),IF($D31*(1-$I$3)/$D$3*(T$6-$C$31)&gt;$D31*(1-$I$3),$D31*$I$3-$D31*$I$4,$D31*(1-$I$3)/$D$3),"")</f>
        <v/>
      </c>
      <c r="U31" s="79" t="str">
        <f>IF(AND($C31&lt;U$6,COUNT($E31:T31)&lt;$D$3+1),IF($D31*(1-$I$3)/$D$3*(U$6-$C$31)&gt;$D31*(1-$I$3),$D31*$I$3-$D31*$I$4,$D31*(1-$I$3)/$D$3),"")</f>
        <v/>
      </c>
      <c r="V31" s="79" t="str">
        <f>IF(AND($C31&lt;V$6,COUNT($E31:U31)&lt;$D$3+1),IF($D31*(1-$I$3)/$D$3*(V$6-$C$31)&gt;$D31*(1-$I$3),$D31*$I$3-$D31*$I$4,$D31*(1-$I$3)/$D$3),"")</f>
        <v/>
      </c>
      <c r="W31" s="79" t="str">
        <f>IF(AND($C31&lt;W$6,COUNT($E31:V31)&lt;$D$3+1),IF($D31*(1-$I$3)/$D$3*(W$6-$C$31)&gt;$D31*(1-$I$3),$D31*$I$3-$D31*$I$4,$D31*(1-$I$3)/$D$3),"")</f>
        <v/>
      </c>
      <c r="X31" s="79">
        <f>IF(AND($C31&lt;X$6,COUNT($E31:W31)&lt;$D$3+1),IF($D31*(1-$I$3)/$D$3*(X$6-$C$31)&gt;$D31*(1-$I$3),$D31*$I$3-$D31*$I$4,$D31*(1-$I$3)/$D$3),"")</f>
        <v>0</v>
      </c>
      <c r="Y31" s="42">
        <f t="shared" si="6"/>
        <v>0</v>
      </c>
    </row>
    <row r="32" spans="2:25" x14ac:dyDescent="0.15">
      <c r="B32" s="93"/>
      <c r="C32" s="52">
        <v>49</v>
      </c>
      <c r="D32" s="43">
        <v>0</v>
      </c>
      <c r="E32" s="44" t="str">
        <f t="shared" si="5"/>
        <v/>
      </c>
      <c r="F32" s="80" t="str">
        <f>IF(AND($C32&lt;F$6,COUNT($E32:E32)&lt;$D$3+1),IF($D32*(1-$I$3)/$D$3*(F$6-$C$32)&gt;$D32*(1-$I$3),$D32*$I$3-$D32*$I$4,$D32*(1-$I$3)/$D$3),"")</f>
        <v/>
      </c>
      <c r="G32" s="80" t="str">
        <f>IF(AND($C32&lt;G$6,COUNT($E32:F32)&lt;$D$3+1),IF($D32*(1-$I$3)/$D$3*(G$6-$C$32)&gt;$D32*(1-$I$3),$D32*$I$3-$D32*$I$4,$D32*(1-$I$3)/$D$3),"")</f>
        <v/>
      </c>
      <c r="H32" s="80" t="str">
        <f>IF(AND($C32&lt;H$6,COUNT($E32:G32)&lt;$D$3+1),IF($D32*(1-$I$3)/$D$3*(H$6-$C$32)&gt;$D32*(1-$I$3),$D32*$I$3-$D32*$I$4,$D32*(1-$I$3)/$D$3),"")</f>
        <v/>
      </c>
      <c r="I32" s="80" t="str">
        <f>IF(AND($C32&lt;I$6,COUNT($E32:H32)&lt;$D$3+1),IF($D32*(1-$I$3)/$D$3*(I$6-$C$32)&gt;$D32*(1-$I$3),$D32*$I$3-$D32*$I$4,$D32*(1-$I$3)/$D$3),"")</f>
        <v/>
      </c>
      <c r="J32" s="80" t="str">
        <f>IF(AND($C32&lt;J$6,COUNT($E32:I32)&lt;$D$3+1),IF($D32*(1-$I$3)/$D$3*(J$6-$C$32)&gt;$D32*(1-$I$3),$D32*$I$3-$D32*$I$4,$D32*(1-$I$3)/$D$3),"")</f>
        <v/>
      </c>
      <c r="K32" s="80" t="str">
        <f>IF(AND($C32&lt;K$6,COUNT($E32:J32)&lt;$D$3+1),IF($D32*(1-$I$3)/$D$3*(K$6-$C$32)&gt;$D32*(1-$I$3),$D32*$I$3-$D32*$I$4,$D32*(1-$I$3)/$D$3),"")</f>
        <v/>
      </c>
      <c r="L32" s="80" t="str">
        <f>IF(AND($C32&lt;L$6,COUNT($E32:K32)&lt;$D$3+1),IF($D32*(1-$I$3)/$D$3*(L$6-$C$32)&gt;$D32*(1-$I$3),$D32*$I$3-$D32*$I$4,$D32*(1-$I$3)/$D$3),"")</f>
        <v/>
      </c>
      <c r="M32" s="80" t="str">
        <f>IF(AND($C32&lt;M$6,COUNT($E32:L32)&lt;$D$3+1),IF($D32*(1-$I$3)/$D$3*(M$6-$C$32)&gt;$D32*(1-$I$3),$D32*$I$3-$D32*$I$4,$D32*(1-$I$3)/$D$3),"")</f>
        <v/>
      </c>
      <c r="N32" s="80" t="str">
        <f>IF(AND($C32&lt;N$6,COUNT($E32:M32)&lt;$D$3+1),IF($D32*(1-$I$3)/$D$3*(N$6-$C$32)&gt;$D32*(1-$I$3),$D32*$I$3-$D32*$I$4,$D32*(1-$I$3)/$D$3),"")</f>
        <v/>
      </c>
      <c r="O32" s="80" t="str">
        <f>IF(AND($C32&lt;O$6,COUNT($E32:N32)&lt;$D$3+1),IF($D32*(1-$I$3)/$D$3*(O$6-$C$32)&gt;$D32*(1-$I$3),$D32*$I$3-$D32*$I$4,$D32*(1-$I$3)/$D$3),"")</f>
        <v/>
      </c>
      <c r="P32" s="80" t="str">
        <f>IF(AND($C32&lt;P$6,COUNT($E32:O32)&lt;$D$3+1),IF($D32*(1-$I$3)/$D$3*(P$6-$C$32)&gt;$D32*(1-$I$3),$D32*$I$3-$D32*$I$4,$D32*(1-$I$3)/$D$3),"")</f>
        <v/>
      </c>
      <c r="Q32" s="80" t="str">
        <f>IF(AND($C32&lt;Q$6,COUNT($E32:P32)&lt;$D$3+1),IF($D32*(1-$I$3)/$D$3*(Q$6-$C$32)&gt;$D32*(1-$I$3),$D32*$I$3-$D32*$I$4,$D32*(1-$I$3)/$D$3),"")</f>
        <v/>
      </c>
      <c r="R32" s="80" t="str">
        <f>IF(AND($C32&lt;R$6,COUNT($E32:Q32)&lt;$D$3+1),IF($D32*(1-$I$3)/$D$3*(R$6-$C$32)&gt;$D32*(1-$I$3),$D32*$I$3-$D32*$I$4,$D32*(1-$I$3)/$D$3),"")</f>
        <v/>
      </c>
      <c r="S32" s="80" t="str">
        <f>IF(AND($C32&lt;S$6,COUNT($E32:R32)&lt;$D$3+1),IF($D32*(1-$I$3)/$D$3*(S$6-$C$32)&gt;$D32*(1-$I$3),$D32*$I$3-$D32*$I$4,$D32*(1-$I$3)/$D$3),"")</f>
        <v/>
      </c>
      <c r="T32" s="80" t="str">
        <f>IF(AND($C32&lt;T$6,COUNT($E32:S32)&lt;$D$3+1),IF($D32*(1-$I$3)/$D$3*(T$6-$C$32)&gt;$D32*(1-$I$3),$D32*$I$3-$D32*$I$4,$D32*(1-$I$3)/$D$3),"")</f>
        <v/>
      </c>
      <c r="U32" s="80" t="str">
        <f>IF(AND($C32&lt;U$6,COUNT($E32:T32)&lt;$D$3+1),IF($D32*(1-$I$3)/$D$3*(U$6-$C$32)&gt;$D32*(1-$I$3),$D32*$I$3-$D32*$I$4,$D32*(1-$I$3)/$D$3),"")</f>
        <v/>
      </c>
      <c r="V32" s="80" t="str">
        <f>IF(AND($C32&lt;V$6,COUNT($E32:U32)&lt;$D$3+1),IF($D32*(1-$I$3)/$D$3*(V$6-$C$32)&gt;$D32*(1-$I$3),$D32*$I$3-$D32*$I$4,$D32*(1-$I$3)/$D$3),"")</f>
        <v/>
      </c>
      <c r="W32" s="80" t="str">
        <f>IF(AND($C32&lt;W$6,COUNT($E32:V32)&lt;$D$3+1),IF($D32*(1-$I$3)/$D$3*(W$6-$C$32)&gt;$D32*(1-$I$3),$D32*$I$3-$D32*$I$4,$D32*(1-$I$3)/$D$3),"")</f>
        <v/>
      </c>
      <c r="X32" s="80" t="str">
        <f>IF(AND($C32&lt;X$6,COUNT($E32:W32)&lt;$D$3+1),IF($D32*(1-$I$3)/$D$3*(X$6-$C$32)&gt;$D32*(1-$I$3),$D32*$I$3-$D32*$I$4,$D32*(1-$I$3)/$D$3),"")</f>
        <v/>
      </c>
      <c r="Y32" s="44">
        <f t="shared" si="6"/>
        <v>0</v>
      </c>
    </row>
    <row r="33" spans="1:25" x14ac:dyDescent="0.15">
      <c r="B33" s="156"/>
      <c r="C33" s="85"/>
      <c r="D33" s="82"/>
      <c r="E33" s="83"/>
      <c r="F33" s="84"/>
      <c r="G33" s="84"/>
      <c r="H33" s="84"/>
      <c r="I33" s="84"/>
      <c r="J33" s="84"/>
      <c r="K33" s="84"/>
      <c r="L33" s="84"/>
      <c r="M33" s="84"/>
      <c r="N33" s="84"/>
      <c r="O33" s="84"/>
      <c r="P33" s="84"/>
      <c r="Q33" s="84"/>
      <c r="R33" s="84"/>
      <c r="S33" s="84"/>
      <c r="T33" s="84"/>
      <c r="U33" s="84"/>
      <c r="V33" s="84"/>
      <c r="W33" s="84"/>
      <c r="X33" s="84"/>
      <c r="Y33" s="83"/>
    </row>
    <row r="34" spans="1:25" x14ac:dyDescent="0.15">
      <c r="Y34" s="123" t="s">
        <v>53</v>
      </c>
    </row>
    <row r="35" spans="1:25" ht="15" x14ac:dyDescent="0.15">
      <c r="A35" s="148" t="s">
        <v>140</v>
      </c>
      <c r="E35" s="10">
        <v>30</v>
      </c>
      <c r="F35" s="10">
        <f>E35+1</f>
        <v>31</v>
      </c>
      <c r="G35" s="10">
        <f t="shared" ref="G35:X35" si="7">F35+1</f>
        <v>32</v>
      </c>
      <c r="H35" s="10">
        <f t="shared" si="7"/>
        <v>33</v>
      </c>
      <c r="I35" s="10">
        <f t="shared" si="7"/>
        <v>34</v>
      </c>
      <c r="J35" s="10">
        <f t="shared" si="7"/>
        <v>35</v>
      </c>
      <c r="K35" s="10">
        <f t="shared" si="7"/>
        <v>36</v>
      </c>
      <c r="L35" s="10">
        <f t="shared" si="7"/>
        <v>37</v>
      </c>
      <c r="M35" s="10">
        <f t="shared" si="7"/>
        <v>38</v>
      </c>
      <c r="N35" s="10">
        <f t="shared" si="7"/>
        <v>39</v>
      </c>
      <c r="O35" s="10">
        <f t="shared" si="7"/>
        <v>40</v>
      </c>
      <c r="P35" s="10">
        <f t="shared" si="7"/>
        <v>41</v>
      </c>
      <c r="Q35" s="10">
        <f t="shared" si="7"/>
        <v>42</v>
      </c>
      <c r="R35" s="10">
        <f t="shared" si="7"/>
        <v>43</v>
      </c>
      <c r="S35" s="10">
        <f t="shared" si="7"/>
        <v>44</v>
      </c>
      <c r="T35" s="10">
        <f t="shared" si="7"/>
        <v>45</v>
      </c>
      <c r="U35" s="10">
        <f t="shared" si="7"/>
        <v>46</v>
      </c>
      <c r="V35" s="10">
        <f t="shared" si="7"/>
        <v>47</v>
      </c>
      <c r="W35" s="10">
        <f t="shared" si="7"/>
        <v>48</v>
      </c>
      <c r="X35" s="10">
        <f t="shared" si="7"/>
        <v>49</v>
      </c>
      <c r="Y35" s="124"/>
    </row>
    <row r="36" spans="1:25" x14ac:dyDescent="0.15">
      <c r="E36" s="6">
        <v>1</v>
      </c>
      <c r="F36" s="6">
        <f t="shared" ref="F36:X36" si="8">E36+1</f>
        <v>2</v>
      </c>
      <c r="G36" s="6">
        <f t="shared" si="8"/>
        <v>3</v>
      </c>
      <c r="H36" s="6">
        <f t="shared" si="8"/>
        <v>4</v>
      </c>
      <c r="I36" s="6">
        <f t="shared" si="8"/>
        <v>5</v>
      </c>
      <c r="J36" s="6">
        <f t="shared" si="8"/>
        <v>6</v>
      </c>
      <c r="K36" s="6">
        <f t="shared" si="8"/>
        <v>7</v>
      </c>
      <c r="L36" s="6">
        <f t="shared" si="8"/>
        <v>8</v>
      </c>
      <c r="M36" s="6">
        <f t="shared" si="8"/>
        <v>9</v>
      </c>
      <c r="N36" s="6">
        <f t="shared" si="8"/>
        <v>10</v>
      </c>
      <c r="O36" s="6">
        <f t="shared" si="8"/>
        <v>11</v>
      </c>
      <c r="P36" s="6">
        <f t="shared" si="8"/>
        <v>12</v>
      </c>
      <c r="Q36" s="6">
        <f t="shared" si="8"/>
        <v>13</v>
      </c>
      <c r="R36" s="6">
        <f t="shared" si="8"/>
        <v>14</v>
      </c>
      <c r="S36" s="6">
        <f t="shared" si="8"/>
        <v>15</v>
      </c>
      <c r="T36" s="6">
        <f t="shared" si="8"/>
        <v>16</v>
      </c>
      <c r="U36" s="6">
        <f t="shared" si="8"/>
        <v>17</v>
      </c>
      <c r="V36" s="6">
        <f t="shared" si="8"/>
        <v>18</v>
      </c>
      <c r="W36" s="6">
        <f t="shared" si="8"/>
        <v>19</v>
      </c>
      <c r="X36" s="6">
        <f t="shared" si="8"/>
        <v>20</v>
      </c>
      <c r="Y36" s="125" t="s">
        <v>54</v>
      </c>
    </row>
    <row r="37" spans="1:25" x14ac:dyDescent="0.15">
      <c r="E37" s="7">
        <v>43555</v>
      </c>
      <c r="F37" s="7">
        <f t="shared" ref="F37:X37" si="9">DATE(YEAR(E37)+1,MONTH(E37),DAY(E37))</f>
        <v>43921</v>
      </c>
      <c r="G37" s="7">
        <f t="shared" si="9"/>
        <v>44286</v>
      </c>
      <c r="H37" s="7">
        <f t="shared" si="9"/>
        <v>44651</v>
      </c>
      <c r="I37" s="7">
        <f t="shared" si="9"/>
        <v>45016</v>
      </c>
      <c r="J37" s="7">
        <f t="shared" si="9"/>
        <v>45382</v>
      </c>
      <c r="K37" s="7">
        <f t="shared" si="9"/>
        <v>45747</v>
      </c>
      <c r="L37" s="7">
        <f t="shared" si="9"/>
        <v>46112</v>
      </c>
      <c r="M37" s="7">
        <f t="shared" si="9"/>
        <v>46477</v>
      </c>
      <c r="N37" s="7">
        <f t="shared" si="9"/>
        <v>46843</v>
      </c>
      <c r="O37" s="7">
        <f t="shared" si="9"/>
        <v>47208</v>
      </c>
      <c r="P37" s="7">
        <f t="shared" si="9"/>
        <v>47573</v>
      </c>
      <c r="Q37" s="7">
        <f t="shared" si="9"/>
        <v>47938</v>
      </c>
      <c r="R37" s="7">
        <f t="shared" si="9"/>
        <v>48304</v>
      </c>
      <c r="S37" s="7">
        <f t="shared" si="9"/>
        <v>48669</v>
      </c>
      <c r="T37" s="7">
        <f t="shared" si="9"/>
        <v>49034</v>
      </c>
      <c r="U37" s="7">
        <f t="shared" si="9"/>
        <v>49399</v>
      </c>
      <c r="V37" s="7">
        <f t="shared" si="9"/>
        <v>49765</v>
      </c>
      <c r="W37" s="7">
        <f t="shared" si="9"/>
        <v>50130</v>
      </c>
      <c r="X37" s="7">
        <f t="shared" si="9"/>
        <v>50495</v>
      </c>
      <c r="Y37" s="8"/>
    </row>
    <row r="38" spans="1:25" x14ac:dyDescent="0.15">
      <c r="B38" s="126"/>
      <c r="C38" s="50" t="s">
        <v>141</v>
      </c>
      <c r="D38" s="50"/>
      <c r="E38" s="42">
        <f t="shared" ref="E38:X38" si="10">E9</f>
        <v>0</v>
      </c>
      <c r="F38" s="42">
        <f t="shared" si="10"/>
        <v>0</v>
      </c>
      <c r="G38" s="42">
        <f t="shared" si="10"/>
        <v>0</v>
      </c>
      <c r="H38" s="42">
        <f t="shared" si="10"/>
        <v>0</v>
      </c>
      <c r="I38" s="42">
        <f t="shared" si="10"/>
        <v>0</v>
      </c>
      <c r="J38" s="42">
        <f t="shared" si="10"/>
        <v>0</v>
      </c>
      <c r="K38" s="42">
        <f t="shared" si="10"/>
        <v>0</v>
      </c>
      <c r="L38" s="42">
        <f t="shared" si="10"/>
        <v>0</v>
      </c>
      <c r="M38" s="42">
        <f t="shared" si="10"/>
        <v>0</v>
      </c>
      <c r="N38" s="42">
        <f t="shared" si="10"/>
        <v>0</v>
      </c>
      <c r="O38" s="42">
        <f t="shared" si="10"/>
        <v>0</v>
      </c>
      <c r="P38" s="42">
        <f t="shared" si="10"/>
        <v>0</v>
      </c>
      <c r="Q38" s="42">
        <f t="shared" si="10"/>
        <v>0</v>
      </c>
      <c r="R38" s="42">
        <f t="shared" si="10"/>
        <v>0</v>
      </c>
      <c r="S38" s="42">
        <f t="shared" si="10"/>
        <v>0</v>
      </c>
      <c r="T38" s="42">
        <f t="shared" si="10"/>
        <v>0</v>
      </c>
      <c r="U38" s="42">
        <f t="shared" si="10"/>
        <v>0</v>
      </c>
      <c r="V38" s="42">
        <f t="shared" si="10"/>
        <v>0</v>
      </c>
      <c r="W38" s="42">
        <f t="shared" si="10"/>
        <v>0</v>
      </c>
      <c r="X38" s="42">
        <f t="shared" si="10"/>
        <v>0</v>
      </c>
      <c r="Y38" s="42">
        <f>SUM(E38:X38)</f>
        <v>0</v>
      </c>
    </row>
    <row r="39" spans="1:25" x14ac:dyDescent="0.15">
      <c r="B39" s="92"/>
      <c r="C39" s="130" t="s">
        <v>142</v>
      </c>
      <c r="D39" s="51"/>
      <c r="E39" s="42">
        <f t="array" ref="E39:X39">TRANSPOSE(Y13:Y32)</f>
        <v>0</v>
      </c>
      <c r="F39" s="42">
        <v>0</v>
      </c>
      <c r="G39" s="42">
        <v>0</v>
      </c>
      <c r="H39" s="42">
        <v>0</v>
      </c>
      <c r="I39" s="42">
        <v>0</v>
      </c>
      <c r="J39" s="42">
        <v>0</v>
      </c>
      <c r="K39" s="42">
        <v>0</v>
      </c>
      <c r="L39" s="42">
        <v>0</v>
      </c>
      <c r="M39" s="42">
        <v>0</v>
      </c>
      <c r="N39" s="42">
        <v>0</v>
      </c>
      <c r="O39" s="42">
        <v>0</v>
      </c>
      <c r="P39" s="42">
        <v>0</v>
      </c>
      <c r="Q39" s="42">
        <v>0</v>
      </c>
      <c r="R39" s="42">
        <v>0</v>
      </c>
      <c r="S39" s="42">
        <v>0</v>
      </c>
      <c r="T39" s="42">
        <v>0</v>
      </c>
      <c r="U39" s="42">
        <v>0</v>
      </c>
      <c r="V39" s="42">
        <v>0</v>
      </c>
      <c r="W39" s="42">
        <v>0</v>
      </c>
      <c r="X39" s="42">
        <v>0</v>
      </c>
      <c r="Y39" s="42">
        <f>SUM(E39:X39)</f>
        <v>0</v>
      </c>
    </row>
    <row r="40" spans="1:25" x14ac:dyDescent="0.15">
      <c r="B40" s="92"/>
      <c r="C40" s="130" t="s">
        <v>143</v>
      </c>
      <c r="D40" s="4">
        <v>0.55000000000000004</v>
      </c>
      <c r="E40" s="42">
        <f t="shared" ref="E40:X40" si="11">E9*$D$40</f>
        <v>0</v>
      </c>
      <c r="F40" s="42">
        <f t="shared" si="11"/>
        <v>0</v>
      </c>
      <c r="G40" s="42">
        <f t="shared" si="11"/>
        <v>0</v>
      </c>
      <c r="H40" s="42">
        <f t="shared" si="11"/>
        <v>0</v>
      </c>
      <c r="I40" s="42">
        <f t="shared" si="11"/>
        <v>0</v>
      </c>
      <c r="J40" s="42">
        <f t="shared" si="11"/>
        <v>0</v>
      </c>
      <c r="K40" s="42">
        <f t="shared" si="11"/>
        <v>0</v>
      </c>
      <c r="L40" s="42">
        <f t="shared" si="11"/>
        <v>0</v>
      </c>
      <c r="M40" s="42">
        <f t="shared" si="11"/>
        <v>0</v>
      </c>
      <c r="N40" s="42">
        <f t="shared" si="11"/>
        <v>0</v>
      </c>
      <c r="O40" s="42">
        <f t="shared" si="11"/>
        <v>0</v>
      </c>
      <c r="P40" s="42">
        <f t="shared" si="11"/>
        <v>0</v>
      </c>
      <c r="Q40" s="42">
        <f t="shared" si="11"/>
        <v>0</v>
      </c>
      <c r="R40" s="42">
        <f t="shared" si="11"/>
        <v>0</v>
      </c>
      <c r="S40" s="42">
        <f t="shared" si="11"/>
        <v>0</v>
      </c>
      <c r="T40" s="42">
        <f t="shared" si="11"/>
        <v>0</v>
      </c>
      <c r="U40" s="42">
        <f t="shared" si="11"/>
        <v>0</v>
      </c>
      <c r="V40" s="42">
        <f t="shared" si="11"/>
        <v>0</v>
      </c>
      <c r="W40" s="42">
        <f t="shared" si="11"/>
        <v>0</v>
      </c>
      <c r="X40" s="42">
        <f t="shared" si="11"/>
        <v>0</v>
      </c>
      <c r="Y40" s="42">
        <f>SUM(E40:X40)</f>
        <v>0</v>
      </c>
    </row>
    <row r="41" spans="1:25" x14ac:dyDescent="0.15">
      <c r="B41" s="92"/>
      <c r="C41" s="130" t="s">
        <v>144</v>
      </c>
      <c r="D41" s="51"/>
      <c r="E41" s="42">
        <f t="shared" ref="E41:X41" si="12">E38-E40-E10</f>
        <v>0</v>
      </c>
      <c r="F41" s="42">
        <f t="shared" si="12"/>
        <v>0</v>
      </c>
      <c r="G41" s="42">
        <f t="shared" si="12"/>
        <v>0</v>
      </c>
      <c r="H41" s="42">
        <f t="shared" si="12"/>
        <v>0</v>
      </c>
      <c r="I41" s="42">
        <f t="shared" si="12"/>
        <v>0</v>
      </c>
      <c r="J41" s="42">
        <f t="shared" si="12"/>
        <v>0</v>
      </c>
      <c r="K41" s="42">
        <f t="shared" si="12"/>
        <v>0</v>
      </c>
      <c r="L41" s="42">
        <f t="shared" si="12"/>
        <v>0</v>
      </c>
      <c r="M41" s="42">
        <f t="shared" si="12"/>
        <v>0</v>
      </c>
      <c r="N41" s="42">
        <f t="shared" si="12"/>
        <v>0</v>
      </c>
      <c r="O41" s="42">
        <f t="shared" si="12"/>
        <v>0</v>
      </c>
      <c r="P41" s="42">
        <f t="shared" si="12"/>
        <v>0</v>
      </c>
      <c r="Q41" s="42">
        <f t="shared" si="12"/>
        <v>0</v>
      </c>
      <c r="R41" s="42">
        <f t="shared" si="12"/>
        <v>0</v>
      </c>
      <c r="S41" s="42">
        <f t="shared" si="12"/>
        <v>0</v>
      </c>
      <c r="T41" s="42">
        <f t="shared" si="12"/>
        <v>0</v>
      </c>
      <c r="U41" s="42">
        <f t="shared" si="12"/>
        <v>0</v>
      </c>
      <c r="V41" s="42">
        <f t="shared" si="12"/>
        <v>0</v>
      </c>
      <c r="W41" s="42">
        <f t="shared" si="12"/>
        <v>0</v>
      </c>
      <c r="X41" s="42">
        <f t="shared" si="12"/>
        <v>0</v>
      </c>
      <c r="Y41" s="42">
        <f>SUM(E41:X41)</f>
        <v>0</v>
      </c>
    </row>
    <row r="42" spans="1:25" x14ac:dyDescent="0.15">
      <c r="B42" s="36"/>
      <c r="C42" s="47" t="s">
        <v>145</v>
      </c>
      <c r="D42" s="47"/>
      <c r="E42" s="45">
        <f>E38-E39-E40-E41</f>
        <v>0</v>
      </c>
      <c r="F42" s="45">
        <f t="shared" ref="F42:X42" si="13">F38-F39-F40-F41</f>
        <v>0</v>
      </c>
      <c r="G42" s="45">
        <f t="shared" si="13"/>
        <v>0</v>
      </c>
      <c r="H42" s="45">
        <f t="shared" si="13"/>
        <v>0</v>
      </c>
      <c r="I42" s="45">
        <f t="shared" si="13"/>
        <v>0</v>
      </c>
      <c r="J42" s="45">
        <f t="shared" si="13"/>
        <v>0</v>
      </c>
      <c r="K42" s="45">
        <f t="shared" si="13"/>
        <v>0</v>
      </c>
      <c r="L42" s="45">
        <f t="shared" si="13"/>
        <v>0</v>
      </c>
      <c r="M42" s="45">
        <f t="shared" si="13"/>
        <v>0</v>
      </c>
      <c r="N42" s="45">
        <f t="shared" si="13"/>
        <v>0</v>
      </c>
      <c r="O42" s="45">
        <f t="shared" si="13"/>
        <v>0</v>
      </c>
      <c r="P42" s="45">
        <f t="shared" si="13"/>
        <v>0</v>
      </c>
      <c r="Q42" s="45">
        <f t="shared" si="13"/>
        <v>0</v>
      </c>
      <c r="R42" s="45">
        <f t="shared" si="13"/>
        <v>0</v>
      </c>
      <c r="S42" s="45">
        <f t="shared" si="13"/>
        <v>0</v>
      </c>
      <c r="T42" s="45">
        <f t="shared" si="13"/>
        <v>0</v>
      </c>
      <c r="U42" s="45">
        <f t="shared" si="13"/>
        <v>0</v>
      </c>
      <c r="V42" s="45">
        <f t="shared" si="13"/>
        <v>0</v>
      </c>
      <c r="W42" s="45">
        <f t="shared" si="13"/>
        <v>0</v>
      </c>
      <c r="X42" s="45">
        <f t="shared" si="13"/>
        <v>0</v>
      </c>
      <c r="Y42" s="45">
        <f>SUM(E42:X42)</f>
        <v>0</v>
      </c>
    </row>
    <row r="44" spans="1:25" x14ac:dyDescent="0.15">
      <c r="E44" s="10">
        <v>30</v>
      </c>
      <c r="F44" s="10">
        <f>E44+1</f>
        <v>31</v>
      </c>
      <c r="G44" s="10">
        <f t="shared" ref="G44:X44" si="14">F44+1</f>
        <v>32</v>
      </c>
      <c r="H44" s="10">
        <f t="shared" si="14"/>
        <v>33</v>
      </c>
      <c r="I44" s="10">
        <f t="shared" si="14"/>
        <v>34</v>
      </c>
      <c r="J44" s="10">
        <f t="shared" si="14"/>
        <v>35</v>
      </c>
      <c r="K44" s="10">
        <f t="shared" si="14"/>
        <v>36</v>
      </c>
      <c r="L44" s="10">
        <f t="shared" si="14"/>
        <v>37</v>
      </c>
      <c r="M44" s="10">
        <f t="shared" si="14"/>
        <v>38</v>
      </c>
      <c r="N44" s="10">
        <f t="shared" si="14"/>
        <v>39</v>
      </c>
      <c r="O44" s="10">
        <f t="shared" si="14"/>
        <v>40</v>
      </c>
      <c r="P44" s="10">
        <f t="shared" si="14"/>
        <v>41</v>
      </c>
      <c r="Q44" s="10">
        <f t="shared" si="14"/>
        <v>42</v>
      </c>
      <c r="R44" s="10">
        <f t="shared" si="14"/>
        <v>43</v>
      </c>
      <c r="S44" s="10">
        <f t="shared" si="14"/>
        <v>44</v>
      </c>
      <c r="T44" s="10">
        <f t="shared" si="14"/>
        <v>45</v>
      </c>
      <c r="U44" s="10">
        <f t="shared" si="14"/>
        <v>46</v>
      </c>
      <c r="V44" s="10">
        <f t="shared" si="14"/>
        <v>47</v>
      </c>
      <c r="W44" s="10">
        <f t="shared" si="14"/>
        <v>48</v>
      </c>
      <c r="X44" s="10">
        <f t="shared" si="14"/>
        <v>49</v>
      </c>
      <c r="Y44" s="5" t="s">
        <v>146</v>
      </c>
    </row>
    <row r="45" spans="1:25" x14ac:dyDescent="0.15">
      <c r="B45" s="91"/>
      <c r="C45" s="48">
        <f t="array" ref="C45:C64">TRANSPOSE(E35:X35)</f>
        <v>30</v>
      </c>
      <c r="D45" s="40">
        <f t="array" ref="D45:D64">TRANSPOSE(E42:X42)</f>
        <v>0</v>
      </c>
      <c r="E45" s="39" t="str">
        <f t="shared" ref="E45:E64" si="15">IF($C45&lt;E$35,$D45/MIN($D$3,COUNT($E$35:$X$35)),"")</f>
        <v/>
      </c>
      <c r="F45" s="81">
        <f t="shared" ref="F45:X58" si="16">F13</f>
        <v>0</v>
      </c>
      <c r="G45" s="81">
        <f t="shared" si="16"/>
        <v>0</v>
      </c>
      <c r="H45" s="81">
        <f t="shared" si="16"/>
        <v>0</v>
      </c>
      <c r="I45" s="81">
        <f t="shared" si="16"/>
        <v>0</v>
      </c>
      <c r="J45" s="81">
        <f t="shared" si="16"/>
        <v>0</v>
      </c>
      <c r="K45" s="81">
        <f t="shared" si="16"/>
        <v>0</v>
      </c>
      <c r="L45" s="81">
        <f t="shared" si="16"/>
        <v>0</v>
      </c>
      <c r="M45" s="81">
        <f t="shared" si="16"/>
        <v>0</v>
      </c>
      <c r="N45" s="81">
        <f t="shared" si="16"/>
        <v>0</v>
      </c>
      <c r="O45" s="81" t="str">
        <f t="shared" si="16"/>
        <v/>
      </c>
      <c r="P45" s="81" t="str">
        <f t="shared" si="16"/>
        <v/>
      </c>
      <c r="Q45" s="81" t="str">
        <f t="shared" si="16"/>
        <v/>
      </c>
      <c r="R45" s="81" t="str">
        <f t="shared" si="16"/>
        <v/>
      </c>
      <c r="S45" s="81" t="str">
        <f t="shared" si="16"/>
        <v/>
      </c>
      <c r="T45" s="81" t="str">
        <f t="shared" si="16"/>
        <v/>
      </c>
      <c r="U45" s="81" t="str">
        <f t="shared" si="16"/>
        <v/>
      </c>
      <c r="V45" s="81" t="str">
        <f t="shared" si="16"/>
        <v/>
      </c>
      <c r="W45" s="81" t="str">
        <f t="shared" si="16"/>
        <v/>
      </c>
      <c r="X45" s="81" t="str">
        <f t="shared" si="16"/>
        <v/>
      </c>
      <c r="Y45" s="39">
        <f t="shared" ref="Y45:Y65" si="17">SUM(E45:X45)</f>
        <v>0</v>
      </c>
    </row>
    <row r="46" spans="1:25" x14ac:dyDescent="0.15">
      <c r="B46" s="92"/>
      <c r="C46" s="49">
        <v>31</v>
      </c>
      <c r="D46" s="41">
        <v>0</v>
      </c>
      <c r="E46" s="42" t="str">
        <f t="shared" si="15"/>
        <v/>
      </c>
      <c r="F46" s="79" t="str">
        <f t="shared" si="16"/>
        <v/>
      </c>
      <c r="G46" s="79">
        <f t="shared" si="16"/>
        <v>0</v>
      </c>
      <c r="H46" s="79">
        <f t="shared" si="16"/>
        <v>0</v>
      </c>
      <c r="I46" s="79">
        <f t="shared" si="16"/>
        <v>0</v>
      </c>
      <c r="J46" s="79">
        <f t="shared" si="16"/>
        <v>0</v>
      </c>
      <c r="K46" s="79">
        <f t="shared" si="16"/>
        <v>0</v>
      </c>
      <c r="L46" s="79">
        <f t="shared" si="16"/>
        <v>0</v>
      </c>
      <c r="M46" s="79">
        <f t="shared" si="16"/>
        <v>0</v>
      </c>
      <c r="N46" s="79">
        <f t="shared" si="16"/>
        <v>0</v>
      </c>
      <c r="O46" s="79">
        <f t="shared" si="16"/>
        <v>0</v>
      </c>
      <c r="P46" s="79" t="str">
        <f t="shared" si="16"/>
        <v/>
      </c>
      <c r="Q46" s="79" t="str">
        <f t="shared" si="16"/>
        <v/>
      </c>
      <c r="R46" s="79" t="str">
        <f t="shared" si="16"/>
        <v/>
      </c>
      <c r="S46" s="79" t="str">
        <f t="shared" si="16"/>
        <v/>
      </c>
      <c r="T46" s="79" t="str">
        <f t="shared" si="16"/>
        <v/>
      </c>
      <c r="U46" s="79" t="str">
        <f t="shared" si="16"/>
        <v/>
      </c>
      <c r="V46" s="79" t="str">
        <f t="shared" si="16"/>
        <v/>
      </c>
      <c r="W46" s="79" t="str">
        <f t="shared" si="16"/>
        <v/>
      </c>
      <c r="X46" s="79" t="str">
        <f t="shared" si="16"/>
        <v/>
      </c>
      <c r="Y46" s="42">
        <f t="shared" si="17"/>
        <v>0</v>
      </c>
    </row>
    <row r="47" spans="1:25" x14ac:dyDescent="0.15">
      <c r="B47" s="92"/>
      <c r="C47" s="49">
        <v>32</v>
      </c>
      <c r="D47" s="41">
        <v>0</v>
      </c>
      <c r="E47" s="42" t="str">
        <f t="shared" si="15"/>
        <v/>
      </c>
      <c r="F47" s="79" t="str">
        <f t="shared" si="16"/>
        <v/>
      </c>
      <c r="G47" s="79" t="str">
        <f t="shared" si="16"/>
        <v/>
      </c>
      <c r="H47" s="79">
        <f t="shared" si="16"/>
        <v>0</v>
      </c>
      <c r="I47" s="79">
        <f t="shared" si="16"/>
        <v>0</v>
      </c>
      <c r="J47" s="79">
        <f t="shared" si="16"/>
        <v>0</v>
      </c>
      <c r="K47" s="79">
        <f t="shared" si="16"/>
        <v>0</v>
      </c>
      <c r="L47" s="79">
        <f t="shared" si="16"/>
        <v>0</v>
      </c>
      <c r="M47" s="79">
        <f t="shared" si="16"/>
        <v>0</v>
      </c>
      <c r="N47" s="79">
        <f t="shared" si="16"/>
        <v>0</v>
      </c>
      <c r="O47" s="79">
        <f t="shared" si="16"/>
        <v>0</v>
      </c>
      <c r="P47" s="79">
        <f t="shared" si="16"/>
        <v>0</v>
      </c>
      <c r="Q47" s="79" t="str">
        <f t="shared" si="16"/>
        <v/>
      </c>
      <c r="R47" s="79" t="str">
        <f t="shared" si="16"/>
        <v/>
      </c>
      <c r="S47" s="79" t="str">
        <f t="shared" si="16"/>
        <v/>
      </c>
      <c r="T47" s="79" t="str">
        <f t="shared" si="16"/>
        <v/>
      </c>
      <c r="U47" s="79" t="str">
        <f t="shared" si="16"/>
        <v/>
      </c>
      <c r="V47" s="79" t="str">
        <f t="shared" si="16"/>
        <v/>
      </c>
      <c r="W47" s="79" t="str">
        <f t="shared" si="16"/>
        <v/>
      </c>
      <c r="X47" s="79" t="str">
        <f t="shared" si="16"/>
        <v/>
      </c>
      <c r="Y47" s="42">
        <f t="shared" si="17"/>
        <v>0</v>
      </c>
    </row>
    <row r="48" spans="1:25" x14ac:dyDescent="0.15">
      <c r="B48" s="92"/>
      <c r="C48" s="49">
        <v>33</v>
      </c>
      <c r="D48" s="41">
        <v>0</v>
      </c>
      <c r="E48" s="42" t="str">
        <f t="shared" si="15"/>
        <v/>
      </c>
      <c r="F48" s="79" t="str">
        <f t="shared" si="16"/>
        <v/>
      </c>
      <c r="G48" s="79" t="str">
        <f t="shared" si="16"/>
        <v/>
      </c>
      <c r="H48" s="79" t="str">
        <f t="shared" si="16"/>
        <v/>
      </c>
      <c r="I48" s="79">
        <f t="shared" si="16"/>
        <v>0</v>
      </c>
      <c r="J48" s="79">
        <f t="shared" si="16"/>
        <v>0</v>
      </c>
      <c r="K48" s="79">
        <f t="shared" si="16"/>
        <v>0</v>
      </c>
      <c r="L48" s="79">
        <f t="shared" si="16"/>
        <v>0</v>
      </c>
      <c r="M48" s="79">
        <f t="shared" si="16"/>
        <v>0</v>
      </c>
      <c r="N48" s="79">
        <f t="shared" si="16"/>
        <v>0</v>
      </c>
      <c r="O48" s="79">
        <f t="shared" si="16"/>
        <v>0</v>
      </c>
      <c r="P48" s="79">
        <f t="shared" si="16"/>
        <v>0</v>
      </c>
      <c r="Q48" s="79">
        <f t="shared" si="16"/>
        <v>0</v>
      </c>
      <c r="R48" s="79" t="str">
        <f t="shared" si="16"/>
        <v/>
      </c>
      <c r="S48" s="79" t="str">
        <f t="shared" si="16"/>
        <v/>
      </c>
      <c r="T48" s="79" t="str">
        <f t="shared" si="16"/>
        <v/>
      </c>
      <c r="U48" s="79" t="str">
        <f t="shared" si="16"/>
        <v/>
      </c>
      <c r="V48" s="79" t="str">
        <f t="shared" si="16"/>
        <v/>
      </c>
      <c r="W48" s="79" t="str">
        <f t="shared" si="16"/>
        <v/>
      </c>
      <c r="X48" s="79" t="str">
        <f t="shared" si="16"/>
        <v/>
      </c>
      <c r="Y48" s="42">
        <f t="shared" si="17"/>
        <v>0</v>
      </c>
    </row>
    <row r="49" spans="2:25" x14ac:dyDescent="0.15">
      <c r="B49" s="92"/>
      <c r="C49" s="49">
        <v>34</v>
      </c>
      <c r="D49" s="41">
        <v>0</v>
      </c>
      <c r="E49" s="42" t="str">
        <f t="shared" si="15"/>
        <v/>
      </c>
      <c r="F49" s="79" t="str">
        <f t="shared" si="16"/>
        <v/>
      </c>
      <c r="G49" s="79" t="str">
        <f t="shared" si="16"/>
        <v/>
      </c>
      <c r="H49" s="79" t="str">
        <f t="shared" si="16"/>
        <v/>
      </c>
      <c r="I49" s="79" t="str">
        <f t="shared" si="16"/>
        <v/>
      </c>
      <c r="J49" s="79">
        <f t="shared" si="16"/>
        <v>0</v>
      </c>
      <c r="K49" s="79">
        <f t="shared" si="16"/>
        <v>0</v>
      </c>
      <c r="L49" s="79">
        <f t="shared" si="16"/>
        <v>0</v>
      </c>
      <c r="M49" s="79">
        <f t="shared" si="16"/>
        <v>0</v>
      </c>
      <c r="N49" s="79">
        <f t="shared" si="16"/>
        <v>0</v>
      </c>
      <c r="O49" s="79">
        <f t="shared" si="16"/>
        <v>0</v>
      </c>
      <c r="P49" s="79">
        <f t="shared" si="16"/>
        <v>0</v>
      </c>
      <c r="Q49" s="79">
        <f t="shared" si="16"/>
        <v>0</v>
      </c>
      <c r="R49" s="79">
        <f t="shared" si="16"/>
        <v>0</v>
      </c>
      <c r="S49" s="79" t="str">
        <f t="shared" si="16"/>
        <v/>
      </c>
      <c r="T49" s="79" t="str">
        <f t="shared" si="16"/>
        <v/>
      </c>
      <c r="U49" s="79" t="str">
        <f t="shared" si="16"/>
        <v/>
      </c>
      <c r="V49" s="79" t="str">
        <f t="shared" si="16"/>
        <v/>
      </c>
      <c r="W49" s="79" t="str">
        <f t="shared" si="16"/>
        <v/>
      </c>
      <c r="X49" s="79" t="str">
        <f t="shared" si="16"/>
        <v/>
      </c>
      <c r="Y49" s="42">
        <f t="shared" si="17"/>
        <v>0</v>
      </c>
    </row>
    <row r="50" spans="2:25" x14ac:dyDescent="0.15">
      <c r="B50" s="92"/>
      <c r="C50" s="49">
        <v>35</v>
      </c>
      <c r="D50" s="41">
        <v>0</v>
      </c>
      <c r="E50" s="42" t="str">
        <f t="shared" si="15"/>
        <v/>
      </c>
      <c r="F50" s="79" t="str">
        <f t="shared" si="16"/>
        <v/>
      </c>
      <c r="G50" s="79" t="str">
        <f t="shared" si="16"/>
        <v/>
      </c>
      <c r="H50" s="79" t="str">
        <f t="shared" si="16"/>
        <v/>
      </c>
      <c r="I50" s="79" t="str">
        <f t="shared" si="16"/>
        <v/>
      </c>
      <c r="J50" s="79" t="str">
        <f t="shared" si="16"/>
        <v/>
      </c>
      <c r="K50" s="79">
        <f t="shared" si="16"/>
        <v>0</v>
      </c>
      <c r="L50" s="79">
        <f t="shared" si="16"/>
        <v>0</v>
      </c>
      <c r="M50" s="79">
        <f t="shared" si="16"/>
        <v>0</v>
      </c>
      <c r="N50" s="79">
        <f t="shared" si="16"/>
        <v>0</v>
      </c>
      <c r="O50" s="79">
        <f t="shared" si="16"/>
        <v>0</v>
      </c>
      <c r="P50" s="79">
        <f t="shared" si="16"/>
        <v>0</v>
      </c>
      <c r="Q50" s="79">
        <f t="shared" si="16"/>
        <v>0</v>
      </c>
      <c r="R50" s="79">
        <f t="shared" si="16"/>
        <v>0</v>
      </c>
      <c r="S50" s="79">
        <f t="shared" si="16"/>
        <v>0</v>
      </c>
      <c r="T50" s="79" t="str">
        <f t="shared" si="16"/>
        <v/>
      </c>
      <c r="U50" s="79" t="str">
        <f t="shared" si="16"/>
        <v/>
      </c>
      <c r="V50" s="79" t="str">
        <f t="shared" si="16"/>
        <v/>
      </c>
      <c r="W50" s="79" t="str">
        <f t="shared" si="16"/>
        <v/>
      </c>
      <c r="X50" s="79" t="str">
        <f t="shared" si="16"/>
        <v/>
      </c>
      <c r="Y50" s="42">
        <f t="shared" si="17"/>
        <v>0</v>
      </c>
    </row>
    <row r="51" spans="2:25" x14ac:dyDescent="0.15">
      <c r="B51" s="92"/>
      <c r="C51" s="49">
        <v>36</v>
      </c>
      <c r="D51" s="41">
        <v>0</v>
      </c>
      <c r="E51" s="42" t="str">
        <f t="shared" si="15"/>
        <v/>
      </c>
      <c r="F51" s="79" t="str">
        <f t="shared" si="16"/>
        <v/>
      </c>
      <c r="G51" s="79" t="str">
        <f t="shared" si="16"/>
        <v/>
      </c>
      <c r="H51" s="79" t="str">
        <f t="shared" si="16"/>
        <v/>
      </c>
      <c r="I51" s="79" t="str">
        <f t="shared" si="16"/>
        <v/>
      </c>
      <c r="J51" s="79" t="str">
        <f t="shared" si="16"/>
        <v/>
      </c>
      <c r="K51" s="79" t="str">
        <f t="shared" si="16"/>
        <v/>
      </c>
      <c r="L51" s="79">
        <f t="shared" si="16"/>
        <v>0</v>
      </c>
      <c r="M51" s="79">
        <f t="shared" si="16"/>
        <v>0</v>
      </c>
      <c r="N51" s="79">
        <f t="shared" si="16"/>
        <v>0</v>
      </c>
      <c r="O51" s="79">
        <f t="shared" si="16"/>
        <v>0</v>
      </c>
      <c r="P51" s="79">
        <f t="shared" si="16"/>
        <v>0</v>
      </c>
      <c r="Q51" s="79">
        <f t="shared" si="16"/>
        <v>0</v>
      </c>
      <c r="R51" s="79">
        <f t="shared" si="16"/>
        <v>0</v>
      </c>
      <c r="S51" s="79">
        <f t="shared" si="16"/>
        <v>0</v>
      </c>
      <c r="T51" s="79">
        <f t="shared" si="16"/>
        <v>0</v>
      </c>
      <c r="U51" s="79" t="str">
        <f t="shared" si="16"/>
        <v/>
      </c>
      <c r="V51" s="79" t="str">
        <f t="shared" si="16"/>
        <v/>
      </c>
      <c r="W51" s="79" t="str">
        <f t="shared" si="16"/>
        <v/>
      </c>
      <c r="X51" s="79" t="str">
        <f t="shared" si="16"/>
        <v/>
      </c>
      <c r="Y51" s="42">
        <f t="shared" si="17"/>
        <v>0</v>
      </c>
    </row>
    <row r="52" spans="2:25" x14ac:dyDescent="0.15">
      <c r="B52" s="92"/>
      <c r="C52" s="49">
        <v>37</v>
      </c>
      <c r="D52" s="41">
        <v>0</v>
      </c>
      <c r="E52" s="42" t="str">
        <f t="shared" si="15"/>
        <v/>
      </c>
      <c r="F52" s="79" t="str">
        <f t="shared" si="16"/>
        <v/>
      </c>
      <c r="G52" s="79" t="str">
        <f t="shared" si="16"/>
        <v/>
      </c>
      <c r="H52" s="79" t="str">
        <f t="shared" si="16"/>
        <v/>
      </c>
      <c r="I52" s="79" t="str">
        <f t="shared" si="16"/>
        <v/>
      </c>
      <c r="J52" s="79" t="str">
        <f t="shared" si="16"/>
        <v/>
      </c>
      <c r="K52" s="79" t="str">
        <f t="shared" si="16"/>
        <v/>
      </c>
      <c r="L52" s="79" t="str">
        <f t="shared" si="16"/>
        <v/>
      </c>
      <c r="M52" s="79">
        <f t="shared" si="16"/>
        <v>0</v>
      </c>
      <c r="N52" s="79">
        <f t="shared" si="16"/>
        <v>0</v>
      </c>
      <c r="O52" s="79">
        <f t="shared" si="16"/>
        <v>0</v>
      </c>
      <c r="P52" s="79">
        <f t="shared" si="16"/>
        <v>0</v>
      </c>
      <c r="Q52" s="79">
        <f t="shared" si="16"/>
        <v>0</v>
      </c>
      <c r="R52" s="79">
        <f t="shared" si="16"/>
        <v>0</v>
      </c>
      <c r="S52" s="79">
        <f t="shared" si="16"/>
        <v>0</v>
      </c>
      <c r="T52" s="79">
        <f t="shared" si="16"/>
        <v>0</v>
      </c>
      <c r="U52" s="79">
        <f t="shared" si="16"/>
        <v>0</v>
      </c>
      <c r="V52" s="79" t="str">
        <f t="shared" si="16"/>
        <v/>
      </c>
      <c r="W52" s="79" t="str">
        <f t="shared" si="16"/>
        <v/>
      </c>
      <c r="X52" s="79" t="str">
        <f t="shared" si="16"/>
        <v/>
      </c>
      <c r="Y52" s="42">
        <f t="shared" si="17"/>
        <v>0</v>
      </c>
    </row>
    <row r="53" spans="2:25" x14ac:dyDescent="0.15">
      <c r="B53" s="92"/>
      <c r="C53" s="49">
        <v>38</v>
      </c>
      <c r="D53" s="41">
        <v>0</v>
      </c>
      <c r="E53" s="42" t="str">
        <f t="shared" si="15"/>
        <v/>
      </c>
      <c r="F53" s="79" t="str">
        <f t="shared" si="16"/>
        <v/>
      </c>
      <c r="G53" s="79" t="str">
        <f t="shared" si="16"/>
        <v/>
      </c>
      <c r="H53" s="79" t="str">
        <f t="shared" si="16"/>
        <v/>
      </c>
      <c r="I53" s="79" t="str">
        <f t="shared" si="16"/>
        <v/>
      </c>
      <c r="J53" s="79" t="str">
        <f t="shared" si="16"/>
        <v/>
      </c>
      <c r="K53" s="79" t="str">
        <f t="shared" si="16"/>
        <v/>
      </c>
      <c r="L53" s="79" t="str">
        <f t="shared" si="16"/>
        <v/>
      </c>
      <c r="M53" s="79" t="str">
        <f t="shared" si="16"/>
        <v/>
      </c>
      <c r="N53" s="79">
        <f t="shared" si="16"/>
        <v>0</v>
      </c>
      <c r="O53" s="79">
        <f t="shared" si="16"/>
        <v>0</v>
      </c>
      <c r="P53" s="79">
        <f t="shared" si="16"/>
        <v>0</v>
      </c>
      <c r="Q53" s="79">
        <f t="shared" si="16"/>
        <v>0</v>
      </c>
      <c r="R53" s="79">
        <f t="shared" si="16"/>
        <v>0</v>
      </c>
      <c r="S53" s="79">
        <f t="shared" si="16"/>
        <v>0</v>
      </c>
      <c r="T53" s="79">
        <f t="shared" si="16"/>
        <v>0</v>
      </c>
      <c r="U53" s="79">
        <f t="shared" si="16"/>
        <v>0</v>
      </c>
      <c r="V53" s="79">
        <f t="shared" si="16"/>
        <v>0</v>
      </c>
      <c r="W53" s="79" t="str">
        <f t="shared" si="16"/>
        <v/>
      </c>
      <c r="X53" s="79" t="str">
        <f t="shared" si="16"/>
        <v/>
      </c>
      <c r="Y53" s="42">
        <f t="shared" si="17"/>
        <v>0</v>
      </c>
    </row>
    <row r="54" spans="2:25" x14ac:dyDescent="0.15">
      <c r="B54" s="92"/>
      <c r="C54" s="49">
        <v>39</v>
      </c>
      <c r="D54" s="41">
        <v>0</v>
      </c>
      <c r="E54" s="42" t="str">
        <f t="shared" si="15"/>
        <v/>
      </c>
      <c r="F54" s="79" t="str">
        <f t="shared" si="16"/>
        <v/>
      </c>
      <c r="G54" s="79" t="str">
        <f t="shared" si="16"/>
        <v/>
      </c>
      <c r="H54" s="79" t="str">
        <f t="shared" si="16"/>
        <v/>
      </c>
      <c r="I54" s="79" t="str">
        <f t="shared" si="16"/>
        <v/>
      </c>
      <c r="J54" s="79" t="str">
        <f t="shared" si="16"/>
        <v/>
      </c>
      <c r="K54" s="79" t="str">
        <f t="shared" si="16"/>
        <v/>
      </c>
      <c r="L54" s="79" t="str">
        <f t="shared" si="16"/>
        <v/>
      </c>
      <c r="M54" s="79" t="str">
        <f t="shared" si="16"/>
        <v/>
      </c>
      <c r="N54" s="79" t="str">
        <f t="shared" si="16"/>
        <v/>
      </c>
      <c r="O54" s="79">
        <f t="shared" si="16"/>
        <v>0</v>
      </c>
      <c r="P54" s="79">
        <f t="shared" si="16"/>
        <v>0</v>
      </c>
      <c r="Q54" s="79">
        <f t="shared" si="16"/>
        <v>0</v>
      </c>
      <c r="R54" s="79">
        <f t="shared" si="16"/>
        <v>0</v>
      </c>
      <c r="S54" s="79">
        <f t="shared" si="16"/>
        <v>0</v>
      </c>
      <c r="T54" s="79">
        <f t="shared" si="16"/>
        <v>0</v>
      </c>
      <c r="U54" s="79">
        <f t="shared" si="16"/>
        <v>0</v>
      </c>
      <c r="V54" s="79">
        <f t="shared" si="16"/>
        <v>0</v>
      </c>
      <c r="W54" s="79">
        <f t="shared" si="16"/>
        <v>0</v>
      </c>
      <c r="X54" s="79" t="str">
        <f t="shared" si="16"/>
        <v/>
      </c>
      <c r="Y54" s="42">
        <f t="shared" si="17"/>
        <v>0</v>
      </c>
    </row>
    <row r="55" spans="2:25" x14ac:dyDescent="0.15">
      <c r="B55" s="92"/>
      <c r="C55" s="49">
        <v>40</v>
      </c>
      <c r="D55" s="41">
        <v>0</v>
      </c>
      <c r="E55" s="42" t="str">
        <f t="shared" si="15"/>
        <v/>
      </c>
      <c r="F55" s="79" t="str">
        <f t="shared" si="16"/>
        <v/>
      </c>
      <c r="G55" s="79" t="str">
        <f t="shared" si="16"/>
        <v/>
      </c>
      <c r="H55" s="79" t="str">
        <f t="shared" si="16"/>
        <v/>
      </c>
      <c r="I55" s="79" t="str">
        <f t="shared" si="16"/>
        <v/>
      </c>
      <c r="J55" s="79" t="str">
        <f t="shared" si="16"/>
        <v/>
      </c>
      <c r="K55" s="79" t="str">
        <f t="shared" si="16"/>
        <v/>
      </c>
      <c r="L55" s="79" t="str">
        <f t="shared" si="16"/>
        <v/>
      </c>
      <c r="M55" s="79" t="str">
        <f t="shared" si="16"/>
        <v/>
      </c>
      <c r="N55" s="79" t="str">
        <f t="shared" si="16"/>
        <v/>
      </c>
      <c r="O55" s="79" t="str">
        <f t="shared" si="16"/>
        <v/>
      </c>
      <c r="P55" s="79">
        <f t="shared" si="16"/>
        <v>0</v>
      </c>
      <c r="Q55" s="79">
        <f t="shared" si="16"/>
        <v>0</v>
      </c>
      <c r="R55" s="79">
        <f t="shared" si="16"/>
        <v>0</v>
      </c>
      <c r="S55" s="79">
        <f t="shared" si="16"/>
        <v>0</v>
      </c>
      <c r="T55" s="79">
        <f t="shared" si="16"/>
        <v>0</v>
      </c>
      <c r="U55" s="79">
        <f t="shared" si="16"/>
        <v>0</v>
      </c>
      <c r="V55" s="79">
        <f t="shared" si="16"/>
        <v>0</v>
      </c>
      <c r="W55" s="79">
        <f t="shared" si="16"/>
        <v>0</v>
      </c>
      <c r="X55" s="79">
        <f t="shared" si="16"/>
        <v>0</v>
      </c>
      <c r="Y55" s="42">
        <f t="shared" si="17"/>
        <v>0</v>
      </c>
    </row>
    <row r="56" spans="2:25" x14ac:dyDescent="0.15">
      <c r="B56" s="92"/>
      <c r="C56" s="49">
        <v>41</v>
      </c>
      <c r="D56" s="41">
        <v>0</v>
      </c>
      <c r="E56" s="42" t="str">
        <f t="shared" si="15"/>
        <v/>
      </c>
      <c r="F56" s="79" t="str">
        <f t="shared" si="16"/>
        <v/>
      </c>
      <c r="G56" s="79" t="str">
        <f t="shared" si="16"/>
        <v/>
      </c>
      <c r="H56" s="79" t="str">
        <f t="shared" si="16"/>
        <v/>
      </c>
      <c r="I56" s="79" t="str">
        <f t="shared" si="16"/>
        <v/>
      </c>
      <c r="J56" s="79" t="str">
        <f t="shared" si="16"/>
        <v/>
      </c>
      <c r="K56" s="79" t="str">
        <f t="shared" si="16"/>
        <v/>
      </c>
      <c r="L56" s="79" t="str">
        <f t="shared" si="16"/>
        <v/>
      </c>
      <c r="M56" s="79" t="str">
        <f t="shared" si="16"/>
        <v/>
      </c>
      <c r="N56" s="79" t="str">
        <f t="shared" si="16"/>
        <v/>
      </c>
      <c r="O56" s="79" t="str">
        <f t="shared" si="16"/>
        <v/>
      </c>
      <c r="P56" s="79" t="str">
        <f t="shared" si="16"/>
        <v/>
      </c>
      <c r="Q56" s="79">
        <f t="shared" si="16"/>
        <v>0</v>
      </c>
      <c r="R56" s="79">
        <f t="shared" si="16"/>
        <v>0</v>
      </c>
      <c r="S56" s="79">
        <f t="shared" si="16"/>
        <v>0</v>
      </c>
      <c r="T56" s="79">
        <f t="shared" si="16"/>
        <v>0</v>
      </c>
      <c r="U56" s="79">
        <f t="shared" si="16"/>
        <v>0</v>
      </c>
      <c r="V56" s="79">
        <f t="shared" si="16"/>
        <v>0</v>
      </c>
      <c r="W56" s="79">
        <f t="shared" si="16"/>
        <v>0</v>
      </c>
      <c r="X56" s="79">
        <f t="shared" si="16"/>
        <v>0</v>
      </c>
      <c r="Y56" s="42">
        <f t="shared" si="17"/>
        <v>0</v>
      </c>
    </row>
    <row r="57" spans="2:25" x14ac:dyDescent="0.15">
      <c r="B57" s="92"/>
      <c r="C57" s="49">
        <v>42</v>
      </c>
      <c r="D57" s="41">
        <v>0</v>
      </c>
      <c r="E57" s="42" t="str">
        <f t="shared" si="15"/>
        <v/>
      </c>
      <c r="F57" s="79" t="str">
        <f t="shared" si="16"/>
        <v/>
      </c>
      <c r="G57" s="79" t="str">
        <f t="shared" si="16"/>
        <v/>
      </c>
      <c r="H57" s="79" t="str">
        <f t="shared" si="16"/>
        <v/>
      </c>
      <c r="I57" s="79" t="str">
        <f t="shared" si="16"/>
        <v/>
      </c>
      <c r="J57" s="79" t="str">
        <f t="shared" si="16"/>
        <v/>
      </c>
      <c r="K57" s="79" t="str">
        <f t="shared" si="16"/>
        <v/>
      </c>
      <c r="L57" s="79" t="str">
        <f t="shared" si="16"/>
        <v/>
      </c>
      <c r="M57" s="79" t="str">
        <f t="shared" si="16"/>
        <v/>
      </c>
      <c r="N57" s="79" t="str">
        <f t="shared" si="16"/>
        <v/>
      </c>
      <c r="O57" s="79" t="str">
        <f t="shared" si="16"/>
        <v/>
      </c>
      <c r="P57" s="79" t="str">
        <f t="shared" si="16"/>
        <v/>
      </c>
      <c r="Q57" s="79" t="str">
        <f t="shared" si="16"/>
        <v/>
      </c>
      <c r="R57" s="79">
        <f t="shared" si="16"/>
        <v>0</v>
      </c>
      <c r="S57" s="79">
        <f t="shared" si="16"/>
        <v>0</v>
      </c>
      <c r="T57" s="79">
        <f t="shared" si="16"/>
        <v>0</v>
      </c>
      <c r="U57" s="79">
        <f t="shared" si="16"/>
        <v>0</v>
      </c>
      <c r="V57" s="79">
        <f t="shared" si="16"/>
        <v>0</v>
      </c>
      <c r="W57" s="79">
        <f t="shared" si="16"/>
        <v>0</v>
      </c>
      <c r="X57" s="79">
        <f t="shared" si="16"/>
        <v>0</v>
      </c>
      <c r="Y57" s="42">
        <f t="shared" si="17"/>
        <v>0</v>
      </c>
    </row>
    <row r="58" spans="2:25" x14ac:dyDescent="0.15">
      <c r="B58" s="92"/>
      <c r="C58" s="49">
        <v>43</v>
      </c>
      <c r="D58" s="41">
        <v>0</v>
      </c>
      <c r="E58" s="42" t="str">
        <f t="shared" si="15"/>
        <v/>
      </c>
      <c r="F58" s="79" t="str">
        <f t="shared" si="16"/>
        <v/>
      </c>
      <c r="G58" s="79" t="str">
        <f t="shared" si="16"/>
        <v/>
      </c>
      <c r="H58" s="79" t="str">
        <f t="shared" si="16"/>
        <v/>
      </c>
      <c r="I58" s="79" t="str">
        <f t="shared" si="16"/>
        <v/>
      </c>
      <c r="J58" s="79" t="str">
        <f t="shared" si="16"/>
        <v/>
      </c>
      <c r="K58" s="79" t="str">
        <f t="shared" si="16"/>
        <v/>
      </c>
      <c r="L58" s="79" t="str">
        <f t="shared" si="16"/>
        <v/>
      </c>
      <c r="M58" s="79" t="str">
        <f t="shared" si="16"/>
        <v/>
      </c>
      <c r="N58" s="79" t="str">
        <f t="shared" ref="N58:X58" si="18">N26</f>
        <v/>
      </c>
      <c r="O58" s="79" t="str">
        <f t="shared" si="18"/>
        <v/>
      </c>
      <c r="P58" s="79" t="str">
        <f t="shared" si="18"/>
        <v/>
      </c>
      <c r="Q58" s="79" t="str">
        <f t="shared" si="18"/>
        <v/>
      </c>
      <c r="R58" s="79" t="str">
        <f t="shared" si="18"/>
        <v/>
      </c>
      <c r="S58" s="79">
        <f t="shared" si="18"/>
        <v>0</v>
      </c>
      <c r="T58" s="79">
        <f t="shared" si="18"/>
        <v>0</v>
      </c>
      <c r="U58" s="79">
        <f t="shared" si="18"/>
        <v>0</v>
      </c>
      <c r="V58" s="79">
        <f t="shared" si="18"/>
        <v>0</v>
      </c>
      <c r="W58" s="79">
        <f t="shared" si="18"/>
        <v>0</v>
      </c>
      <c r="X58" s="79">
        <f t="shared" si="18"/>
        <v>0</v>
      </c>
      <c r="Y58" s="42">
        <f t="shared" si="17"/>
        <v>0</v>
      </c>
    </row>
    <row r="59" spans="2:25" x14ac:dyDescent="0.15">
      <c r="B59" s="92"/>
      <c r="C59" s="49">
        <v>44</v>
      </c>
      <c r="D59" s="41">
        <v>0</v>
      </c>
      <c r="E59" s="42" t="str">
        <f t="shared" si="15"/>
        <v/>
      </c>
      <c r="F59" s="79" t="str">
        <f t="shared" ref="F59:X64" si="19">F27</f>
        <v/>
      </c>
      <c r="G59" s="79" t="str">
        <f t="shared" si="19"/>
        <v/>
      </c>
      <c r="H59" s="79" t="str">
        <f t="shared" si="19"/>
        <v/>
      </c>
      <c r="I59" s="79" t="str">
        <f t="shared" si="19"/>
        <v/>
      </c>
      <c r="J59" s="79" t="str">
        <f t="shared" si="19"/>
        <v/>
      </c>
      <c r="K59" s="79" t="str">
        <f t="shared" si="19"/>
        <v/>
      </c>
      <c r="L59" s="79" t="str">
        <f t="shared" si="19"/>
        <v/>
      </c>
      <c r="M59" s="79" t="str">
        <f t="shared" si="19"/>
        <v/>
      </c>
      <c r="N59" s="79" t="str">
        <f t="shared" si="19"/>
        <v/>
      </c>
      <c r="O59" s="79" t="str">
        <f t="shared" si="19"/>
        <v/>
      </c>
      <c r="P59" s="79" t="str">
        <f t="shared" si="19"/>
        <v/>
      </c>
      <c r="Q59" s="79" t="str">
        <f t="shared" si="19"/>
        <v/>
      </c>
      <c r="R59" s="79" t="str">
        <f t="shared" si="19"/>
        <v/>
      </c>
      <c r="S59" s="79" t="str">
        <f t="shared" si="19"/>
        <v/>
      </c>
      <c r="T59" s="79">
        <f t="shared" si="19"/>
        <v>0</v>
      </c>
      <c r="U59" s="79">
        <f t="shared" si="19"/>
        <v>0</v>
      </c>
      <c r="V59" s="79">
        <f t="shared" si="19"/>
        <v>0</v>
      </c>
      <c r="W59" s="79">
        <f t="shared" si="19"/>
        <v>0</v>
      </c>
      <c r="X59" s="79">
        <f t="shared" si="19"/>
        <v>0</v>
      </c>
      <c r="Y59" s="42">
        <f t="shared" si="17"/>
        <v>0</v>
      </c>
    </row>
    <row r="60" spans="2:25" x14ac:dyDescent="0.15">
      <c r="B60" s="92"/>
      <c r="C60" s="49">
        <v>45</v>
      </c>
      <c r="D60" s="41">
        <v>0</v>
      </c>
      <c r="E60" s="42" t="str">
        <f t="shared" si="15"/>
        <v/>
      </c>
      <c r="F60" s="79" t="str">
        <f t="shared" si="19"/>
        <v/>
      </c>
      <c r="G60" s="79" t="str">
        <f t="shared" si="19"/>
        <v/>
      </c>
      <c r="H60" s="79" t="str">
        <f t="shared" si="19"/>
        <v/>
      </c>
      <c r="I60" s="79" t="str">
        <f t="shared" si="19"/>
        <v/>
      </c>
      <c r="J60" s="79" t="str">
        <f t="shared" si="19"/>
        <v/>
      </c>
      <c r="K60" s="79" t="str">
        <f t="shared" si="19"/>
        <v/>
      </c>
      <c r="L60" s="79" t="str">
        <f t="shared" si="19"/>
        <v/>
      </c>
      <c r="M60" s="79" t="str">
        <f t="shared" si="19"/>
        <v/>
      </c>
      <c r="N60" s="79" t="str">
        <f t="shared" si="19"/>
        <v/>
      </c>
      <c r="O60" s="79" t="str">
        <f t="shared" si="19"/>
        <v/>
      </c>
      <c r="P60" s="79" t="str">
        <f t="shared" si="19"/>
        <v/>
      </c>
      <c r="Q60" s="79" t="str">
        <f t="shared" si="19"/>
        <v/>
      </c>
      <c r="R60" s="79" t="str">
        <f t="shared" si="19"/>
        <v/>
      </c>
      <c r="S60" s="79" t="str">
        <f t="shared" si="19"/>
        <v/>
      </c>
      <c r="T60" s="79" t="str">
        <f t="shared" si="19"/>
        <v/>
      </c>
      <c r="U60" s="79">
        <f t="shared" si="19"/>
        <v>0</v>
      </c>
      <c r="V60" s="79">
        <f t="shared" si="19"/>
        <v>0</v>
      </c>
      <c r="W60" s="79">
        <f t="shared" si="19"/>
        <v>0</v>
      </c>
      <c r="X60" s="79">
        <f t="shared" si="19"/>
        <v>0</v>
      </c>
      <c r="Y60" s="42">
        <f t="shared" si="17"/>
        <v>0</v>
      </c>
    </row>
    <row r="61" spans="2:25" x14ac:dyDescent="0.15">
      <c r="B61" s="92"/>
      <c r="C61" s="49">
        <v>46</v>
      </c>
      <c r="D61" s="41">
        <v>0</v>
      </c>
      <c r="E61" s="42" t="str">
        <f t="shared" si="15"/>
        <v/>
      </c>
      <c r="F61" s="79" t="str">
        <f t="shared" si="19"/>
        <v/>
      </c>
      <c r="G61" s="79" t="str">
        <f t="shared" si="19"/>
        <v/>
      </c>
      <c r="H61" s="79" t="str">
        <f t="shared" si="19"/>
        <v/>
      </c>
      <c r="I61" s="79" t="str">
        <f t="shared" si="19"/>
        <v/>
      </c>
      <c r="J61" s="79" t="str">
        <f t="shared" si="19"/>
        <v/>
      </c>
      <c r="K61" s="79" t="str">
        <f t="shared" si="19"/>
        <v/>
      </c>
      <c r="L61" s="79" t="str">
        <f t="shared" si="19"/>
        <v/>
      </c>
      <c r="M61" s="79" t="str">
        <f t="shared" si="19"/>
        <v/>
      </c>
      <c r="N61" s="79" t="str">
        <f t="shared" si="19"/>
        <v/>
      </c>
      <c r="O61" s="79" t="str">
        <f t="shared" si="19"/>
        <v/>
      </c>
      <c r="P61" s="79" t="str">
        <f t="shared" si="19"/>
        <v/>
      </c>
      <c r="Q61" s="79" t="str">
        <f t="shared" si="19"/>
        <v/>
      </c>
      <c r="R61" s="79" t="str">
        <f t="shared" si="19"/>
        <v/>
      </c>
      <c r="S61" s="79" t="str">
        <f t="shared" si="19"/>
        <v/>
      </c>
      <c r="T61" s="79" t="str">
        <f t="shared" si="19"/>
        <v/>
      </c>
      <c r="U61" s="79" t="str">
        <f t="shared" si="19"/>
        <v/>
      </c>
      <c r="V61" s="79">
        <f t="shared" si="19"/>
        <v>0</v>
      </c>
      <c r="W61" s="79">
        <f t="shared" si="19"/>
        <v>0</v>
      </c>
      <c r="X61" s="79">
        <f t="shared" si="19"/>
        <v>0</v>
      </c>
      <c r="Y61" s="42">
        <f t="shared" si="17"/>
        <v>0</v>
      </c>
    </row>
    <row r="62" spans="2:25" x14ac:dyDescent="0.15">
      <c r="B62" s="92"/>
      <c r="C62" s="49">
        <v>47</v>
      </c>
      <c r="D62" s="41">
        <v>0</v>
      </c>
      <c r="E62" s="42" t="str">
        <f t="shared" si="15"/>
        <v/>
      </c>
      <c r="F62" s="79" t="str">
        <f t="shared" si="19"/>
        <v/>
      </c>
      <c r="G62" s="79" t="str">
        <f t="shared" si="19"/>
        <v/>
      </c>
      <c r="H62" s="79" t="str">
        <f t="shared" si="19"/>
        <v/>
      </c>
      <c r="I62" s="79" t="str">
        <f t="shared" si="19"/>
        <v/>
      </c>
      <c r="J62" s="79" t="str">
        <f t="shared" si="19"/>
        <v/>
      </c>
      <c r="K62" s="79" t="str">
        <f t="shared" si="19"/>
        <v/>
      </c>
      <c r="L62" s="79" t="str">
        <f t="shared" si="19"/>
        <v/>
      </c>
      <c r="M62" s="79" t="str">
        <f t="shared" si="19"/>
        <v/>
      </c>
      <c r="N62" s="79" t="str">
        <f t="shared" si="19"/>
        <v/>
      </c>
      <c r="O62" s="79" t="str">
        <f t="shared" si="19"/>
        <v/>
      </c>
      <c r="P62" s="79" t="str">
        <f t="shared" si="19"/>
        <v/>
      </c>
      <c r="Q62" s="79" t="str">
        <f t="shared" si="19"/>
        <v/>
      </c>
      <c r="R62" s="79" t="str">
        <f t="shared" si="19"/>
        <v/>
      </c>
      <c r="S62" s="79" t="str">
        <f t="shared" si="19"/>
        <v/>
      </c>
      <c r="T62" s="79" t="str">
        <f t="shared" si="19"/>
        <v/>
      </c>
      <c r="U62" s="79" t="str">
        <f t="shared" si="19"/>
        <v/>
      </c>
      <c r="V62" s="79" t="str">
        <f t="shared" si="19"/>
        <v/>
      </c>
      <c r="W62" s="79">
        <f t="shared" si="19"/>
        <v>0</v>
      </c>
      <c r="X62" s="79">
        <f t="shared" si="19"/>
        <v>0</v>
      </c>
      <c r="Y62" s="42">
        <f t="shared" si="17"/>
        <v>0</v>
      </c>
    </row>
    <row r="63" spans="2:25" x14ac:dyDescent="0.15">
      <c r="B63" s="92"/>
      <c r="C63" s="49">
        <v>48</v>
      </c>
      <c r="D63" s="41">
        <v>0</v>
      </c>
      <c r="E63" s="42" t="str">
        <f t="shared" si="15"/>
        <v/>
      </c>
      <c r="F63" s="79" t="str">
        <f t="shared" si="19"/>
        <v/>
      </c>
      <c r="G63" s="79" t="str">
        <f t="shared" si="19"/>
        <v/>
      </c>
      <c r="H63" s="79" t="str">
        <f t="shared" si="19"/>
        <v/>
      </c>
      <c r="I63" s="79" t="str">
        <f t="shared" si="19"/>
        <v/>
      </c>
      <c r="J63" s="79" t="str">
        <f t="shared" si="19"/>
        <v/>
      </c>
      <c r="K63" s="79" t="str">
        <f t="shared" si="19"/>
        <v/>
      </c>
      <c r="L63" s="79" t="str">
        <f t="shared" si="19"/>
        <v/>
      </c>
      <c r="M63" s="79" t="str">
        <f t="shared" si="19"/>
        <v/>
      </c>
      <c r="N63" s="79" t="str">
        <f t="shared" si="19"/>
        <v/>
      </c>
      <c r="O63" s="79" t="str">
        <f t="shared" si="19"/>
        <v/>
      </c>
      <c r="P63" s="79" t="str">
        <f t="shared" si="19"/>
        <v/>
      </c>
      <c r="Q63" s="79" t="str">
        <f t="shared" si="19"/>
        <v/>
      </c>
      <c r="R63" s="79" t="str">
        <f t="shared" si="19"/>
        <v/>
      </c>
      <c r="S63" s="79" t="str">
        <f t="shared" si="19"/>
        <v/>
      </c>
      <c r="T63" s="79" t="str">
        <f t="shared" si="19"/>
        <v/>
      </c>
      <c r="U63" s="79" t="str">
        <f t="shared" si="19"/>
        <v/>
      </c>
      <c r="V63" s="79" t="str">
        <f t="shared" si="19"/>
        <v/>
      </c>
      <c r="W63" s="79" t="str">
        <f t="shared" si="19"/>
        <v/>
      </c>
      <c r="X63" s="79">
        <f t="shared" si="19"/>
        <v>0</v>
      </c>
      <c r="Y63" s="42">
        <f t="shared" si="17"/>
        <v>0</v>
      </c>
    </row>
    <row r="64" spans="2:25" x14ac:dyDescent="0.15">
      <c r="B64" s="92"/>
      <c r="C64" s="49">
        <v>49</v>
      </c>
      <c r="D64" s="43">
        <v>0</v>
      </c>
      <c r="E64" s="42" t="str">
        <f t="shared" si="15"/>
        <v/>
      </c>
      <c r="F64" s="79" t="str">
        <f>F32</f>
        <v/>
      </c>
      <c r="G64" s="79" t="str">
        <f t="shared" si="19"/>
        <v/>
      </c>
      <c r="H64" s="79" t="str">
        <f t="shared" si="19"/>
        <v/>
      </c>
      <c r="I64" s="79" t="str">
        <f t="shared" si="19"/>
        <v/>
      </c>
      <c r="J64" s="79" t="str">
        <f t="shared" si="19"/>
        <v/>
      </c>
      <c r="K64" s="79" t="str">
        <f t="shared" si="19"/>
        <v/>
      </c>
      <c r="L64" s="79" t="str">
        <f t="shared" si="19"/>
        <v/>
      </c>
      <c r="M64" s="79" t="str">
        <f t="shared" si="19"/>
        <v/>
      </c>
      <c r="N64" s="79" t="str">
        <f t="shared" si="19"/>
        <v/>
      </c>
      <c r="O64" s="79" t="str">
        <f t="shared" si="19"/>
        <v/>
      </c>
      <c r="P64" s="79" t="str">
        <f t="shared" si="19"/>
        <v/>
      </c>
      <c r="Q64" s="79" t="str">
        <f t="shared" si="19"/>
        <v/>
      </c>
      <c r="R64" s="79" t="str">
        <f t="shared" si="19"/>
        <v/>
      </c>
      <c r="S64" s="79" t="str">
        <f t="shared" si="19"/>
        <v/>
      </c>
      <c r="T64" s="79" t="str">
        <f t="shared" si="19"/>
        <v/>
      </c>
      <c r="U64" s="79" t="str">
        <f t="shared" si="19"/>
        <v/>
      </c>
      <c r="V64" s="79" t="str">
        <f t="shared" si="19"/>
        <v/>
      </c>
      <c r="W64" s="79" t="str">
        <f t="shared" si="19"/>
        <v/>
      </c>
      <c r="X64" s="79" t="str">
        <f t="shared" si="19"/>
        <v/>
      </c>
      <c r="Y64" s="42">
        <f t="shared" si="17"/>
        <v>0</v>
      </c>
    </row>
    <row r="65" spans="1:26" x14ac:dyDescent="0.15">
      <c r="B65" s="36"/>
      <c r="C65" s="47" t="s">
        <v>147</v>
      </c>
      <c r="D65" s="47"/>
      <c r="E65" s="45">
        <f t="shared" ref="E65:X65" si="20">SUM(E45:E64)</f>
        <v>0</v>
      </c>
      <c r="F65" s="45">
        <f t="shared" si="20"/>
        <v>0</v>
      </c>
      <c r="G65" s="45">
        <f t="shared" si="20"/>
        <v>0</v>
      </c>
      <c r="H65" s="45">
        <f t="shared" si="20"/>
        <v>0</v>
      </c>
      <c r="I65" s="45">
        <f t="shared" si="20"/>
        <v>0</v>
      </c>
      <c r="J65" s="45">
        <f t="shared" si="20"/>
        <v>0</v>
      </c>
      <c r="K65" s="45">
        <f t="shared" si="20"/>
        <v>0</v>
      </c>
      <c r="L65" s="45">
        <f t="shared" si="20"/>
        <v>0</v>
      </c>
      <c r="M65" s="45">
        <f t="shared" si="20"/>
        <v>0</v>
      </c>
      <c r="N65" s="45">
        <f t="shared" si="20"/>
        <v>0</v>
      </c>
      <c r="O65" s="45">
        <f t="shared" si="20"/>
        <v>0</v>
      </c>
      <c r="P65" s="45">
        <f t="shared" si="20"/>
        <v>0</v>
      </c>
      <c r="Q65" s="45">
        <f t="shared" si="20"/>
        <v>0</v>
      </c>
      <c r="R65" s="45">
        <f t="shared" si="20"/>
        <v>0</v>
      </c>
      <c r="S65" s="45">
        <f t="shared" si="20"/>
        <v>0</v>
      </c>
      <c r="T65" s="45">
        <f t="shared" si="20"/>
        <v>0</v>
      </c>
      <c r="U65" s="45">
        <f t="shared" si="20"/>
        <v>0</v>
      </c>
      <c r="V65" s="45">
        <f t="shared" si="20"/>
        <v>0</v>
      </c>
      <c r="W65" s="45">
        <f t="shared" si="20"/>
        <v>0</v>
      </c>
      <c r="X65" s="45">
        <f t="shared" si="20"/>
        <v>0</v>
      </c>
      <c r="Y65" s="45">
        <f t="shared" si="17"/>
        <v>0</v>
      </c>
    </row>
    <row r="66" spans="1:26" x14ac:dyDescent="0.15">
      <c r="B66" s="36"/>
      <c r="C66" s="47" t="s">
        <v>148</v>
      </c>
      <c r="D66" s="47"/>
      <c r="E66" s="45">
        <f>E42-E65</f>
        <v>0</v>
      </c>
      <c r="F66" s="45">
        <f>E66+F42-F65</f>
        <v>0</v>
      </c>
      <c r="G66" s="45">
        <f t="shared" ref="G66:X66" si="21">F66+G42-G65</f>
        <v>0</v>
      </c>
      <c r="H66" s="45">
        <f t="shared" si="21"/>
        <v>0</v>
      </c>
      <c r="I66" s="45">
        <f t="shared" si="21"/>
        <v>0</v>
      </c>
      <c r="J66" s="45">
        <f t="shared" si="21"/>
        <v>0</v>
      </c>
      <c r="K66" s="45">
        <f t="shared" si="21"/>
        <v>0</v>
      </c>
      <c r="L66" s="45">
        <f t="shared" si="21"/>
        <v>0</v>
      </c>
      <c r="M66" s="45">
        <f t="shared" si="21"/>
        <v>0</v>
      </c>
      <c r="N66" s="45">
        <f t="shared" si="21"/>
        <v>0</v>
      </c>
      <c r="O66" s="45">
        <f t="shared" si="21"/>
        <v>0</v>
      </c>
      <c r="P66" s="45">
        <f t="shared" si="21"/>
        <v>0</v>
      </c>
      <c r="Q66" s="45">
        <f t="shared" si="21"/>
        <v>0</v>
      </c>
      <c r="R66" s="45">
        <f t="shared" si="21"/>
        <v>0</v>
      </c>
      <c r="S66" s="45">
        <f t="shared" si="21"/>
        <v>0</v>
      </c>
      <c r="T66" s="45">
        <f t="shared" si="21"/>
        <v>0</v>
      </c>
      <c r="U66" s="45">
        <f t="shared" si="21"/>
        <v>0</v>
      </c>
      <c r="V66" s="45">
        <f t="shared" si="21"/>
        <v>0</v>
      </c>
      <c r="W66" s="45">
        <f t="shared" si="21"/>
        <v>0</v>
      </c>
      <c r="X66" s="45">
        <f t="shared" si="21"/>
        <v>0</v>
      </c>
      <c r="Y66" s="45"/>
    </row>
    <row r="67" spans="1:26" ht="15" thickBo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9" spans="1:26" ht="15.75" x14ac:dyDescent="0.15">
      <c r="A69" s="3"/>
      <c r="B69" s="36"/>
      <c r="C69" s="47" t="s">
        <v>134</v>
      </c>
      <c r="D69" s="20">
        <f>主要工事一覧!C82</f>
        <v>10</v>
      </c>
    </row>
    <row r="70" spans="1:26" ht="15.75" x14ac:dyDescent="0.15">
      <c r="A70" s="3"/>
      <c r="B70" s="19"/>
      <c r="C70" s="19"/>
      <c r="D70" s="17"/>
      <c r="Y70" s="123" t="s">
        <v>53</v>
      </c>
    </row>
    <row r="71" spans="1:26" ht="15" x14ac:dyDescent="0.15">
      <c r="A71" s="148" t="s">
        <v>136</v>
      </c>
      <c r="E71" s="10">
        <v>30</v>
      </c>
      <c r="F71" s="10">
        <f t="shared" ref="F71:X72" si="22">E71+1</f>
        <v>31</v>
      </c>
      <c r="G71" s="10">
        <f t="shared" si="22"/>
        <v>32</v>
      </c>
      <c r="H71" s="10">
        <f t="shared" si="22"/>
        <v>33</v>
      </c>
      <c r="I71" s="10">
        <f t="shared" si="22"/>
        <v>34</v>
      </c>
      <c r="J71" s="10">
        <f t="shared" si="22"/>
        <v>35</v>
      </c>
      <c r="K71" s="10">
        <f t="shared" si="22"/>
        <v>36</v>
      </c>
      <c r="L71" s="10">
        <f t="shared" si="22"/>
        <v>37</v>
      </c>
      <c r="M71" s="10">
        <f t="shared" si="22"/>
        <v>38</v>
      </c>
      <c r="N71" s="10">
        <f t="shared" si="22"/>
        <v>39</v>
      </c>
      <c r="O71" s="10">
        <f t="shared" si="22"/>
        <v>40</v>
      </c>
      <c r="P71" s="10">
        <f t="shared" si="22"/>
        <v>41</v>
      </c>
      <c r="Q71" s="10">
        <f t="shared" si="22"/>
        <v>42</v>
      </c>
      <c r="R71" s="10">
        <f t="shared" si="22"/>
        <v>43</v>
      </c>
      <c r="S71" s="10">
        <f t="shared" si="22"/>
        <v>44</v>
      </c>
      <c r="T71" s="10">
        <f t="shared" si="22"/>
        <v>45</v>
      </c>
      <c r="U71" s="10">
        <f t="shared" si="22"/>
        <v>46</v>
      </c>
      <c r="V71" s="10">
        <f t="shared" si="22"/>
        <v>47</v>
      </c>
      <c r="W71" s="10">
        <f t="shared" si="22"/>
        <v>48</v>
      </c>
      <c r="X71" s="10">
        <f t="shared" si="22"/>
        <v>49</v>
      </c>
      <c r="Y71" s="124"/>
    </row>
    <row r="72" spans="1:26" x14ac:dyDescent="0.15">
      <c r="E72" s="6">
        <v>1</v>
      </c>
      <c r="F72" s="6">
        <f t="shared" si="22"/>
        <v>2</v>
      </c>
      <c r="G72" s="6">
        <f t="shared" si="22"/>
        <v>3</v>
      </c>
      <c r="H72" s="6">
        <f t="shared" si="22"/>
        <v>4</v>
      </c>
      <c r="I72" s="6">
        <f t="shared" si="22"/>
        <v>5</v>
      </c>
      <c r="J72" s="6">
        <f t="shared" si="22"/>
        <v>6</v>
      </c>
      <c r="K72" s="6">
        <f t="shared" si="22"/>
        <v>7</v>
      </c>
      <c r="L72" s="6">
        <f t="shared" si="22"/>
        <v>8</v>
      </c>
      <c r="M72" s="6">
        <f t="shared" si="22"/>
        <v>9</v>
      </c>
      <c r="N72" s="6">
        <f t="shared" si="22"/>
        <v>10</v>
      </c>
      <c r="O72" s="6">
        <f t="shared" si="22"/>
        <v>11</v>
      </c>
      <c r="P72" s="6">
        <f t="shared" si="22"/>
        <v>12</v>
      </c>
      <c r="Q72" s="6">
        <f t="shared" si="22"/>
        <v>13</v>
      </c>
      <c r="R72" s="6">
        <f t="shared" si="22"/>
        <v>14</v>
      </c>
      <c r="S72" s="6">
        <f t="shared" si="22"/>
        <v>15</v>
      </c>
      <c r="T72" s="6">
        <f t="shared" si="22"/>
        <v>16</v>
      </c>
      <c r="U72" s="6">
        <f t="shared" si="22"/>
        <v>17</v>
      </c>
      <c r="V72" s="6">
        <f t="shared" si="22"/>
        <v>18</v>
      </c>
      <c r="W72" s="6">
        <f t="shared" si="22"/>
        <v>19</v>
      </c>
      <c r="X72" s="6">
        <f t="shared" si="22"/>
        <v>20</v>
      </c>
      <c r="Y72" s="125" t="s">
        <v>54</v>
      </c>
    </row>
    <row r="73" spans="1:26" x14ac:dyDescent="0.15">
      <c r="E73" s="7">
        <v>43555</v>
      </c>
      <c r="F73" s="7">
        <f t="shared" ref="F73:X73" si="23">DATE(YEAR(E73)+1,MONTH(E73),DAY(E73))</f>
        <v>43921</v>
      </c>
      <c r="G73" s="7">
        <f t="shared" si="23"/>
        <v>44286</v>
      </c>
      <c r="H73" s="7">
        <f t="shared" si="23"/>
        <v>44651</v>
      </c>
      <c r="I73" s="7">
        <f t="shared" si="23"/>
        <v>45016</v>
      </c>
      <c r="J73" s="7">
        <f t="shared" si="23"/>
        <v>45382</v>
      </c>
      <c r="K73" s="7">
        <f t="shared" si="23"/>
        <v>45747</v>
      </c>
      <c r="L73" s="7">
        <f t="shared" si="23"/>
        <v>46112</v>
      </c>
      <c r="M73" s="7">
        <f t="shared" si="23"/>
        <v>46477</v>
      </c>
      <c r="N73" s="7">
        <f t="shared" si="23"/>
        <v>46843</v>
      </c>
      <c r="O73" s="7">
        <f t="shared" si="23"/>
        <v>47208</v>
      </c>
      <c r="P73" s="7">
        <f t="shared" si="23"/>
        <v>47573</v>
      </c>
      <c r="Q73" s="7">
        <f t="shared" si="23"/>
        <v>47938</v>
      </c>
      <c r="R73" s="7">
        <f t="shared" si="23"/>
        <v>48304</v>
      </c>
      <c r="S73" s="7">
        <f t="shared" si="23"/>
        <v>48669</v>
      </c>
      <c r="T73" s="7">
        <f t="shared" si="23"/>
        <v>49034</v>
      </c>
      <c r="U73" s="7">
        <f t="shared" si="23"/>
        <v>49399</v>
      </c>
      <c r="V73" s="7">
        <f t="shared" si="23"/>
        <v>49765</v>
      </c>
      <c r="W73" s="7">
        <f t="shared" si="23"/>
        <v>50130</v>
      </c>
      <c r="X73" s="7">
        <f t="shared" si="23"/>
        <v>50495</v>
      </c>
      <c r="Y73" s="8"/>
    </row>
    <row r="74" spans="1:26" x14ac:dyDescent="0.15">
      <c r="B74" s="36"/>
      <c r="C74" s="47" t="s">
        <v>137</v>
      </c>
      <c r="D74" s="47"/>
      <c r="E74" s="46">
        <f>主要工事一覧!D82</f>
        <v>0</v>
      </c>
      <c r="F74" s="46">
        <f>主要工事一覧!E82</f>
        <v>0</v>
      </c>
      <c r="G74" s="46">
        <f>主要工事一覧!F82</f>
        <v>0</v>
      </c>
      <c r="H74" s="46">
        <f>主要工事一覧!G82</f>
        <v>0</v>
      </c>
      <c r="I74" s="46">
        <f>主要工事一覧!H82</f>
        <v>0</v>
      </c>
      <c r="J74" s="46">
        <f>主要工事一覧!I82</f>
        <v>0</v>
      </c>
      <c r="K74" s="46">
        <f>主要工事一覧!J82</f>
        <v>0</v>
      </c>
      <c r="L74" s="46">
        <f>主要工事一覧!K82</f>
        <v>0</v>
      </c>
      <c r="M74" s="46">
        <f>主要工事一覧!L82</f>
        <v>0</v>
      </c>
      <c r="N74" s="46">
        <f>主要工事一覧!M82</f>
        <v>0</v>
      </c>
      <c r="O74" s="46">
        <f>主要工事一覧!N82</f>
        <v>0</v>
      </c>
      <c r="P74" s="46">
        <f>主要工事一覧!O82</f>
        <v>0</v>
      </c>
      <c r="Q74" s="46">
        <f>主要工事一覧!P82</f>
        <v>0</v>
      </c>
      <c r="R74" s="46">
        <f>主要工事一覧!Q82</f>
        <v>0</v>
      </c>
      <c r="S74" s="46">
        <f>主要工事一覧!R82</f>
        <v>0</v>
      </c>
      <c r="T74" s="46">
        <f>主要工事一覧!S82</f>
        <v>0</v>
      </c>
      <c r="U74" s="46">
        <f>主要工事一覧!T82</f>
        <v>0</v>
      </c>
      <c r="V74" s="46">
        <f>主要工事一覧!U82</f>
        <v>0</v>
      </c>
      <c r="W74" s="46">
        <f>主要工事一覧!V82</f>
        <v>0</v>
      </c>
      <c r="X74" s="46">
        <f>主要工事一覧!W82</f>
        <v>0</v>
      </c>
      <c r="Y74" s="46">
        <f>SUM(E74:X74)</f>
        <v>0</v>
      </c>
    </row>
    <row r="75" spans="1:26" x14ac:dyDescent="0.15">
      <c r="B75" s="36"/>
      <c r="C75" s="47" t="s">
        <v>138</v>
      </c>
      <c r="D75" s="4">
        <v>0.1</v>
      </c>
      <c r="E75" s="45">
        <f t="shared" ref="E75:X75" si="24">E74*$D$75</f>
        <v>0</v>
      </c>
      <c r="F75" s="45">
        <f t="shared" si="24"/>
        <v>0</v>
      </c>
      <c r="G75" s="45">
        <f t="shared" si="24"/>
        <v>0</v>
      </c>
      <c r="H75" s="45">
        <f t="shared" si="24"/>
        <v>0</v>
      </c>
      <c r="I75" s="45">
        <f t="shared" si="24"/>
        <v>0</v>
      </c>
      <c r="J75" s="45">
        <f t="shared" si="24"/>
        <v>0</v>
      </c>
      <c r="K75" s="45">
        <f t="shared" si="24"/>
        <v>0</v>
      </c>
      <c r="L75" s="45">
        <f t="shared" si="24"/>
        <v>0</v>
      </c>
      <c r="M75" s="45">
        <f t="shared" si="24"/>
        <v>0</v>
      </c>
      <c r="N75" s="45">
        <f t="shared" si="24"/>
        <v>0</v>
      </c>
      <c r="O75" s="45">
        <f t="shared" si="24"/>
        <v>0</v>
      </c>
      <c r="P75" s="45">
        <f t="shared" si="24"/>
        <v>0</v>
      </c>
      <c r="Q75" s="45">
        <f t="shared" si="24"/>
        <v>0</v>
      </c>
      <c r="R75" s="45">
        <f t="shared" si="24"/>
        <v>0</v>
      </c>
      <c r="S75" s="45">
        <f t="shared" si="24"/>
        <v>0</v>
      </c>
      <c r="T75" s="45">
        <f t="shared" si="24"/>
        <v>0</v>
      </c>
      <c r="U75" s="45">
        <f t="shared" si="24"/>
        <v>0</v>
      </c>
      <c r="V75" s="45">
        <f t="shared" si="24"/>
        <v>0</v>
      </c>
      <c r="W75" s="45">
        <f t="shared" si="24"/>
        <v>0</v>
      </c>
      <c r="X75" s="45">
        <f t="shared" si="24"/>
        <v>0</v>
      </c>
      <c r="Y75" s="45">
        <f>SUM(E75:X75)</f>
        <v>0</v>
      </c>
    </row>
    <row r="77" spans="1:26" x14ac:dyDescent="0.15">
      <c r="E77" s="10">
        <v>30</v>
      </c>
      <c r="F77" s="10">
        <f t="shared" ref="F77:X77" si="25">E77+1</f>
        <v>31</v>
      </c>
      <c r="G77" s="10">
        <f t="shared" si="25"/>
        <v>32</v>
      </c>
      <c r="H77" s="10">
        <f t="shared" si="25"/>
        <v>33</v>
      </c>
      <c r="I77" s="10">
        <f t="shared" si="25"/>
        <v>34</v>
      </c>
      <c r="J77" s="10">
        <f t="shared" si="25"/>
        <v>35</v>
      </c>
      <c r="K77" s="10">
        <f t="shared" si="25"/>
        <v>36</v>
      </c>
      <c r="L77" s="10">
        <f t="shared" si="25"/>
        <v>37</v>
      </c>
      <c r="M77" s="10">
        <f t="shared" si="25"/>
        <v>38</v>
      </c>
      <c r="N77" s="10">
        <f t="shared" si="25"/>
        <v>39</v>
      </c>
      <c r="O77" s="10">
        <f t="shared" si="25"/>
        <v>40</v>
      </c>
      <c r="P77" s="10">
        <f t="shared" si="25"/>
        <v>41</v>
      </c>
      <c r="Q77" s="10">
        <f t="shared" si="25"/>
        <v>42</v>
      </c>
      <c r="R77" s="10">
        <f t="shared" si="25"/>
        <v>43</v>
      </c>
      <c r="S77" s="10">
        <f t="shared" si="25"/>
        <v>44</v>
      </c>
      <c r="T77" s="10">
        <f t="shared" si="25"/>
        <v>45</v>
      </c>
      <c r="U77" s="10">
        <f t="shared" si="25"/>
        <v>46</v>
      </c>
      <c r="V77" s="10">
        <f t="shared" si="25"/>
        <v>47</v>
      </c>
      <c r="W77" s="10">
        <f t="shared" si="25"/>
        <v>48</v>
      </c>
      <c r="X77" s="10">
        <f t="shared" si="25"/>
        <v>49</v>
      </c>
      <c r="Y77" s="5" t="s">
        <v>139</v>
      </c>
    </row>
    <row r="78" spans="1:26" x14ac:dyDescent="0.15">
      <c r="B78" s="91"/>
      <c r="C78" s="48">
        <f t="array" ref="C78:C97">TRANSPOSE(E71:X71)</f>
        <v>30</v>
      </c>
      <c r="D78" s="40">
        <f t="array" ref="D78:D97">TRANSPOSE(E75:X75)</f>
        <v>0</v>
      </c>
      <c r="E78" s="39" t="str">
        <f t="shared" ref="E78:E97" si="26">IF($C78&lt;E$71,$D78/$D$69,"")</f>
        <v/>
      </c>
      <c r="F78" s="81">
        <f>IF(AND($C78&lt;F$71,COUNT($E78:E78)&lt;$D$69+1),IF($D78*(1-$I$3)/$D$69*(F$71-$C$78)&gt;$D78*(1-$I$3),$D78*$I$3-$D78*$I$4,$D78*(1-$I$3)/$D$69),"")</f>
        <v>0</v>
      </c>
      <c r="G78" s="81">
        <f>IF(AND($C78&lt;G$71,COUNT($E78:F78)&lt;$D$69+1),IF($D78*(1-$I$3)/$D$69*(G$71-$C$78)&gt;$D78*(1-$I$3),$D78*$I$3-$D78*$I$4,$D78*(1-$I$3)/$D$69),"")</f>
        <v>0</v>
      </c>
      <c r="H78" s="81">
        <f>IF(AND($C78&lt;H$71,COUNT($E78:G78)&lt;$D$69+1),IF($D78*(1-$I$3)/$D$69*(H$71-$C$78)&gt;$D78*(1-$I$3),$D78*$I$3-$D78*$I$4,$D78*(1-$I$3)/$D$69),"")</f>
        <v>0</v>
      </c>
      <c r="I78" s="81">
        <f>IF(AND($C78&lt;I$71,COUNT($E78:H78)&lt;$D$69+1),IF($D78*(1-$I$3)/$D$69*(I$71-$C$78)&gt;$D78*(1-$I$3),$D78*$I$3-$D78*$I$4,$D78*(1-$I$3)/$D$69),"")</f>
        <v>0</v>
      </c>
      <c r="J78" s="81">
        <f>IF(AND($C78&lt;J$71,COUNT($E78:I78)&lt;$D$69+1),IF($D78*(1-$I$3)/$D$69*(J$71-$C$78)&gt;$D78*(1-$I$3),$D78*$I$3-$D78*$I$4,$D78*(1-$I$3)/$D$69),"")</f>
        <v>0</v>
      </c>
      <c r="K78" s="81">
        <f>IF(AND($C78&lt;K$71,COUNT($E78:J78)&lt;$D$69+1),IF($D78*(1-$I$3)/$D$69*(K$71-$C$78)&gt;$D78*(1-$I$3),$D78*$I$3-$D78*$I$4,$D78*(1-$I$3)/$D$69),"")</f>
        <v>0</v>
      </c>
      <c r="L78" s="81">
        <f>IF(AND($C78&lt;L$71,COUNT($E78:K78)&lt;$D$69+1),IF($D78*(1-$I$3)/$D$69*(L$71-$C$78)&gt;$D78*(1-$I$3),$D78*$I$3-$D78*$I$4,$D78*(1-$I$3)/$D$69),"")</f>
        <v>0</v>
      </c>
      <c r="M78" s="81">
        <f>IF(AND($C78&lt;M$71,COUNT($E78:L78)&lt;$D$69+1),IF($D78*(1-$I$3)/$D$69*(M$71-$C$78)&gt;$D78*(1-$I$3),$D78*$I$3-$D78*$I$4,$D78*(1-$I$3)/$D$69),"")</f>
        <v>0</v>
      </c>
      <c r="N78" s="81">
        <f>IF(AND($C78&lt;N$71,COUNT($E78:M78)&lt;$D$69+1),IF($D78*(1-$I$3)/$D$69*(N$71-$C$78)&gt;$D78*(1-$I$3),$D78*$I$3-$D78*$I$4,$D78*(1-$I$3)/$D$69),"")</f>
        <v>0</v>
      </c>
      <c r="O78" s="81">
        <f>IF(AND($C78&lt;O$71,COUNT($E78:N78)&lt;$D$69+1),IF($D78*(1-$I$3)/$D$69*(O$71-$C$78)&gt;$D78*(1-$I$3),$D78*$I$3-$D78*$I$4,$D78*(1-$I$3)/$D$69),"")</f>
        <v>0</v>
      </c>
      <c r="P78" s="81">
        <f>IF(AND($C78&lt;P$71,COUNT($E78:O78)&lt;$D$69+1),IF($D78*(1-$I$3)/$D$69*(P$71-$C$78)&gt;$D78*(1-$I$3),$D78*$I$3-$D78*$I$4,$D78*(1-$I$3)/$D$69),"")</f>
        <v>0</v>
      </c>
      <c r="Q78" s="81" t="str">
        <f>IF(AND($C78&lt;Q$71,COUNT($E78:P78)&lt;$D$69+1),IF($D78*(1-$I$3)/$D$69*(Q$71-$C$78)&gt;$D78*(1-$I$3),$D78*$I$3-$D78*$I$4,$D78*(1-$I$3)/$D$69),"")</f>
        <v/>
      </c>
      <c r="R78" s="81" t="str">
        <f>IF(AND($C78&lt;R$71,COUNT($E78:Q78)&lt;$D$69+1),IF($D78*(1-$I$3)/$D$69*(R$71-$C$78)&gt;$D78*(1-$I$3),$D78*$I$3-$D78*$I$4,$D78*(1-$I$3)/$D$69),"")</f>
        <v/>
      </c>
      <c r="S78" s="81" t="str">
        <f>IF(AND($C78&lt;S$71,COUNT($E78:R78)&lt;$D$69+1),IF($D78*(1-$I$3)/$D$69*(S$71-$C$78)&gt;$D78*(1-$I$3),$D78*$I$3-$D78*$I$4,$D78*(1-$I$3)/$D$69),"")</f>
        <v/>
      </c>
      <c r="T78" s="81" t="str">
        <f>IF(AND($C78&lt;T$71,COUNT($E78:S78)&lt;$D$69+1),IF($D78*(1-$I$3)/$D$69*(T$71-$C$78)&gt;$D78*(1-$I$3),$D78*$I$3-$D78*$I$4,$D78*(1-$I$3)/$D$69),"")</f>
        <v/>
      </c>
      <c r="U78" s="81" t="str">
        <f>IF(AND($C78&lt;U$71,COUNT($E78:T78)&lt;$D$69+1),IF($D78*(1-$I$3)/$D$69*(U$71-$C$78)&gt;$D78*(1-$I$3),$D78*$I$3-$D78*$I$4,$D78*(1-$I$3)/$D$69),"")</f>
        <v/>
      </c>
      <c r="V78" s="81" t="str">
        <f>IF(AND($C78&lt;V$71,COUNT($E78:U78)&lt;$D$69+1),IF($D78*(1-$I$3)/$D$69*(V$71-$C$78)&gt;$D78*(1-$I$3),$D78*$I$3-$D78*$I$4,$D78*(1-$I$3)/$D$69),"")</f>
        <v/>
      </c>
      <c r="W78" s="81" t="str">
        <f>IF(AND($C78&lt;W$71,COUNT($E78:V78)&lt;$D$69+1),IF($D78*(1-$I$3)/$D$69*(W$71-$C$78)&gt;$D78*(1-$I$3),$D78*$I$3-$D78*$I$4,$D78*(1-$I$3)/$D$69),"")</f>
        <v/>
      </c>
      <c r="X78" s="81" t="str">
        <f>IF(AND($C78&lt;X$71,COUNT($E78:W78)&lt;$D$69+1),IF($D78*(1-$I$3)/$D$69*(X$71-$C$78)&gt;$D78*(1-$I$3),$D78*$I$3-$D78*$I$4,$D78*(1-$I$3)/$D$69),"")</f>
        <v/>
      </c>
      <c r="Y78" s="39">
        <f t="shared" ref="Y78:Y97" si="27">D78-SUM(E78:X78)</f>
        <v>0</v>
      </c>
    </row>
    <row r="79" spans="1:26" x14ac:dyDescent="0.15">
      <c r="B79" s="92"/>
      <c r="C79" s="49">
        <v>31</v>
      </c>
      <c r="D79" s="41">
        <v>0</v>
      </c>
      <c r="E79" s="42" t="str">
        <f t="shared" si="26"/>
        <v/>
      </c>
      <c r="F79" s="79" t="str">
        <f>IF(AND($C79&lt;F$71,COUNT($E79:E79)&lt;$D$69+1),IF($D79*(1-$I$3)/$D$69*(F$71-$C$79)&gt;$D79*(1-$I$3),$D79*$I$3-$D79*$I$4,$D79*(1-$I$3)/$D$69),"")</f>
        <v/>
      </c>
      <c r="G79" s="79">
        <f>IF(AND($C79&lt;G$71,COUNT($E79:F79)&lt;$D$69+1),IF($D79*(1-$I$3)/$D$69*(G$71-$C$79)&gt;$D79*(1-$I$3),$D79*$I$3-$D79*$I$4,$D79*(1-$I$3)/$D$69),"")</f>
        <v>0</v>
      </c>
      <c r="H79" s="79">
        <f>IF(AND($C79&lt;H$71,COUNT($E79:G79)&lt;$D$69+1),IF($D79*(1-$I$3)/$D$69*(H$71-$C$79)&gt;$D79*(1-$I$3),$D79*$I$3-$D79*$I$4,$D79*(1-$I$3)/$D$69),"")</f>
        <v>0</v>
      </c>
      <c r="I79" s="79">
        <f>IF(AND($C79&lt;I$71,COUNT($E79:H79)&lt;$D$69+1),IF($D79*(1-$I$3)/$D$69*(I$71-$C$79)&gt;$D79*(1-$I$3),$D79*$I$3-$D79*$I$4,$D79*(1-$I$3)/$D$69),"")</f>
        <v>0</v>
      </c>
      <c r="J79" s="79">
        <f>IF(AND($C79&lt;J$71,COUNT($E79:I79)&lt;$D$69+1),IF($D79*(1-$I$3)/$D$69*(J$71-$C$79)&gt;$D79*(1-$I$3),$D79*$I$3-$D79*$I$4,$D79*(1-$I$3)/$D$69),"")</f>
        <v>0</v>
      </c>
      <c r="K79" s="79">
        <f>IF(AND($C79&lt;K$71,COUNT($E79:J79)&lt;$D$69+1),IF($D79*(1-$I$3)/$D$69*(K$71-$C$79)&gt;$D79*(1-$I$3),$D79*$I$3-$D79*$I$4,$D79*(1-$I$3)/$D$69),"")</f>
        <v>0</v>
      </c>
      <c r="L79" s="79">
        <f>IF(AND($C79&lt;L$71,COUNT($E79:K79)&lt;$D$69+1),IF($D79*(1-$I$3)/$D$69*(L$71-$C$79)&gt;$D79*(1-$I$3),$D79*$I$3-$D79*$I$4,$D79*(1-$I$3)/$D$69),"")</f>
        <v>0</v>
      </c>
      <c r="M79" s="79">
        <f>IF(AND($C79&lt;M$71,COUNT($E79:L79)&lt;$D$69+1),IF($D79*(1-$I$3)/$D$69*(M$71-$C$79)&gt;$D79*(1-$I$3),$D79*$I$3-$D79*$I$4,$D79*(1-$I$3)/$D$69),"")</f>
        <v>0</v>
      </c>
      <c r="N79" s="79">
        <f>IF(AND($C79&lt;N$71,COUNT($E79:M79)&lt;$D$69+1),IF($D79*(1-$I$3)/$D$69*(N$71-$C$79)&gt;$D79*(1-$I$3),$D79*$I$3-$D79*$I$4,$D79*(1-$I$3)/$D$69),"")</f>
        <v>0</v>
      </c>
      <c r="O79" s="79">
        <f>IF(AND($C79&lt;O$71,COUNT($E79:N79)&lt;$D$69+1),IF($D79*(1-$I$3)/$D$69*(O$71-$C$79)&gt;$D79*(1-$I$3),$D79*$I$3-$D79*$I$4,$D79*(1-$I$3)/$D$69),"")</f>
        <v>0</v>
      </c>
      <c r="P79" s="79">
        <f>IF(AND($C79&lt;P$71,COUNT($E79:O79)&lt;$D$69+1),IF($D79*(1-$I$3)/$D$69*(P$71-$C$79)&gt;$D79*(1-$I$3),$D79*$I$3-$D79*$I$4,$D79*(1-$I$3)/$D$69),"")</f>
        <v>0</v>
      </c>
      <c r="Q79" s="79">
        <f>IF(AND($C79&lt;Q$71,COUNT($E79:P79)&lt;$D$69+1),IF($D79*(1-$I$3)/$D$69*(Q$71-$C$79)&gt;$D79*(1-$I$3),$D79*$I$3-$D79*$I$4,$D79*(1-$I$3)/$D$69),"")</f>
        <v>0</v>
      </c>
      <c r="R79" s="79" t="str">
        <f>IF(AND($C79&lt;R$71,COUNT($E79:Q79)&lt;$D$69+1),IF($D79*(1-$I$3)/$D$69*(R$71-$C$79)&gt;$D79*(1-$I$3),$D79*$I$3-$D79*$I$4,$D79*(1-$I$3)/$D$69),"")</f>
        <v/>
      </c>
      <c r="S79" s="79" t="str">
        <f>IF(AND($C79&lt;S$71,COUNT($E79:R79)&lt;$D$69+1),IF($D79*(1-$I$3)/$D$69*(S$71-$C$79)&gt;$D79*(1-$I$3),$D79*$I$3-$D79*$I$4,$D79*(1-$I$3)/$D$69),"")</f>
        <v/>
      </c>
      <c r="T79" s="79" t="str">
        <f>IF(AND($C79&lt;T$71,COUNT($E79:S79)&lt;$D$69+1),IF($D79*(1-$I$3)/$D$69*(T$71-$C$79)&gt;$D79*(1-$I$3),$D79*$I$3-$D79*$I$4,$D79*(1-$I$3)/$D$69),"")</f>
        <v/>
      </c>
      <c r="U79" s="79" t="str">
        <f>IF(AND($C79&lt;U$71,COUNT($E79:T79)&lt;$D$69+1),IF($D79*(1-$I$3)/$D$69*(U$71-$C$79)&gt;$D79*(1-$I$3),$D79*$I$3-$D79*$I$4,$D79*(1-$I$3)/$D$69),"")</f>
        <v/>
      </c>
      <c r="V79" s="79" t="str">
        <f>IF(AND($C79&lt;V$71,COUNT($E79:U79)&lt;$D$69+1),IF($D79*(1-$I$3)/$D$69*(V$71-$C$79)&gt;$D79*(1-$I$3),$D79*$I$3-$D79*$I$4,$D79*(1-$I$3)/$D$69),"")</f>
        <v/>
      </c>
      <c r="W79" s="79" t="str">
        <f>IF(AND($C79&lt;W$71,COUNT($E79:V79)&lt;$D$69+1),IF($D79*(1-$I$3)/$D$69*(W$71-$C$79)&gt;$D79*(1-$I$3),$D79*$I$3-$D79*$I$4,$D79*(1-$I$3)/$D$69),"")</f>
        <v/>
      </c>
      <c r="X79" s="79" t="str">
        <f>IF(AND($C79&lt;X$71,COUNT($E79:W79)&lt;$D$69+1),IF($D79*(1-$I$3)/$D$69*(X$71-$C$79)&gt;$D79*(1-$I$3),$D79*$I$3-$D79*$I$4,$D79*(1-$I$3)/$D$69),"")</f>
        <v/>
      </c>
      <c r="Y79" s="42">
        <f t="shared" si="27"/>
        <v>0</v>
      </c>
    </row>
    <row r="80" spans="1:26" x14ac:dyDescent="0.15">
      <c r="B80" s="92"/>
      <c r="C80" s="49">
        <v>32</v>
      </c>
      <c r="D80" s="41">
        <v>0</v>
      </c>
      <c r="E80" s="42" t="str">
        <f t="shared" si="26"/>
        <v/>
      </c>
      <c r="F80" s="79" t="str">
        <f>IF(AND($C80&lt;F$71,COUNT($E80:E80)&lt;$D$69+1),IF($D80*(1-$I$3)/$D$69*(F$71-$C$80)&gt;$D80*(1-$I$3),$D80*$I$3-$D80*$I$4,$D80*(1-$I$3)/$D$69),"")</f>
        <v/>
      </c>
      <c r="G80" s="79" t="str">
        <f>IF(AND($C80&lt;G$71,COUNT($E80:F80)&lt;$D$69+1),IF($D80*(1-$I$3)/$D$69*(G$71-$C$80)&gt;$D80*(1-$I$3),$D80*$I$3-$D80*$I$4,$D80*(1-$I$3)/$D$69),"")</f>
        <v/>
      </c>
      <c r="H80" s="79">
        <f>IF(AND($C80&lt;H$71,COUNT($E80:G80)&lt;$D$69+1),IF($D80*(1-$I$3)/$D$69*(H$71-$C$80)&gt;$D80*(1-$I$3),$D80*$I$3-$D80*$I$4,$D80*(1-$I$3)/$D$69),"")</f>
        <v>0</v>
      </c>
      <c r="I80" s="79">
        <f>IF(AND($C80&lt;I$71,COUNT($E80:H80)&lt;$D$69+1),IF($D80*(1-$I$3)/$D$69*(I$71-$C$80)&gt;$D80*(1-$I$3),$D80*$I$3-$D80*$I$4,$D80*(1-$I$3)/$D$69),"")</f>
        <v>0</v>
      </c>
      <c r="J80" s="79">
        <f>IF(AND($C80&lt;J$71,COUNT($E80:I80)&lt;$D$69+1),IF($D80*(1-$I$3)/$D$69*(J$71-$C$80)&gt;$D80*(1-$I$3),$D80*$I$3-$D80*$I$4,$D80*(1-$I$3)/$D$69),"")</f>
        <v>0</v>
      </c>
      <c r="K80" s="79">
        <f>IF(AND($C80&lt;K$71,COUNT($E80:J80)&lt;$D$69+1),IF($D80*(1-$I$3)/$D$69*(K$71-$C$80)&gt;$D80*(1-$I$3),$D80*$I$3-$D80*$I$4,$D80*(1-$I$3)/$D$69),"")</f>
        <v>0</v>
      </c>
      <c r="L80" s="79">
        <f>IF(AND($C80&lt;L$71,COUNT($E80:K80)&lt;$D$69+1),IF($D80*(1-$I$3)/$D$69*(L$71-$C$80)&gt;$D80*(1-$I$3),$D80*$I$3-$D80*$I$4,$D80*(1-$I$3)/$D$69),"")</f>
        <v>0</v>
      </c>
      <c r="M80" s="79">
        <f>IF(AND($C80&lt;M$71,COUNT($E80:L80)&lt;$D$69+1),IF($D80*(1-$I$3)/$D$69*(M$71-$C$80)&gt;$D80*(1-$I$3),$D80*$I$3-$D80*$I$4,$D80*(1-$I$3)/$D$69),"")</f>
        <v>0</v>
      </c>
      <c r="N80" s="79">
        <f>IF(AND($C80&lt;N$71,COUNT($E80:M80)&lt;$D$69+1),IF($D80*(1-$I$3)/$D$69*(N$71-$C$80)&gt;$D80*(1-$I$3),$D80*$I$3-$D80*$I$4,$D80*(1-$I$3)/$D$69),"")</f>
        <v>0</v>
      </c>
      <c r="O80" s="79">
        <f>IF(AND($C80&lt;O$71,COUNT($E80:N80)&lt;$D$69+1),IF($D80*(1-$I$3)/$D$69*(O$71-$C$80)&gt;$D80*(1-$I$3),$D80*$I$3-$D80*$I$4,$D80*(1-$I$3)/$D$69),"")</f>
        <v>0</v>
      </c>
      <c r="P80" s="79">
        <f>IF(AND($C80&lt;P$71,COUNT($E80:O80)&lt;$D$69+1),IF($D80*(1-$I$3)/$D$69*(P$71-$C$80)&gt;$D80*(1-$I$3),$D80*$I$3-$D80*$I$4,$D80*(1-$I$3)/$D$69),"")</f>
        <v>0</v>
      </c>
      <c r="Q80" s="79">
        <f>IF(AND($C80&lt;Q$71,COUNT($E80:P80)&lt;$D$69+1),IF($D80*(1-$I$3)/$D$69*(Q$71-$C$80)&gt;$D80*(1-$I$3),$D80*$I$3-$D80*$I$4,$D80*(1-$I$3)/$D$69),"")</f>
        <v>0</v>
      </c>
      <c r="R80" s="79">
        <f>IF(AND($C80&lt;R$71,COUNT($E80:Q80)&lt;$D$69+1),IF($D80*(1-$I$3)/$D$69*(R$71-$C$80)&gt;$D80*(1-$I$3),$D80*$I$3-$D80*$I$4,$D80*(1-$I$3)/$D$69),"")</f>
        <v>0</v>
      </c>
      <c r="S80" s="79" t="str">
        <f>IF(AND($C80&lt;S$71,COUNT($E80:R80)&lt;$D$69+1),IF($D80*(1-$I$3)/$D$69*(S$71-$C$80)&gt;$D80*(1-$I$3),$D80*$I$3-$D80*$I$4,$D80*(1-$I$3)/$D$69),"")</f>
        <v/>
      </c>
      <c r="T80" s="79" t="str">
        <f>IF(AND($C80&lt;T$71,COUNT($E80:S80)&lt;$D$69+1),IF($D80*(1-$I$3)/$D$69*(T$71-$C$80)&gt;$D80*(1-$I$3),$D80*$I$3-$D80*$I$4,$D80*(1-$I$3)/$D$69),"")</f>
        <v/>
      </c>
      <c r="U80" s="79" t="str">
        <f>IF(AND($C80&lt;U$71,COUNT($E80:T80)&lt;$D$69+1),IF($D80*(1-$I$3)/$D$69*(U$71-$C$80)&gt;$D80*(1-$I$3),$D80*$I$3-$D80*$I$4,$D80*(1-$I$3)/$D$69),"")</f>
        <v/>
      </c>
      <c r="V80" s="79" t="str">
        <f>IF(AND($C80&lt;V$71,COUNT($E80:U80)&lt;$D$69+1),IF($D80*(1-$I$3)/$D$69*(V$71-$C$80)&gt;$D80*(1-$I$3),$D80*$I$3-$D80*$I$4,$D80*(1-$I$3)/$D$69),"")</f>
        <v/>
      </c>
      <c r="W80" s="79" t="str">
        <f>IF(AND($C80&lt;W$71,COUNT($E80:V80)&lt;$D$69+1),IF($D80*(1-$I$3)/$D$69*(W$71-$C$80)&gt;$D80*(1-$I$3),$D80*$I$3-$D80*$I$4,$D80*(1-$I$3)/$D$69),"")</f>
        <v/>
      </c>
      <c r="X80" s="79" t="str">
        <f>IF(AND($C80&lt;X$71,COUNT($E80:W80)&lt;$D$69+1),IF($D80*(1-$I$3)/$D$69*(X$71-$C$80)&gt;$D80*(1-$I$3),$D80*$I$3-$D80*$I$4,$D80*(1-$I$3)/$D$69),"")</f>
        <v/>
      </c>
      <c r="Y80" s="42">
        <f t="shared" si="27"/>
        <v>0</v>
      </c>
    </row>
    <row r="81" spans="2:25" x14ac:dyDescent="0.15">
      <c r="B81" s="92"/>
      <c r="C81" s="49">
        <v>33</v>
      </c>
      <c r="D81" s="41">
        <v>0</v>
      </c>
      <c r="E81" s="42" t="str">
        <f t="shared" si="26"/>
        <v/>
      </c>
      <c r="F81" s="79" t="str">
        <f>IF(AND($C81&lt;F$71,COUNT($E81:E81)&lt;$D$69+1),IF($D81*(1-$I$3)/$D$69*(F$71-$C$81)&gt;$D81*(1-$I$3),$D81*$I$3-$D81*$I$4,$D81*(1-$I$3)/$D$69),"")</f>
        <v/>
      </c>
      <c r="G81" s="79" t="str">
        <f>IF(AND($C81&lt;G$71,COUNT($E81:F81)&lt;$D$69+1),IF($D81*(1-$I$3)/$D$69*(G$71-$C$81)&gt;$D81*(1-$I$3),$D81*$I$3-$D81*$I$4,$D81*(1-$I$3)/$D$69),"")</f>
        <v/>
      </c>
      <c r="H81" s="79" t="str">
        <f>IF(AND($C81&lt;H$71,COUNT($E81:G81)&lt;$D$69+1),IF($D81*(1-$I$3)/$D$69*(H$71-$C$81)&gt;$D81*(1-$I$3),$D81*$I$3-$D81*$I$4,$D81*(1-$I$3)/$D$69),"")</f>
        <v/>
      </c>
      <c r="I81" s="79">
        <f>IF(AND($C81&lt;I$71,COUNT($E81:H81)&lt;$D$69+1),IF($D81*(1-$I$3)/$D$69*(I$71-$C$81)&gt;$D81*(1-$I$3),$D81*$I$3-$D81*$I$4,$D81*(1-$I$3)/$D$69),"")</f>
        <v>0</v>
      </c>
      <c r="J81" s="79">
        <f>IF(AND($C81&lt;J$71,COUNT($E81:I81)&lt;$D$69+1),IF($D81*(1-$I$3)/$D$69*(J$71-$C$81)&gt;$D81*(1-$I$3),$D81*$I$3-$D81*$I$4,$D81*(1-$I$3)/$D$69),"")</f>
        <v>0</v>
      </c>
      <c r="K81" s="79">
        <f>IF(AND($C81&lt;K$71,COUNT($E81:J81)&lt;$D$69+1),IF($D81*(1-$I$3)/$D$69*(K$71-$C$81)&gt;$D81*(1-$I$3),$D81*$I$3-$D81*$I$4,$D81*(1-$I$3)/$D$69),"")</f>
        <v>0</v>
      </c>
      <c r="L81" s="79">
        <f>IF(AND($C81&lt;L$71,COUNT($E81:K81)&lt;$D$69+1),IF($D81*(1-$I$3)/$D$69*(L$71-$C$81)&gt;$D81*(1-$I$3),$D81*$I$3-$D81*$I$4,$D81*(1-$I$3)/$D$69),"")</f>
        <v>0</v>
      </c>
      <c r="M81" s="79">
        <f>IF(AND($C81&lt;M$71,COUNT($E81:L81)&lt;$D$69+1),IF($D81*(1-$I$3)/$D$69*(M$71-$C$81)&gt;$D81*(1-$I$3),$D81*$I$3-$D81*$I$4,$D81*(1-$I$3)/$D$69),"")</f>
        <v>0</v>
      </c>
      <c r="N81" s="79">
        <f>IF(AND($C81&lt;N$71,COUNT($E81:M81)&lt;$D$69+1),IF($D81*(1-$I$3)/$D$69*(N$71-$C$81)&gt;$D81*(1-$I$3),$D81*$I$3-$D81*$I$4,$D81*(1-$I$3)/$D$69),"")</f>
        <v>0</v>
      </c>
      <c r="O81" s="79">
        <f>IF(AND($C81&lt;O$71,COUNT($E81:N81)&lt;$D$69+1),IF($D81*(1-$I$3)/$D$69*(O$71-$C$81)&gt;$D81*(1-$I$3),$D81*$I$3-$D81*$I$4,$D81*(1-$I$3)/$D$69),"")</f>
        <v>0</v>
      </c>
      <c r="P81" s="79">
        <f>IF(AND($C81&lt;P$71,COUNT($E81:O81)&lt;$D$69+1),IF($D81*(1-$I$3)/$D$69*(P$71-$C$81)&gt;$D81*(1-$I$3),$D81*$I$3-$D81*$I$4,$D81*(1-$I$3)/$D$69),"")</f>
        <v>0</v>
      </c>
      <c r="Q81" s="79">
        <f>IF(AND($C81&lt;Q$71,COUNT($E81:P81)&lt;$D$69+1),IF($D81*(1-$I$3)/$D$69*(Q$71-$C$81)&gt;$D81*(1-$I$3),$D81*$I$3-$D81*$I$4,$D81*(1-$I$3)/$D$69),"")</f>
        <v>0</v>
      </c>
      <c r="R81" s="79">
        <f>IF(AND($C81&lt;R$71,COUNT($E81:Q81)&lt;$D$69+1),IF($D81*(1-$I$3)/$D$69*(R$71-$C$81)&gt;$D81*(1-$I$3),$D81*$I$3-$D81*$I$4,$D81*(1-$I$3)/$D$69),"")</f>
        <v>0</v>
      </c>
      <c r="S81" s="79">
        <f>IF(AND($C81&lt;S$71,COUNT($E81:R81)&lt;$D$69+1),IF($D81*(1-$I$3)/$D$69*(S$71-$C$81)&gt;$D81*(1-$I$3),$D81*$I$3-$D81*$I$4,$D81*(1-$I$3)/$D$69),"")</f>
        <v>0</v>
      </c>
      <c r="T81" s="79" t="str">
        <f>IF(AND($C81&lt;T$71,COUNT($E81:S81)&lt;$D$69+1),IF($D81*(1-$I$3)/$D$69*(T$71-$C$81)&gt;$D81*(1-$I$3),$D81*$I$3-$D81*$I$4,$D81*(1-$I$3)/$D$69),"")</f>
        <v/>
      </c>
      <c r="U81" s="79" t="str">
        <f>IF(AND($C81&lt;U$71,COUNT($E81:T81)&lt;$D$69+1),IF($D81*(1-$I$3)/$D$69*(U$71-$C$81)&gt;$D81*(1-$I$3),$D81*$I$3-$D81*$I$4,$D81*(1-$I$3)/$D$69),"")</f>
        <v/>
      </c>
      <c r="V81" s="79" t="str">
        <f>IF(AND($C81&lt;V$71,COUNT($E81:U81)&lt;$D$69+1),IF($D81*(1-$I$3)/$D$69*(V$71-$C$81)&gt;$D81*(1-$I$3),$D81*$I$3-$D81*$I$4,$D81*(1-$I$3)/$D$69),"")</f>
        <v/>
      </c>
      <c r="W81" s="79" t="str">
        <f>IF(AND($C81&lt;W$71,COUNT($E81:V81)&lt;$D$69+1),IF($D81*(1-$I$3)/$D$69*(W$71-$C$81)&gt;$D81*(1-$I$3),$D81*$I$3-$D81*$I$4,$D81*(1-$I$3)/$D$69),"")</f>
        <v/>
      </c>
      <c r="X81" s="79" t="str">
        <f>IF(AND($C81&lt;X$71,COUNT($E81:W81)&lt;$D$69+1),IF($D81*(1-$I$3)/$D$69*(X$71-$C$81)&gt;$D81*(1-$I$3),$D81*$I$3-$D81*$I$4,$D81*(1-$I$3)/$D$69),"")</f>
        <v/>
      </c>
      <c r="Y81" s="42">
        <f t="shared" si="27"/>
        <v>0</v>
      </c>
    </row>
    <row r="82" spans="2:25" x14ac:dyDescent="0.15">
      <c r="B82" s="92"/>
      <c r="C82" s="49">
        <v>34</v>
      </c>
      <c r="D82" s="41">
        <v>0</v>
      </c>
      <c r="E82" s="42" t="str">
        <f t="shared" si="26"/>
        <v/>
      </c>
      <c r="F82" s="79" t="str">
        <f>IF(AND($C82&lt;F$71,COUNT($E82:E82)&lt;$D$69+1),IF($D82*(1-$I$3)/$D$69*(F$71-$C$82)&gt;$D82*(1-$I$3),$D82*$I$3-$D82*$I$4,$D82*(1-$I$3)/$D$69),"")</f>
        <v/>
      </c>
      <c r="G82" s="79" t="str">
        <f>IF(AND($C82&lt;G$71,COUNT($E82:F82)&lt;$D$69+1),IF($D82*(1-$I$3)/$D$69*(G$71-$C$82)&gt;$D82*(1-$I$3),$D82*$I$3-$D82*$I$4,$D82*(1-$I$3)/$D$69),"")</f>
        <v/>
      </c>
      <c r="H82" s="79" t="str">
        <f>IF(AND($C82&lt;H$71,COUNT($E82:G82)&lt;$D$69+1),IF($D82*(1-$I$3)/$D$69*(H$71-$C$82)&gt;$D82*(1-$I$3),$D82*$I$3-$D82*$I$4,$D82*(1-$I$3)/$D$69),"")</f>
        <v/>
      </c>
      <c r="I82" s="79" t="str">
        <f>IF(AND($C82&lt;I$71,COUNT($E82:H82)&lt;$D$69+1),IF($D82*(1-$I$3)/$D$69*(I$71-$C$82)&gt;$D82*(1-$I$3),$D82*$I$3-$D82*$I$4,$D82*(1-$I$3)/$D$69),"")</f>
        <v/>
      </c>
      <c r="J82" s="79">
        <f>IF(AND($C82&lt;J$71,COUNT($E82:I82)&lt;$D$69+1),IF($D82*(1-$I$3)/$D$69*(J$71-$C$82)&gt;$D82*(1-$I$3),$D82*$I$3-$D82*$I$4,$D82*(1-$I$3)/$D$69),"")</f>
        <v>0</v>
      </c>
      <c r="K82" s="79">
        <f>IF(AND($C82&lt;K$71,COUNT($E82:J82)&lt;$D$69+1),IF($D82*(1-$I$3)/$D$69*(K$71-$C$82)&gt;$D82*(1-$I$3),$D82*$I$3-$D82*$I$4,$D82*(1-$I$3)/$D$69),"")</f>
        <v>0</v>
      </c>
      <c r="L82" s="79">
        <f>IF(AND($C82&lt;L$71,COUNT($E82:K82)&lt;$D$69+1),IF($D82*(1-$I$3)/$D$69*(L$71-$C$82)&gt;$D82*(1-$I$3),$D82*$I$3-$D82*$I$4,$D82*(1-$I$3)/$D$69),"")</f>
        <v>0</v>
      </c>
      <c r="M82" s="79">
        <f>IF(AND($C82&lt;M$71,COUNT($E82:L82)&lt;$D$69+1),IF($D82*(1-$I$3)/$D$69*(M$71-$C$82)&gt;$D82*(1-$I$3),$D82*$I$3-$D82*$I$4,$D82*(1-$I$3)/$D$69),"")</f>
        <v>0</v>
      </c>
      <c r="N82" s="79">
        <f>IF(AND($C82&lt;N$71,COUNT($E82:M82)&lt;$D$69+1),IF($D82*(1-$I$3)/$D$69*(N$71-$C$82)&gt;$D82*(1-$I$3),$D82*$I$3-$D82*$I$4,$D82*(1-$I$3)/$D$69),"")</f>
        <v>0</v>
      </c>
      <c r="O82" s="79">
        <f>IF(AND($C82&lt;O$71,COUNT($E82:N82)&lt;$D$69+1),IF($D82*(1-$I$3)/$D$69*(O$71-$C$82)&gt;$D82*(1-$I$3),$D82*$I$3-$D82*$I$4,$D82*(1-$I$3)/$D$69),"")</f>
        <v>0</v>
      </c>
      <c r="P82" s="79">
        <f>IF(AND($C82&lt;P$71,COUNT($E82:O82)&lt;$D$69+1),IF($D82*(1-$I$3)/$D$69*(P$71-$C$82)&gt;$D82*(1-$I$3),$D82*$I$3-$D82*$I$4,$D82*(1-$I$3)/$D$69),"")</f>
        <v>0</v>
      </c>
      <c r="Q82" s="79">
        <f>IF(AND($C82&lt;Q$71,COUNT($E82:P82)&lt;$D$69+1),IF($D82*(1-$I$3)/$D$69*(Q$71-$C$82)&gt;$D82*(1-$I$3),$D82*$I$3-$D82*$I$4,$D82*(1-$I$3)/$D$69),"")</f>
        <v>0</v>
      </c>
      <c r="R82" s="79">
        <f>IF(AND($C82&lt;R$71,COUNT($E82:Q82)&lt;$D$69+1),IF($D82*(1-$I$3)/$D$69*(R$71-$C$82)&gt;$D82*(1-$I$3),$D82*$I$3-$D82*$I$4,$D82*(1-$I$3)/$D$69),"")</f>
        <v>0</v>
      </c>
      <c r="S82" s="79">
        <f>IF(AND($C82&lt;S$71,COUNT($E82:R82)&lt;$D$69+1),IF($D82*(1-$I$3)/$D$69*(S$71-$C$82)&gt;$D82*(1-$I$3),$D82*$I$3-$D82*$I$4,$D82*(1-$I$3)/$D$69),"")</f>
        <v>0</v>
      </c>
      <c r="T82" s="79">
        <f>IF(AND($C82&lt;T$71,COUNT($E82:S82)&lt;$D$69+1),IF($D82*(1-$I$3)/$D$69*(T$71-$C$82)&gt;$D82*(1-$I$3),$D82*$I$3-$D82*$I$4,$D82*(1-$I$3)/$D$69),"")</f>
        <v>0</v>
      </c>
      <c r="U82" s="79" t="str">
        <f>IF(AND($C82&lt;U$71,COUNT($E82:T82)&lt;$D$69+1),IF($D82*(1-$I$3)/$D$69*(U$71-$C$82)&gt;$D82*(1-$I$3),$D82*$I$3-$D82*$I$4,$D82*(1-$I$3)/$D$69),"")</f>
        <v/>
      </c>
      <c r="V82" s="79" t="str">
        <f>IF(AND($C82&lt;V$71,COUNT($E82:U82)&lt;$D$69+1),IF($D82*(1-$I$3)/$D$69*(V$71-$C$82)&gt;$D82*(1-$I$3),$D82*$I$3-$D82*$I$4,$D82*(1-$I$3)/$D$69),"")</f>
        <v/>
      </c>
      <c r="W82" s="79" t="str">
        <f>IF(AND($C82&lt;W$71,COUNT($E82:V82)&lt;$D$69+1),IF($D82*(1-$I$3)/$D$69*(W$71-$C$82)&gt;$D82*(1-$I$3),$D82*$I$3-$D82*$I$4,$D82*(1-$I$3)/$D$69),"")</f>
        <v/>
      </c>
      <c r="X82" s="79" t="str">
        <f>IF(AND($C82&lt;X$71,COUNT($E82:W82)&lt;$D$69+1),IF($D82*(1-$I$3)/$D$69*(X$71-$C$82)&gt;$D82*(1-$I$3),$D82*$I$3-$D82*$I$4,$D82*(1-$I$3)/$D$69),"")</f>
        <v/>
      </c>
      <c r="Y82" s="42">
        <f t="shared" si="27"/>
        <v>0</v>
      </c>
    </row>
    <row r="83" spans="2:25" x14ac:dyDescent="0.15">
      <c r="B83" s="92"/>
      <c r="C83" s="49">
        <v>35</v>
      </c>
      <c r="D83" s="41">
        <v>0</v>
      </c>
      <c r="E83" s="42" t="str">
        <f t="shared" si="26"/>
        <v/>
      </c>
      <c r="F83" s="79" t="str">
        <f>IF(AND($C83&lt;F$71,COUNT($E83:E83)&lt;$D$69+1),IF($D83*(1-$I$3)/$D$69*(F$71-$C$83)&gt;$D83*(1-$I$3),$D83*$I$3-$D83*$I$4,$D83*(1-$I$3)/$D$69),"")</f>
        <v/>
      </c>
      <c r="G83" s="79" t="str">
        <f>IF(AND($C83&lt;G$71,COUNT($E83:F83)&lt;$D$69+1),IF($D83*(1-$I$3)/$D$69*(G$71-$C$83)&gt;$D83*(1-$I$3),$D83*$I$3-$D83*$I$4,$D83*(1-$I$3)/$D$69),"")</f>
        <v/>
      </c>
      <c r="H83" s="79" t="str">
        <f>IF(AND($C83&lt;H$71,COUNT($E83:G83)&lt;$D$69+1),IF($D83*(1-$I$3)/$D$69*(H$71-$C$83)&gt;$D83*(1-$I$3),$D83*$I$3-$D83*$I$4,$D83*(1-$I$3)/$D$69),"")</f>
        <v/>
      </c>
      <c r="I83" s="79" t="str">
        <f>IF(AND($C83&lt;I$71,COUNT($E83:H83)&lt;$D$69+1),IF($D83*(1-$I$3)/$D$69*(I$71-$C$83)&gt;$D83*(1-$I$3),$D83*$I$3-$D83*$I$4,$D83*(1-$I$3)/$D$69),"")</f>
        <v/>
      </c>
      <c r="J83" s="79" t="str">
        <f>IF(AND($C83&lt;J$71,COUNT($E83:I83)&lt;$D$69+1),IF($D83*(1-$I$3)/$D$69*(J$71-$C$83)&gt;$D83*(1-$I$3),$D83*$I$3-$D83*$I$4,$D83*(1-$I$3)/$D$69),"")</f>
        <v/>
      </c>
      <c r="K83" s="79">
        <f>IF(AND($C83&lt;K$71,COUNT($E83:J83)&lt;$D$69+1),IF($D83*(1-$I$3)/$D$69*(K$71-$C$83)&gt;$D83*(1-$I$3),$D83*$I$3-$D83*$I$4,$D83*(1-$I$3)/$D$69),"")</f>
        <v>0</v>
      </c>
      <c r="L83" s="79">
        <f>IF(AND($C83&lt;L$71,COUNT($E83:K83)&lt;$D$69+1),IF($D83*(1-$I$3)/$D$69*(L$71-$C$83)&gt;$D83*(1-$I$3),$D83*$I$3-$D83*$I$4,$D83*(1-$I$3)/$D$69),"")</f>
        <v>0</v>
      </c>
      <c r="M83" s="79">
        <f>IF(AND($C83&lt;M$71,COUNT($E83:L83)&lt;$D$69+1),IF($D83*(1-$I$3)/$D$69*(M$71-$C$83)&gt;$D83*(1-$I$3),$D83*$I$3-$D83*$I$4,$D83*(1-$I$3)/$D$69),"")</f>
        <v>0</v>
      </c>
      <c r="N83" s="79">
        <f>IF(AND($C83&lt;N$71,COUNT($E83:M83)&lt;$D$69+1),IF($D83*(1-$I$3)/$D$69*(N$71-$C$83)&gt;$D83*(1-$I$3),$D83*$I$3-$D83*$I$4,$D83*(1-$I$3)/$D$69),"")</f>
        <v>0</v>
      </c>
      <c r="O83" s="79">
        <f>IF(AND($C83&lt;O$71,COUNT($E83:N83)&lt;$D$69+1),IF($D83*(1-$I$3)/$D$69*(O$71-$C$83)&gt;$D83*(1-$I$3),$D83*$I$3-$D83*$I$4,$D83*(1-$I$3)/$D$69),"")</f>
        <v>0</v>
      </c>
      <c r="P83" s="79">
        <f>IF(AND($C83&lt;P$71,COUNT($E83:O83)&lt;$D$69+1),IF($D83*(1-$I$3)/$D$69*(P$71-$C$83)&gt;$D83*(1-$I$3),$D83*$I$3-$D83*$I$4,$D83*(1-$I$3)/$D$69),"")</f>
        <v>0</v>
      </c>
      <c r="Q83" s="79">
        <f>IF(AND($C83&lt;Q$71,COUNT($E83:P83)&lt;$D$69+1),IF($D83*(1-$I$3)/$D$69*(Q$71-$C$83)&gt;$D83*(1-$I$3),$D83*$I$3-$D83*$I$4,$D83*(1-$I$3)/$D$69),"")</f>
        <v>0</v>
      </c>
      <c r="R83" s="79">
        <f>IF(AND($C83&lt;R$71,COUNT($E83:Q83)&lt;$D$69+1),IF($D83*(1-$I$3)/$D$69*(R$71-$C$83)&gt;$D83*(1-$I$3),$D83*$I$3-$D83*$I$4,$D83*(1-$I$3)/$D$69),"")</f>
        <v>0</v>
      </c>
      <c r="S83" s="79">
        <f>IF(AND($C83&lt;S$71,COUNT($E83:R83)&lt;$D$69+1),IF($D83*(1-$I$3)/$D$69*(S$71-$C$83)&gt;$D83*(1-$I$3),$D83*$I$3-$D83*$I$4,$D83*(1-$I$3)/$D$69),"")</f>
        <v>0</v>
      </c>
      <c r="T83" s="79">
        <f>IF(AND($C83&lt;T$71,COUNT($E83:S83)&lt;$D$69+1),IF($D83*(1-$I$3)/$D$69*(T$71-$C$83)&gt;$D83*(1-$I$3),$D83*$I$3-$D83*$I$4,$D83*(1-$I$3)/$D$69),"")</f>
        <v>0</v>
      </c>
      <c r="U83" s="79">
        <f>IF(AND($C83&lt;U$71,COUNT($E83:T83)&lt;$D$69+1),IF($D83*(1-$I$3)/$D$69*(U$71-$C$83)&gt;$D83*(1-$I$3),$D83*$I$3-$D83*$I$4,$D83*(1-$I$3)/$D$69),"")</f>
        <v>0</v>
      </c>
      <c r="V83" s="79" t="str">
        <f>IF(AND($C83&lt;V$71,COUNT($E83:U83)&lt;$D$69+1),IF($D83*(1-$I$3)/$D$69*(V$71-$C$83)&gt;$D83*(1-$I$3),$D83*$I$3-$D83*$I$4,$D83*(1-$I$3)/$D$69),"")</f>
        <v/>
      </c>
      <c r="W83" s="79" t="str">
        <f>IF(AND($C83&lt;W$71,COUNT($E83:V83)&lt;$D$69+1),IF($D83*(1-$I$3)/$D$69*(W$71-$C$83)&gt;$D83*(1-$I$3),$D83*$I$3-$D83*$I$4,$D83*(1-$I$3)/$D$69),"")</f>
        <v/>
      </c>
      <c r="X83" s="79" t="str">
        <f>IF(AND($C83&lt;X$71,COUNT($E83:W83)&lt;$D$69+1),IF($D83*(1-$I$3)/$D$69*(X$71-$C$83)&gt;$D83*(1-$I$3),$D83*$I$3-$D83*$I$4,$D83*(1-$I$3)/$D$69),"")</f>
        <v/>
      </c>
      <c r="Y83" s="42">
        <f t="shared" si="27"/>
        <v>0</v>
      </c>
    </row>
    <row r="84" spans="2:25" x14ac:dyDescent="0.15">
      <c r="B84" s="92"/>
      <c r="C84" s="49">
        <v>36</v>
      </c>
      <c r="D84" s="41">
        <v>0</v>
      </c>
      <c r="E84" s="42" t="str">
        <f t="shared" si="26"/>
        <v/>
      </c>
      <c r="F84" s="79" t="str">
        <f>IF(AND($C84&lt;F$71,COUNT($E84:E84)&lt;$D$69+1),IF($D84*(1-$I$3)/$D$69*(F$71-$C$84)&gt;$D84*(1-$I$3),$D84*$I$3-$D84*$I$4,$D84*(1-$I$3)/$D$69),"")</f>
        <v/>
      </c>
      <c r="G84" s="79" t="str">
        <f>IF(AND($C84&lt;G$71,COUNT($E84:F84)&lt;$D$69+1),IF($D84*(1-$I$3)/$D$69*(G$71-$C$84)&gt;$D84*(1-$I$3),$D84*$I$3-$D84*$I$4,$D84*(1-$I$3)/$D$69),"")</f>
        <v/>
      </c>
      <c r="H84" s="79" t="str">
        <f>IF(AND($C84&lt;H$71,COUNT($E84:G84)&lt;$D$69+1),IF($D84*(1-$I$3)/$D$69*(H$71-$C$84)&gt;$D84*(1-$I$3),$D84*$I$3-$D84*$I$4,$D84*(1-$I$3)/$D$69),"")</f>
        <v/>
      </c>
      <c r="I84" s="79" t="str">
        <f>IF(AND($C84&lt;I$71,COUNT($E84:H84)&lt;$D$69+1),IF($D84*(1-$I$3)/$D$69*(I$71-$C$84)&gt;$D84*(1-$I$3),$D84*$I$3-$D84*$I$4,$D84*(1-$I$3)/$D$69),"")</f>
        <v/>
      </c>
      <c r="J84" s="79" t="str">
        <f>IF(AND($C84&lt;J$71,COUNT($E84:I84)&lt;$D$69+1),IF($D84*(1-$I$3)/$D$69*(J$71-$C$84)&gt;$D84*(1-$I$3),$D84*$I$3-$D84*$I$4,$D84*(1-$I$3)/$D$69),"")</f>
        <v/>
      </c>
      <c r="K84" s="79" t="str">
        <f>IF(AND($C84&lt;K$71,COUNT($E84:J84)&lt;$D$69+1),IF($D84*(1-$I$3)/$D$69*(K$71-$C$84)&gt;$D84*(1-$I$3),$D84*$I$3-$D84*$I$4,$D84*(1-$I$3)/$D$69),"")</f>
        <v/>
      </c>
      <c r="L84" s="79">
        <f>IF(AND($C84&lt;L$71,COUNT($E84:K84)&lt;$D$69+1),IF($D84*(1-$I$3)/$D$69*(L$71-$C$84)&gt;$D84*(1-$I$3),$D84*$I$3-$D84*$I$4,$D84*(1-$I$3)/$D$69),"")</f>
        <v>0</v>
      </c>
      <c r="M84" s="79">
        <f>IF(AND($C84&lt;M$71,COUNT($E84:L84)&lt;$D$69+1),IF($D84*(1-$I$3)/$D$69*(M$71-$C$84)&gt;$D84*(1-$I$3),$D84*$I$3-$D84*$I$4,$D84*(1-$I$3)/$D$69),"")</f>
        <v>0</v>
      </c>
      <c r="N84" s="79">
        <f>IF(AND($C84&lt;N$71,COUNT($E84:M84)&lt;$D$69+1),IF($D84*(1-$I$3)/$D$69*(N$71-$C$84)&gt;$D84*(1-$I$3),$D84*$I$3-$D84*$I$4,$D84*(1-$I$3)/$D$69),"")</f>
        <v>0</v>
      </c>
      <c r="O84" s="79">
        <f>IF(AND($C84&lt;O$71,COUNT($E84:N84)&lt;$D$69+1),IF($D84*(1-$I$3)/$D$69*(O$71-$C$84)&gt;$D84*(1-$I$3),$D84*$I$3-$D84*$I$4,$D84*(1-$I$3)/$D$69),"")</f>
        <v>0</v>
      </c>
      <c r="P84" s="79">
        <f>IF(AND($C84&lt;P$71,COUNT($E84:O84)&lt;$D$69+1),IF($D84*(1-$I$3)/$D$69*(P$71-$C$84)&gt;$D84*(1-$I$3),$D84*$I$3-$D84*$I$4,$D84*(1-$I$3)/$D$69),"")</f>
        <v>0</v>
      </c>
      <c r="Q84" s="79">
        <f>IF(AND($C84&lt;Q$71,COUNT($E84:P84)&lt;$D$69+1),IF($D84*(1-$I$3)/$D$69*(Q$71-$C$84)&gt;$D84*(1-$I$3),$D84*$I$3-$D84*$I$4,$D84*(1-$I$3)/$D$69),"")</f>
        <v>0</v>
      </c>
      <c r="R84" s="79">
        <f>IF(AND($C84&lt;R$71,COUNT($E84:Q84)&lt;$D$69+1),IF($D84*(1-$I$3)/$D$69*(R$71-$C$84)&gt;$D84*(1-$I$3),$D84*$I$3-$D84*$I$4,$D84*(1-$I$3)/$D$69),"")</f>
        <v>0</v>
      </c>
      <c r="S84" s="79">
        <f>IF(AND($C84&lt;S$71,COUNT($E84:R84)&lt;$D$69+1),IF($D84*(1-$I$3)/$D$69*(S$71-$C$84)&gt;$D84*(1-$I$3),$D84*$I$3-$D84*$I$4,$D84*(1-$I$3)/$D$69),"")</f>
        <v>0</v>
      </c>
      <c r="T84" s="79">
        <f>IF(AND($C84&lt;T$71,COUNT($E84:S84)&lt;$D$69+1),IF($D84*(1-$I$3)/$D$69*(T$71-$C$84)&gt;$D84*(1-$I$3),$D84*$I$3-$D84*$I$4,$D84*(1-$I$3)/$D$69),"")</f>
        <v>0</v>
      </c>
      <c r="U84" s="79">
        <f>IF(AND($C84&lt;U$71,COUNT($E84:T84)&lt;$D$69+1),IF($D84*(1-$I$3)/$D$69*(U$71-$C$84)&gt;$D84*(1-$I$3),$D84*$I$3-$D84*$I$4,$D84*(1-$I$3)/$D$69),"")</f>
        <v>0</v>
      </c>
      <c r="V84" s="79">
        <f>IF(AND($C84&lt;V$71,COUNT($E84:U84)&lt;$D$69+1),IF($D84*(1-$I$3)/$D$69*(V$71-$C$84)&gt;$D84*(1-$I$3),$D84*$I$3-$D84*$I$4,$D84*(1-$I$3)/$D$69),"")</f>
        <v>0</v>
      </c>
      <c r="W84" s="79" t="str">
        <f>IF(AND($C84&lt;W$71,COUNT($E84:V84)&lt;$D$69+1),IF($D84*(1-$I$3)/$D$69*(W$71-$C$84)&gt;$D84*(1-$I$3),$D84*$I$3-$D84*$I$4,$D84*(1-$I$3)/$D$69),"")</f>
        <v/>
      </c>
      <c r="X84" s="79" t="str">
        <f>IF(AND($C84&lt;X$71,COUNT($E84:W84)&lt;$D$69+1),IF($D84*(1-$I$3)/$D$69*(X$71-$C$84)&gt;$D84*(1-$I$3),$D84*$I$3-$D84*$I$4,$D84*(1-$I$3)/$D$69),"")</f>
        <v/>
      </c>
      <c r="Y84" s="42">
        <f t="shared" si="27"/>
        <v>0</v>
      </c>
    </row>
    <row r="85" spans="2:25" x14ac:dyDescent="0.15">
      <c r="B85" s="92"/>
      <c r="C85" s="49">
        <v>37</v>
      </c>
      <c r="D85" s="41">
        <v>0</v>
      </c>
      <c r="E85" s="42" t="str">
        <f t="shared" si="26"/>
        <v/>
      </c>
      <c r="F85" s="79" t="str">
        <f>IF(AND($C85&lt;F$71,COUNT($E85:E85)&lt;$D$69+1),IF($D85*(1-$I$3)/$D$69*(F$71-$C$85)&gt;$D85*(1-$I$3),$D85*$I$3-$D85*$I$4,$D85*(1-$I$3)/$D$69),"")</f>
        <v/>
      </c>
      <c r="G85" s="79" t="str">
        <f>IF(AND($C85&lt;G$71,COUNT($E85:F85)&lt;$D$69+1),IF($D85*(1-$I$3)/$D$69*(G$71-$C$85)&gt;$D85*(1-$I$3),$D85*$I$3-$D85*$I$4,$D85*(1-$I$3)/$D$69),"")</f>
        <v/>
      </c>
      <c r="H85" s="79" t="str">
        <f>IF(AND($C85&lt;H$71,COUNT($E85:G85)&lt;$D$69+1),IF($D85*(1-$I$3)/$D$69*(H$71-$C$85)&gt;$D85*(1-$I$3),$D85*$I$3-$D85*$I$4,$D85*(1-$I$3)/$D$69),"")</f>
        <v/>
      </c>
      <c r="I85" s="79" t="str">
        <f>IF(AND($C85&lt;I$71,COUNT($E85:H85)&lt;$D$69+1),IF($D85*(1-$I$3)/$D$69*(I$71-$C$85)&gt;$D85*(1-$I$3),$D85*$I$3-$D85*$I$4,$D85*(1-$I$3)/$D$69),"")</f>
        <v/>
      </c>
      <c r="J85" s="79" t="str">
        <f>IF(AND($C85&lt;J$71,COUNT($E85:I85)&lt;$D$69+1),IF($D85*(1-$I$3)/$D$69*(J$71-$C$85)&gt;$D85*(1-$I$3),$D85*$I$3-$D85*$I$4,$D85*(1-$I$3)/$D$69),"")</f>
        <v/>
      </c>
      <c r="K85" s="79" t="str">
        <f>IF(AND($C85&lt;K$71,COUNT($E85:J85)&lt;$D$69+1),IF($D85*(1-$I$3)/$D$69*(K$71-$C$85)&gt;$D85*(1-$I$3),$D85*$I$3-$D85*$I$4,$D85*(1-$I$3)/$D$69),"")</f>
        <v/>
      </c>
      <c r="L85" s="79" t="str">
        <f>IF(AND($C85&lt;L$71,COUNT($E85:K85)&lt;$D$69+1),IF($D85*(1-$I$3)/$D$69*(L$71-$C$85)&gt;$D85*(1-$I$3),$D85*$I$3-$D85*$I$4,$D85*(1-$I$3)/$D$69),"")</f>
        <v/>
      </c>
      <c r="M85" s="79">
        <f>IF(AND($C85&lt;M$71,COUNT($E85:L85)&lt;$D$69+1),IF($D85*(1-$I$3)/$D$69*(M$71-$C$85)&gt;$D85*(1-$I$3),$D85*$I$3-$D85*$I$4,$D85*(1-$I$3)/$D$69),"")</f>
        <v>0</v>
      </c>
      <c r="N85" s="79">
        <f>IF(AND($C85&lt;N$71,COUNT($E85:M85)&lt;$D$69+1),IF($D85*(1-$I$3)/$D$69*(N$71-$C$85)&gt;$D85*(1-$I$3),$D85*$I$3-$D85*$I$4,$D85*(1-$I$3)/$D$69),"")</f>
        <v>0</v>
      </c>
      <c r="O85" s="79">
        <f>IF(AND($C85&lt;O$71,COUNT($E85:N85)&lt;$D$69+1),IF($D85*(1-$I$3)/$D$69*(O$71-$C$85)&gt;$D85*(1-$I$3),$D85*$I$3-$D85*$I$4,$D85*(1-$I$3)/$D$69),"")</f>
        <v>0</v>
      </c>
      <c r="P85" s="79">
        <f>IF(AND($C85&lt;P$71,COUNT($E85:O85)&lt;$D$69+1),IF($D85*(1-$I$3)/$D$69*(P$71-$C$85)&gt;$D85*(1-$I$3),$D85*$I$3-$D85*$I$4,$D85*(1-$I$3)/$D$69),"")</f>
        <v>0</v>
      </c>
      <c r="Q85" s="79">
        <f>IF(AND($C85&lt;Q$71,COUNT($E85:P85)&lt;$D$69+1),IF($D85*(1-$I$3)/$D$69*(Q$71-$C$85)&gt;$D85*(1-$I$3),$D85*$I$3-$D85*$I$4,$D85*(1-$I$3)/$D$69),"")</f>
        <v>0</v>
      </c>
      <c r="R85" s="79">
        <f>IF(AND($C85&lt;R$71,COUNT($E85:Q85)&lt;$D$69+1),IF($D85*(1-$I$3)/$D$69*(R$71-$C$85)&gt;$D85*(1-$I$3),$D85*$I$3-$D85*$I$4,$D85*(1-$I$3)/$D$69),"")</f>
        <v>0</v>
      </c>
      <c r="S85" s="79">
        <f>IF(AND($C85&lt;S$71,COUNT($E85:R85)&lt;$D$69+1),IF($D85*(1-$I$3)/$D$69*(S$71-$C$85)&gt;$D85*(1-$I$3),$D85*$I$3-$D85*$I$4,$D85*(1-$I$3)/$D$69),"")</f>
        <v>0</v>
      </c>
      <c r="T85" s="79">
        <f>IF(AND($C85&lt;T$71,COUNT($E85:S85)&lt;$D$69+1),IF($D85*(1-$I$3)/$D$69*(T$71-$C$85)&gt;$D85*(1-$I$3),$D85*$I$3-$D85*$I$4,$D85*(1-$I$3)/$D$69),"")</f>
        <v>0</v>
      </c>
      <c r="U85" s="79">
        <f>IF(AND($C85&lt;U$71,COUNT($E85:T85)&lt;$D$69+1),IF($D85*(1-$I$3)/$D$69*(U$71-$C$85)&gt;$D85*(1-$I$3),$D85*$I$3-$D85*$I$4,$D85*(1-$I$3)/$D$69),"")</f>
        <v>0</v>
      </c>
      <c r="V85" s="79">
        <f>IF(AND($C85&lt;V$71,COUNT($E85:U85)&lt;$D$69+1),IF($D85*(1-$I$3)/$D$69*(V$71-$C$85)&gt;$D85*(1-$I$3),$D85*$I$3-$D85*$I$4,$D85*(1-$I$3)/$D$69),"")</f>
        <v>0</v>
      </c>
      <c r="W85" s="79">
        <f>IF(AND($C85&lt;W$71,COUNT($E85:V85)&lt;$D$69+1),IF($D85*(1-$I$3)/$D$69*(W$71-$C$85)&gt;$D85*(1-$I$3),$D85*$I$3-$D85*$I$4,$D85*(1-$I$3)/$D$69),"")</f>
        <v>0</v>
      </c>
      <c r="X85" s="79" t="str">
        <f>IF(AND($C85&lt;X$71,COUNT($E85:W85)&lt;$D$69+1),IF($D85*(1-$I$3)/$D$69*(X$71-$C$85)&gt;$D85*(1-$I$3),$D85*$I$3-$D85*$I$4,$D85*(1-$I$3)/$D$69),"")</f>
        <v/>
      </c>
      <c r="Y85" s="42">
        <f t="shared" si="27"/>
        <v>0</v>
      </c>
    </row>
    <row r="86" spans="2:25" x14ac:dyDescent="0.15">
      <c r="B86" s="92"/>
      <c r="C86" s="49">
        <v>38</v>
      </c>
      <c r="D86" s="41">
        <v>0</v>
      </c>
      <c r="E86" s="42" t="str">
        <f t="shared" si="26"/>
        <v/>
      </c>
      <c r="F86" s="79" t="str">
        <f>IF(AND($C86&lt;F$71,COUNT($E86:E86)&lt;$D$69+1),IF($D86*(1-$I$3)/$D$69*(F$71-$C$86)&gt;$D86*(1-$I$3),$D86*$I$3-$D86*$I$4,$D86*(1-$I$3)/$D$69),"")</f>
        <v/>
      </c>
      <c r="G86" s="79" t="str">
        <f>IF(AND($C86&lt;G$71,COUNT($E86:F86)&lt;$D$69+1),IF($D86*(1-$I$3)/$D$69*(G$71-$C$86)&gt;$D86*(1-$I$3),$D86*$I$3-$D86*$I$4,$D86*(1-$I$3)/$D$69),"")</f>
        <v/>
      </c>
      <c r="H86" s="79" t="str">
        <f>IF(AND($C86&lt;H$71,COUNT($E86:G86)&lt;$D$69+1),IF($D86*(1-$I$3)/$D$69*(H$71-$C$86)&gt;$D86*(1-$I$3),$D86*$I$3-$D86*$I$4,$D86*(1-$I$3)/$D$69),"")</f>
        <v/>
      </c>
      <c r="I86" s="79" t="str">
        <f>IF(AND($C86&lt;I$71,COUNT($E86:H86)&lt;$D$69+1),IF($D86*(1-$I$3)/$D$69*(I$71-$C$86)&gt;$D86*(1-$I$3),$D86*$I$3-$D86*$I$4,$D86*(1-$I$3)/$D$69),"")</f>
        <v/>
      </c>
      <c r="J86" s="79" t="str">
        <f>IF(AND($C86&lt;J$71,COUNT($E86:I86)&lt;$D$69+1),IF($D86*(1-$I$3)/$D$69*(J$71-$C$86)&gt;$D86*(1-$I$3),$D86*$I$3-$D86*$I$4,$D86*(1-$I$3)/$D$69),"")</f>
        <v/>
      </c>
      <c r="K86" s="79" t="str">
        <f>IF(AND($C86&lt;K$71,COUNT($E86:J86)&lt;$D$69+1),IF($D86*(1-$I$3)/$D$69*(K$71-$C$86)&gt;$D86*(1-$I$3),$D86*$I$3-$D86*$I$4,$D86*(1-$I$3)/$D$69),"")</f>
        <v/>
      </c>
      <c r="L86" s="79" t="str">
        <f>IF(AND($C86&lt;L$71,COUNT($E86:K86)&lt;$D$69+1),IF($D86*(1-$I$3)/$D$69*(L$71-$C$86)&gt;$D86*(1-$I$3),$D86*$I$3-$D86*$I$4,$D86*(1-$I$3)/$D$69),"")</f>
        <v/>
      </c>
      <c r="M86" s="79" t="str">
        <f>IF(AND($C86&lt;M$71,COUNT($E86:L86)&lt;$D$69+1),IF($D86*(1-$I$3)/$D$69*(M$71-$C$86)&gt;$D86*(1-$I$3),$D86*$I$3-$D86*$I$4,$D86*(1-$I$3)/$D$69),"")</f>
        <v/>
      </c>
      <c r="N86" s="79">
        <f>IF(AND($C86&lt;N$71,COUNT($E86:M86)&lt;$D$69+1),IF($D86*(1-$I$3)/$D$69*(N$71-$C$86)&gt;$D86*(1-$I$3),$D86*$I$3-$D86*$I$4,$D86*(1-$I$3)/$D$69),"")</f>
        <v>0</v>
      </c>
      <c r="O86" s="79">
        <f>IF(AND($C86&lt;O$71,COUNT($E86:N86)&lt;$D$69+1),IF($D86*(1-$I$3)/$D$69*(O$71-$C$86)&gt;$D86*(1-$I$3),$D86*$I$3-$D86*$I$4,$D86*(1-$I$3)/$D$69),"")</f>
        <v>0</v>
      </c>
      <c r="P86" s="79">
        <f>IF(AND($C86&lt;P$71,COUNT($E86:O86)&lt;$D$69+1),IF($D86*(1-$I$3)/$D$69*(P$71-$C$86)&gt;$D86*(1-$I$3),$D86*$I$3-$D86*$I$4,$D86*(1-$I$3)/$D$69),"")</f>
        <v>0</v>
      </c>
      <c r="Q86" s="79">
        <f>IF(AND($C86&lt;Q$71,COUNT($E86:P86)&lt;$D$69+1),IF($D86*(1-$I$3)/$D$69*(Q$71-$C$86)&gt;$D86*(1-$I$3),$D86*$I$3-$D86*$I$4,$D86*(1-$I$3)/$D$69),"")</f>
        <v>0</v>
      </c>
      <c r="R86" s="79">
        <f>IF(AND($C86&lt;R$71,COUNT($E86:Q86)&lt;$D$69+1),IF($D86*(1-$I$3)/$D$69*(R$71-$C$86)&gt;$D86*(1-$I$3),$D86*$I$3-$D86*$I$4,$D86*(1-$I$3)/$D$69),"")</f>
        <v>0</v>
      </c>
      <c r="S86" s="79">
        <f>IF(AND($C86&lt;S$71,COUNT($E86:R86)&lt;$D$69+1),IF($D86*(1-$I$3)/$D$69*(S$71-$C$86)&gt;$D86*(1-$I$3),$D86*$I$3-$D86*$I$4,$D86*(1-$I$3)/$D$69),"")</f>
        <v>0</v>
      </c>
      <c r="T86" s="79">
        <f>IF(AND($C86&lt;T$71,COUNT($E86:S86)&lt;$D$69+1),IF($D86*(1-$I$3)/$D$69*(T$71-$C$86)&gt;$D86*(1-$I$3),$D86*$I$3-$D86*$I$4,$D86*(1-$I$3)/$D$69),"")</f>
        <v>0</v>
      </c>
      <c r="U86" s="79">
        <f>IF(AND($C86&lt;U$71,COUNT($E86:T86)&lt;$D$69+1),IF($D86*(1-$I$3)/$D$69*(U$71-$C$86)&gt;$D86*(1-$I$3),$D86*$I$3-$D86*$I$4,$D86*(1-$I$3)/$D$69),"")</f>
        <v>0</v>
      </c>
      <c r="V86" s="79">
        <f>IF(AND($C86&lt;V$71,COUNT($E86:U86)&lt;$D$69+1),IF($D86*(1-$I$3)/$D$69*(V$71-$C$86)&gt;$D86*(1-$I$3),$D86*$I$3-$D86*$I$4,$D86*(1-$I$3)/$D$69),"")</f>
        <v>0</v>
      </c>
      <c r="W86" s="79">
        <f>IF(AND($C86&lt;W$71,COUNT($E86:V86)&lt;$D$69+1),IF($D86*(1-$I$3)/$D$69*(W$71-$C$86)&gt;$D86*(1-$I$3),$D86*$I$3-$D86*$I$4,$D86*(1-$I$3)/$D$69),"")</f>
        <v>0</v>
      </c>
      <c r="X86" s="79">
        <f>IF(AND($C86&lt;X$71,COUNT($E86:W86)&lt;$D$69+1),IF($D86*(1-$I$3)/$D$69*(X$71-$C$86)&gt;$D86*(1-$I$3),$D86*$I$3-$D86*$I$4,$D86*(1-$I$3)/$D$69),"")</f>
        <v>0</v>
      </c>
      <c r="Y86" s="42">
        <f t="shared" si="27"/>
        <v>0</v>
      </c>
    </row>
    <row r="87" spans="2:25" x14ac:dyDescent="0.15">
      <c r="B87" s="92"/>
      <c r="C87" s="49">
        <v>39</v>
      </c>
      <c r="D87" s="41">
        <v>0</v>
      </c>
      <c r="E87" s="42" t="str">
        <f t="shared" si="26"/>
        <v/>
      </c>
      <c r="F87" s="79" t="str">
        <f>IF(AND($C87&lt;F$71,COUNT($E87:E87)&lt;$D$69+1),IF($D87*(1-$I$3)/$D$69*(F$71-$C$87)&gt;$D87*(1-$I$3),$D87*$I$3-$D87*$I$4,$D87*(1-$I$3)/$D$69),"")</f>
        <v/>
      </c>
      <c r="G87" s="79" t="str">
        <f>IF(AND($C87&lt;G$71,COUNT($E87:F87)&lt;$D$69+1),IF($D87*(1-$I$3)/$D$69*(G$71-$C$87)&gt;$D87*(1-$I$3),$D87*$I$3-$D87*$I$4,$D87*(1-$I$3)/$D$69),"")</f>
        <v/>
      </c>
      <c r="H87" s="79" t="str">
        <f>IF(AND($C87&lt;H$71,COUNT($E87:G87)&lt;$D$69+1),IF($D87*(1-$I$3)/$D$69*(H$71-$C$87)&gt;$D87*(1-$I$3),$D87*$I$3-$D87*$I$4,$D87*(1-$I$3)/$D$69),"")</f>
        <v/>
      </c>
      <c r="I87" s="79" t="str">
        <f>IF(AND($C87&lt;I$71,COUNT($E87:H87)&lt;$D$69+1),IF($D87*(1-$I$3)/$D$69*(I$71-$C$87)&gt;$D87*(1-$I$3),$D87*$I$3-$D87*$I$4,$D87*(1-$I$3)/$D$69),"")</f>
        <v/>
      </c>
      <c r="J87" s="79" t="str">
        <f>IF(AND($C87&lt;J$71,COUNT($E87:I87)&lt;$D$69+1),IF($D87*(1-$I$3)/$D$69*(J$71-$C$87)&gt;$D87*(1-$I$3),$D87*$I$3-$D87*$I$4,$D87*(1-$I$3)/$D$69),"")</f>
        <v/>
      </c>
      <c r="K87" s="79" t="str">
        <f>IF(AND($C87&lt;K$71,COUNT($E87:J87)&lt;$D$69+1),IF($D87*(1-$I$3)/$D$69*(K$71-$C$87)&gt;$D87*(1-$I$3),$D87*$I$3-$D87*$I$4,$D87*(1-$I$3)/$D$69),"")</f>
        <v/>
      </c>
      <c r="L87" s="79" t="str">
        <f>IF(AND($C87&lt;L$71,COUNT($E87:K87)&lt;$D$69+1),IF($D87*(1-$I$3)/$D$69*(L$71-$C$87)&gt;$D87*(1-$I$3),$D87*$I$3-$D87*$I$4,$D87*(1-$I$3)/$D$69),"")</f>
        <v/>
      </c>
      <c r="M87" s="79" t="str">
        <f>IF(AND($C87&lt;M$71,COUNT($E87:L87)&lt;$D$69+1),IF($D87*(1-$I$3)/$D$69*(M$71-$C$87)&gt;$D87*(1-$I$3),$D87*$I$3-$D87*$I$4,$D87*(1-$I$3)/$D$69),"")</f>
        <v/>
      </c>
      <c r="N87" s="79" t="str">
        <f>IF(AND($C87&lt;N$71,COUNT($E87:M87)&lt;$D$69+1),IF($D87*(1-$I$3)/$D$69*(N$71-$C$87)&gt;$D87*(1-$I$3),$D87*$I$3-$D87*$I$4,$D87*(1-$I$3)/$D$69),"")</f>
        <v/>
      </c>
      <c r="O87" s="79">
        <f>IF(AND($C87&lt;O$71,COUNT($E87:N87)&lt;$D$69+1),IF($D87*(1-$I$3)/$D$69*(O$71-$C$87)&gt;$D87*(1-$I$3),$D87*$I$3-$D87*$I$4,$D87*(1-$I$3)/$D$69),"")</f>
        <v>0</v>
      </c>
      <c r="P87" s="79">
        <f>IF(AND($C87&lt;P$71,COUNT($E87:O87)&lt;$D$69+1),IF($D87*(1-$I$3)/$D$69*(P$71-$C$87)&gt;$D87*(1-$I$3),$D87*$I$3-$D87*$I$4,$D87*(1-$I$3)/$D$69),"")</f>
        <v>0</v>
      </c>
      <c r="Q87" s="79">
        <f>IF(AND($C87&lt;Q$71,COUNT($E87:P87)&lt;$D$69+1),IF($D87*(1-$I$3)/$D$69*(Q$71-$C$87)&gt;$D87*(1-$I$3),$D87*$I$3-$D87*$I$4,$D87*(1-$I$3)/$D$69),"")</f>
        <v>0</v>
      </c>
      <c r="R87" s="79">
        <f>IF(AND($C87&lt;R$71,COUNT($E87:Q87)&lt;$D$69+1),IF($D87*(1-$I$3)/$D$69*(R$71-$C$87)&gt;$D87*(1-$I$3),$D87*$I$3-$D87*$I$4,$D87*(1-$I$3)/$D$69),"")</f>
        <v>0</v>
      </c>
      <c r="S87" s="79">
        <f>IF(AND($C87&lt;S$71,COUNT($E87:R87)&lt;$D$69+1),IF($D87*(1-$I$3)/$D$69*(S$71-$C$87)&gt;$D87*(1-$I$3),$D87*$I$3-$D87*$I$4,$D87*(1-$I$3)/$D$69),"")</f>
        <v>0</v>
      </c>
      <c r="T87" s="79">
        <f>IF(AND($C87&lt;T$71,COUNT($E87:S87)&lt;$D$69+1),IF($D87*(1-$I$3)/$D$69*(T$71-$C$87)&gt;$D87*(1-$I$3),$D87*$I$3-$D87*$I$4,$D87*(1-$I$3)/$D$69),"")</f>
        <v>0</v>
      </c>
      <c r="U87" s="79">
        <f>IF(AND($C87&lt;U$71,COUNT($E87:T87)&lt;$D$69+1),IF($D87*(1-$I$3)/$D$69*(U$71-$C$87)&gt;$D87*(1-$I$3),$D87*$I$3-$D87*$I$4,$D87*(1-$I$3)/$D$69),"")</f>
        <v>0</v>
      </c>
      <c r="V87" s="79">
        <f>IF(AND($C87&lt;V$71,COUNT($E87:U87)&lt;$D$69+1),IF($D87*(1-$I$3)/$D$69*(V$71-$C$87)&gt;$D87*(1-$I$3),$D87*$I$3-$D87*$I$4,$D87*(1-$I$3)/$D$69),"")</f>
        <v>0</v>
      </c>
      <c r="W87" s="79">
        <f>IF(AND($C87&lt;W$71,COUNT($E87:V87)&lt;$D$69+1),IF($D87*(1-$I$3)/$D$69*(W$71-$C$87)&gt;$D87*(1-$I$3),$D87*$I$3-$D87*$I$4,$D87*(1-$I$3)/$D$69),"")</f>
        <v>0</v>
      </c>
      <c r="X87" s="79">
        <f>IF(AND($C87&lt;X$71,COUNT($E87:W87)&lt;$D$69+1),IF($D87*(1-$I$3)/$D$69*(X$71-$C$87)&gt;$D87*(1-$I$3),$D87*$I$3-$D87*$I$4,$D87*(1-$I$3)/$D$69),"")</f>
        <v>0</v>
      </c>
      <c r="Y87" s="42">
        <f t="shared" si="27"/>
        <v>0</v>
      </c>
    </row>
    <row r="88" spans="2:25" x14ac:dyDescent="0.15">
      <c r="B88" s="92"/>
      <c r="C88" s="49">
        <v>40</v>
      </c>
      <c r="D88" s="41">
        <v>0</v>
      </c>
      <c r="E88" s="42" t="str">
        <f t="shared" si="26"/>
        <v/>
      </c>
      <c r="F88" s="79" t="str">
        <f>IF(AND($C88&lt;F$71,COUNT($E88:E88)&lt;$D$69+1),IF($D88*(1-$I$3)/$D$69*(F$71-$C$88)&gt;$D88*(1-$I$3),$D88*$I$3-$D88*$I$4,$D88*(1-$I$3)/$D$69),"")</f>
        <v/>
      </c>
      <c r="G88" s="79" t="str">
        <f>IF(AND($C88&lt;G$71,COUNT($E88:F88)&lt;$D$69+1),IF($D88*(1-$I$3)/$D$69*(G$71-$C$88)&gt;$D88*(1-$I$3),$D88*$I$3-$D88*$I$4,$D88*(1-$I$3)/$D$69),"")</f>
        <v/>
      </c>
      <c r="H88" s="79" t="str">
        <f>IF(AND($C88&lt;H$71,COUNT($E88:G88)&lt;$D$69+1),IF($D88*(1-$I$3)/$D$69*(H$71-$C$88)&gt;$D88*(1-$I$3),$D88*$I$3-$D88*$I$4,$D88*(1-$I$3)/$D$69),"")</f>
        <v/>
      </c>
      <c r="I88" s="79" t="str">
        <f>IF(AND($C88&lt;I$71,COUNT($E88:H88)&lt;$D$69+1),IF($D88*(1-$I$3)/$D$69*(I$71-$C$88)&gt;$D88*(1-$I$3),$D88*$I$3-$D88*$I$4,$D88*(1-$I$3)/$D$69),"")</f>
        <v/>
      </c>
      <c r="J88" s="79" t="str">
        <f>IF(AND($C88&lt;J$71,COUNT($E88:I88)&lt;$D$69+1),IF($D88*(1-$I$3)/$D$69*(J$71-$C$88)&gt;$D88*(1-$I$3),$D88*$I$3-$D88*$I$4,$D88*(1-$I$3)/$D$69),"")</f>
        <v/>
      </c>
      <c r="K88" s="79" t="str">
        <f>IF(AND($C88&lt;K$71,COUNT($E88:J88)&lt;$D$69+1),IF($D88*(1-$I$3)/$D$69*(K$71-$C$88)&gt;$D88*(1-$I$3),$D88*$I$3-$D88*$I$4,$D88*(1-$I$3)/$D$69),"")</f>
        <v/>
      </c>
      <c r="L88" s="79" t="str">
        <f>IF(AND($C88&lt;L$71,COUNT($E88:K88)&lt;$D$69+1),IF($D88*(1-$I$3)/$D$69*(L$71-$C$88)&gt;$D88*(1-$I$3),$D88*$I$3-$D88*$I$4,$D88*(1-$I$3)/$D$69),"")</f>
        <v/>
      </c>
      <c r="M88" s="79" t="str">
        <f>IF(AND($C88&lt;M$71,COUNT($E88:L88)&lt;$D$69+1),IF($D88*(1-$I$3)/$D$69*(M$71-$C$88)&gt;$D88*(1-$I$3),$D88*$I$3-$D88*$I$4,$D88*(1-$I$3)/$D$69),"")</f>
        <v/>
      </c>
      <c r="N88" s="79" t="str">
        <f>IF(AND($C88&lt;N$71,COUNT($E88:M88)&lt;$D$69+1),IF($D88*(1-$I$3)/$D$69*(N$71-$C$88)&gt;$D88*(1-$I$3),$D88*$I$3-$D88*$I$4,$D88*(1-$I$3)/$D$69),"")</f>
        <v/>
      </c>
      <c r="O88" s="79" t="str">
        <f>IF(AND($C88&lt;O$71,COUNT($E88:N88)&lt;$D$69+1),IF($D88*(1-$I$3)/$D$69*(O$71-$C$88)&gt;$D88*(1-$I$3),$D88*$I$3-$D88*$I$4,$D88*(1-$I$3)/$D$69),"")</f>
        <v/>
      </c>
      <c r="P88" s="79">
        <f>IF(AND($C88&lt;P$71,COUNT($E88:O88)&lt;$D$69+1),IF($D88*(1-$I$3)/$D$69*(P$71-$C$88)&gt;$D88*(1-$I$3),$D88*$I$3-$D88*$I$4,$D88*(1-$I$3)/$D$69),"")</f>
        <v>0</v>
      </c>
      <c r="Q88" s="79">
        <f>IF(AND($C88&lt;Q$71,COUNT($E88:P88)&lt;$D$69+1),IF($D88*(1-$I$3)/$D$69*(Q$71-$C$88)&gt;$D88*(1-$I$3),$D88*$I$3-$D88*$I$4,$D88*(1-$I$3)/$D$69),"")</f>
        <v>0</v>
      </c>
      <c r="R88" s="79">
        <f>IF(AND($C88&lt;R$71,COUNT($E88:Q88)&lt;$D$69+1),IF($D88*(1-$I$3)/$D$69*(R$71-$C$88)&gt;$D88*(1-$I$3),$D88*$I$3-$D88*$I$4,$D88*(1-$I$3)/$D$69),"")</f>
        <v>0</v>
      </c>
      <c r="S88" s="79">
        <f>IF(AND($C88&lt;S$71,COUNT($E88:R88)&lt;$D$69+1),IF($D88*(1-$I$3)/$D$69*(S$71-$C$88)&gt;$D88*(1-$I$3),$D88*$I$3-$D88*$I$4,$D88*(1-$I$3)/$D$69),"")</f>
        <v>0</v>
      </c>
      <c r="T88" s="79">
        <f>IF(AND($C88&lt;T$71,COUNT($E88:S88)&lt;$D$69+1),IF($D88*(1-$I$3)/$D$69*(T$71-$C$88)&gt;$D88*(1-$I$3),$D88*$I$3-$D88*$I$4,$D88*(1-$I$3)/$D$69),"")</f>
        <v>0</v>
      </c>
      <c r="U88" s="79">
        <f>IF(AND($C88&lt;U$71,COUNT($E88:T88)&lt;$D$69+1),IF($D88*(1-$I$3)/$D$69*(U$71-$C$88)&gt;$D88*(1-$I$3),$D88*$I$3-$D88*$I$4,$D88*(1-$I$3)/$D$69),"")</f>
        <v>0</v>
      </c>
      <c r="V88" s="79">
        <f>IF(AND($C88&lt;V$71,COUNT($E88:U88)&lt;$D$69+1),IF($D88*(1-$I$3)/$D$69*(V$71-$C$88)&gt;$D88*(1-$I$3),$D88*$I$3-$D88*$I$4,$D88*(1-$I$3)/$D$69),"")</f>
        <v>0</v>
      </c>
      <c r="W88" s="79">
        <f>IF(AND($C88&lt;W$71,COUNT($E88:V88)&lt;$D$69+1),IF($D88*(1-$I$3)/$D$69*(W$71-$C$88)&gt;$D88*(1-$I$3),$D88*$I$3-$D88*$I$4,$D88*(1-$I$3)/$D$69),"")</f>
        <v>0</v>
      </c>
      <c r="X88" s="79">
        <f>IF(AND($C88&lt;X$71,COUNT($E88:W88)&lt;$D$69+1),IF($D88*(1-$I$3)/$D$69*(X$71-$C$88)&gt;$D88*(1-$I$3),$D88*$I$3-$D88*$I$4,$D88*(1-$I$3)/$D$69),"")</f>
        <v>0</v>
      </c>
      <c r="Y88" s="42">
        <f t="shared" si="27"/>
        <v>0</v>
      </c>
    </row>
    <row r="89" spans="2:25" x14ac:dyDescent="0.15">
      <c r="B89" s="92"/>
      <c r="C89" s="49">
        <v>41</v>
      </c>
      <c r="D89" s="41">
        <v>0</v>
      </c>
      <c r="E89" s="42" t="str">
        <f t="shared" si="26"/>
        <v/>
      </c>
      <c r="F89" s="79" t="str">
        <f>IF(AND($C89&lt;F$71,COUNT($E89:E89)&lt;$D$69+1),IF($D89*(1-$I$3)/$D$69*(F$71-$C$89)&gt;$D89*(1-$I$3),$D89*$I$3-$D89*$I$4,$D89*(1-$I$3)/$D$69),"")</f>
        <v/>
      </c>
      <c r="G89" s="79" t="str">
        <f>IF(AND($C89&lt;G$71,COUNT($E89:F89)&lt;$D$69+1),IF($D89*(1-$I$3)/$D$69*(G$71-$C$89)&gt;$D89*(1-$I$3),$D89*$I$3-$D89*$I$4,$D89*(1-$I$3)/$D$69),"")</f>
        <v/>
      </c>
      <c r="H89" s="79" t="str">
        <f>IF(AND($C89&lt;H$71,COUNT($E89:G89)&lt;$D$69+1),IF($D89*(1-$I$3)/$D$69*(H$71-$C$89)&gt;$D89*(1-$I$3),$D89*$I$3-$D89*$I$4,$D89*(1-$I$3)/$D$69),"")</f>
        <v/>
      </c>
      <c r="I89" s="79" t="str">
        <f>IF(AND($C89&lt;I$71,COUNT($E89:H89)&lt;$D$69+1),IF($D89*(1-$I$3)/$D$69*(I$71-$C$89)&gt;$D89*(1-$I$3),$D89*$I$3-$D89*$I$4,$D89*(1-$I$3)/$D$69),"")</f>
        <v/>
      </c>
      <c r="J89" s="79" t="str">
        <f>IF(AND($C89&lt;J$71,COUNT($E89:I89)&lt;$D$69+1),IF($D89*(1-$I$3)/$D$69*(J$71-$C$89)&gt;$D89*(1-$I$3),$D89*$I$3-$D89*$I$4,$D89*(1-$I$3)/$D$69),"")</f>
        <v/>
      </c>
      <c r="K89" s="79" t="str">
        <f>IF(AND($C89&lt;K$71,COUNT($E89:J89)&lt;$D$69+1),IF($D89*(1-$I$3)/$D$69*(K$71-$C$89)&gt;$D89*(1-$I$3),$D89*$I$3-$D89*$I$4,$D89*(1-$I$3)/$D$69),"")</f>
        <v/>
      </c>
      <c r="L89" s="79" t="str">
        <f>IF(AND($C89&lt;L$71,COUNT($E89:K89)&lt;$D$69+1),IF($D89*(1-$I$3)/$D$69*(L$71-$C$89)&gt;$D89*(1-$I$3),$D89*$I$3-$D89*$I$4,$D89*(1-$I$3)/$D$69),"")</f>
        <v/>
      </c>
      <c r="M89" s="79" t="str">
        <f>IF(AND($C89&lt;M$71,COUNT($E89:L89)&lt;$D$69+1),IF($D89*(1-$I$3)/$D$69*(M$71-$C$89)&gt;$D89*(1-$I$3),$D89*$I$3-$D89*$I$4,$D89*(1-$I$3)/$D$69),"")</f>
        <v/>
      </c>
      <c r="N89" s="79" t="str">
        <f>IF(AND($C89&lt;N$71,COUNT($E89:M89)&lt;$D$69+1),IF($D89*(1-$I$3)/$D$69*(N$71-$C$89)&gt;$D89*(1-$I$3),$D89*$I$3-$D89*$I$4,$D89*(1-$I$3)/$D$69),"")</f>
        <v/>
      </c>
      <c r="O89" s="79" t="str">
        <f>IF(AND($C89&lt;O$71,COUNT($E89:N89)&lt;$D$69+1),IF($D89*(1-$I$3)/$D$69*(O$71-$C$89)&gt;$D89*(1-$I$3),$D89*$I$3-$D89*$I$4,$D89*(1-$I$3)/$D$69),"")</f>
        <v/>
      </c>
      <c r="P89" s="79" t="str">
        <f>IF(AND($C89&lt;P$71,COUNT($E89:O89)&lt;$D$69+1),IF($D89*(1-$I$3)/$D$69*(P$71-$C$89)&gt;$D89*(1-$I$3),$D89*$I$3-$D89*$I$4,$D89*(1-$I$3)/$D$69),"")</f>
        <v/>
      </c>
      <c r="Q89" s="79">
        <f>IF(AND($C89&lt;Q$71,COUNT($E89:P89)&lt;$D$69+1),IF($D89*(1-$I$3)/$D$69*(Q$71-$C$89)&gt;$D89*(1-$I$3),$D89*$I$3-$D89*$I$4,$D89*(1-$I$3)/$D$69),"")</f>
        <v>0</v>
      </c>
      <c r="R89" s="79">
        <f>IF(AND($C89&lt;R$71,COUNT($E89:Q89)&lt;$D$69+1),IF($D89*(1-$I$3)/$D$69*(R$71-$C$89)&gt;$D89*(1-$I$3),$D89*$I$3-$D89*$I$4,$D89*(1-$I$3)/$D$69),"")</f>
        <v>0</v>
      </c>
      <c r="S89" s="79">
        <f>IF(AND($C89&lt;S$71,COUNT($E89:R89)&lt;$D$69+1),IF($D89*(1-$I$3)/$D$69*(S$71-$C$89)&gt;$D89*(1-$I$3),$D89*$I$3-$D89*$I$4,$D89*(1-$I$3)/$D$69),"")</f>
        <v>0</v>
      </c>
      <c r="T89" s="79">
        <f>IF(AND($C89&lt;T$71,COUNT($E89:S89)&lt;$D$69+1),IF($D89*(1-$I$3)/$D$69*(T$71-$C$89)&gt;$D89*(1-$I$3),$D89*$I$3-$D89*$I$4,$D89*(1-$I$3)/$D$69),"")</f>
        <v>0</v>
      </c>
      <c r="U89" s="79">
        <f>IF(AND($C89&lt;U$71,COUNT($E89:T89)&lt;$D$69+1),IF($D89*(1-$I$3)/$D$69*(U$71-$C$89)&gt;$D89*(1-$I$3),$D89*$I$3-$D89*$I$4,$D89*(1-$I$3)/$D$69),"")</f>
        <v>0</v>
      </c>
      <c r="V89" s="79">
        <f>IF(AND($C89&lt;V$71,COUNT($E89:U89)&lt;$D$69+1),IF($D89*(1-$I$3)/$D$69*(V$71-$C$89)&gt;$D89*(1-$I$3),$D89*$I$3-$D89*$I$4,$D89*(1-$I$3)/$D$69),"")</f>
        <v>0</v>
      </c>
      <c r="W89" s="79">
        <f>IF(AND($C89&lt;W$71,COUNT($E89:V89)&lt;$D$69+1),IF($D89*(1-$I$3)/$D$69*(W$71-$C$89)&gt;$D89*(1-$I$3),$D89*$I$3-$D89*$I$4,$D89*(1-$I$3)/$D$69),"")</f>
        <v>0</v>
      </c>
      <c r="X89" s="79">
        <f>IF(AND($C89&lt;X$71,COUNT($E89:W89)&lt;$D$69+1),IF($D89*(1-$I$3)/$D$69*(X$71-$C$89)&gt;$D89*(1-$I$3),$D89*$I$3-$D89*$I$4,$D89*(1-$I$3)/$D$69),"")</f>
        <v>0</v>
      </c>
      <c r="Y89" s="42">
        <f t="shared" si="27"/>
        <v>0</v>
      </c>
    </row>
    <row r="90" spans="2:25" x14ac:dyDescent="0.15">
      <c r="B90" s="92"/>
      <c r="C90" s="49">
        <v>42</v>
      </c>
      <c r="D90" s="41">
        <v>0</v>
      </c>
      <c r="E90" s="42" t="str">
        <f t="shared" si="26"/>
        <v/>
      </c>
      <c r="F90" s="79" t="str">
        <f>IF(AND($C90&lt;F$71,COUNT($E90:E90)&lt;$D$69+1),IF($D90*(1-$I$3)/$D$69*(F$71-$C$90)&gt;$D90*(1-$I$3),$D90*$I$3-$D90*$I$4,$D90*(1-$I$3)/$D$69),"")</f>
        <v/>
      </c>
      <c r="G90" s="79" t="str">
        <f>IF(AND($C90&lt;G$71,COUNT($E90:F90)&lt;$D$69+1),IF($D90*(1-$I$3)/$D$69*(G$71-$C$90)&gt;$D90*(1-$I$3),$D90*$I$3-$D90*$I$4,$D90*(1-$I$3)/$D$69),"")</f>
        <v/>
      </c>
      <c r="H90" s="79" t="str">
        <f>IF(AND($C90&lt;H$71,COUNT($E90:G90)&lt;$D$69+1),IF($D90*(1-$I$3)/$D$69*(H$71-$C$90)&gt;$D90*(1-$I$3),$D90*$I$3-$D90*$I$4,$D90*(1-$I$3)/$D$69),"")</f>
        <v/>
      </c>
      <c r="I90" s="79" t="str">
        <f>IF(AND($C90&lt;I$71,COUNT($E90:H90)&lt;$D$69+1),IF($D90*(1-$I$3)/$D$69*(I$71-$C$90)&gt;$D90*(1-$I$3),$D90*$I$3-$D90*$I$4,$D90*(1-$I$3)/$D$69),"")</f>
        <v/>
      </c>
      <c r="J90" s="79" t="str">
        <f>IF(AND($C90&lt;J$71,COUNT($E90:I90)&lt;$D$69+1),IF($D90*(1-$I$3)/$D$69*(J$71-$C$90)&gt;$D90*(1-$I$3),$D90*$I$3-$D90*$I$4,$D90*(1-$I$3)/$D$69),"")</f>
        <v/>
      </c>
      <c r="K90" s="79" t="str">
        <f>IF(AND($C90&lt;K$71,COUNT($E90:J90)&lt;$D$69+1),IF($D90*(1-$I$3)/$D$69*(K$71-$C$90)&gt;$D90*(1-$I$3),$D90*$I$3-$D90*$I$4,$D90*(1-$I$3)/$D$69),"")</f>
        <v/>
      </c>
      <c r="L90" s="79" t="str">
        <f>IF(AND($C90&lt;L$71,COUNT($E90:K90)&lt;$D$69+1),IF($D90*(1-$I$3)/$D$69*(L$71-$C$90)&gt;$D90*(1-$I$3),$D90*$I$3-$D90*$I$4,$D90*(1-$I$3)/$D$69),"")</f>
        <v/>
      </c>
      <c r="M90" s="79" t="str">
        <f>IF(AND($C90&lt;M$71,COUNT($E90:L90)&lt;$D$69+1),IF($D90*(1-$I$3)/$D$69*(M$71-$C$90)&gt;$D90*(1-$I$3),$D90*$I$3-$D90*$I$4,$D90*(1-$I$3)/$D$69),"")</f>
        <v/>
      </c>
      <c r="N90" s="79" t="str">
        <f>IF(AND($C90&lt;N$71,COUNT($E90:M90)&lt;$D$69+1),IF($D90*(1-$I$3)/$D$69*(N$71-$C$90)&gt;$D90*(1-$I$3),$D90*$I$3-$D90*$I$4,$D90*(1-$I$3)/$D$69),"")</f>
        <v/>
      </c>
      <c r="O90" s="79" t="str">
        <f>IF(AND($C90&lt;O$71,COUNT($E90:N90)&lt;$D$69+1),IF($D90*(1-$I$3)/$D$69*(O$71-$C$90)&gt;$D90*(1-$I$3),$D90*$I$3-$D90*$I$4,$D90*(1-$I$3)/$D$69),"")</f>
        <v/>
      </c>
      <c r="P90" s="79" t="str">
        <f>IF(AND($C90&lt;P$71,COUNT($E90:O90)&lt;$D$69+1),IF($D90*(1-$I$3)/$D$69*(P$71-$C$90)&gt;$D90*(1-$I$3),$D90*$I$3-$D90*$I$4,$D90*(1-$I$3)/$D$69),"")</f>
        <v/>
      </c>
      <c r="Q90" s="79" t="str">
        <f>IF(AND($C90&lt;Q$71,COUNT($E90:P90)&lt;$D$69+1),IF($D90*(1-$I$3)/$D$69*(Q$71-$C$90)&gt;$D90*(1-$I$3),$D90*$I$3-$D90*$I$4,$D90*(1-$I$3)/$D$69),"")</f>
        <v/>
      </c>
      <c r="R90" s="79">
        <f>IF(AND($C90&lt;R$71,COUNT($E90:Q90)&lt;$D$69+1),IF($D90*(1-$I$3)/$D$69*(R$71-$C$90)&gt;$D90*(1-$I$3),$D90*$I$3-$D90*$I$4,$D90*(1-$I$3)/$D$69),"")</f>
        <v>0</v>
      </c>
      <c r="S90" s="79">
        <f>IF(AND($C90&lt;S$71,COUNT($E90:R90)&lt;$D$69+1),IF($D90*(1-$I$3)/$D$69*(S$71-$C$90)&gt;$D90*(1-$I$3),$D90*$I$3-$D90*$I$4,$D90*(1-$I$3)/$D$69),"")</f>
        <v>0</v>
      </c>
      <c r="T90" s="79">
        <f>IF(AND($C90&lt;T$71,COUNT($E90:S90)&lt;$D$69+1),IF($D90*(1-$I$3)/$D$69*(T$71-$C$90)&gt;$D90*(1-$I$3),$D90*$I$3-$D90*$I$4,$D90*(1-$I$3)/$D$69),"")</f>
        <v>0</v>
      </c>
      <c r="U90" s="79">
        <f>IF(AND($C90&lt;U$71,COUNT($E90:T90)&lt;$D$69+1),IF($D90*(1-$I$3)/$D$69*(U$71-$C$90)&gt;$D90*(1-$I$3),$D90*$I$3-$D90*$I$4,$D90*(1-$I$3)/$D$69),"")</f>
        <v>0</v>
      </c>
      <c r="V90" s="79">
        <f>IF(AND($C90&lt;V$71,COUNT($E90:U90)&lt;$D$69+1),IF($D90*(1-$I$3)/$D$69*(V$71-$C$90)&gt;$D90*(1-$I$3),$D90*$I$3-$D90*$I$4,$D90*(1-$I$3)/$D$69),"")</f>
        <v>0</v>
      </c>
      <c r="W90" s="79">
        <f>IF(AND($C90&lt;W$71,COUNT($E90:V90)&lt;$D$69+1),IF($D90*(1-$I$3)/$D$69*(W$71-$C$90)&gt;$D90*(1-$I$3),$D90*$I$3-$D90*$I$4,$D90*(1-$I$3)/$D$69),"")</f>
        <v>0</v>
      </c>
      <c r="X90" s="79">
        <f>IF(AND($C90&lt;X$71,COUNT($E90:W90)&lt;$D$69+1),IF($D90*(1-$I$3)/$D$69*(X$71-$C$90)&gt;$D90*(1-$I$3),$D90*$I$3-$D90*$I$4,$D90*(1-$I$3)/$D$69),"")</f>
        <v>0</v>
      </c>
      <c r="Y90" s="42">
        <f t="shared" si="27"/>
        <v>0</v>
      </c>
    </row>
    <row r="91" spans="2:25" x14ac:dyDescent="0.15">
      <c r="B91" s="92"/>
      <c r="C91" s="49">
        <v>43</v>
      </c>
      <c r="D91" s="41">
        <v>0</v>
      </c>
      <c r="E91" s="42" t="str">
        <f t="shared" si="26"/>
        <v/>
      </c>
      <c r="F91" s="79" t="str">
        <f>IF(AND($C91&lt;F$71,COUNT($E91:E91)&lt;$D$69+1),IF($D91*(1-$I$3)/$D$69*(F$71-$C$91)&gt;$D91*(1-$I$3),$D91*$I$3-$D91*$I$4,$D91*(1-$I$3)/$D$69),"")</f>
        <v/>
      </c>
      <c r="G91" s="79" t="str">
        <f>IF(AND($C91&lt;G$71,COUNT($E91:F91)&lt;$D$69+1),IF($D91*(1-$I$3)/$D$69*(G$71-$C$91)&gt;$D91*(1-$I$3),$D91*$I$3-$D91*$I$4,$D91*(1-$I$3)/$D$69),"")</f>
        <v/>
      </c>
      <c r="H91" s="79" t="str">
        <f>IF(AND($C91&lt;H$71,COUNT($E91:G91)&lt;$D$69+1),IF($D91*(1-$I$3)/$D$69*(H$71-$C$91)&gt;$D91*(1-$I$3),$D91*$I$3-$D91*$I$4,$D91*(1-$I$3)/$D$69),"")</f>
        <v/>
      </c>
      <c r="I91" s="79" t="str">
        <f>IF(AND($C91&lt;I$71,COUNT($E91:H91)&lt;$D$69+1),IF($D91*(1-$I$3)/$D$69*(I$71-$C$91)&gt;$D91*(1-$I$3),$D91*$I$3-$D91*$I$4,$D91*(1-$I$3)/$D$69),"")</f>
        <v/>
      </c>
      <c r="J91" s="79" t="str">
        <f>IF(AND($C91&lt;J$71,COUNT($E91:I91)&lt;$D$69+1),IF($D91*(1-$I$3)/$D$69*(J$71-$C$91)&gt;$D91*(1-$I$3),$D91*$I$3-$D91*$I$4,$D91*(1-$I$3)/$D$69),"")</f>
        <v/>
      </c>
      <c r="K91" s="79" t="str">
        <f>IF(AND($C91&lt;K$71,COUNT($E91:J91)&lt;$D$69+1),IF($D91*(1-$I$3)/$D$69*(K$71-$C$91)&gt;$D91*(1-$I$3),$D91*$I$3-$D91*$I$4,$D91*(1-$I$3)/$D$69),"")</f>
        <v/>
      </c>
      <c r="L91" s="79" t="str">
        <f>IF(AND($C91&lt;L$71,COUNT($E91:K91)&lt;$D$69+1),IF($D91*(1-$I$3)/$D$69*(L$71-$C$91)&gt;$D91*(1-$I$3),$D91*$I$3-$D91*$I$4,$D91*(1-$I$3)/$D$69),"")</f>
        <v/>
      </c>
      <c r="M91" s="79" t="str">
        <f>IF(AND($C91&lt;M$71,COUNT($E91:L91)&lt;$D$69+1),IF($D91*(1-$I$3)/$D$69*(M$71-$C$91)&gt;$D91*(1-$I$3),$D91*$I$3-$D91*$I$4,$D91*(1-$I$3)/$D$69),"")</f>
        <v/>
      </c>
      <c r="N91" s="79" t="str">
        <f>IF(AND($C91&lt;N$71,COUNT($E91:M91)&lt;$D$69+1),IF($D91*(1-$I$3)/$D$69*(N$71-$C$91)&gt;$D91*(1-$I$3),$D91*$I$3-$D91*$I$4,$D91*(1-$I$3)/$D$69),"")</f>
        <v/>
      </c>
      <c r="O91" s="79" t="str">
        <f>IF(AND($C91&lt;O$71,COUNT($E91:N91)&lt;$D$69+1),IF($D91*(1-$I$3)/$D$69*(O$71-$C$91)&gt;$D91*(1-$I$3),$D91*$I$3-$D91*$I$4,$D91*(1-$I$3)/$D$69),"")</f>
        <v/>
      </c>
      <c r="P91" s="79" t="str">
        <f>IF(AND($C91&lt;P$71,COUNT($E91:O91)&lt;$D$69+1),IF($D91*(1-$I$3)/$D$69*(P$71-$C$91)&gt;$D91*(1-$I$3),$D91*$I$3-$D91*$I$4,$D91*(1-$I$3)/$D$69),"")</f>
        <v/>
      </c>
      <c r="Q91" s="79" t="str">
        <f>IF(AND($C91&lt;Q$71,COUNT($E91:P91)&lt;$D$69+1),IF($D91*(1-$I$3)/$D$69*(Q$71-$C$91)&gt;$D91*(1-$I$3),$D91*$I$3-$D91*$I$4,$D91*(1-$I$3)/$D$69),"")</f>
        <v/>
      </c>
      <c r="R91" s="79" t="str">
        <f>IF(AND($C91&lt;R$71,COUNT($E91:Q91)&lt;$D$69+1),IF($D91*(1-$I$3)/$D$69*(R$71-$C$91)&gt;$D91*(1-$I$3),$D91*$I$3-$D91*$I$4,$D91*(1-$I$3)/$D$69),"")</f>
        <v/>
      </c>
      <c r="S91" s="79">
        <f>IF(AND($C91&lt;S$71,COUNT($E91:R91)&lt;$D$69+1),IF($D91*(1-$I$3)/$D$69*(S$71-$C$91)&gt;$D91*(1-$I$3),$D91*$I$3-$D91*$I$4,$D91*(1-$I$3)/$D$69),"")</f>
        <v>0</v>
      </c>
      <c r="T91" s="79">
        <f>IF(AND($C91&lt;T$71,COUNT($E91:S91)&lt;$D$69+1),IF($D91*(1-$I$3)/$D$69*(T$71-$C$91)&gt;$D91*(1-$I$3),$D91*$I$3-$D91*$I$4,$D91*(1-$I$3)/$D$69),"")</f>
        <v>0</v>
      </c>
      <c r="U91" s="79">
        <f>IF(AND($C91&lt;U$71,COUNT($E91:T91)&lt;$D$69+1),IF($D91*(1-$I$3)/$D$69*(U$71-$C$91)&gt;$D91*(1-$I$3),$D91*$I$3-$D91*$I$4,$D91*(1-$I$3)/$D$69),"")</f>
        <v>0</v>
      </c>
      <c r="V91" s="79">
        <f>IF(AND($C91&lt;V$71,COUNT($E91:U91)&lt;$D$69+1),IF($D91*(1-$I$3)/$D$69*(V$71-$C$91)&gt;$D91*(1-$I$3),$D91*$I$3-$D91*$I$4,$D91*(1-$I$3)/$D$69),"")</f>
        <v>0</v>
      </c>
      <c r="W91" s="79">
        <f>IF(AND($C91&lt;W$71,COUNT($E91:V91)&lt;$D$69+1),IF($D91*(1-$I$3)/$D$69*(W$71-$C$91)&gt;$D91*(1-$I$3),$D91*$I$3-$D91*$I$4,$D91*(1-$I$3)/$D$69),"")</f>
        <v>0</v>
      </c>
      <c r="X91" s="79">
        <f>IF(AND($C91&lt;X$71,COUNT($E91:W91)&lt;$D$69+1),IF($D91*(1-$I$3)/$D$69*(X$71-$C$91)&gt;$D91*(1-$I$3),$D91*$I$3-$D91*$I$4,$D91*(1-$I$3)/$D$69),"")</f>
        <v>0</v>
      </c>
      <c r="Y91" s="42">
        <f t="shared" si="27"/>
        <v>0</v>
      </c>
    </row>
    <row r="92" spans="2:25" x14ac:dyDescent="0.15">
      <c r="B92" s="92"/>
      <c r="C92" s="49">
        <v>44</v>
      </c>
      <c r="D92" s="41">
        <v>0</v>
      </c>
      <c r="E92" s="42" t="str">
        <f t="shared" si="26"/>
        <v/>
      </c>
      <c r="F92" s="79" t="str">
        <f>IF(AND($C92&lt;F$71,COUNT($E92:E92)&lt;$D$69+1),IF($D92*(1-$I$3)/$D$69*(F$71-$C$92)&gt;$D92*(1-$I$3),$D92*$I$3-$D92*$I$4,$D92*(1-$I$3)/$D$69),"")</f>
        <v/>
      </c>
      <c r="G92" s="79" t="str">
        <f>IF(AND($C92&lt;G$71,COUNT($E92:F92)&lt;$D$69+1),IF($D92*(1-$I$3)/$D$69*(G$71-$C$92)&gt;$D92*(1-$I$3),$D92*$I$3-$D92*$I$4,$D92*(1-$I$3)/$D$69),"")</f>
        <v/>
      </c>
      <c r="H92" s="79" t="str">
        <f>IF(AND($C92&lt;H$71,COUNT($E92:G92)&lt;$D$69+1),IF($D92*(1-$I$3)/$D$69*(H$71-$C$92)&gt;$D92*(1-$I$3),$D92*$I$3-$D92*$I$4,$D92*(1-$I$3)/$D$69),"")</f>
        <v/>
      </c>
      <c r="I92" s="79" t="str">
        <f>IF(AND($C92&lt;I$71,COUNT($E92:H92)&lt;$D$69+1),IF($D92*(1-$I$3)/$D$69*(I$71-$C$92)&gt;$D92*(1-$I$3),$D92*$I$3-$D92*$I$4,$D92*(1-$I$3)/$D$69),"")</f>
        <v/>
      </c>
      <c r="J92" s="79" t="str">
        <f>IF(AND($C92&lt;J$71,COUNT($E92:I92)&lt;$D$69+1),IF($D92*(1-$I$3)/$D$69*(J$71-$C$92)&gt;$D92*(1-$I$3),$D92*$I$3-$D92*$I$4,$D92*(1-$I$3)/$D$69),"")</f>
        <v/>
      </c>
      <c r="K92" s="79" t="str">
        <f>IF(AND($C92&lt;K$71,COUNT($E92:J92)&lt;$D$69+1),IF($D92*(1-$I$3)/$D$69*(K$71-$C$92)&gt;$D92*(1-$I$3),$D92*$I$3-$D92*$I$4,$D92*(1-$I$3)/$D$69),"")</f>
        <v/>
      </c>
      <c r="L92" s="79" t="str">
        <f>IF(AND($C92&lt;L$71,COUNT($E92:K92)&lt;$D$69+1),IF($D92*(1-$I$3)/$D$69*(L$71-$C$92)&gt;$D92*(1-$I$3),$D92*$I$3-$D92*$I$4,$D92*(1-$I$3)/$D$69),"")</f>
        <v/>
      </c>
      <c r="M92" s="79" t="str">
        <f>IF(AND($C92&lt;M$71,COUNT($E92:L92)&lt;$D$69+1),IF($D92*(1-$I$3)/$D$69*(M$71-$C$92)&gt;$D92*(1-$I$3),$D92*$I$3-$D92*$I$4,$D92*(1-$I$3)/$D$69),"")</f>
        <v/>
      </c>
      <c r="N92" s="79" t="str">
        <f>IF(AND($C92&lt;N$71,COUNT($E92:M92)&lt;$D$69+1),IF($D92*(1-$I$3)/$D$69*(N$71-$C$92)&gt;$D92*(1-$I$3),$D92*$I$3-$D92*$I$4,$D92*(1-$I$3)/$D$69),"")</f>
        <v/>
      </c>
      <c r="O92" s="79" t="str">
        <f>IF(AND($C92&lt;O$71,COUNT($E92:N92)&lt;$D$69+1),IF($D92*(1-$I$3)/$D$69*(O$71-$C$92)&gt;$D92*(1-$I$3),$D92*$I$3-$D92*$I$4,$D92*(1-$I$3)/$D$69),"")</f>
        <v/>
      </c>
      <c r="P92" s="79" t="str">
        <f>IF(AND($C92&lt;P$71,COUNT($E92:O92)&lt;$D$69+1),IF($D92*(1-$I$3)/$D$69*(P$71-$C$92)&gt;$D92*(1-$I$3),$D92*$I$3-$D92*$I$4,$D92*(1-$I$3)/$D$69),"")</f>
        <v/>
      </c>
      <c r="Q92" s="79" t="str">
        <f>IF(AND($C92&lt;Q$71,COUNT($E92:P92)&lt;$D$69+1),IF($D92*(1-$I$3)/$D$69*(Q$71-$C$92)&gt;$D92*(1-$I$3),$D92*$I$3-$D92*$I$4,$D92*(1-$I$3)/$D$69),"")</f>
        <v/>
      </c>
      <c r="R92" s="79" t="str">
        <f>IF(AND($C92&lt;R$71,COUNT($E92:Q92)&lt;$D$69+1),IF($D92*(1-$I$3)/$D$69*(R$71-$C$92)&gt;$D92*(1-$I$3),$D92*$I$3-$D92*$I$4,$D92*(1-$I$3)/$D$69),"")</f>
        <v/>
      </c>
      <c r="S92" s="79" t="str">
        <f>IF(AND($C92&lt;S$71,COUNT($E92:R92)&lt;$D$69+1),IF($D92*(1-$I$3)/$D$69*(S$71-$C$92)&gt;$D92*(1-$I$3),$D92*$I$3-$D92*$I$4,$D92*(1-$I$3)/$D$69),"")</f>
        <v/>
      </c>
      <c r="T92" s="79">
        <f>IF(AND($C92&lt;T$71,COUNT($E92:S92)&lt;$D$69+1),IF($D92*(1-$I$3)/$D$69*(T$71-$C$92)&gt;$D92*(1-$I$3),$D92*$I$3-$D92*$I$4,$D92*(1-$I$3)/$D$69),"")</f>
        <v>0</v>
      </c>
      <c r="U92" s="79">
        <f>IF(AND($C92&lt;U$71,COUNT($E92:T92)&lt;$D$69+1),IF($D92*(1-$I$3)/$D$69*(U$71-$C$92)&gt;$D92*(1-$I$3),$D92*$I$3-$D92*$I$4,$D92*(1-$I$3)/$D$69),"")</f>
        <v>0</v>
      </c>
      <c r="V92" s="79">
        <f>IF(AND($C92&lt;V$71,COUNT($E92:U92)&lt;$D$69+1),IF($D92*(1-$I$3)/$D$69*(V$71-$C$92)&gt;$D92*(1-$I$3),$D92*$I$3-$D92*$I$4,$D92*(1-$I$3)/$D$69),"")</f>
        <v>0</v>
      </c>
      <c r="W92" s="79">
        <f>IF(AND($C92&lt;W$71,COUNT($E92:V92)&lt;$D$69+1),IF($D92*(1-$I$3)/$D$69*(W$71-$C$92)&gt;$D92*(1-$I$3),$D92*$I$3-$D92*$I$4,$D92*(1-$I$3)/$D$69),"")</f>
        <v>0</v>
      </c>
      <c r="X92" s="79">
        <f>IF(AND($C92&lt;X$71,COUNT($E92:W92)&lt;$D$69+1),IF($D92*(1-$I$3)/$D$69*(X$71-$C$92)&gt;$D92*(1-$I$3),$D92*$I$3-$D92*$I$4,$D92*(1-$I$3)/$D$69),"")</f>
        <v>0</v>
      </c>
      <c r="Y92" s="42">
        <f t="shared" si="27"/>
        <v>0</v>
      </c>
    </row>
    <row r="93" spans="2:25" x14ac:dyDescent="0.15">
      <c r="B93" s="92"/>
      <c r="C93" s="49">
        <v>45</v>
      </c>
      <c r="D93" s="41">
        <v>0</v>
      </c>
      <c r="E93" s="42" t="str">
        <f t="shared" si="26"/>
        <v/>
      </c>
      <c r="F93" s="79" t="str">
        <f>IF(AND($C93&lt;F$71,COUNT($E93:E93)&lt;$D$69+1),IF($D93*(1-$I$3)/$D$69*(F$71-$C$93)&gt;$D93*(1-$I$3),$D93*$I$3-$D93*$I$4,$D93*(1-$I$3)/$D$69),"")</f>
        <v/>
      </c>
      <c r="G93" s="79" t="str">
        <f>IF(AND($C93&lt;G$71,COUNT($E93:F93)&lt;$D$69+1),IF($D93*(1-$I$3)/$D$69*(G$71-$C$93)&gt;$D93*(1-$I$3),$D93*$I$3-$D93*$I$4,$D93*(1-$I$3)/$D$69),"")</f>
        <v/>
      </c>
      <c r="H93" s="79" t="str">
        <f>IF(AND($C93&lt;H$71,COUNT($E93:G93)&lt;$D$69+1),IF($D93*(1-$I$3)/$D$69*(H$71-$C$93)&gt;$D93*(1-$I$3),$D93*$I$3-$D93*$I$4,$D93*(1-$I$3)/$D$69),"")</f>
        <v/>
      </c>
      <c r="I93" s="79" t="str">
        <f>IF(AND($C93&lt;I$71,COUNT($E93:H93)&lt;$D$69+1),IF($D93*(1-$I$3)/$D$69*(I$71-$C$93)&gt;$D93*(1-$I$3),$D93*$I$3-$D93*$I$4,$D93*(1-$I$3)/$D$69),"")</f>
        <v/>
      </c>
      <c r="J93" s="79" t="str">
        <f>IF(AND($C93&lt;J$71,COUNT($E93:I93)&lt;$D$69+1),IF($D93*(1-$I$3)/$D$69*(J$71-$C$93)&gt;$D93*(1-$I$3),$D93*$I$3-$D93*$I$4,$D93*(1-$I$3)/$D$69),"")</f>
        <v/>
      </c>
      <c r="K93" s="79" t="str">
        <f>IF(AND($C93&lt;K$71,COUNT($E93:J93)&lt;$D$69+1),IF($D93*(1-$I$3)/$D$69*(K$71-$C$93)&gt;$D93*(1-$I$3),$D93*$I$3-$D93*$I$4,$D93*(1-$I$3)/$D$69),"")</f>
        <v/>
      </c>
      <c r="L93" s="79" t="str">
        <f>IF(AND($C93&lt;L$71,COUNT($E93:K93)&lt;$D$69+1),IF($D93*(1-$I$3)/$D$69*(L$71-$C$93)&gt;$D93*(1-$I$3),$D93*$I$3-$D93*$I$4,$D93*(1-$I$3)/$D$69),"")</f>
        <v/>
      </c>
      <c r="M93" s="79" t="str">
        <f>IF(AND($C93&lt;M$71,COUNT($E93:L93)&lt;$D$69+1),IF($D93*(1-$I$3)/$D$69*(M$71-$C$93)&gt;$D93*(1-$I$3),$D93*$I$3-$D93*$I$4,$D93*(1-$I$3)/$D$69),"")</f>
        <v/>
      </c>
      <c r="N93" s="79" t="str">
        <f>IF(AND($C93&lt;N$71,COUNT($E93:M93)&lt;$D$69+1),IF($D93*(1-$I$3)/$D$69*(N$71-$C$93)&gt;$D93*(1-$I$3),$D93*$I$3-$D93*$I$4,$D93*(1-$I$3)/$D$69),"")</f>
        <v/>
      </c>
      <c r="O93" s="79" t="str">
        <f>IF(AND($C93&lt;O$71,COUNT($E93:N93)&lt;$D$69+1),IF($D93*(1-$I$3)/$D$69*(O$71-$C$93)&gt;$D93*(1-$I$3),$D93*$I$3-$D93*$I$4,$D93*(1-$I$3)/$D$69),"")</f>
        <v/>
      </c>
      <c r="P93" s="79" t="str">
        <f>IF(AND($C93&lt;P$71,COUNT($E93:O93)&lt;$D$69+1),IF($D93*(1-$I$3)/$D$69*(P$71-$C$93)&gt;$D93*(1-$I$3),$D93*$I$3-$D93*$I$4,$D93*(1-$I$3)/$D$69),"")</f>
        <v/>
      </c>
      <c r="Q93" s="79" t="str">
        <f>IF(AND($C93&lt;Q$71,COUNT($E93:P93)&lt;$D$69+1),IF($D93*(1-$I$3)/$D$69*(Q$71-$C$93)&gt;$D93*(1-$I$3),$D93*$I$3-$D93*$I$4,$D93*(1-$I$3)/$D$69),"")</f>
        <v/>
      </c>
      <c r="R93" s="79" t="str">
        <f>IF(AND($C93&lt;R$71,COUNT($E93:Q93)&lt;$D$69+1),IF($D93*(1-$I$3)/$D$69*(R$71-$C$93)&gt;$D93*(1-$I$3),$D93*$I$3-$D93*$I$4,$D93*(1-$I$3)/$D$69),"")</f>
        <v/>
      </c>
      <c r="S93" s="79" t="str">
        <f>IF(AND($C93&lt;S$71,COUNT($E93:R93)&lt;$D$69+1),IF($D93*(1-$I$3)/$D$69*(S$71-$C$93)&gt;$D93*(1-$I$3),$D93*$I$3-$D93*$I$4,$D93*(1-$I$3)/$D$69),"")</f>
        <v/>
      </c>
      <c r="T93" s="79" t="str">
        <f>IF(AND($C93&lt;T$71,COUNT($E93:S93)&lt;$D$69+1),IF($D93*(1-$I$3)/$D$69*(T$71-$C$93)&gt;$D93*(1-$I$3),$D93*$I$3-$D93*$I$4,$D93*(1-$I$3)/$D$69),"")</f>
        <v/>
      </c>
      <c r="U93" s="79">
        <f>IF(AND($C93&lt;U$71,COUNT($E93:T93)&lt;$D$69+1),IF($D93*(1-$I$3)/$D$69*(U$71-$C$93)&gt;$D93*(1-$I$3),$D93*$I$3-$D93*$I$4,$D93*(1-$I$3)/$D$69),"")</f>
        <v>0</v>
      </c>
      <c r="V93" s="79">
        <f>IF(AND($C93&lt;V$71,COUNT($E93:U93)&lt;$D$69+1),IF($D93*(1-$I$3)/$D$69*(V$71-$C$93)&gt;$D93*(1-$I$3),$D93*$I$3-$D93*$I$4,$D93*(1-$I$3)/$D$69),"")</f>
        <v>0</v>
      </c>
      <c r="W93" s="79">
        <f>IF(AND($C93&lt;W$71,COUNT($E93:V93)&lt;$D$69+1),IF($D93*(1-$I$3)/$D$69*(W$71-$C$93)&gt;$D93*(1-$I$3),$D93*$I$3-$D93*$I$4,$D93*(1-$I$3)/$D$69),"")</f>
        <v>0</v>
      </c>
      <c r="X93" s="79">
        <f>IF(AND($C93&lt;X$71,COUNT($E93:W93)&lt;$D$69+1),IF($D93*(1-$I$3)/$D$69*(X$71-$C$93)&gt;$D93*(1-$I$3),$D93*$I$3-$D93*$I$4,$D93*(1-$I$3)/$D$69),"")</f>
        <v>0</v>
      </c>
      <c r="Y93" s="42">
        <f t="shared" si="27"/>
        <v>0</v>
      </c>
    </row>
    <row r="94" spans="2:25" x14ac:dyDescent="0.15">
      <c r="B94" s="92"/>
      <c r="C94" s="49">
        <v>46</v>
      </c>
      <c r="D94" s="41">
        <v>0</v>
      </c>
      <c r="E94" s="42" t="str">
        <f t="shared" si="26"/>
        <v/>
      </c>
      <c r="F94" s="79" t="str">
        <f>IF(AND($C94&lt;F$71,COUNT($E94:E94)&lt;$D$69+1),IF($D94*(1-$I$3)/$D$69*(F$71-$C$94)&gt;$D94*(1-$I$3),$D94*$I$3-$D94*$I$4,$D94*(1-$I$3)/$D$69),"")</f>
        <v/>
      </c>
      <c r="G94" s="79" t="str">
        <f>IF(AND($C94&lt;G$71,COUNT($E94:F94)&lt;$D$69+1),IF($D94*(1-$I$3)/$D$69*(G$71-$C$94)&gt;$D94*(1-$I$3),$D94*$I$3-$D94*$I$4,$D94*(1-$I$3)/$D$69),"")</f>
        <v/>
      </c>
      <c r="H94" s="79" t="str">
        <f>IF(AND($C94&lt;H$71,COUNT($E94:G94)&lt;$D$69+1),IF($D94*(1-$I$3)/$D$69*(H$71-$C$94)&gt;$D94*(1-$I$3),$D94*$I$3-$D94*$I$4,$D94*(1-$I$3)/$D$69),"")</f>
        <v/>
      </c>
      <c r="I94" s="79" t="str">
        <f>IF(AND($C94&lt;I$71,COUNT($E94:H94)&lt;$D$69+1),IF($D94*(1-$I$3)/$D$69*(I$71-$C$94)&gt;$D94*(1-$I$3),$D94*$I$3-$D94*$I$4,$D94*(1-$I$3)/$D$69),"")</f>
        <v/>
      </c>
      <c r="J94" s="79" t="str">
        <f>IF(AND($C94&lt;J$71,COUNT($E94:I94)&lt;$D$69+1),IF($D94*(1-$I$3)/$D$69*(J$71-$C$94)&gt;$D94*(1-$I$3),$D94*$I$3-$D94*$I$4,$D94*(1-$I$3)/$D$69),"")</f>
        <v/>
      </c>
      <c r="K94" s="79" t="str">
        <f>IF(AND($C94&lt;K$71,COUNT($E94:J94)&lt;$D$69+1),IF($D94*(1-$I$3)/$D$69*(K$71-$C$94)&gt;$D94*(1-$I$3),$D94*$I$3-$D94*$I$4,$D94*(1-$I$3)/$D$69),"")</f>
        <v/>
      </c>
      <c r="L94" s="79" t="str">
        <f>IF(AND($C94&lt;L$71,COUNT($E94:K94)&lt;$D$69+1),IF($D94*(1-$I$3)/$D$69*(L$71-$C$94)&gt;$D94*(1-$I$3),$D94*$I$3-$D94*$I$4,$D94*(1-$I$3)/$D$69),"")</f>
        <v/>
      </c>
      <c r="M94" s="79" t="str">
        <f>IF(AND($C94&lt;M$71,COUNT($E94:L94)&lt;$D$69+1),IF($D94*(1-$I$3)/$D$69*(M$71-$C$94)&gt;$D94*(1-$I$3),$D94*$I$3-$D94*$I$4,$D94*(1-$I$3)/$D$69),"")</f>
        <v/>
      </c>
      <c r="N94" s="79" t="str">
        <f>IF(AND($C94&lt;N$71,COUNT($E94:M94)&lt;$D$69+1),IF($D94*(1-$I$3)/$D$69*(N$71-$C$94)&gt;$D94*(1-$I$3),$D94*$I$3-$D94*$I$4,$D94*(1-$I$3)/$D$69),"")</f>
        <v/>
      </c>
      <c r="O94" s="79" t="str">
        <f>IF(AND($C94&lt;O$71,COUNT($E94:N94)&lt;$D$69+1),IF($D94*(1-$I$3)/$D$69*(O$71-$C$94)&gt;$D94*(1-$I$3),$D94*$I$3-$D94*$I$4,$D94*(1-$I$3)/$D$69),"")</f>
        <v/>
      </c>
      <c r="P94" s="79" t="str">
        <f>IF(AND($C94&lt;P$71,COUNT($E94:O94)&lt;$D$69+1),IF($D94*(1-$I$3)/$D$69*(P$71-$C$94)&gt;$D94*(1-$I$3),$D94*$I$3-$D94*$I$4,$D94*(1-$I$3)/$D$69),"")</f>
        <v/>
      </c>
      <c r="Q94" s="79" t="str">
        <f>IF(AND($C94&lt;Q$71,COUNT($E94:P94)&lt;$D$69+1),IF($D94*(1-$I$3)/$D$69*(Q$71-$C$94)&gt;$D94*(1-$I$3),$D94*$I$3-$D94*$I$4,$D94*(1-$I$3)/$D$69),"")</f>
        <v/>
      </c>
      <c r="R94" s="79" t="str">
        <f>IF(AND($C94&lt;R$71,COUNT($E94:Q94)&lt;$D$69+1),IF($D94*(1-$I$3)/$D$69*(R$71-$C$94)&gt;$D94*(1-$I$3),$D94*$I$3-$D94*$I$4,$D94*(1-$I$3)/$D$69),"")</f>
        <v/>
      </c>
      <c r="S94" s="79" t="str">
        <f>IF(AND($C94&lt;S$71,COUNT($E94:R94)&lt;$D$69+1),IF($D94*(1-$I$3)/$D$69*(S$71-$C$94)&gt;$D94*(1-$I$3),$D94*$I$3-$D94*$I$4,$D94*(1-$I$3)/$D$69),"")</f>
        <v/>
      </c>
      <c r="T94" s="79" t="str">
        <f>IF(AND($C94&lt;T$71,COUNT($E94:S94)&lt;$D$69+1),IF($D94*(1-$I$3)/$D$69*(T$71-$C$94)&gt;$D94*(1-$I$3),$D94*$I$3-$D94*$I$4,$D94*(1-$I$3)/$D$69),"")</f>
        <v/>
      </c>
      <c r="U94" s="79" t="str">
        <f>IF(AND($C94&lt;U$71,COUNT($E94:T94)&lt;$D$69+1),IF($D94*(1-$I$3)/$D$69*(U$71-$C$94)&gt;$D94*(1-$I$3),$D94*$I$3-$D94*$I$4,$D94*(1-$I$3)/$D$69),"")</f>
        <v/>
      </c>
      <c r="V94" s="79">
        <f>IF(AND($C94&lt;V$71,COUNT($E94:U94)&lt;$D$69+1),IF($D94*(1-$I$3)/$D$69*(V$71-$C$94)&gt;$D94*(1-$I$3),$D94*$I$3-$D94*$I$4,$D94*(1-$I$3)/$D$69),"")</f>
        <v>0</v>
      </c>
      <c r="W94" s="79">
        <f>IF(AND($C94&lt;W$71,COUNT($E94:V94)&lt;$D$69+1),IF($D94*(1-$I$3)/$D$69*(W$71-$C$94)&gt;$D94*(1-$I$3),$D94*$I$3-$D94*$I$4,$D94*(1-$I$3)/$D$69),"")</f>
        <v>0</v>
      </c>
      <c r="X94" s="79">
        <f>IF(AND($C94&lt;X$71,COUNT($E94:W94)&lt;$D$69+1),IF($D94*(1-$I$3)/$D$69*(X$71-$C$94)&gt;$D94*(1-$I$3),$D94*$I$3-$D94*$I$4,$D94*(1-$I$3)/$D$69),"")</f>
        <v>0</v>
      </c>
      <c r="Y94" s="42">
        <f t="shared" si="27"/>
        <v>0</v>
      </c>
    </row>
    <row r="95" spans="2:25" x14ac:dyDescent="0.15">
      <c r="B95" s="92"/>
      <c r="C95" s="49">
        <v>47</v>
      </c>
      <c r="D95" s="41">
        <v>0</v>
      </c>
      <c r="E95" s="42" t="str">
        <f t="shared" si="26"/>
        <v/>
      </c>
      <c r="F95" s="79" t="str">
        <f>IF(AND($C95&lt;F$71,COUNT($E95:E95)&lt;$D$69+1),IF($D95*(1-$I$3)/$D$69*(F$71-$C$95)&gt;$D95*(1-$I$3),$D95*$I$3-$D95*$I$4,$D95*(1-$I$3)/$D$69),"")</f>
        <v/>
      </c>
      <c r="G95" s="79" t="str">
        <f>IF(AND($C95&lt;G$71,COUNT($E95:F95)&lt;$D$69+1),IF($D95*(1-$I$3)/$D$69*(G$71-$C$95)&gt;$D95*(1-$I$3),$D95*$I$3-$D95*$I$4,$D95*(1-$I$3)/$D$69),"")</f>
        <v/>
      </c>
      <c r="H95" s="79" t="str">
        <f>IF(AND($C95&lt;H$71,COUNT($E95:G95)&lt;$D$69+1),IF($D95*(1-$I$3)/$D$69*(H$71-$C$95)&gt;$D95*(1-$I$3),$D95*$I$3-$D95*$I$4,$D95*(1-$I$3)/$D$69),"")</f>
        <v/>
      </c>
      <c r="I95" s="79" t="str">
        <f>IF(AND($C95&lt;I$71,COUNT($E95:H95)&lt;$D$69+1),IF($D95*(1-$I$3)/$D$69*(I$71-$C$95)&gt;$D95*(1-$I$3),$D95*$I$3-$D95*$I$4,$D95*(1-$I$3)/$D$69),"")</f>
        <v/>
      </c>
      <c r="J95" s="79" t="str">
        <f>IF(AND($C95&lt;J$71,COUNT($E95:I95)&lt;$D$69+1),IF($D95*(1-$I$3)/$D$69*(J$71-$C$95)&gt;$D95*(1-$I$3),$D95*$I$3-$D95*$I$4,$D95*(1-$I$3)/$D$69),"")</f>
        <v/>
      </c>
      <c r="K95" s="79" t="str">
        <f>IF(AND($C95&lt;K$71,COUNT($E95:J95)&lt;$D$69+1),IF($D95*(1-$I$3)/$D$69*(K$71-$C$95)&gt;$D95*(1-$I$3),$D95*$I$3-$D95*$I$4,$D95*(1-$I$3)/$D$69),"")</f>
        <v/>
      </c>
      <c r="L95" s="79" t="str">
        <f>IF(AND($C95&lt;L$71,COUNT($E95:K95)&lt;$D$69+1),IF($D95*(1-$I$3)/$D$69*(L$71-$C$95)&gt;$D95*(1-$I$3),$D95*$I$3-$D95*$I$4,$D95*(1-$I$3)/$D$69),"")</f>
        <v/>
      </c>
      <c r="M95" s="79" t="str">
        <f>IF(AND($C95&lt;M$71,COUNT($E95:L95)&lt;$D$69+1),IF($D95*(1-$I$3)/$D$69*(M$71-$C$95)&gt;$D95*(1-$I$3),$D95*$I$3-$D95*$I$4,$D95*(1-$I$3)/$D$69),"")</f>
        <v/>
      </c>
      <c r="N95" s="79" t="str">
        <f>IF(AND($C95&lt;N$71,COUNT($E95:M95)&lt;$D$69+1),IF($D95*(1-$I$3)/$D$69*(N$71-$C$95)&gt;$D95*(1-$I$3),$D95*$I$3-$D95*$I$4,$D95*(1-$I$3)/$D$69),"")</f>
        <v/>
      </c>
      <c r="O95" s="79" t="str">
        <f>IF(AND($C95&lt;O$71,COUNT($E95:N95)&lt;$D$69+1),IF($D95*(1-$I$3)/$D$69*(O$71-$C$95)&gt;$D95*(1-$I$3),$D95*$I$3-$D95*$I$4,$D95*(1-$I$3)/$D$69),"")</f>
        <v/>
      </c>
      <c r="P95" s="79" t="str">
        <f>IF(AND($C95&lt;P$71,COUNT($E95:O95)&lt;$D$69+1),IF($D95*(1-$I$3)/$D$69*(P$71-$C$95)&gt;$D95*(1-$I$3),$D95*$I$3-$D95*$I$4,$D95*(1-$I$3)/$D$69),"")</f>
        <v/>
      </c>
      <c r="Q95" s="79" t="str">
        <f>IF(AND($C95&lt;Q$71,COUNT($E95:P95)&lt;$D$69+1),IF($D95*(1-$I$3)/$D$69*(Q$71-$C$95)&gt;$D95*(1-$I$3),$D95*$I$3-$D95*$I$4,$D95*(1-$I$3)/$D$69),"")</f>
        <v/>
      </c>
      <c r="R95" s="79" t="str">
        <f>IF(AND($C95&lt;R$71,COUNT($E95:Q95)&lt;$D$69+1),IF($D95*(1-$I$3)/$D$69*(R$71-$C$95)&gt;$D95*(1-$I$3),$D95*$I$3-$D95*$I$4,$D95*(1-$I$3)/$D$69),"")</f>
        <v/>
      </c>
      <c r="S95" s="79" t="str">
        <f>IF(AND($C95&lt;S$71,COUNT($E95:R95)&lt;$D$69+1),IF($D95*(1-$I$3)/$D$69*(S$71-$C$95)&gt;$D95*(1-$I$3),$D95*$I$3-$D95*$I$4,$D95*(1-$I$3)/$D$69),"")</f>
        <v/>
      </c>
      <c r="T95" s="79" t="str">
        <f>IF(AND($C95&lt;T$71,COUNT($E95:S95)&lt;$D$69+1),IF($D95*(1-$I$3)/$D$69*(T$71-$C$95)&gt;$D95*(1-$I$3),$D95*$I$3-$D95*$I$4,$D95*(1-$I$3)/$D$69),"")</f>
        <v/>
      </c>
      <c r="U95" s="79" t="str">
        <f>IF(AND($C95&lt;U$71,COUNT($E95:T95)&lt;$D$69+1),IF($D95*(1-$I$3)/$D$69*(U$71-$C$95)&gt;$D95*(1-$I$3),$D95*$I$3-$D95*$I$4,$D95*(1-$I$3)/$D$69),"")</f>
        <v/>
      </c>
      <c r="V95" s="79" t="str">
        <f>IF(AND($C95&lt;V$71,COUNT($E95:U95)&lt;$D$69+1),IF($D95*(1-$I$3)/$D$69*(V$71-$C$95)&gt;$D95*(1-$I$3),$D95*$I$3-$D95*$I$4,$D95*(1-$I$3)/$D$69),"")</f>
        <v/>
      </c>
      <c r="W95" s="79">
        <f>IF(AND($C95&lt;W$71,COUNT($E95:V95)&lt;$D$69+1),IF($D95*(1-$I$3)/$D$69*(W$71-$C$95)&gt;$D95*(1-$I$3),$D95*$I$3-$D95*$I$4,$D95*(1-$I$3)/$D$69),"")</f>
        <v>0</v>
      </c>
      <c r="X95" s="79">
        <f>IF(AND($C95&lt;X$71,COUNT($E95:W95)&lt;$D$69+1),IF($D95*(1-$I$3)/$D$69*(X$71-$C$95)&gt;$D95*(1-$I$3),$D95*$I$3-$D95*$I$4,$D95*(1-$I$3)/$D$69),"")</f>
        <v>0</v>
      </c>
      <c r="Y95" s="42">
        <f t="shared" si="27"/>
        <v>0</v>
      </c>
    </row>
    <row r="96" spans="2:25" x14ac:dyDescent="0.15">
      <c r="B96" s="92"/>
      <c r="C96" s="49">
        <v>48</v>
      </c>
      <c r="D96" s="41">
        <v>0</v>
      </c>
      <c r="E96" s="42" t="str">
        <f t="shared" si="26"/>
        <v/>
      </c>
      <c r="F96" s="79" t="str">
        <f>IF(AND($C96&lt;F$71,COUNT($E96:E96)&lt;$D$69+1),IF($D96*(1-$I$3)/$D$69*(F$71-$C$96)&gt;$D96*(1-$I$3),$D96*$I$3-$D96*$I$4,$D96*(1-$I$3)/$D$69),"")</f>
        <v/>
      </c>
      <c r="G96" s="79" t="str">
        <f>IF(AND($C96&lt;G$71,COUNT($E96:F96)&lt;$D$69+1),IF($D96*(1-$I$3)/$D$69*(G$71-$C$96)&gt;$D96*(1-$I$3),$D96*$I$3-$D96*$I$4,$D96*(1-$I$3)/$D$69),"")</f>
        <v/>
      </c>
      <c r="H96" s="79" t="str">
        <f>IF(AND($C96&lt;H$71,COUNT($E96:G96)&lt;$D$69+1),IF($D96*(1-$I$3)/$D$69*(H$71-$C$96)&gt;$D96*(1-$I$3),$D96*$I$3-$D96*$I$4,$D96*(1-$I$3)/$D$69),"")</f>
        <v/>
      </c>
      <c r="I96" s="79" t="str">
        <f>IF(AND($C96&lt;I$71,COUNT($E96:H96)&lt;$D$69+1),IF($D96*(1-$I$3)/$D$69*(I$71-$C$96)&gt;$D96*(1-$I$3),$D96*$I$3-$D96*$I$4,$D96*(1-$I$3)/$D$69),"")</f>
        <v/>
      </c>
      <c r="J96" s="79" t="str">
        <f>IF(AND($C96&lt;J$71,COUNT($E96:I96)&lt;$D$69+1),IF($D96*(1-$I$3)/$D$69*(J$71-$C$96)&gt;$D96*(1-$I$3),$D96*$I$3-$D96*$I$4,$D96*(1-$I$3)/$D$69),"")</f>
        <v/>
      </c>
      <c r="K96" s="79" t="str">
        <f>IF(AND($C96&lt;K$71,COUNT($E96:J96)&lt;$D$69+1),IF($D96*(1-$I$3)/$D$69*(K$71-$C$96)&gt;$D96*(1-$I$3),$D96*$I$3-$D96*$I$4,$D96*(1-$I$3)/$D$69),"")</f>
        <v/>
      </c>
      <c r="L96" s="79" t="str">
        <f>IF(AND($C96&lt;L$71,COUNT($E96:K96)&lt;$D$69+1),IF($D96*(1-$I$3)/$D$69*(L$71-$C$96)&gt;$D96*(1-$I$3),$D96*$I$3-$D96*$I$4,$D96*(1-$I$3)/$D$69),"")</f>
        <v/>
      </c>
      <c r="M96" s="79" t="str">
        <f>IF(AND($C96&lt;M$71,COUNT($E96:L96)&lt;$D$69+1),IF($D96*(1-$I$3)/$D$69*(M$71-$C$96)&gt;$D96*(1-$I$3),$D96*$I$3-$D96*$I$4,$D96*(1-$I$3)/$D$69),"")</f>
        <v/>
      </c>
      <c r="N96" s="79" t="str">
        <f>IF(AND($C96&lt;N$71,COUNT($E96:M96)&lt;$D$69+1),IF($D96*(1-$I$3)/$D$69*(N$71-$C$96)&gt;$D96*(1-$I$3),$D96*$I$3-$D96*$I$4,$D96*(1-$I$3)/$D$69),"")</f>
        <v/>
      </c>
      <c r="O96" s="79" t="str">
        <f>IF(AND($C96&lt;O$71,COUNT($E96:N96)&lt;$D$69+1),IF($D96*(1-$I$3)/$D$69*(O$71-$C$96)&gt;$D96*(1-$I$3),$D96*$I$3-$D96*$I$4,$D96*(1-$I$3)/$D$69),"")</f>
        <v/>
      </c>
      <c r="P96" s="79" t="str">
        <f>IF(AND($C96&lt;P$71,COUNT($E96:O96)&lt;$D$69+1),IF($D96*(1-$I$3)/$D$69*(P$71-$C$96)&gt;$D96*(1-$I$3),$D96*$I$3-$D96*$I$4,$D96*(1-$I$3)/$D$69),"")</f>
        <v/>
      </c>
      <c r="Q96" s="79" t="str">
        <f>IF(AND($C96&lt;Q$71,COUNT($E96:P96)&lt;$D$69+1),IF($D96*(1-$I$3)/$D$69*(Q$71-$C$96)&gt;$D96*(1-$I$3),$D96*$I$3-$D96*$I$4,$D96*(1-$I$3)/$D$69),"")</f>
        <v/>
      </c>
      <c r="R96" s="79" t="str">
        <f>IF(AND($C96&lt;R$71,COUNT($E96:Q96)&lt;$D$69+1),IF($D96*(1-$I$3)/$D$69*(R$71-$C$96)&gt;$D96*(1-$I$3),$D96*$I$3-$D96*$I$4,$D96*(1-$I$3)/$D$69),"")</f>
        <v/>
      </c>
      <c r="S96" s="79" t="str">
        <f>IF(AND($C96&lt;S$71,COUNT($E96:R96)&lt;$D$69+1),IF($D96*(1-$I$3)/$D$69*(S$71-$C$96)&gt;$D96*(1-$I$3),$D96*$I$3-$D96*$I$4,$D96*(1-$I$3)/$D$69),"")</f>
        <v/>
      </c>
      <c r="T96" s="79" t="str">
        <f>IF(AND($C96&lt;T$71,COUNT($E96:S96)&lt;$D$69+1),IF($D96*(1-$I$3)/$D$69*(T$71-$C$96)&gt;$D96*(1-$I$3),$D96*$I$3-$D96*$I$4,$D96*(1-$I$3)/$D$69),"")</f>
        <v/>
      </c>
      <c r="U96" s="79" t="str">
        <f>IF(AND($C96&lt;U$71,COUNT($E96:T96)&lt;$D$69+1),IF($D96*(1-$I$3)/$D$69*(U$71-$C$96)&gt;$D96*(1-$I$3),$D96*$I$3-$D96*$I$4,$D96*(1-$I$3)/$D$69),"")</f>
        <v/>
      </c>
      <c r="V96" s="79" t="str">
        <f>IF(AND($C96&lt;V$71,COUNT($E96:U96)&lt;$D$69+1),IF($D96*(1-$I$3)/$D$69*(V$71-$C$96)&gt;$D96*(1-$I$3),$D96*$I$3-$D96*$I$4,$D96*(1-$I$3)/$D$69),"")</f>
        <v/>
      </c>
      <c r="W96" s="79" t="str">
        <f>IF(AND($C96&lt;W$71,COUNT($E96:V96)&lt;$D$69+1),IF($D96*(1-$I$3)/$D$69*(W$71-$C$96)&gt;$D96*(1-$I$3),$D96*$I$3-$D96*$I$4,$D96*(1-$I$3)/$D$69),"")</f>
        <v/>
      </c>
      <c r="X96" s="79">
        <f>IF(AND($C96&lt;X$71,COUNT($E96:W96)&lt;$D$69+1),IF($D96*(1-$I$3)/$D$69*(X$71-$C$96)&gt;$D96*(1-$I$3),$D96*$I$3-$D96*$I$4,$D96*(1-$I$3)/$D$69),"")</f>
        <v>0</v>
      </c>
      <c r="Y96" s="42">
        <f t="shared" si="27"/>
        <v>0</v>
      </c>
    </row>
    <row r="97" spans="1:25" x14ac:dyDescent="0.15">
      <c r="B97" s="93"/>
      <c r="C97" s="52">
        <v>49</v>
      </c>
      <c r="D97" s="43">
        <v>0</v>
      </c>
      <c r="E97" s="44" t="str">
        <f t="shared" si="26"/>
        <v/>
      </c>
      <c r="F97" s="80" t="str">
        <f>IF(AND($C97&lt;F$71,COUNT($E97:E97)&lt;$D$69+1),IF($D97*(1-$I$3)/$D$69*(F$71-$C$97)&gt;$D97*(1-$I$3),$D97*$I$3-$D97*$I$4,$D97*(1-$I$3)/$D$69),"")</f>
        <v/>
      </c>
      <c r="G97" s="80" t="str">
        <f>IF(AND($C97&lt;G$71,COUNT($E97:F97)&lt;$D$69+1),IF($D97*(1-$I$3)/$D$69*(G$71-$C$97)&gt;$D97*(1-$I$3),$D97*$I$3-$D97*$I$4,$D97*(1-$I$3)/$D$69),"")</f>
        <v/>
      </c>
      <c r="H97" s="80" t="str">
        <f>IF(AND($C97&lt;H$71,COUNT($E97:G97)&lt;$D$69+1),IF($D97*(1-$I$3)/$D$69*(H$71-$C$97)&gt;$D97*(1-$I$3),$D97*$I$3-$D97*$I$4,$D97*(1-$I$3)/$D$69),"")</f>
        <v/>
      </c>
      <c r="I97" s="80" t="str">
        <f>IF(AND($C97&lt;I$71,COUNT($E97:H97)&lt;$D$69+1),IF($D97*(1-$I$3)/$D$69*(I$71-$C$97)&gt;$D97*(1-$I$3),$D97*$I$3-$D97*$I$4,$D97*(1-$I$3)/$D$69),"")</f>
        <v/>
      </c>
      <c r="J97" s="80" t="str">
        <f>IF(AND($C97&lt;J$71,COUNT($E97:I97)&lt;$D$69+1),IF($D97*(1-$I$3)/$D$69*(J$71-$C$97)&gt;$D97*(1-$I$3),$D97*$I$3-$D97*$I$4,$D97*(1-$I$3)/$D$69),"")</f>
        <v/>
      </c>
      <c r="K97" s="80" t="str">
        <f>IF(AND($C97&lt;K$71,COUNT($E97:J97)&lt;$D$69+1),IF($D97*(1-$I$3)/$D$69*(K$71-$C$97)&gt;$D97*(1-$I$3),$D97*$I$3-$D97*$I$4,$D97*(1-$I$3)/$D$69),"")</f>
        <v/>
      </c>
      <c r="L97" s="80" t="str">
        <f>IF(AND($C97&lt;L$71,COUNT($E97:K97)&lt;$D$69+1),IF($D97*(1-$I$3)/$D$69*(L$71-$C$97)&gt;$D97*(1-$I$3),$D97*$I$3-$D97*$I$4,$D97*(1-$I$3)/$D$69),"")</f>
        <v/>
      </c>
      <c r="M97" s="80" t="str">
        <f>IF(AND($C97&lt;M$71,COUNT($E97:L97)&lt;$D$69+1),IF($D97*(1-$I$3)/$D$69*(M$71-$C$97)&gt;$D97*(1-$I$3),$D97*$I$3-$D97*$I$4,$D97*(1-$I$3)/$D$69),"")</f>
        <v/>
      </c>
      <c r="N97" s="80" t="str">
        <f>IF(AND($C97&lt;N$71,COUNT($E97:M97)&lt;$D$69+1),IF($D97*(1-$I$3)/$D$69*(N$71-$C$97)&gt;$D97*(1-$I$3),$D97*$I$3-$D97*$I$4,$D97*(1-$I$3)/$D$69),"")</f>
        <v/>
      </c>
      <c r="O97" s="80" t="str">
        <f>IF(AND($C97&lt;O$71,COUNT($E97:N97)&lt;$D$69+1),IF($D97*(1-$I$3)/$D$69*(O$71-$C$97)&gt;$D97*(1-$I$3),$D97*$I$3-$D97*$I$4,$D97*(1-$I$3)/$D$69),"")</f>
        <v/>
      </c>
      <c r="P97" s="80" t="str">
        <f>IF(AND($C97&lt;P$71,COUNT($E97:O97)&lt;$D$69+1),IF($D97*(1-$I$3)/$D$69*(P$71-$C$97)&gt;$D97*(1-$I$3),$D97*$I$3-$D97*$I$4,$D97*(1-$I$3)/$D$69),"")</f>
        <v/>
      </c>
      <c r="Q97" s="80" t="str">
        <f>IF(AND($C97&lt;Q$71,COUNT($E97:P97)&lt;$D$69+1),IF($D97*(1-$I$3)/$D$69*(Q$71-$C$97)&gt;$D97*(1-$I$3),$D97*$I$3-$D97*$I$4,$D97*(1-$I$3)/$D$69),"")</f>
        <v/>
      </c>
      <c r="R97" s="80" t="str">
        <f>IF(AND($C97&lt;R$71,COUNT($E97:Q97)&lt;$D$69+1),IF($D97*(1-$I$3)/$D$69*(R$71-$C$97)&gt;$D97*(1-$I$3),$D97*$I$3-$D97*$I$4,$D97*(1-$I$3)/$D$69),"")</f>
        <v/>
      </c>
      <c r="S97" s="80" t="str">
        <f>IF(AND($C97&lt;S$71,COUNT($E97:R97)&lt;$D$69+1),IF($D97*(1-$I$3)/$D$69*(S$71-$C$97)&gt;$D97*(1-$I$3),$D97*$I$3-$D97*$I$4,$D97*(1-$I$3)/$D$69),"")</f>
        <v/>
      </c>
      <c r="T97" s="80" t="str">
        <f>IF(AND($C97&lt;T$71,COUNT($E97:S97)&lt;$D$69+1),IF($D97*(1-$I$3)/$D$69*(T$71-$C$97)&gt;$D97*(1-$I$3),$D97*$I$3-$D97*$I$4,$D97*(1-$I$3)/$D$69),"")</f>
        <v/>
      </c>
      <c r="U97" s="80" t="str">
        <f>IF(AND($C97&lt;U$71,COUNT($E97:T97)&lt;$D$69+1),IF($D97*(1-$I$3)/$D$69*(U$71-$C$97)&gt;$D97*(1-$I$3),$D97*$I$3-$D97*$I$4,$D97*(1-$I$3)/$D$69),"")</f>
        <v/>
      </c>
      <c r="V97" s="80" t="str">
        <f>IF(AND($C97&lt;V$71,COUNT($E97:U97)&lt;$D$69+1),IF($D97*(1-$I$3)/$D$69*(V$71-$C$97)&gt;$D97*(1-$I$3),$D97*$I$3-$D97*$I$4,$D97*(1-$I$3)/$D$69),"")</f>
        <v/>
      </c>
      <c r="W97" s="80" t="str">
        <f>IF(AND($C97&lt;W$71,COUNT($E97:V97)&lt;$D$69+1),IF($D97*(1-$I$3)/$D$69*(W$71-$C$97)&gt;$D97*(1-$I$3),$D97*$I$3-$D97*$I$4,$D97*(1-$I$3)/$D$69),"")</f>
        <v/>
      </c>
      <c r="X97" s="80" t="str">
        <f>IF(AND($C97&lt;X$71,COUNT($E97:W97)&lt;$D$69+1),IF($D97*(1-$I$3)/$D$69*(X$71-$C$97)&gt;$D97*(1-$I$3),$D97*$I$3-$D97*$I$4,$D97*(1-$I$3)/$D$69),"")</f>
        <v/>
      </c>
      <c r="Y97" s="44">
        <f t="shared" si="27"/>
        <v>0</v>
      </c>
    </row>
    <row r="99" spans="1:25" x14ac:dyDescent="0.15">
      <c r="Y99" s="123" t="s">
        <v>53</v>
      </c>
    </row>
    <row r="100" spans="1:25" ht="15" x14ac:dyDescent="0.15">
      <c r="A100" s="148" t="s">
        <v>140</v>
      </c>
      <c r="E100" s="10">
        <v>30</v>
      </c>
      <c r="F100" s="10">
        <f t="shared" ref="F100:X101" si="28">E100+1</f>
        <v>31</v>
      </c>
      <c r="G100" s="10">
        <f t="shared" si="28"/>
        <v>32</v>
      </c>
      <c r="H100" s="10">
        <f t="shared" si="28"/>
        <v>33</v>
      </c>
      <c r="I100" s="10">
        <f t="shared" si="28"/>
        <v>34</v>
      </c>
      <c r="J100" s="10">
        <f t="shared" si="28"/>
        <v>35</v>
      </c>
      <c r="K100" s="10">
        <f t="shared" si="28"/>
        <v>36</v>
      </c>
      <c r="L100" s="10">
        <f t="shared" si="28"/>
        <v>37</v>
      </c>
      <c r="M100" s="10">
        <f t="shared" si="28"/>
        <v>38</v>
      </c>
      <c r="N100" s="10">
        <f t="shared" si="28"/>
        <v>39</v>
      </c>
      <c r="O100" s="10">
        <f t="shared" si="28"/>
        <v>40</v>
      </c>
      <c r="P100" s="10">
        <f t="shared" si="28"/>
        <v>41</v>
      </c>
      <c r="Q100" s="10">
        <f t="shared" si="28"/>
        <v>42</v>
      </c>
      <c r="R100" s="10">
        <f t="shared" si="28"/>
        <v>43</v>
      </c>
      <c r="S100" s="10">
        <f t="shared" si="28"/>
        <v>44</v>
      </c>
      <c r="T100" s="10">
        <f t="shared" si="28"/>
        <v>45</v>
      </c>
      <c r="U100" s="10">
        <f t="shared" si="28"/>
        <v>46</v>
      </c>
      <c r="V100" s="10">
        <f t="shared" si="28"/>
        <v>47</v>
      </c>
      <c r="W100" s="10">
        <f t="shared" si="28"/>
        <v>48</v>
      </c>
      <c r="X100" s="10">
        <f t="shared" si="28"/>
        <v>49</v>
      </c>
      <c r="Y100" s="124"/>
    </row>
    <row r="101" spans="1:25" x14ac:dyDescent="0.15">
      <c r="E101" s="6">
        <v>1</v>
      </c>
      <c r="F101" s="6">
        <f t="shared" si="28"/>
        <v>2</v>
      </c>
      <c r="G101" s="6">
        <f t="shared" si="28"/>
        <v>3</v>
      </c>
      <c r="H101" s="6">
        <f t="shared" si="28"/>
        <v>4</v>
      </c>
      <c r="I101" s="6">
        <f t="shared" si="28"/>
        <v>5</v>
      </c>
      <c r="J101" s="6">
        <f t="shared" si="28"/>
        <v>6</v>
      </c>
      <c r="K101" s="6">
        <f t="shared" si="28"/>
        <v>7</v>
      </c>
      <c r="L101" s="6">
        <f t="shared" si="28"/>
        <v>8</v>
      </c>
      <c r="M101" s="6">
        <f t="shared" si="28"/>
        <v>9</v>
      </c>
      <c r="N101" s="6">
        <f t="shared" si="28"/>
        <v>10</v>
      </c>
      <c r="O101" s="6">
        <f t="shared" si="28"/>
        <v>11</v>
      </c>
      <c r="P101" s="6">
        <f t="shared" si="28"/>
        <v>12</v>
      </c>
      <c r="Q101" s="6">
        <f t="shared" si="28"/>
        <v>13</v>
      </c>
      <c r="R101" s="6">
        <f t="shared" si="28"/>
        <v>14</v>
      </c>
      <c r="S101" s="6">
        <f t="shared" si="28"/>
        <v>15</v>
      </c>
      <c r="T101" s="6">
        <f t="shared" si="28"/>
        <v>16</v>
      </c>
      <c r="U101" s="6">
        <f t="shared" si="28"/>
        <v>17</v>
      </c>
      <c r="V101" s="6">
        <f t="shared" si="28"/>
        <v>18</v>
      </c>
      <c r="W101" s="6">
        <f t="shared" si="28"/>
        <v>19</v>
      </c>
      <c r="X101" s="6">
        <f t="shared" si="28"/>
        <v>20</v>
      </c>
      <c r="Y101" s="125" t="s">
        <v>54</v>
      </c>
    </row>
    <row r="102" spans="1:25" x14ac:dyDescent="0.15">
      <c r="E102" s="7">
        <v>43555</v>
      </c>
      <c r="F102" s="7">
        <f t="shared" ref="F102:X102" si="29">DATE(YEAR(E102)+1,MONTH(E102),DAY(E102))</f>
        <v>43921</v>
      </c>
      <c r="G102" s="7">
        <f t="shared" si="29"/>
        <v>44286</v>
      </c>
      <c r="H102" s="7">
        <f t="shared" si="29"/>
        <v>44651</v>
      </c>
      <c r="I102" s="7">
        <f t="shared" si="29"/>
        <v>45016</v>
      </c>
      <c r="J102" s="7">
        <f t="shared" si="29"/>
        <v>45382</v>
      </c>
      <c r="K102" s="7">
        <f t="shared" si="29"/>
        <v>45747</v>
      </c>
      <c r="L102" s="7">
        <f t="shared" si="29"/>
        <v>46112</v>
      </c>
      <c r="M102" s="7">
        <f t="shared" si="29"/>
        <v>46477</v>
      </c>
      <c r="N102" s="7">
        <f t="shared" si="29"/>
        <v>46843</v>
      </c>
      <c r="O102" s="7">
        <f t="shared" si="29"/>
        <v>47208</v>
      </c>
      <c r="P102" s="7">
        <f t="shared" si="29"/>
        <v>47573</v>
      </c>
      <c r="Q102" s="7">
        <f t="shared" si="29"/>
        <v>47938</v>
      </c>
      <c r="R102" s="7">
        <f t="shared" si="29"/>
        <v>48304</v>
      </c>
      <c r="S102" s="7">
        <f t="shared" si="29"/>
        <v>48669</v>
      </c>
      <c r="T102" s="7">
        <f t="shared" si="29"/>
        <v>49034</v>
      </c>
      <c r="U102" s="7">
        <f t="shared" si="29"/>
        <v>49399</v>
      </c>
      <c r="V102" s="7">
        <f t="shared" si="29"/>
        <v>49765</v>
      </c>
      <c r="W102" s="7">
        <f t="shared" si="29"/>
        <v>50130</v>
      </c>
      <c r="X102" s="7">
        <f t="shared" si="29"/>
        <v>50495</v>
      </c>
      <c r="Y102" s="8"/>
    </row>
    <row r="103" spans="1:25" x14ac:dyDescent="0.15">
      <c r="B103" s="126"/>
      <c r="C103" s="50" t="s">
        <v>141</v>
      </c>
      <c r="D103" s="50"/>
      <c r="E103" s="42">
        <f t="shared" ref="E103:X103" si="30">E74</f>
        <v>0</v>
      </c>
      <c r="F103" s="42">
        <f t="shared" si="30"/>
        <v>0</v>
      </c>
      <c r="G103" s="42">
        <f t="shared" si="30"/>
        <v>0</v>
      </c>
      <c r="H103" s="42">
        <f t="shared" si="30"/>
        <v>0</v>
      </c>
      <c r="I103" s="42">
        <f t="shared" si="30"/>
        <v>0</v>
      </c>
      <c r="J103" s="42">
        <f t="shared" si="30"/>
        <v>0</v>
      </c>
      <c r="K103" s="42">
        <f t="shared" si="30"/>
        <v>0</v>
      </c>
      <c r="L103" s="42">
        <f t="shared" si="30"/>
        <v>0</v>
      </c>
      <c r="M103" s="42">
        <f t="shared" si="30"/>
        <v>0</v>
      </c>
      <c r="N103" s="42">
        <f t="shared" si="30"/>
        <v>0</v>
      </c>
      <c r="O103" s="42">
        <f t="shared" si="30"/>
        <v>0</v>
      </c>
      <c r="P103" s="42">
        <f t="shared" si="30"/>
        <v>0</v>
      </c>
      <c r="Q103" s="42">
        <f t="shared" si="30"/>
        <v>0</v>
      </c>
      <c r="R103" s="42">
        <f t="shared" si="30"/>
        <v>0</v>
      </c>
      <c r="S103" s="42">
        <f t="shared" si="30"/>
        <v>0</v>
      </c>
      <c r="T103" s="42">
        <f t="shared" si="30"/>
        <v>0</v>
      </c>
      <c r="U103" s="42">
        <f t="shared" si="30"/>
        <v>0</v>
      </c>
      <c r="V103" s="42">
        <f t="shared" si="30"/>
        <v>0</v>
      </c>
      <c r="W103" s="42">
        <f t="shared" si="30"/>
        <v>0</v>
      </c>
      <c r="X103" s="42">
        <f t="shared" si="30"/>
        <v>0</v>
      </c>
      <c r="Y103" s="42">
        <f>SUM(E103:X103)</f>
        <v>0</v>
      </c>
    </row>
    <row r="104" spans="1:25" x14ac:dyDescent="0.15">
      <c r="B104" s="92"/>
      <c r="C104" s="130" t="s">
        <v>142</v>
      </c>
      <c r="D104" s="51"/>
      <c r="E104" s="42">
        <f t="array" ref="E104:X104">TRANSPOSE(Y78:Y97)</f>
        <v>0</v>
      </c>
      <c r="F104" s="42">
        <v>0</v>
      </c>
      <c r="G104" s="42">
        <v>0</v>
      </c>
      <c r="H104" s="42">
        <v>0</v>
      </c>
      <c r="I104" s="42">
        <v>0</v>
      </c>
      <c r="J104" s="42">
        <v>0</v>
      </c>
      <c r="K104" s="42">
        <v>0</v>
      </c>
      <c r="L104" s="42">
        <v>0</v>
      </c>
      <c r="M104" s="42">
        <v>0</v>
      </c>
      <c r="N104" s="42">
        <v>0</v>
      </c>
      <c r="O104" s="42">
        <v>0</v>
      </c>
      <c r="P104" s="42">
        <v>0</v>
      </c>
      <c r="Q104" s="42">
        <v>0</v>
      </c>
      <c r="R104" s="42">
        <v>0</v>
      </c>
      <c r="S104" s="42">
        <v>0</v>
      </c>
      <c r="T104" s="42">
        <v>0</v>
      </c>
      <c r="U104" s="42">
        <v>0</v>
      </c>
      <c r="V104" s="42">
        <v>0</v>
      </c>
      <c r="W104" s="42">
        <v>0</v>
      </c>
      <c r="X104" s="42">
        <v>0</v>
      </c>
      <c r="Y104" s="42">
        <f>SUM(E104:X104)</f>
        <v>0</v>
      </c>
    </row>
    <row r="105" spans="1:25" x14ac:dyDescent="0.15">
      <c r="B105" s="92"/>
      <c r="C105" s="130" t="s">
        <v>143</v>
      </c>
      <c r="D105" s="4">
        <v>0.55000000000000004</v>
      </c>
      <c r="E105" s="42">
        <f t="shared" ref="E105:X105" si="31">E74*$D$105</f>
        <v>0</v>
      </c>
      <c r="F105" s="42">
        <f t="shared" si="31"/>
        <v>0</v>
      </c>
      <c r="G105" s="42">
        <f t="shared" si="31"/>
        <v>0</v>
      </c>
      <c r="H105" s="42">
        <f t="shared" si="31"/>
        <v>0</v>
      </c>
      <c r="I105" s="42">
        <f t="shared" si="31"/>
        <v>0</v>
      </c>
      <c r="J105" s="42">
        <f t="shared" si="31"/>
        <v>0</v>
      </c>
      <c r="K105" s="42">
        <f t="shared" si="31"/>
        <v>0</v>
      </c>
      <c r="L105" s="42">
        <f t="shared" si="31"/>
        <v>0</v>
      </c>
      <c r="M105" s="42">
        <f t="shared" si="31"/>
        <v>0</v>
      </c>
      <c r="N105" s="42">
        <f t="shared" si="31"/>
        <v>0</v>
      </c>
      <c r="O105" s="42">
        <f t="shared" si="31"/>
        <v>0</v>
      </c>
      <c r="P105" s="42">
        <f t="shared" si="31"/>
        <v>0</v>
      </c>
      <c r="Q105" s="42">
        <f t="shared" si="31"/>
        <v>0</v>
      </c>
      <c r="R105" s="42">
        <f t="shared" si="31"/>
        <v>0</v>
      </c>
      <c r="S105" s="42">
        <f t="shared" si="31"/>
        <v>0</v>
      </c>
      <c r="T105" s="42">
        <f t="shared" si="31"/>
        <v>0</v>
      </c>
      <c r="U105" s="42">
        <f t="shared" si="31"/>
        <v>0</v>
      </c>
      <c r="V105" s="42">
        <f t="shared" si="31"/>
        <v>0</v>
      </c>
      <c r="W105" s="42">
        <f t="shared" si="31"/>
        <v>0</v>
      </c>
      <c r="X105" s="42">
        <f t="shared" si="31"/>
        <v>0</v>
      </c>
      <c r="Y105" s="42">
        <f>SUM(E105:X105)</f>
        <v>0</v>
      </c>
    </row>
    <row r="106" spans="1:25" x14ac:dyDescent="0.15">
      <c r="B106" s="92"/>
      <c r="C106" s="130" t="s">
        <v>144</v>
      </c>
      <c r="D106" s="51"/>
      <c r="E106" s="42">
        <f t="shared" ref="E106:X106" si="32">E103-E105-E75</f>
        <v>0</v>
      </c>
      <c r="F106" s="42">
        <f t="shared" si="32"/>
        <v>0</v>
      </c>
      <c r="G106" s="42">
        <f t="shared" si="32"/>
        <v>0</v>
      </c>
      <c r="H106" s="42">
        <f t="shared" si="32"/>
        <v>0</v>
      </c>
      <c r="I106" s="42">
        <f t="shared" si="32"/>
        <v>0</v>
      </c>
      <c r="J106" s="42">
        <f t="shared" si="32"/>
        <v>0</v>
      </c>
      <c r="K106" s="42">
        <f t="shared" si="32"/>
        <v>0</v>
      </c>
      <c r="L106" s="42">
        <f t="shared" si="32"/>
        <v>0</v>
      </c>
      <c r="M106" s="42">
        <f t="shared" si="32"/>
        <v>0</v>
      </c>
      <c r="N106" s="42">
        <f t="shared" si="32"/>
        <v>0</v>
      </c>
      <c r="O106" s="42">
        <f t="shared" si="32"/>
        <v>0</v>
      </c>
      <c r="P106" s="42">
        <f t="shared" si="32"/>
        <v>0</v>
      </c>
      <c r="Q106" s="42">
        <f t="shared" si="32"/>
        <v>0</v>
      </c>
      <c r="R106" s="42">
        <f t="shared" si="32"/>
        <v>0</v>
      </c>
      <c r="S106" s="42">
        <f t="shared" si="32"/>
        <v>0</v>
      </c>
      <c r="T106" s="42">
        <f t="shared" si="32"/>
        <v>0</v>
      </c>
      <c r="U106" s="42">
        <f t="shared" si="32"/>
        <v>0</v>
      </c>
      <c r="V106" s="42">
        <f t="shared" si="32"/>
        <v>0</v>
      </c>
      <c r="W106" s="42">
        <f t="shared" si="32"/>
        <v>0</v>
      </c>
      <c r="X106" s="42">
        <f t="shared" si="32"/>
        <v>0</v>
      </c>
      <c r="Y106" s="42">
        <f>SUM(E106:X106)</f>
        <v>0</v>
      </c>
    </row>
    <row r="107" spans="1:25" x14ac:dyDescent="0.15">
      <c r="B107" s="36"/>
      <c r="C107" s="47" t="s">
        <v>145</v>
      </c>
      <c r="D107" s="47"/>
      <c r="E107" s="45">
        <f t="shared" ref="E107:X107" si="33">E103-E104-E105-E106</f>
        <v>0</v>
      </c>
      <c r="F107" s="45">
        <f t="shared" si="33"/>
        <v>0</v>
      </c>
      <c r="G107" s="45">
        <f t="shared" si="33"/>
        <v>0</v>
      </c>
      <c r="H107" s="45">
        <f t="shared" si="33"/>
        <v>0</v>
      </c>
      <c r="I107" s="45">
        <f t="shared" si="33"/>
        <v>0</v>
      </c>
      <c r="J107" s="45">
        <f t="shared" si="33"/>
        <v>0</v>
      </c>
      <c r="K107" s="45">
        <f t="shared" si="33"/>
        <v>0</v>
      </c>
      <c r="L107" s="45">
        <f t="shared" si="33"/>
        <v>0</v>
      </c>
      <c r="M107" s="45">
        <f t="shared" si="33"/>
        <v>0</v>
      </c>
      <c r="N107" s="45">
        <f t="shared" si="33"/>
        <v>0</v>
      </c>
      <c r="O107" s="45">
        <f t="shared" si="33"/>
        <v>0</v>
      </c>
      <c r="P107" s="45">
        <f t="shared" si="33"/>
        <v>0</v>
      </c>
      <c r="Q107" s="45">
        <f t="shared" si="33"/>
        <v>0</v>
      </c>
      <c r="R107" s="45">
        <f t="shared" si="33"/>
        <v>0</v>
      </c>
      <c r="S107" s="45">
        <f t="shared" si="33"/>
        <v>0</v>
      </c>
      <c r="T107" s="45">
        <f t="shared" si="33"/>
        <v>0</v>
      </c>
      <c r="U107" s="45">
        <f t="shared" si="33"/>
        <v>0</v>
      </c>
      <c r="V107" s="45">
        <f t="shared" si="33"/>
        <v>0</v>
      </c>
      <c r="W107" s="45">
        <f t="shared" si="33"/>
        <v>0</v>
      </c>
      <c r="X107" s="45">
        <f t="shared" si="33"/>
        <v>0</v>
      </c>
      <c r="Y107" s="45">
        <f>SUM(E107:X107)</f>
        <v>0</v>
      </c>
    </row>
    <row r="109" spans="1:25" x14ac:dyDescent="0.15">
      <c r="E109" s="10">
        <v>30</v>
      </c>
      <c r="F109" s="10">
        <f>E109+1</f>
        <v>31</v>
      </c>
      <c r="G109" s="10">
        <f t="shared" ref="G109:X109" si="34">F109+1</f>
        <v>32</v>
      </c>
      <c r="H109" s="10">
        <f t="shared" si="34"/>
        <v>33</v>
      </c>
      <c r="I109" s="10">
        <f t="shared" si="34"/>
        <v>34</v>
      </c>
      <c r="J109" s="10">
        <f t="shared" si="34"/>
        <v>35</v>
      </c>
      <c r="K109" s="10">
        <f t="shared" si="34"/>
        <v>36</v>
      </c>
      <c r="L109" s="10">
        <f t="shared" si="34"/>
        <v>37</v>
      </c>
      <c r="M109" s="10">
        <f t="shared" si="34"/>
        <v>38</v>
      </c>
      <c r="N109" s="10">
        <f t="shared" si="34"/>
        <v>39</v>
      </c>
      <c r="O109" s="10">
        <f t="shared" si="34"/>
        <v>40</v>
      </c>
      <c r="P109" s="10">
        <f t="shared" si="34"/>
        <v>41</v>
      </c>
      <c r="Q109" s="10">
        <f t="shared" si="34"/>
        <v>42</v>
      </c>
      <c r="R109" s="10">
        <f t="shared" si="34"/>
        <v>43</v>
      </c>
      <c r="S109" s="10">
        <f t="shared" si="34"/>
        <v>44</v>
      </c>
      <c r="T109" s="10">
        <f t="shared" si="34"/>
        <v>45</v>
      </c>
      <c r="U109" s="10">
        <f t="shared" si="34"/>
        <v>46</v>
      </c>
      <c r="V109" s="10">
        <f t="shared" si="34"/>
        <v>47</v>
      </c>
      <c r="W109" s="10">
        <f t="shared" si="34"/>
        <v>48</v>
      </c>
      <c r="X109" s="10">
        <f t="shared" si="34"/>
        <v>49</v>
      </c>
      <c r="Y109" s="5" t="s">
        <v>146</v>
      </c>
    </row>
    <row r="110" spans="1:25" x14ac:dyDescent="0.15">
      <c r="B110" s="91"/>
      <c r="C110" s="48">
        <f t="array" ref="C110:C129">TRANSPOSE(E100:X100)</f>
        <v>30</v>
      </c>
      <c r="D110" s="40">
        <f t="array" ref="D110:D129">TRANSPOSE(E107:X107)</f>
        <v>0</v>
      </c>
      <c r="E110" s="39" t="str">
        <f t="shared" ref="E110:E129" si="35">IF($C110&lt;E$100,$D110/MIN($D$69,COUNT($E$100:$X$100)),"")</f>
        <v/>
      </c>
      <c r="F110" s="81">
        <f t="shared" ref="F110:X123" si="36">F78</f>
        <v>0</v>
      </c>
      <c r="G110" s="81">
        <f t="shared" si="36"/>
        <v>0</v>
      </c>
      <c r="H110" s="81">
        <f t="shared" si="36"/>
        <v>0</v>
      </c>
      <c r="I110" s="81">
        <f t="shared" si="36"/>
        <v>0</v>
      </c>
      <c r="J110" s="81">
        <f t="shared" si="36"/>
        <v>0</v>
      </c>
      <c r="K110" s="81">
        <f t="shared" si="36"/>
        <v>0</v>
      </c>
      <c r="L110" s="81">
        <f t="shared" si="36"/>
        <v>0</v>
      </c>
      <c r="M110" s="81">
        <f t="shared" si="36"/>
        <v>0</v>
      </c>
      <c r="N110" s="81">
        <f t="shared" si="36"/>
        <v>0</v>
      </c>
      <c r="O110" s="81">
        <f t="shared" si="36"/>
        <v>0</v>
      </c>
      <c r="P110" s="81">
        <f t="shared" si="36"/>
        <v>0</v>
      </c>
      <c r="Q110" s="81" t="str">
        <f t="shared" si="36"/>
        <v/>
      </c>
      <c r="R110" s="81" t="str">
        <f t="shared" si="36"/>
        <v/>
      </c>
      <c r="S110" s="81" t="str">
        <f t="shared" si="36"/>
        <v/>
      </c>
      <c r="T110" s="81" t="str">
        <f t="shared" si="36"/>
        <v/>
      </c>
      <c r="U110" s="81" t="str">
        <f t="shared" si="36"/>
        <v/>
      </c>
      <c r="V110" s="81" t="str">
        <f t="shared" si="36"/>
        <v/>
      </c>
      <c r="W110" s="81" t="str">
        <f t="shared" si="36"/>
        <v/>
      </c>
      <c r="X110" s="81" t="str">
        <f t="shared" si="36"/>
        <v/>
      </c>
      <c r="Y110" s="39">
        <f t="shared" ref="Y110:Y130" si="37">SUM(E110:X110)</f>
        <v>0</v>
      </c>
    </row>
    <row r="111" spans="1:25" x14ac:dyDescent="0.15">
      <c r="B111" s="92"/>
      <c r="C111" s="49">
        <v>31</v>
      </c>
      <c r="D111" s="41">
        <v>0</v>
      </c>
      <c r="E111" s="42" t="str">
        <f t="shared" si="35"/>
        <v/>
      </c>
      <c r="F111" s="79" t="str">
        <f t="shared" si="36"/>
        <v/>
      </c>
      <c r="G111" s="79">
        <f t="shared" si="36"/>
        <v>0</v>
      </c>
      <c r="H111" s="79">
        <f t="shared" si="36"/>
        <v>0</v>
      </c>
      <c r="I111" s="79">
        <f t="shared" si="36"/>
        <v>0</v>
      </c>
      <c r="J111" s="79">
        <f t="shared" si="36"/>
        <v>0</v>
      </c>
      <c r="K111" s="79">
        <f t="shared" si="36"/>
        <v>0</v>
      </c>
      <c r="L111" s="79">
        <f t="shared" si="36"/>
        <v>0</v>
      </c>
      <c r="M111" s="79">
        <f t="shared" si="36"/>
        <v>0</v>
      </c>
      <c r="N111" s="79">
        <f t="shared" si="36"/>
        <v>0</v>
      </c>
      <c r="O111" s="79">
        <f t="shared" si="36"/>
        <v>0</v>
      </c>
      <c r="P111" s="79">
        <f t="shared" si="36"/>
        <v>0</v>
      </c>
      <c r="Q111" s="79">
        <f t="shared" si="36"/>
        <v>0</v>
      </c>
      <c r="R111" s="79" t="str">
        <f t="shared" si="36"/>
        <v/>
      </c>
      <c r="S111" s="79" t="str">
        <f t="shared" si="36"/>
        <v/>
      </c>
      <c r="T111" s="79" t="str">
        <f t="shared" si="36"/>
        <v/>
      </c>
      <c r="U111" s="79" t="str">
        <f t="shared" si="36"/>
        <v/>
      </c>
      <c r="V111" s="79" t="str">
        <f t="shared" si="36"/>
        <v/>
      </c>
      <c r="W111" s="79" t="str">
        <f t="shared" si="36"/>
        <v/>
      </c>
      <c r="X111" s="79" t="str">
        <f t="shared" si="36"/>
        <v/>
      </c>
      <c r="Y111" s="42">
        <f t="shared" si="37"/>
        <v>0</v>
      </c>
    </row>
    <row r="112" spans="1:25" x14ac:dyDescent="0.15">
      <c r="B112" s="92"/>
      <c r="C112" s="49">
        <v>32</v>
      </c>
      <c r="D112" s="41">
        <v>0</v>
      </c>
      <c r="E112" s="42" t="str">
        <f t="shared" si="35"/>
        <v/>
      </c>
      <c r="F112" s="79" t="str">
        <f t="shared" si="36"/>
        <v/>
      </c>
      <c r="G112" s="79" t="str">
        <f t="shared" si="36"/>
        <v/>
      </c>
      <c r="H112" s="79">
        <f t="shared" si="36"/>
        <v>0</v>
      </c>
      <c r="I112" s="79">
        <f t="shared" si="36"/>
        <v>0</v>
      </c>
      <c r="J112" s="79">
        <f t="shared" si="36"/>
        <v>0</v>
      </c>
      <c r="K112" s="79">
        <f t="shared" si="36"/>
        <v>0</v>
      </c>
      <c r="L112" s="79">
        <f t="shared" si="36"/>
        <v>0</v>
      </c>
      <c r="M112" s="79">
        <f t="shared" si="36"/>
        <v>0</v>
      </c>
      <c r="N112" s="79">
        <f t="shared" si="36"/>
        <v>0</v>
      </c>
      <c r="O112" s="79">
        <f t="shared" si="36"/>
        <v>0</v>
      </c>
      <c r="P112" s="79">
        <f t="shared" si="36"/>
        <v>0</v>
      </c>
      <c r="Q112" s="79">
        <f t="shared" si="36"/>
        <v>0</v>
      </c>
      <c r="R112" s="79">
        <f t="shared" si="36"/>
        <v>0</v>
      </c>
      <c r="S112" s="79" t="str">
        <f t="shared" si="36"/>
        <v/>
      </c>
      <c r="T112" s="79" t="str">
        <f t="shared" si="36"/>
        <v/>
      </c>
      <c r="U112" s="79" t="str">
        <f t="shared" si="36"/>
        <v/>
      </c>
      <c r="V112" s="79" t="str">
        <f t="shared" si="36"/>
        <v/>
      </c>
      <c r="W112" s="79" t="str">
        <f t="shared" si="36"/>
        <v/>
      </c>
      <c r="X112" s="79" t="str">
        <f t="shared" si="36"/>
        <v/>
      </c>
      <c r="Y112" s="42">
        <f t="shared" si="37"/>
        <v>0</v>
      </c>
    </row>
    <row r="113" spans="2:25" x14ac:dyDescent="0.15">
      <c r="B113" s="92"/>
      <c r="C113" s="49">
        <v>33</v>
      </c>
      <c r="D113" s="41">
        <v>0</v>
      </c>
      <c r="E113" s="42" t="str">
        <f t="shared" si="35"/>
        <v/>
      </c>
      <c r="F113" s="79" t="str">
        <f t="shared" si="36"/>
        <v/>
      </c>
      <c r="G113" s="79" t="str">
        <f t="shared" si="36"/>
        <v/>
      </c>
      <c r="H113" s="79" t="str">
        <f t="shared" si="36"/>
        <v/>
      </c>
      <c r="I113" s="79">
        <f t="shared" si="36"/>
        <v>0</v>
      </c>
      <c r="J113" s="79">
        <f t="shared" si="36"/>
        <v>0</v>
      </c>
      <c r="K113" s="79">
        <f t="shared" si="36"/>
        <v>0</v>
      </c>
      <c r="L113" s="79">
        <f t="shared" si="36"/>
        <v>0</v>
      </c>
      <c r="M113" s="79">
        <f t="shared" si="36"/>
        <v>0</v>
      </c>
      <c r="N113" s="79">
        <f t="shared" si="36"/>
        <v>0</v>
      </c>
      <c r="O113" s="79">
        <f t="shared" si="36"/>
        <v>0</v>
      </c>
      <c r="P113" s="79">
        <f t="shared" si="36"/>
        <v>0</v>
      </c>
      <c r="Q113" s="79">
        <f t="shared" si="36"/>
        <v>0</v>
      </c>
      <c r="R113" s="79">
        <f t="shared" si="36"/>
        <v>0</v>
      </c>
      <c r="S113" s="79">
        <f t="shared" si="36"/>
        <v>0</v>
      </c>
      <c r="T113" s="79" t="str">
        <f t="shared" si="36"/>
        <v/>
      </c>
      <c r="U113" s="79" t="str">
        <f t="shared" si="36"/>
        <v/>
      </c>
      <c r="V113" s="79" t="str">
        <f t="shared" si="36"/>
        <v/>
      </c>
      <c r="W113" s="79" t="str">
        <f t="shared" si="36"/>
        <v/>
      </c>
      <c r="X113" s="79" t="str">
        <f t="shared" si="36"/>
        <v/>
      </c>
      <c r="Y113" s="42">
        <f t="shared" si="37"/>
        <v>0</v>
      </c>
    </row>
    <row r="114" spans="2:25" x14ac:dyDescent="0.15">
      <c r="B114" s="92"/>
      <c r="C114" s="49">
        <v>34</v>
      </c>
      <c r="D114" s="41">
        <v>0</v>
      </c>
      <c r="E114" s="42" t="str">
        <f t="shared" si="35"/>
        <v/>
      </c>
      <c r="F114" s="79" t="str">
        <f t="shared" si="36"/>
        <v/>
      </c>
      <c r="G114" s="79" t="str">
        <f t="shared" si="36"/>
        <v/>
      </c>
      <c r="H114" s="79" t="str">
        <f t="shared" si="36"/>
        <v/>
      </c>
      <c r="I114" s="79" t="str">
        <f t="shared" si="36"/>
        <v/>
      </c>
      <c r="J114" s="79">
        <f t="shared" si="36"/>
        <v>0</v>
      </c>
      <c r="K114" s="79">
        <f t="shared" si="36"/>
        <v>0</v>
      </c>
      <c r="L114" s="79">
        <f t="shared" si="36"/>
        <v>0</v>
      </c>
      <c r="M114" s="79">
        <f t="shared" si="36"/>
        <v>0</v>
      </c>
      <c r="N114" s="79">
        <f t="shared" si="36"/>
        <v>0</v>
      </c>
      <c r="O114" s="79">
        <f t="shared" si="36"/>
        <v>0</v>
      </c>
      <c r="P114" s="79">
        <f t="shared" si="36"/>
        <v>0</v>
      </c>
      <c r="Q114" s="79">
        <f t="shared" si="36"/>
        <v>0</v>
      </c>
      <c r="R114" s="79">
        <f t="shared" si="36"/>
        <v>0</v>
      </c>
      <c r="S114" s="79">
        <f t="shared" si="36"/>
        <v>0</v>
      </c>
      <c r="T114" s="79">
        <f t="shared" si="36"/>
        <v>0</v>
      </c>
      <c r="U114" s="79" t="str">
        <f t="shared" si="36"/>
        <v/>
      </c>
      <c r="V114" s="79" t="str">
        <f t="shared" si="36"/>
        <v/>
      </c>
      <c r="W114" s="79" t="str">
        <f t="shared" si="36"/>
        <v/>
      </c>
      <c r="X114" s="79" t="str">
        <f t="shared" si="36"/>
        <v/>
      </c>
      <c r="Y114" s="42">
        <f t="shared" si="37"/>
        <v>0</v>
      </c>
    </row>
    <row r="115" spans="2:25" x14ac:dyDescent="0.15">
      <c r="B115" s="92"/>
      <c r="C115" s="49">
        <v>35</v>
      </c>
      <c r="D115" s="41">
        <v>0</v>
      </c>
      <c r="E115" s="42" t="str">
        <f t="shared" si="35"/>
        <v/>
      </c>
      <c r="F115" s="79" t="str">
        <f t="shared" si="36"/>
        <v/>
      </c>
      <c r="G115" s="79" t="str">
        <f t="shared" si="36"/>
        <v/>
      </c>
      <c r="H115" s="79" t="str">
        <f t="shared" si="36"/>
        <v/>
      </c>
      <c r="I115" s="79" t="str">
        <f t="shared" si="36"/>
        <v/>
      </c>
      <c r="J115" s="79" t="str">
        <f t="shared" si="36"/>
        <v/>
      </c>
      <c r="K115" s="79">
        <f t="shared" si="36"/>
        <v>0</v>
      </c>
      <c r="L115" s="79">
        <f t="shared" si="36"/>
        <v>0</v>
      </c>
      <c r="M115" s="79">
        <f t="shared" si="36"/>
        <v>0</v>
      </c>
      <c r="N115" s="79">
        <f t="shared" si="36"/>
        <v>0</v>
      </c>
      <c r="O115" s="79">
        <f t="shared" si="36"/>
        <v>0</v>
      </c>
      <c r="P115" s="79">
        <f t="shared" si="36"/>
        <v>0</v>
      </c>
      <c r="Q115" s="79">
        <f t="shared" si="36"/>
        <v>0</v>
      </c>
      <c r="R115" s="79">
        <f t="shared" si="36"/>
        <v>0</v>
      </c>
      <c r="S115" s="79">
        <f t="shared" si="36"/>
        <v>0</v>
      </c>
      <c r="T115" s="79">
        <f t="shared" si="36"/>
        <v>0</v>
      </c>
      <c r="U115" s="79">
        <f t="shared" si="36"/>
        <v>0</v>
      </c>
      <c r="V115" s="79" t="str">
        <f t="shared" si="36"/>
        <v/>
      </c>
      <c r="W115" s="79" t="str">
        <f t="shared" si="36"/>
        <v/>
      </c>
      <c r="X115" s="79" t="str">
        <f t="shared" si="36"/>
        <v/>
      </c>
      <c r="Y115" s="42">
        <f t="shared" si="37"/>
        <v>0</v>
      </c>
    </row>
    <row r="116" spans="2:25" x14ac:dyDescent="0.15">
      <c r="B116" s="92"/>
      <c r="C116" s="49">
        <v>36</v>
      </c>
      <c r="D116" s="41">
        <v>0</v>
      </c>
      <c r="E116" s="42" t="str">
        <f t="shared" si="35"/>
        <v/>
      </c>
      <c r="F116" s="79" t="str">
        <f t="shared" si="36"/>
        <v/>
      </c>
      <c r="G116" s="79" t="str">
        <f t="shared" si="36"/>
        <v/>
      </c>
      <c r="H116" s="79" t="str">
        <f t="shared" si="36"/>
        <v/>
      </c>
      <c r="I116" s="79" t="str">
        <f t="shared" si="36"/>
        <v/>
      </c>
      <c r="J116" s="79" t="str">
        <f t="shared" si="36"/>
        <v/>
      </c>
      <c r="K116" s="79" t="str">
        <f t="shared" si="36"/>
        <v/>
      </c>
      <c r="L116" s="79">
        <f t="shared" si="36"/>
        <v>0</v>
      </c>
      <c r="M116" s="79">
        <f t="shared" si="36"/>
        <v>0</v>
      </c>
      <c r="N116" s="79">
        <f t="shared" si="36"/>
        <v>0</v>
      </c>
      <c r="O116" s="79">
        <f t="shared" si="36"/>
        <v>0</v>
      </c>
      <c r="P116" s="79">
        <f t="shared" si="36"/>
        <v>0</v>
      </c>
      <c r="Q116" s="79">
        <f t="shared" si="36"/>
        <v>0</v>
      </c>
      <c r="R116" s="79">
        <f t="shared" si="36"/>
        <v>0</v>
      </c>
      <c r="S116" s="79">
        <f t="shared" si="36"/>
        <v>0</v>
      </c>
      <c r="T116" s="79">
        <f t="shared" si="36"/>
        <v>0</v>
      </c>
      <c r="U116" s="79">
        <f t="shared" si="36"/>
        <v>0</v>
      </c>
      <c r="V116" s="79">
        <f t="shared" si="36"/>
        <v>0</v>
      </c>
      <c r="W116" s="79" t="str">
        <f t="shared" si="36"/>
        <v/>
      </c>
      <c r="X116" s="79" t="str">
        <f t="shared" si="36"/>
        <v/>
      </c>
      <c r="Y116" s="42">
        <f t="shared" si="37"/>
        <v>0</v>
      </c>
    </row>
    <row r="117" spans="2:25" x14ac:dyDescent="0.15">
      <c r="B117" s="92"/>
      <c r="C117" s="49">
        <v>37</v>
      </c>
      <c r="D117" s="41">
        <v>0</v>
      </c>
      <c r="E117" s="42" t="str">
        <f t="shared" si="35"/>
        <v/>
      </c>
      <c r="F117" s="79" t="str">
        <f t="shared" si="36"/>
        <v/>
      </c>
      <c r="G117" s="79" t="str">
        <f t="shared" si="36"/>
        <v/>
      </c>
      <c r="H117" s="79" t="str">
        <f t="shared" si="36"/>
        <v/>
      </c>
      <c r="I117" s="79" t="str">
        <f t="shared" si="36"/>
        <v/>
      </c>
      <c r="J117" s="79" t="str">
        <f t="shared" si="36"/>
        <v/>
      </c>
      <c r="K117" s="79" t="str">
        <f t="shared" si="36"/>
        <v/>
      </c>
      <c r="L117" s="79" t="str">
        <f t="shared" si="36"/>
        <v/>
      </c>
      <c r="M117" s="79">
        <f t="shared" si="36"/>
        <v>0</v>
      </c>
      <c r="N117" s="79">
        <f t="shared" si="36"/>
        <v>0</v>
      </c>
      <c r="O117" s="79">
        <f t="shared" si="36"/>
        <v>0</v>
      </c>
      <c r="P117" s="79">
        <f t="shared" si="36"/>
        <v>0</v>
      </c>
      <c r="Q117" s="79">
        <f t="shared" si="36"/>
        <v>0</v>
      </c>
      <c r="R117" s="79">
        <f t="shared" si="36"/>
        <v>0</v>
      </c>
      <c r="S117" s="79">
        <f t="shared" si="36"/>
        <v>0</v>
      </c>
      <c r="T117" s="79">
        <f t="shared" si="36"/>
        <v>0</v>
      </c>
      <c r="U117" s="79">
        <f t="shared" si="36"/>
        <v>0</v>
      </c>
      <c r="V117" s="79">
        <f t="shared" si="36"/>
        <v>0</v>
      </c>
      <c r="W117" s="79">
        <f t="shared" si="36"/>
        <v>0</v>
      </c>
      <c r="X117" s="79" t="str">
        <f t="shared" si="36"/>
        <v/>
      </c>
      <c r="Y117" s="42">
        <f t="shared" si="37"/>
        <v>0</v>
      </c>
    </row>
    <row r="118" spans="2:25" x14ac:dyDescent="0.15">
      <c r="B118" s="92"/>
      <c r="C118" s="49">
        <v>38</v>
      </c>
      <c r="D118" s="41">
        <v>0</v>
      </c>
      <c r="E118" s="42" t="str">
        <f t="shared" si="35"/>
        <v/>
      </c>
      <c r="F118" s="79" t="str">
        <f t="shared" si="36"/>
        <v/>
      </c>
      <c r="G118" s="79" t="str">
        <f t="shared" si="36"/>
        <v/>
      </c>
      <c r="H118" s="79" t="str">
        <f t="shared" si="36"/>
        <v/>
      </c>
      <c r="I118" s="79" t="str">
        <f t="shared" si="36"/>
        <v/>
      </c>
      <c r="J118" s="79" t="str">
        <f t="shared" si="36"/>
        <v/>
      </c>
      <c r="K118" s="79" t="str">
        <f t="shared" si="36"/>
        <v/>
      </c>
      <c r="L118" s="79" t="str">
        <f t="shared" si="36"/>
        <v/>
      </c>
      <c r="M118" s="79" t="str">
        <f t="shared" si="36"/>
        <v/>
      </c>
      <c r="N118" s="79">
        <f t="shared" si="36"/>
        <v>0</v>
      </c>
      <c r="O118" s="79">
        <f t="shared" si="36"/>
        <v>0</v>
      </c>
      <c r="P118" s="79">
        <f t="shared" si="36"/>
        <v>0</v>
      </c>
      <c r="Q118" s="79">
        <f t="shared" si="36"/>
        <v>0</v>
      </c>
      <c r="R118" s="79">
        <f t="shared" si="36"/>
        <v>0</v>
      </c>
      <c r="S118" s="79">
        <f t="shared" si="36"/>
        <v>0</v>
      </c>
      <c r="T118" s="79">
        <f t="shared" si="36"/>
        <v>0</v>
      </c>
      <c r="U118" s="79">
        <f t="shared" si="36"/>
        <v>0</v>
      </c>
      <c r="V118" s="79">
        <f t="shared" si="36"/>
        <v>0</v>
      </c>
      <c r="W118" s="79">
        <f t="shared" si="36"/>
        <v>0</v>
      </c>
      <c r="X118" s="79">
        <f t="shared" si="36"/>
        <v>0</v>
      </c>
      <c r="Y118" s="42">
        <f t="shared" si="37"/>
        <v>0</v>
      </c>
    </row>
    <row r="119" spans="2:25" x14ac:dyDescent="0.15">
      <c r="B119" s="92"/>
      <c r="C119" s="49">
        <v>39</v>
      </c>
      <c r="D119" s="41">
        <v>0</v>
      </c>
      <c r="E119" s="42" t="str">
        <f t="shared" si="35"/>
        <v/>
      </c>
      <c r="F119" s="79" t="str">
        <f t="shared" si="36"/>
        <v/>
      </c>
      <c r="G119" s="79" t="str">
        <f t="shared" si="36"/>
        <v/>
      </c>
      <c r="H119" s="79" t="str">
        <f t="shared" si="36"/>
        <v/>
      </c>
      <c r="I119" s="79" t="str">
        <f t="shared" si="36"/>
        <v/>
      </c>
      <c r="J119" s="79" t="str">
        <f t="shared" si="36"/>
        <v/>
      </c>
      <c r="K119" s="79" t="str">
        <f t="shared" si="36"/>
        <v/>
      </c>
      <c r="L119" s="79" t="str">
        <f t="shared" si="36"/>
        <v/>
      </c>
      <c r="M119" s="79" t="str">
        <f t="shared" si="36"/>
        <v/>
      </c>
      <c r="N119" s="79" t="str">
        <f t="shared" si="36"/>
        <v/>
      </c>
      <c r="O119" s="79">
        <f t="shared" si="36"/>
        <v>0</v>
      </c>
      <c r="P119" s="79">
        <f t="shared" si="36"/>
        <v>0</v>
      </c>
      <c r="Q119" s="79">
        <f t="shared" si="36"/>
        <v>0</v>
      </c>
      <c r="R119" s="79">
        <f t="shared" si="36"/>
        <v>0</v>
      </c>
      <c r="S119" s="79">
        <f t="shared" si="36"/>
        <v>0</v>
      </c>
      <c r="T119" s="79">
        <f t="shared" si="36"/>
        <v>0</v>
      </c>
      <c r="U119" s="79">
        <f t="shared" si="36"/>
        <v>0</v>
      </c>
      <c r="V119" s="79">
        <f t="shared" si="36"/>
        <v>0</v>
      </c>
      <c r="W119" s="79">
        <f t="shared" si="36"/>
        <v>0</v>
      </c>
      <c r="X119" s="79">
        <f t="shared" si="36"/>
        <v>0</v>
      </c>
      <c r="Y119" s="42">
        <f t="shared" si="37"/>
        <v>0</v>
      </c>
    </row>
    <row r="120" spans="2:25" x14ac:dyDescent="0.15">
      <c r="B120" s="92"/>
      <c r="C120" s="49">
        <v>40</v>
      </c>
      <c r="D120" s="41">
        <v>0</v>
      </c>
      <c r="E120" s="42" t="str">
        <f t="shared" si="35"/>
        <v/>
      </c>
      <c r="F120" s="79" t="str">
        <f t="shared" si="36"/>
        <v/>
      </c>
      <c r="G120" s="79" t="str">
        <f t="shared" si="36"/>
        <v/>
      </c>
      <c r="H120" s="79" t="str">
        <f t="shared" si="36"/>
        <v/>
      </c>
      <c r="I120" s="79" t="str">
        <f t="shared" si="36"/>
        <v/>
      </c>
      <c r="J120" s="79" t="str">
        <f t="shared" si="36"/>
        <v/>
      </c>
      <c r="K120" s="79" t="str">
        <f t="shared" si="36"/>
        <v/>
      </c>
      <c r="L120" s="79" t="str">
        <f t="shared" si="36"/>
        <v/>
      </c>
      <c r="M120" s="79" t="str">
        <f t="shared" si="36"/>
        <v/>
      </c>
      <c r="N120" s="79" t="str">
        <f t="shared" si="36"/>
        <v/>
      </c>
      <c r="O120" s="79" t="str">
        <f t="shared" si="36"/>
        <v/>
      </c>
      <c r="P120" s="79">
        <f t="shared" si="36"/>
        <v>0</v>
      </c>
      <c r="Q120" s="79">
        <f t="shared" si="36"/>
        <v>0</v>
      </c>
      <c r="R120" s="79">
        <f t="shared" si="36"/>
        <v>0</v>
      </c>
      <c r="S120" s="79">
        <f t="shared" si="36"/>
        <v>0</v>
      </c>
      <c r="T120" s="79">
        <f t="shared" si="36"/>
        <v>0</v>
      </c>
      <c r="U120" s="79">
        <f t="shared" si="36"/>
        <v>0</v>
      </c>
      <c r="V120" s="79">
        <f t="shared" si="36"/>
        <v>0</v>
      </c>
      <c r="W120" s="79">
        <f t="shared" si="36"/>
        <v>0</v>
      </c>
      <c r="X120" s="79">
        <f t="shared" si="36"/>
        <v>0</v>
      </c>
      <c r="Y120" s="42">
        <f t="shared" si="37"/>
        <v>0</v>
      </c>
    </row>
    <row r="121" spans="2:25" x14ac:dyDescent="0.15">
      <c r="B121" s="92"/>
      <c r="C121" s="49">
        <v>41</v>
      </c>
      <c r="D121" s="41">
        <v>0</v>
      </c>
      <c r="E121" s="42" t="str">
        <f t="shared" si="35"/>
        <v/>
      </c>
      <c r="F121" s="79" t="str">
        <f t="shared" si="36"/>
        <v/>
      </c>
      <c r="G121" s="79" t="str">
        <f t="shared" si="36"/>
        <v/>
      </c>
      <c r="H121" s="79" t="str">
        <f t="shared" si="36"/>
        <v/>
      </c>
      <c r="I121" s="79" t="str">
        <f t="shared" si="36"/>
        <v/>
      </c>
      <c r="J121" s="79" t="str">
        <f t="shared" si="36"/>
        <v/>
      </c>
      <c r="K121" s="79" t="str">
        <f t="shared" si="36"/>
        <v/>
      </c>
      <c r="L121" s="79" t="str">
        <f t="shared" si="36"/>
        <v/>
      </c>
      <c r="M121" s="79" t="str">
        <f t="shared" si="36"/>
        <v/>
      </c>
      <c r="N121" s="79" t="str">
        <f t="shared" si="36"/>
        <v/>
      </c>
      <c r="O121" s="79" t="str">
        <f t="shared" si="36"/>
        <v/>
      </c>
      <c r="P121" s="79" t="str">
        <f t="shared" si="36"/>
        <v/>
      </c>
      <c r="Q121" s="79">
        <f t="shared" si="36"/>
        <v>0</v>
      </c>
      <c r="R121" s="79">
        <f t="shared" si="36"/>
        <v>0</v>
      </c>
      <c r="S121" s="79">
        <f t="shared" si="36"/>
        <v>0</v>
      </c>
      <c r="T121" s="79">
        <f t="shared" si="36"/>
        <v>0</v>
      </c>
      <c r="U121" s="79">
        <f t="shared" si="36"/>
        <v>0</v>
      </c>
      <c r="V121" s="79">
        <f t="shared" si="36"/>
        <v>0</v>
      </c>
      <c r="W121" s="79">
        <f t="shared" si="36"/>
        <v>0</v>
      </c>
      <c r="X121" s="79">
        <f t="shared" si="36"/>
        <v>0</v>
      </c>
      <c r="Y121" s="42">
        <f t="shared" si="37"/>
        <v>0</v>
      </c>
    </row>
    <row r="122" spans="2:25" x14ac:dyDescent="0.15">
      <c r="B122" s="92"/>
      <c r="C122" s="49">
        <v>42</v>
      </c>
      <c r="D122" s="41">
        <v>0</v>
      </c>
      <c r="E122" s="42" t="str">
        <f t="shared" si="35"/>
        <v/>
      </c>
      <c r="F122" s="79" t="str">
        <f t="shared" si="36"/>
        <v/>
      </c>
      <c r="G122" s="79" t="str">
        <f t="shared" si="36"/>
        <v/>
      </c>
      <c r="H122" s="79" t="str">
        <f t="shared" si="36"/>
        <v/>
      </c>
      <c r="I122" s="79" t="str">
        <f t="shared" si="36"/>
        <v/>
      </c>
      <c r="J122" s="79" t="str">
        <f t="shared" si="36"/>
        <v/>
      </c>
      <c r="K122" s="79" t="str">
        <f t="shared" si="36"/>
        <v/>
      </c>
      <c r="L122" s="79" t="str">
        <f t="shared" si="36"/>
        <v/>
      </c>
      <c r="M122" s="79" t="str">
        <f t="shared" si="36"/>
        <v/>
      </c>
      <c r="N122" s="79" t="str">
        <f t="shared" si="36"/>
        <v/>
      </c>
      <c r="O122" s="79" t="str">
        <f t="shared" si="36"/>
        <v/>
      </c>
      <c r="P122" s="79" t="str">
        <f t="shared" si="36"/>
        <v/>
      </c>
      <c r="Q122" s="79" t="str">
        <f t="shared" si="36"/>
        <v/>
      </c>
      <c r="R122" s="79">
        <f t="shared" si="36"/>
        <v>0</v>
      </c>
      <c r="S122" s="79">
        <f t="shared" si="36"/>
        <v>0</v>
      </c>
      <c r="T122" s="79">
        <f t="shared" si="36"/>
        <v>0</v>
      </c>
      <c r="U122" s="79">
        <f t="shared" si="36"/>
        <v>0</v>
      </c>
      <c r="V122" s="79">
        <f t="shared" si="36"/>
        <v>0</v>
      </c>
      <c r="W122" s="79">
        <f t="shared" si="36"/>
        <v>0</v>
      </c>
      <c r="X122" s="79">
        <f t="shared" si="36"/>
        <v>0</v>
      </c>
      <c r="Y122" s="42">
        <f t="shared" si="37"/>
        <v>0</v>
      </c>
    </row>
    <row r="123" spans="2:25" x14ac:dyDescent="0.15">
      <c r="B123" s="92"/>
      <c r="C123" s="49">
        <v>43</v>
      </c>
      <c r="D123" s="41">
        <v>0</v>
      </c>
      <c r="E123" s="42" t="str">
        <f t="shared" si="35"/>
        <v/>
      </c>
      <c r="F123" s="79" t="str">
        <f t="shared" si="36"/>
        <v/>
      </c>
      <c r="G123" s="79" t="str">
        <f t="shared" si="36"/>
        <v/>
      </c>
      <c r="H123" s="79" t="str">
        <f t="shared" si="36"/>
        <v/>
      </c>
      <c r="I123" s="79" t="str">
        <f t="shared" si="36"/>
        <v/>
      </c>
      <c r="J123" s="79" t="str">
        <f t="shared" si="36"/>
        <v/>
      </c>
      <c r="K123" s="79" t="str">
        <f t="shared" si="36"/>
        <v/>
      </c>
      <c r="L123" s="79" t="str">
        <f t="shared" si="36"/>
        <v/>
      </c>
      <c r="M123" s="79" t="str">
        <f t="shared" si="36"/>
        <v/>
      </c>
      <c r="N123" s="79" t="str">
        <f t="shared" ref="N123:X129" si="38">N91</f>
        <v/>
      </c>
      <c r="O123" s="79" t="str">
        <f t="shared" si="38"/>
        <v/>
      </c>
      <c r="P123" s="79" t="str">
        <f t="shared" si="38"/>
        <v/>
      </c>
      <c r="Q123" s="79" t="str">
        <f t="shared" si="38"/>
        <v/>
      </c>
      <c r="R123" s="79" t="str">
        <f t="shared" si="38"/>
        <v/>
      </c>
      <c r="S123" s="79">
        <f t="shared" si="38"/>
        <v>0</v>
      </c>
      <c r="T123" s="79">
        <f t="shared" si="38"/>
        <v>0</v>
      </c>
      <c r="U123" s="79">
        <f t="shared" si="38"/>
        <v>0</v>
      </c>
      <c r="V123" s="79">
        <f t="shared" si="38"/>
        <v>0</v>
      </c>
      <c r="W123" s="79">
        <f t="shared" si="38"/>
        <v>0</v>
      </c>
      <c r="X123" s="79">
        <f t="shared" si="38"/>
        <v>0</v>
      </c>
      <c r="Y123" s="42">
        <f t="shared" si="37"/>
        <v>0</v>
      </c>
    </row>
    <row r="124" spans="2:25" x14ac:dyDescent="0.15">
      <c r="B124" s="92"/>
      <c r="C124" s="49">
        <v>44</v>
      </c>
      <c r="D124" s="41">
        <v>0</v>
      </c>
      <c r="E124" s="42" t="str">
        <f t="shared" si="35"/>
        <v/>
      </c>
      <c r="F124" s="79" t="str">
        <f t="shared" ref="F124:U129" si="39">F92</f>
        <v/>
      </c>
      <c r="G124" s="79" t="str">
        <f t="shared" si="39"/>
        <v/>
      </c>
      <c r="H124" s="79" t="str">
        <f t="shared" si="39"/>
        <v/>
      </c>
      <c r="I124" s="79" t="str">
        <f t="shared" si="39"/>
        <v/>
      </c>
      <c r="J124" s="79" t="str">
        <f t="shared" si="39"/>
        <v/>
      </c>
      <c r="K124" s="79" t="str">
        <f t="shared" si="39"/>
        <v/>
      </c>
      <c r="L124" s="79" t="str">
        <f t="shared" si="39"/>
        <v/>
      </c>
      <c r="M124" s="79" t="str">
        <f t="shared" si="39"/>
        <v/>
      </c>
      <c r="N124" s="79" t="str">
        <f t="shared" si="39"/>
        <v/>
      </c>
      <c r="O124" s="79" t="str">
        <f t="shared" si="39"/>
        <v/>
      </c>
      <c r="P124" s="79" t="str">
        <f t="shared" si="39"/>
        <v/>
      </c>
      <c r="Q124" s="79" t="str">
        <f t="shared" si="39"/>
        <v/>
      </c>
      <c r="R124" s="79" t="str">
        <f t="shared" si="39"/>
        <v/>
      </c>
      <c r="S124" s="79" t="str">
        <f t="shared" si="39"/>
        <v/>
      </c>
      <c r="T124" s="79">
        <f t="shared" si="39"/>
        <v>0</v>
      </c>
      <c r="U124" s="79">
        <f t="shared" si="39"/>
        <v>0</v>
      </c>
      <c r="V124" s="79">
        <f t="shared" si="38"/>
        <v>0</v>
      </c>
      <c r="W124" s="79">
        <f t="shared" si="38"/>
        <v>0</v>
      </c>
      <c r="X124" s="79">
        <f t="shared" si="38"/>
        <v>0</v>
      </c>
      <c r="Y124" s="42">
        <f t="shared" si="37"/>
        <v>0</v>
      </c>
    </row>
    <row r="125" spans="2:25" x14ac:dyDescent="0.15">
      <c r="B125" s="92"/>
      <c r="C125" s="49">
        <v>45</v>
      </c>
      <c r="D125" s="41">
        <v>0</v>
      </c>
      <c r="E125" s="42" t="str">
        <f t="shared" si="35"/>
        <v/>
      </c>
      <c r="F125" s="79" t="str">
        <f t="shared" si="39"/>
        <v/>
      </c>
      <c r="G125" s="79" t="str">
        <f t="shared" si="39"/>
        <v/>
      </c>
      <c r="H125" s="79" t="str">
        <f t="shared" si="39"/>
        <v/>
      </c>
      <c r="I125" s="79" t="str">
        <f t="shared" si="39"/>
        <v/>
      </c>
      <c r="J125" s="79" t="str">
        <f t="shared" si="39"/>
        <v/>
      </c>
      <c r="K125" s="79" t="str">
        <f t="shared" si="39"/>
        <v/>
      </c>
      <c r="L125" s="79" t="str">
        <f t="shared" si="39"/>
        <v/>
      </c>
      <c r="M125" s="79" t="str">
        <f t="shared" si="39"/>
        <v/>
      </c>
      <c r="N125" s="79" t="str">
        <f t="shared" si="39"/>
        <v/>
      </c>
      <c r="O125" s="79" t="str">
        <f t="shared" si="39"/>
        <v/>
      </c>
      <c r="P125" s="79" t="str">
        <f t="shared" si="39"/>
        <v/>
      </c>
      <c r="Q125" s="79" t="str">
        <f t="shared" si="39"/>
        <v/>
      </c>
      <c r="R125" s="79" t="str">
        <f t="shared" si="39"/>
        <v/>
      </c>
      <c r="S125" s="79" t="str">
        <f t="shared" si="39"/>
        <v/>
      </c>
      <c r="T125" s="79" t="str">
        <f t="shared" si="39"/>
        <v/>
      </c>
      <c r="U125" s="79">
        <f t="shared" si="39"/>
        <v>0</v>
      </c>
      <c r="V125" s="79">
        <f t="shared" si="38"/>
        <v>0</v>
      </c>
      <c r="W125" s="79">
        <f t="shared" si="38"/>
        <v>0</v>
      </c>
      <c r="X125" s="79">
        <f t="shared" si="38"/>
        <v>0</v>
      </c>
      <c r="Y125" s="42">
        <f t="shared" si="37"/>
        <v>0</v>
      </c>
    </row>
    <row r="126" spans="2:25" x14ac:dyDescent="0.15">
      <c r="B126" s="92"/>
      <c r="C126" s="49">
        <v>46</v>
      </c>
      <c r="D126" s="41">
        <v>0</v>
      </c>
      <c r="E126" s="42" t="str">
        <f t="shared" si="35"/>
        <v/>
      </c>
      <c r="F126" s="79" t="str">
        <f t="shared" si="39"/>
        <v/>
      </c>
      <c r="G126" s="79" t="str">
        <f t="shared" si="39"/>
        <v/>
      </c>
      <c r="H126" s="79" t="str">
        <f t="shared" si="39"/>
        <v/>
      </c>
      <c r="I126" s="79" t="str">
        <f t="shared" si="39"/>
        <v/>
      </c>
      <c r="J126" s="79" t="str">
        <f t="shared" si="39"/>
        <v/>
      </c>
      <c r="K126" s="79" t="str">
        <f t="shared" si="39"/>
        <v/>
      </c>
      <c r="L126" s="79" t="str">
        <f t="shared" si="39"/>
        <v/>
      </c>
      <c r="M126" s="79" t="str">
        <f t="shared" si="39"/>
        <v/>
      </c>
      <c r="N126" s="79" t="str">
        <f t="shared" si="39"/>
        <v/>
      </c>
      <c r="O126" s="79" t="str">
        <f t="shared" si="39"/>
        <v/>
      </c>
      <c r="P126" s="79" t="str">
        <f t="shared" si="39"/>
        <v/>
      </c>
      <c r="Q126" s="79" t="str">
        <f t="shared" si="39"/>
        <v/>
      </c>
      <c r="R126" s="79" t="str">
        <f t="shared" si="39"/>
        <v/>
      </c>
      <c r="S126" s="79" t="str">
        <f t="shared" si="39"/>
        <v/>
      </c>
      <c r="T126" s="79" t="str">
        <f t="shared" si="39"/>
        <v/>
      </c>
      <c r="U126" s="79" t="str">
        <f t="shared" si="39"/>
        <v/>
      </c>
      <c r="V126" s="79">
        <f t="shared" si="38"/>
        <v>0</v>
      </c>
      <c r="W126" s="79">
        <f t="shared" si="38"/>
        <v>0</v>
      </c>
      <c r="X126" s="79">
        <f t="shared" si="38"/>
        <v>0</v>
      </c>
      <c r="Y126" s="42">
        <f t="shared" si="37"/>
        <v>0</v>
      </c>
    </row>
    <row r="127" spans="2:25" x14ac:dyDescent="0.15">
      <c r="B127" s="92"/>
      <c r="C127" s="49">
        <v>47</v>
      </c>
      <c r="D127" s="41">
        <v>0</v>
      </c>
      <c r="E127" s="42" t="str">
        <f t="shared" si="35"/>
        <v/>
      </c>
      <c r="F127" s="79" t="str">
        <f t="shared" si="39"/>
        <v/>
      </c>
      <c r="G127" s="79" t="str">
        <f t="shared" si="39"/>
        <v/>
      </c>
      <c r="H127" s="79" t="str">
        <f t="shared" si="39"/>
        <v/>
      </c>
      <c r="I127" s="79" t="str">
        <f t="shared" si="39"/>
        <v/>
      </c>
      <c r="J127" s="79" t="str">
        <f t="shared" si="39"/>
        <v/>
      </c>
      <c r="K127" s="79" t="str">
        <f t="shared" si="39"/>
        <v/>
      </c>
      <c r="L127" s="79" t="str">
        <f t="shared" si="39"/>
        <v/>
      </c>
      <c r="M127" s="79" t="str">
        <f t="shared" si="39"/>
        <v/>
      </c>
      <c r="N127" s="79" t="str">
        <f t="shared" si="39"/>
        <v/>
      </c>
      <c r="O127" s="79" t="str">
        <f t="shared" si="39"/>
        <v/>
      </c>
      <c r="P127" s="79" t="str">
        <f t="shared" si="39"/>
        <v/>
      </c>
      <c r="Q127" s="79" t="str">
        <f t="shared" si="39"/>
        <v/>
      </c>
      <c r="R127" s="79" t="str">
        <f t="shared" si="39"/>
        <v/>
      </c>
      <c r="S127" s="79" t="str">
        <f t="shared" si="39"/>
        <v/>
      </c>
      <c r="T127" s="79" t="str">
        <f t="shared" si="39"/>
        <v/>
      </c>
      <c r="U127" s="79" t="str">
        <f t="shared" si="39"/>
        <v/>
      </c>
      <c r="V127" s="79" t="str">
        <f t="shared" si="38"/>
        <v/>
      </c>
      <c r="W127" s="79">
        <f t="shared" si="38"/>
        <v>0</v>
      </c>
      <c r="X127" s="79">
        <f t="shared" si="38"/>
        <v>0</v>
      </c>
      <c r="Y127" s="42">
        <f t="shared" si="37"/>
        <v>0</v>
      </c>
    </row>
    <row r="128" spans="2:25" x14ac:dyDescent="0.15">
      <c r="B128" s="92"/>
      <c r="C128" s="49">
        <v>48</v>
      </c>
      <c r="D128" s="41">
        <v>0</v>
      </c>
      <c r="E128" s="42" t="str">
        <f t="shared" si="35"/>
        <v/>
      </c>
      <c r="F128" s="79" t="str">
        <f t="shared" si="39"/>
        <v/>
      </c>
      <c r="G128" s="79" t="str">
        <f t="shared" si="39"/>
        <v/>
      </c>
      <c r="H128" s="79" t="str">
        <f t="shared" si="39"/>
        <v/>
      </c>
      <c r="I128" s="79" t="str">
        <f t="shared" si="39"/>
        <v/>
      </c>
      <c r="J128" s="79" t="str">
        <f t="shared" si="39"/>
        <v/>
      </c>
      <c r="K128" s="79" t="str">
        <f t="shared" si="39"/>
        <v/>
      </c>
      <c r="L128" s="79" t="str">
        <f t="shared" si="39"/>
        <v/>
      </c>
      <c r="M128" s="79" t="str">
        <f t="shared" si="39"/>
        <v/>
      </c>
      <c r="N128" s="79" t="str">
        <f t="shared" si="39"/>
        <v/>
      </c>
      <c r="O128" s="79" t="str">
        <f t="shared" si="39"/>
        <v/>
      </c>
      <c r="P128" s="79" t="str">
        <f t="shared" si="39"/>
        <v/>
      </c>
      <c r="Q128" s="79" t="str">
        <f t="shared" si="39"/>
        <v/>
      </c>
      <c r="R128" s="79" t="str">
        <f t="shared" si="39"/>
        <v/>
      </c>
      <c r="S128" s="79" t="str">
        <f t="shared" si="39"/>
        <v/>
      </c>
      <c r="T128" s="79" t="str">
        <f t="shared" si="39"/>
        <v/>
      </c>
      <c r="U128" s="79" t="str">
        <f t="shared" si="39"/>
        <v/>
      </c>
      <c r="V128" s="79" t="str">
        <f t="shared" si="38"/>
        <v/>
      </c>
      <c r="W128" s="79" t="str">
        <f t="shared" si="38"/>
        <v/>
      </c>
      <c r="X128" s="79">
        <f t="shared" si="38"/>
        <v>0</v>
      </c>
      <c r="Y128" s="42">
        <f t="shared" si="37"/>
        <v>0</v>
      </c>
    </row>
    <row r="129" spans="1:26" x14ac:dyDescent="0.15">
      <c r="B129" s="92"/>
      <c r="C129" s="49">
        <v>49</v>
      </c>
      <c r="D129" s="43">
        <v>0</v>
      </c>
      <c r="E129" s="42" t="str">
        <f t="shared" si="35"/>
        <v/>
      </c>
      <c r="F129" s="79" t="str">
        <f>F97</f>
        <v/>
      </c>
      <c r="G129" s="79" t="str">
        <f t="shared" si="39"/>
        <v/>
      </c>
      <c r="H129" s="79" t="str">
        <f t="shared" si="39"/>
        <v/>
      </c>
      <c r="I129" s="79" t="str">
        <f t="shared" si="39"/>
        <v/>
      </c>
      <c r="J129" s="79" t="str">
        <f t="shared" si="39"/>
        <v/>
      </c>
      <c r="K129" s="79" t="str">
        <f t="shared" si="39"/>
        <v/>
      </c>
      <c r="L129" s="79" t="str">
        <f t="shared" si="39"/>
        <v/>
      </c>
      <c r="M129" s="79" t="str">
        <f t="shared" si="39"/>
        <v/>
      </c>
      <c r="N129" s="79" t="str">
        <f t="shared" si="39"/>
        <v/>
      </c>
      <c r="O129" s="79" t="str">
        <f t="shared" si="39"/>
        <v/>
      </c>
      <c r="P129" s="79" t="str">
        <f t="shared" si="39"/>
        <v/>
      </c>
      <c r="Q129" s="79" t="str">
        <f t="shared" si="39"/>
        <v/>
      </c>
      <c r="R129" s="79" t="str">
        <f t="shared" si="39"/>
        <v/>
      </c>
      <c r="S129" s="79" t="str">
        <f t="shared" si="39"/>
        <v/>
      </c>
      <c r="T129" s="79" t="str">
        <f t="shared" si="39"/>
        <v/>
      </c>
      <c r="U129" s="79" t="str">
        <f t="shared" si="39"/>
        <v/>
      </c>
      <c r="V129" s="79" t="str">
        <f t="shared" si="38"/>
        <v/>
      </c>
      <c r="W129" s="79" t="str">
        <f t="shared" si="38"/>
        <v/>
      </c>
      <c r="X129" s="79" t="str">
        <f t="shared" si="38"/>
        <v/>
      </c>
      <c r="Y129" s="42">
        <f t="shared" si="37"/>
        <v>0</v>
      </c>
    </row>
    <row r="130" spans="1:26" x14ac:dyDescent="0.15">
      <c r="B130" s="36"/>
      <c r="C130" s="47" t="s">
        <v>147</v>
      </c>
      <c r="D130" s="47"/>
      <c r="E130" s="45">
        <f t="shared" ref="E130:X130" si="40">SUM(E110:E129)</f>
        <v>0</v>
      </c>
      <c r="F130" s="45">
        <f t="shared" si="40"/>
        <v>0</v>
      </c>
      <c r="G130" s="45">
        <f t="shared" si="40"/>
        <v>0</v>
      </c>
      <c r="H130" s="45">
        <f t="shared" si="40"/>
        <v>0</v>
      </c>
      <c r="I130" s="45">
        <f t="shared" si="40"/>
        <v>0</v>
      </c>
      <c r="J130" s="45">
        <f t="shared" si="40"/>
        <v>0</v>
      </c>
      <c r="K130" s="45">
        <f t="shared" si="40"/>
        <v>0</v>
      </c>
      <c r="L130" s="45">
        <f t="shared" si="40"/>
        <v>0</v>
      </c>
      <c r="M130" s="45">
        <f t="shared" si="40"/>
        <v>0</v>
      </c>
      <c r="N130" s="45">
        <f t="shared" si="40"/>
        <v>0</v>
      </c>
      <c r="O130" s="45">
        <f t="shared" si="40"/>
        <v>0</v>
      </c>
      <c r="P130" s="45">
        <f t="shared" si="40"/>
        <v>0</v>
      </c>
      <c r="Q130" s="45">
        <f t="shared" si="40"/>
        <v>0</v>
      </c>
      <c r="R130" s="45">
        <f t="shared" si="40"/>
        <v>0</v>
      </c>
      <c r="S130" s="45">
        <f t="shared" si="40"/>
        <v>0</v>
      </c>
      <c r="T130" s="45">
        <f t="shared" si="40"/>
        <v>0</v>
      </c>
      <c r="U130" s="45">
        <f t="shared" si="40"/>
        <v>0</v>
      </c>
      <c r="V130" s="45">
        <f t="shared" si="40"/>
        <v>0</v>
      </c>
      <c r="W130" s="45">
        <f t="shared" si="40"/>
        <v>0</v>
      </c>
      <c r="X130" s="45">
        <f t="shared" si="40"/>
        <v>0</v>
      </c>
      <c r="Y130" s="45">
        <f t="shared" si="37"/>
        <v>0</v>
      </c>
    </row>
    <row r="131" spans="1:26" x14ac:dyDescent="0.15">
      <c r="B131" s="36"/>
      <c r="C131" s="47" t="s">
        <v>148</v>
      </c>
      <c r="D131" s="47"/>
      <c r="E131" s="45">
        <f>E107-E130</f>
        <v>0</v>
      </c>
      <c r="F131" s="45">
        <f>E131+F107-F130</f>
        <v>0</v>
      </c>
      <c r="G131" s="45">
        <f t="shared" ref="G131:W131" si="41">F131+G107-G130</f>
        <v>0</v>
      </c>
      <c r="H131" s="45">
        <f t="shared" si="41"/>
        <v>0</v>
      </c>
      <c r="I131" s="45">
        <f t="shared" si="41"/>
        <v>0</v>
      </c>
      <c r="J131" s="45">
        <f t="shared" si="41"/>
        <v>0</v>
      </c>
      <c r="K131" s="45">
        <f t="shared" si="41"/>
        <v>0</v>
      </c>
      <c r="L131" s="45">
        <f t="shared" si="41"/>
        <v>0</v>
      </c>
      <c r="M131" s="45">
        <f t="shared" si="41"/>
        <v>0</v>
      </c>
      <c r="N131" s="45">
        <f t="shared" si="41"/>
        <v>0</v>
      </c>
      <c r="O131" s="45">
        <f t="shared" si="41"/>
        <v>0</v>
      </c>
      <c r="P131" s="45">
        <f t="shared" si="41"/>
        <v>0</v>
      </c>
      <c r="Q131" s="45">
        <f t="shared" si="41"/>
        <v>0</v>
      </c>
      <c r="R131" s="45">
        <f t="shared" si="41"/>
        <v>0</v>
      </c>
      <c r="S131" s="45">
        <f t="shared" si="41"/>
        <v>0</v>
      </c>
      <c r="T131" s="45">
        <f t="shared" si="41"/>
        <v>0</v>
      </c>
      <c r="U131" s="45">
        <f t="shared" si="41"/>
        <v>0</v>
      </c>
      <c r="V131" s="45">
        <f t="shared" si="41"/>
        <v>0</v>
      </c>
      <c r="W131" s="45">
        <f t="shared" si="41"/>
        <v>0</v>
      </c>
      <c r="X131" s="45">
        <f>W131+X107-X130</f>
        <v>0</v>
      </c>
      <c r="Y131" s="45"/>
    </row>
    <row r="132" spans="1:26" ht="15" thickBo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4" spans="1:26" ht="15.75" x14ac:dyDescent="0.15">
      <c r="A134" s="3"/>
      <c r="B134" s="36"/>
      <c r="C134" s="47" t="s">
        <v>134</v>
      </c>
      <c r="D134" s="20">
        <f>主要工事一覧!C83</f>
        <v>15</v>
      </c>
    </row>
    <row r="135" spans="1:26" ht="15.75" x14ac:dyDescent="0.15">
      <c r="A135" s="3"/>
      <c r="B135" s="19"/>
      <c r="C135" s="19"/>
      <c r="D135" s="17"/>
      <c r="Y135" s="123" t="s">
        <v>53</v>
      </c>
    </row>
    <row r="136" spans="1:26" ht="15" x14ac:dyDescent="0.15">
      <c r="A136" s="148" t="s">
        <v>136</v>
      </c>
      <c r="E136" s="10">
        <v>30</v>
      </c>
      <c r="F136" s="10">
        <f t="shared" ref="F136:X137" si="42">E136+1</f>
        <v>31</v>
      </c>
      <c r="G136" s="10">
        <f t="shared" si="42"/>
        <v>32</v>
      </c>
      <c r="H136" s="10">
        <f t="shared" si="42"/>
        <v>33</v>
      </c>
      <c r="I136" s="10">
        <f t="shared" si="42"/>
        <v>34</v>
      </c>
      <c r="J136" s="10">
        <f t="shared" si="42"/>
        <v>35</v>
      </c>
      <c r="K136" s="10">
        <f t="shared" si="42"/>
        <v>36</v>
      </c>
      <c r="L136" s="10">
        <f t="shared" si="42"/>
        <v>37</v>
      </c>
      <c r="M136" s="10">
        <f t="shared" si="42"/>
        <v>38</v>
      </c>
      <c r="N136" s="10">
        <f t="shared" si="42"/>
        <v>39</v>
      </c>
      <c r="O136" s="10">
        <f t="shared" si="42"/>
        <v>40</v>
      </c>
      <c r="P136" s="10">
        <f t="shared" si="42"/>
        <v>41</v>
      </c>
      <c r="Q136" s="10">
        <f t="shared" si="42"/>
        <v>42</v>
      </c>
      <c r="R136" s="10">
        <f t="shared" si="42"/>
        <v>43</v>
      </c>
      <c r="S136" s="10">
        <f t="shared" si="42"/>
        <v>44</v>
      </c>
      <c r="T136" s="10">
        <f t="shared" si="42"/>
        <v>45</v>
      </c>
      <c r="U136" s="10">
        <f t="shared" si="42"/>
        <v>46</v>
      </c>
      <c r="V136" s="10">
        <f t="shared" si="42"/>
        <v>47</v>
      </c>
      <c r="W136" s="10">
        <f t="shared" si="42"/>
        <v>48</v>
      </c>
      <c r="X136" s="10">
        <f t="shared" si="42"/>
        <v>49</v>
      </c>
      <c r="Y136" s="124"/>
    </row>
    <row r="137" spans="1:26" x14ac:dyDescent="0.15">
      <c r="E137" s="6">
        <v>1</v>
      </c>
      <c r="F137" s="6">
        <f t="shared" si="42"/>
        <v>2</v>
      </c>
      <c r="G137" s="6">
        <f t="shared" si="42"/>
        <v>3</v>
      </c>
      <c r="H137" s="6">
        <f t="shared" si="42"/>
        <v>4</v>
      </c>
      <c r="I137" s="6">
        <f t="shared" si="42"/>
        <v>5</v>
      </c>
      <c r="J137" s="6">
        <f t="shared" si="42"/>
        <v>6</v>
      </c>
      <c r="K137" s="6">
        <f t="shared" si="42"/>
        <v>7</v>
      </c>
      <c r="L137" s="6">
        <f t="shared" si="42"/>
        <v>8</v>
      </c>
      <c r="M137" s="6">
        <f t="shared" si="42"/>
        <v>9</v>
      </c>
      <c r="N137" s="6">
        <f t="shared" si="42"/>
        <v>10</v>
      </c>
      <c r="O137" s="6">
        <f t="shared" si="42"/>
        <v>11</v>
      </c>
      <c r="P137" s="6">
        <f t="shared" si="42"/>
        <v>12</v>
      </c>
      <c r="Q137" s="6">
        <f t="shared" si="42"/>
        <v>13</v>
      </c>
      <c r="R137" s="6">
        <f t="shared" si="42"/>
        <v>14</v>
      </c>
      <c r="S137" s="6">
        <f t="shared" si="42"/>
        <v>15</v>
      </c>
      <c r="T137" s="6">
        <f t="shared" si="42"/>
        <v>16</v>
      </c>
      <c r="U137" s="6">
        <f t="shared" si="42"/>
        <v>17</v>
      </c>
      <c r="V137" s="6">
        <f t="shared" si="42"/>
        <v>18</v>
      </c>
      <c r="W137" s="6">
        <f t="shared" si="42"/>
        <v>19</v>
      </c>
      <c r="X137" s="6">
        <f t="shared" si="42"/>
        <v>20</v>
      </c>
      <c r="Y137" s="125" t="s">
        <v>54</v>
      </c>
    </row>
    <row r="138" spans="1:26" x14ac:dyDescent="0.15">
      <c r="E138" s="7">
        <v>43555</v>
      </c>
      <c r="F138" s="7">
        <f t="shared" ref="F138:X138" si="43">DATE(YEAR(E138)+1,MONTH(E138),DAY(E138))</f>
        <v>43921</v>
      </c>
      <c r="G138" s="7">
        <f t="shared" si="43"/>
        <v>44286</v>
      </c>
      <c r="H138" s="7">
        <f t="shared" si="43"/>
        <v>44651</v>
      </c>
      <c r="I138" s="7">
        <f t="shared" si="43"/>
        <v>45016</v>
      </c>
      <c r="J138" s="7">
        <f t="shared" si="43"/>
        <v>45382</v>
      </c>
      <c r="K138" s="7">
        <f t="shared" si="43"/>
        <v>45747</v>
      </c>
      <c r="L138" s="7">
        <f t="shared" si="43"/>
        <v>46112</v>
      </c>
      <c r="M138" s="7">
        <f t="shared" si="43"/>
        <v>46477</v>
      </c>
      <c r="N138" s="7">
        <f t="shared" si="43"/>
        <v>46843</v>
      </c>
      <c r="O138" s="7">
        <f t="shared" si="43"/>
        <v>47208</v>
      </c>
      <c r="P138" s="7">
        <f t="shared" si="43"/>
        <v>47573</v>
      </c>
      <c r="Q138" s="7">
        <f t="shared" si="43"/>
        <v>47938</v>
      </c>
      <c r="R138" s="7">
        <f t="shared" si="43"/>
        <v>48304</v>
      </c>
      <c r="S138" s="7">
        <f t="shared" si="43"/>
        <v>48669</v>
      </c>
      <c r="T138" s="7">
        <f t="shared" si="43"/>
        <v>49034</v>
      </c>
      <c r="U138" s="7">
        <f t="shared" si="43"/>
        <v>49399</v>
      </c>
      <c r="V138" s="7">
        <f t="shared" si="43"/>
        <v>49765</v>
      </c>
      <c r="W138" s="7">
        <f t="shared" si="43"/>
        <v>50130</v>
      </c>
      <c r="X138" s="7">
        <f t="shared" si="43"/>
        <v>50495</v>
      </c>
      <c r="Y138" s="8"/>
    </row>
    <row r="139" spans="1:26" x14ac:dyDescent="0.15">
      <c r="B139" s="36"/>
      <c r="C139" s="47" t="s">
        <v>137</v>
      </c>
      <c r="D139" s="47"/>
      <c r="E139" s="46">
        <f>主要工事一覧!D83</f>
        <v>0</v>
      </c>
      <c r="F139" s="46">
        <f>主要工事一覧!E83</f>
        <v>0</v>
      </c>
      <c r="G139" s="46">
        <f>主要工事一覧!F83</f>
        <v>0</v>
      </c>
      <c r="H139" s="46">
        <f>主要工事一覧!G83</f>
        <v>0</v>
      </c>
      <c r="I139" s="46">
        <f>主要工事一覧!H83</f>
        <v>0</v>
      </c>
      <c r="J139" s="46">
        <f>主要工事一覧!I83</f>
        <v>0</v>
      </c>
      <c r="K139" s="46">
        <f>主要工事一覧!J83</f>
        <v>0</v>
      </c>
      <c r="L139" s="46">
        <f>主要工事一覧!K83</f>
        <v>0</v>
      </c>
      <c r="M139" s="46">
        <f>主要工事一覧!L83</f>
        <v>0</v>
      </c>
      <c r="N139" s="46">
        <f>主要工事一覧!M83</f>
        <v>0</v>
      </c>
      <c r="O139" s="46">
        <f>主要工事一覧!N83</f>
        <v>0</v>
      </c>
      <c r="P139" s="46">
        <f>主要工事一覧!O83</f>
        <v>0</v>
      </c>
      <c r="Q139" s="46">
        <f>主要工事一覧!P83</f>
        <v>0</v>
      </c>
      <c r="R139" s="46">
        <f>主要工事一覧!Q83</f>
        <v>0</v>
      </c>
      <c r="S139" s="46">
        <f>主要工事一覧!R83</f>
        <v>0</v>
      </c>
      <c r="T139" s="46">
        <f>主要工事一覧!S83</f>
        <v>0</v>
      </c>
      <c r="U139" s="46">
        <f>主要工事一覧!T83</f>
        <v>0</v>
      </c>
      <c r="V139" s="46">
        <f>主要工事一覧!U83</f>
        <v>0</v>
      </c>
      <c r="W139" s="46">
        <f>主要工事一覧!V83</f>
        <v>0</v>
      </c>
      <c r="X139" s="46">
        <f>主要工事一覧!W83</f>
        <v>0</v>
      </c>
      <c r="Y139" s="46">
        <f>SUM(E139:X139)</f>
        <v>0</v>
      </c>
    </row>
    <row r="140" spans="1:26" x14ac:dyDescent="0.15">
      <c r="B140" s="36"/>
      <c r="C140" s="47" t="s">
        <v>138</v>
      </c>
      <c r="D140" s="4">
        <v>0.1</v>
      </c>
      <c r="E140" s="45">
        <f t="shared" ref="E140:X140" si="44">E139*$D$140</f>
        <v>0</v>
      </c>
      <c r="F140" s="45">
        <f t="shared" si="44"/>
        <v>0</v>
      </c>
      <c r="G140" s="45">
        <f t="shared" si="44"/>
        <v>0</v>
      </c>
      <c r="H140" s="45">
        <f t="shared" si="44"/>
        <v>0</v>
      </c>
      <c r="I140" s="45">
        <f t="shared" si="44"/>
        <v>0</v>
      </c>
      <c r="J140" s="45">
        <f t="shared" si="44"/>
        <v>0</v>
      </c>
      <c r="K140" s="45">
        <f t="shared" si="44"/>
        <v>0</v>
      </c>
      <c r="L140" s="45">
        <f t="shared" si="44"/>
        <v>0</v>
      </c>
      <c r="M140" s="45">
        <f t="shared" si="44"/>
        <v>0</v>
      </c>
      <c r="N140" s="45">
        <f t="shared" si="44"/>
        <v>0</v>
      </c>
      <c r="O140" s="45">
        <f t="shared" si="44"/>
        <v>0</v>
      </c>
      <c r="P140" s="45">
        <f t="shared" si="44"/>
        <v>0</v>
      </c>
      <c r="Q140" s="45">
        <f t="shared" si="44"/>
        <v>0</v>
      </c>
      <c r="R140" s="45">
        <f t="shared" si="44"/>
        <v>0</v>
      </c>
      <c r="S140" s="45">
        <f t="shared" si="44"/>
        <v>0</v>
      </c>
      <c r="T140" s="45">
        <f t="shared" si="44"/>
        <v>0</v>
      </c>
      <c r="U140" s="45">
        <f t="shared" si="44"/>
        <v>0</v>
      </c>
      <c r="V140" s="45">
        <f t="shared" si="44"/>
        <v>0</v>
      </c>
      <c r="W140" s="45">
        <f t="shared" si="44"/>
        <v>0</v>
      </c>
      <c r="X140" s="45">
        <f t="shared" si="44"/>
        <v>0</v>
      </c>
      <c r="Y140" s="45">
        <f>SUM(E140:X140)</f>
        <v>0</v>
      </c>
    </row>
    <row r="142" spans="1:26" x14ac:dyDescent="0.15">
      <c r="E142" s="10">
        <v>30</v>
      </c>
      <c r="F142" s="10">
        <f t="shared" ref="F142:X142" si="45">E142+1</f>
        <v>31</v>
      </c>
      <c r="G142" s="10">
        <f t="shared" si="45"/>
        <v>32</v>
      </c>
      <c r="H142" s="10">
        <f t="shared" si="45"/>
        <v>33</v>
      </c>
      <c r="I142" s="10">
        <f t="shared" si="45"/>
        <v>34</v>
      </c>
      <c r="J142" s="10">
        <f t="shared" si="45"/>
        <v>35</v>
      </c>
      <c r="K142" s="10">
        <f t="shared" si="45"/>
        <v>36</v>
      </c>
      <c r="L142" s="10">
        <f t="shared" si="45"/>
        <v>37</v>
      </c>
      <c r="M142" s="10">
        <f t="shared" si="45"/>
        <v>38</v>
      </c>
      <c r="N142" s="10">
        <f t="shared" si="45"/>
        <v>39</v>
      </c>
      <c r="O142" s="10">
        <f t="shared" si="45"/>
        <v>40</v>
      </c>
      <c r="P142" s="10">
        <f t="shared" si="45"/>
        <v>41</v>
      </c>
      <c r="Q142" s="10">
        <f t="shared" si="45"/>
        <v>42</v>
      </c>
      <c r="R142" s="10">
        <f t="shared" si="45"/>
        <v>43</v>
      </c>
      <c r="S142" s="10">
        <f t="shared" si="45"/>
        <v>44</v>
      </c>
      <c r="T142" s="10">
        <f t="shared" si="45"/>
        <v>45</v>
      </c>
      <c r="U142" s="10">
        <f t="shared" si="45"/>
        <v>46</v>
      </c>
      <c r="V142" s="10">
        <f t="shared" si="45"/>
        <v>47</v>
      </c>
      <c r="W142" s="10">
        <f t="shared" si="45"/>
        <v>48</v>
      </c>
      <c r="X142" s="10">
        <f t="shared" si="45"/>
        <v>49</v>
      </c>
      <c r="Y142" s="5" t="s">
        <v>139</v>
      </c>
    </row>
    <row r="143" spans="1:26" x14ac:dyDescent="0.15">
      <c r="B143" s="91"/>
      <c r="C143" s="48">
        <f t="array" ref="C143:C162">TRANSPOSE(E136:X136)</f>
        <v>30</v>
      </c>
      <c r="D143" s="40">
        <f t="array" ref="D143:D162">TRANSPOSE(E140:X140)</f>
        <v>0</v>
      </c>
      <c r="E143" s="39" t="str">
        <f t="shared" ref="E143:E162" si="46">IF($C143&lt;E$136,$D143/$D$134,"")</f>
        <v/>
      </c>
      <c r="F143" s="81">
        <f>IF(AND($C143&lt;F$136,COUNT($E143:E143)&lt;$D$134+1),IF($D143*(1-$I$3)/$D$134*(F$136-$C$143)&gt;$D143*(1-$I$3),$D143*$I$3-$D143*$I$4,$D143*(1-$I$3)/$D$134),"")</f>
        <v>0</v>
      </c>
      <c r="G143" s="81">
        <f>IF(AND($C143&lt;G$136,COUNT($E143:F143)&lt;$D$134+1),IF($D143*(1-$I$3)/$D$134*(G$136-$C$143)&gt;$D143*(1-$I$3),$D143*$I$3-$D143*$I$4,$D143*(1-$I$3)/$D$134),"")</f>
        <v>0</v>
      </c>
      <c r="H143" s="81">
        <f>IF(AND($C143&lt;H$136,COUNT($E143:G143)&lt;$D$134+1),IF($D143*(1-$I$3)/$D$134*(H$136-$C$143)&gt;$D143*(1-$I$3),$D143*$I$3-$D143*$I$4,$D143*(1-$I$3)/$D$134),"")</f>
        <v>0</v>
      </c>
      <c r="I143" s="81">
        <f>IF(AND($C143&lt;I$136,COUNT($E143:H143)&lt;$D$134+1),IF($D143*(1-$I$3)/$D$134*(I$136-$C$143)&gt;$D143*(1-$I$3),$D143*$I$3-$D143*$I$4,$D143*(1-$I$3)/$D$134),"")</f>
        <v>0</v>
      </c>
      <c r="J143" s="81">
        <f>IF(AND($C143&lt;J$136,COUNT($E143:I143)&lt;$D$134+1),IF($D143*(1-$I$3)/$D$134*(J$136-$C$143)&gt;$D143*(1-$I$3),$D143*$I$3-$D143*$I$4,$D143*(1-$I$3)/$D$134),"")</f>
        <v>0</v>
      </c>
      <c r="K143" s="81">
        <f>IF(AND($C143&lt;K$136,COUNT($E143:J143)&lt;$D$134+1),IF($D143*(1-$I$3)/$D$134*(K$136-$C$143)&gt;$D143*(1-$I$3),$D143*$I$3-$D143*$I$4,$D143*(1-$I$3)/$D$134),"")</f>
        <v>0</v>
      </c>
      <c r="L143" s="81">
        <f>IF(AND($C143&lt;L$136,COUNT($E143:K143)&lt;$D$134+1),IF($D143*(1-$I$3)/$D$134*(L$136-$C$143)&gt;$D143*(1-$I$3),$D143*$I$3-$D143*$I$4,$D143*(1-$I$3)/$D$134),"")</f>
        <v>0</v>
      </c>
      <c r="M143" s="81">
        <f>IF(AND($C143&lt;M$136,COUNT($E143:L143)&lt;$D$134+1),IF($D143*(1-$I$3)/$D$134*(M$136-$C$143)&gt;$D143*(1-$I$3),$D143*$I$3-$D143*$I$4,$D143*(1-$I$3)/$D$134),"")</f>
        <v>0</v>
      </c>
      <c r="N143" s="81">
        <f>IF(AND($C143&lt;N$136,COUNT($E143:M143)&lt;$D$134+1),IF($D143*(1-$I$3)/$D$134*(N$136-$C$143)&gt;$D143*(1-$I$3),$D143*$I$3-$D143*$I$4,$D143*(1-$I$3)/$D$134),"")</f>
        <v>0</v>
      </c>
      <c r="O143" s="81">
        <f>IF(AND($C143&lt;O$136,COUNT($E143:N143)&lt;$D$134+1),IF($D143*(1-$I$3)/$D$134*(O$136-$C$143)&gt;$D143*(1-$I$3),$D143*$I$3-$D143*$I$4,$D143*(1-$I$3)/$D$134),"")</f>
        <v>0</v>
      </c>
      <c r="P143" s="81">
        <f>IF(AND($C143&lt;P$136,COUNT($E143:O143)&lt;$D$134+1),IF($D143*(1-$I$3)/$D$134*(P$136-$C$143)&gt;$D143*(1-$I$3),$D143*$I$3-$D143*$I$4,$D143*(1-$I$3)/$D$134),"")</f>
        <v>0</v>
      </c>
      <c r="Q143" s="81">
        <f>IF(AND($C143&lt;Q$136,COUNT($E143:P143)&lt;$D$134+1),IF($D143*(1-$I$3)/$D$134*(Q$136-$C$143)&gt;$D143*(1-$I$3),$D143*$I$3-$D143*$I$4,$D143*(1-$I$3)/$D$134),"")</f>
        <v>0</v>
      </c>
      <c r="R143" s="81">
        <f>IF(AND($C143&lt;R$136,COUNT($E143:Q143)&lt;$D$134+1),IF($D143*(1-$I$3)/$D$134*(R$136-$C$143)&gt;$D143*(1-$I$3),$D143*$I$3-$D143*$I$4,$D143*(1-$I$3)/$D$134),"")</f>
        <v>0</v>
      </c>
      <c r="S143" s="81">
        <f>IF(AND($C143&lt;S$136,COUNT($E143:R143)&lt;$D$134+1),IF($D143*(1-$I$3)/$D$134*(S$136-$C$143)&gt;$D143*(1-$I$3),$D143*$I$3-$D143*$I$4,$D143*(1-$I$3)/$D$134),"")</f>
        <v>0</v>
      </c>
      <c r="T143" s="81">
        <f>IF(AND($C143&lt;T$136,COUNT($E143:S143)&lt;$D$134+1),IF($D143*(1-$I$3)/$D$134*(T$136-$C$143)&gt;$D143*(1-$I$3),$D143*$I$3-$D143*$I$4,$D143*(1-$I$3)/$D$134),"")</f>
        <v>0</v>
      </c>
      <c r="U143" s="81">
        <f>IF(AND($C143&lt;U$136,COUNT($E143:T143)&lt;$D$134+1),IF($D143*(1-$I$3)/$D$134*(U$136-$C$143)&gt;$D143*(1-$I$3),$D143*$I$3-$D143*$I$4,$D143*(1-$I$3)/$D$134),"")</f>
        <v>0</v>
      </c>
      <c r="V143" s="81" t="str">
        <f>IF(AND($C143&lt;V$136,COUNT($E143:U143)&lt;$D$134+1),IF($D143*(1-$I$3)/$D$134*(V$136-$C$143)&gt;$D143*(1-$I$3),$D143*$I$3-$D143*$I$4,$D143*(1-$I$3)/$D$134),"")</f>
        <v/>
      </c>
      <c r="W143" s="81" t="str">
        <f>IF(AND($C143&lt;W$136,COUNT($E143:V143)&lt;$D$134+1),IF($D143*(1-$I$3)/$D$134*(W$136-$C$143)&gt;$D143*(1-$I$3),$D143*$I$3-$D143*$I$4,$D143*(1-$I$3)/$D$134),"")</f>
        <v/>
      </c>
      <c r="X143" s="81" t="str">
        <f>IF(AND($C143&lt;X$136,COUNT($E143:W143)&lt;$D$134+1),IF($D143*(1-$I$3)/$D$134*(X$136-$C$143)&gt;$D143*(1-$I$3),$D143*$I$3-$D143*$I$4,$D143*(1-$I$3)/$D$134),"")</f>
        <v/>
      </c>
      <c r="Y143" s="39">
        <f t="shared" ref="Y143:Y162" si="47">D143-SUM(E143:X143)</f>
        <v>0</v>
      </c>
    </row>
    <row r="144" spans="1:26" x14ac:dyDescent="0.15">
      <c r="B144" s="92"/>
      <c r="C144" s="49">
        <v>31</v>
      </c>
      <c r="D144" s="41">
        <v>0</v>
      </c>
      <c r="E144" s="42" t="str">
        <f t="shared" si="46"/>
        <v/>
      </c>
      <c r="F144" s="79" t="str">
        <f>IF(AND($C144&lt;F$136,COUNT($E144:E144)&lt;$D$134+1),IF($D144*(1-$I$3)/$D$134*(F$136-$C$144)&gt;$D144*(1-$I$3),$D144*$I$3-$D144*$I$4,$D144*(1-$I$3)/$D$134),"")</f>
        <v/>
      </c>
      <c r="G144" s="79">
        <f>IF(AND($C144&lt;G$136,COUNT($E144:F144)&lt;$D$134+1),IF($D144*(1-$I$3)/$D$134*(G$136-$C$144)&gt;$D144*(1-$I$3),$D144*$I$3-$D144*$I$4,$D144*(1-$I$3)/$D$134),"")</f>
        <v>0</v>
      </c>
      <c r="H144" s="79">
        <f>IF(AND($C144&lt;H$136,COUNT($E144:G144)&lt;$D$134+1),IF($D144*(1-$I$3)/$D$134*(H$136-$C$144)&gt;$D144*(1-$I$3),$D144*$I$3-$D144*$I$4,$D144*(1-$I$3)/$D$134),"")</f>
        <v>0</v>
      </c>
      <c r="I144" s="79">
        <f>IF(AND($C144&lt;I$136,COUNT($E144:H144)&lt;$D$134+1),IF($D144*(1-$I$3)/$D$134*(I$136-$C$144)&gt;$D144*(1-$I$3),$D144*$I$3-$D144*$I$4,$D144*(1-$I$3)/$D$134),"")</f>
        <v>0</v>
      </c>
      <c r="J144" s="79">
        <f>IF(AND($C144&lt;J$136,COUNT($E144:I144)&lt;$D$134+1),IF($D144*(1-$I$3)/$D$134*(J$136-$C$144)&gt;$D144*(1-$I$3),$D144*$I$3-$D144*$I$4,$D144*(1-$I$3)/$D$134),"")</f>
        <v>0</v>
      </c>
      <c r="K144" s="79">
        <f>IF(AND($C144&lt;K$136,COUNT($E144:J144)&lt;$D$134+1),IF($D144*(1-$I$3)/$D$134*(K$136-$C$144)&gt;$D144*(1-$I$3),$D144*$I$3-$D144*$I$4,$D144*(1-$I$3)/$D$134),"")</f>
        <v>0</v>
      </c>
      <c r="L144" s="79">
        <f>IF(AND($C144&lt;L$136,COUNT($E144:K144)&lt;$D$134+1),IF($D144*(1-$I$3)/$D$134*(L$136-$C$144)&gt;$D144*(1-$I$3),$D144*$I$3-$D144*$I$4,$D144*(1-$I$3)/$D$134),"")</f>
        <v>0</v>
      </c>
      <c r="M144" s="79">
        <f>IF(AND($C144&lt;M$136,COUNT($E144:L144)&lt;$D$134+1),IF($D144*(1-$I$3)/$D$134*(M$136-$C$144)&gt;$D144*(1-$I$3),$D144*$I$3-$D144*$I$4,$D144*(1-$I$3)/$D$134),"")</f>
        <v>0</v>
      </c>
      <c r="N144" s="79">
        <f>IF(AND($C144&lt;N$136,COUNT($E144:M144)&lt;$D$134+1),IF($D144*(1-$I$3)/$D$134*(N$136-$C$144)&gt;$D144*(1-$I$3),$D144*$I$3-$D144*$I$4,$D144*(1-$I$3)/$D$134),"")</f>
        <v>0</v>
      </c>
      <c r="O144" s="79">
        <f>IF(AND($C144&lt;O$136,COUNT($E144:N144)&lt;$D$134+1),IF($D144*(1-$I$3)/$D$134*(O$136-$C$144)&gt;$D144*(1-$I$3),$D144*$I$3-$D144*$I$4,$D144*(1-$I$3)/$D$134),"")</f>
        <v>0</v>
      </c>
      <c r="P144" s="79">
        <f>IF(AND($C144&lt;P$136,COUNT($E144:O144)&lt;$D$134+1),IF($D144*(1-$I$3)/$D$134*(P$136-$C$144)&gt;$D144*(1-$I$3),$D144*$I$3-$D144*$I$4,$D144*(1-$I$3)/$D$134),"")</f>
        <v>0</v>
      </c>
      <c r="Q144" s="79">
        <f>IF(AND($C144&lt;Q$136,COUNT($E144:P144)&lt;$D$134+1),IF($D144*(1-$I$3)/$D$134*(Q$136-$C$144)&gt;$D144*(1-$I$3),$D144*$I$3-$D144*$I$4,$D144*(1-$I$3)/$D$134),"")</f>
        <v>0</v>
      </c>
      <c r="R144" s="79">
        <f>IF(AND($C144&lt;R$136,COUNT($E144:Q144)&lt;$D$134+1),IF($D144*(1-$I$3)/$D$134*(R$136-$C$144)&gt;$D144*(1-$I$3),$D144*$I$3-$D144*$I$4,$D144*(1-$I$3)/$D$134),"")</f>
        <v>0</v>
      </c>
      <c r="S144" s="79">
        <f>IF(AND($C144&lt;S$136,COUNT($E144:R144)&lt;$D$134+1),IF($D144*(1-$I$3)/$D$134*(S$136-$C$144)&gt;$D144*(1-$I$3),$D144*$I$3-$D144*$I$4,$D144*(1-$I$3)/$D$134),"")</f>
        <v>0</v>
      </c>
      <c r="T144" s="79">
        <f>IF(AND($C144&lt;T$136,COUNT($E144:S144)&lt;$D$134+1),IF($D144*(1-$I$3)/$D$134*(T$136-$C$144)&gt;$D144*(1-$I$3),$D144*$I$3-$D144*$I$4,$D144*(1-$I$3)/$D$134),"")</f>
        <v>0</v>
      </c>
      <c r="U144" s="79">
        <f>IF(AND($C144&lt;U$136,COUNT($E144:T144)&lt;$D$134+1),IF($D144*(1-$I$3)/$D$134*(U$136-$C$144)&gt;$D144*(1-$I$3),$D144*$I$3-$D144*$I$4,$D144*(1-$I$3)/$D$134),"")</f>
        <v>0</v>
      </c>
      <c r="V144" s="79">
        <f>IF(AND($C144&lt;V$136,COUNT($E144:U144)&lt;$D$134+1),IF($D144*(1-$I$3)/$D$134*(V$136-$C$144)&gt;$D144*(1-$I$3),$D144*$I$3-$D144*$I$4,$D144*(1-$I$3)/$D$134),"")</f>
        <v>0</v>
      </c>
      <c r="W144" s="79" t="str">
        <f>IF(AND($C144&lt;W$136,COUNT($E144:V144)&lt;$D$134+1),IF($D144*(1-$I$3)/$D$134*(W$136-$C$144)&gt;$D144*(1-$I$3),$D144*$I$3-$D144*$I$4,$D144*(1-$I$3)/$D$134),"")</f>
        <v/>
      </c>
      <c r="X144" s="79" t="str">
        <f>IF(AND($C144&lt;X$136,COUNT($E144:W144)&lt;$D$134+1),IF($D144*(1-$I$3)/$D$134*(X$136-$C$144)&gt;$D144*(1-$I$3),$D144*$I$3-$D144*$I$4,$D144*(1-$I$3)/$D$134),"")</f>
        <v/>
      </c>
      <c r="Y144" s="42">
        <f t="shared" si="47"/>
        <v>0</v>
      </c>
    </row>
    <row r="145" spans="2:25" x14ac:dyDescent="0.15">
      <c r="B145" s="92"/>
      <c r="C145" s="49">
        <v>32</v>
      </c>
      <c r="D145" s="41">
        <v>0</v>
      </c>
      <c r="E145" s="42" t="str">
        <f t="shared" si="46"/>
        <v/>
      </c>
      <c r="F145" s="79" t="str">
        <f>IF(AND($C145&lt;F$136,COUNT($E145:E145)&lt;$D$134+1),IF($D145*(1-$I$3)/$D$134*(F$136-$C$145)&gt;$D145*(1-$I$3),$D145*$I$3-$D145*$I$4,$D145*(1-$I$3)/$D$134),"")</f>
        <v/>
      </c>
      <c r="G145" s="79" t="str">
        <f>IF(AND($C145&lt;G$136,COUNT($E145:F145)&lt;$D$134+1),IF($D145*(1-$I$3)/$D$134*(G$136-$C$145)&gt;$D145*(1-$I$3),$D145*$I$3-$D145*$I$4,$D145*(1-$I$3)/$D$134),"")</f>
        <v/>
      </c>
      <c r="H145" s="79">
        <f>IF(AND($C145&lt;H$136,COUNT($E145:G145)&lt;$D$134+1),IF($D145*(1-$I$3)/$D$134*(H$136-$C$145)&gt;$D145*(1-$I$3),$D145*$I$3-$D145*$I$4,$D145*(1-$I$3)/$D$134),"")</f>
        <v>0</v>
      </c>
      <c r="I145" s="79">
        <f>IF(AND($C145&lt;I$136,COUNT($E145:H145)&lt;$D$134+1),IF($D145*(1-$I$3)/$D$134*(I$136-$C$145)&gt;$D145*(1-$I$3),$D145*$I$3-$D145*$I$4,$D145*(1-$I$3)/$D$134),"")</f>
        <v>0</v>
      </c>
      <c r="J145" s="79">
        <f>IF(AND($C145&lt;J$136,COUNT($E145:I145)&lt;$D$134+1),IF($D145*(1-$I$3)/$D$134*(J$136-$C$145)&gt;$D145*(1-$I$3),$D145*$I$3-$D145*$I$4,$D145*(1-$I$3)/$D$134),"")</f>
        <v>0</v>
      </c>
      <c r="K145" s="79">
        <f>IF(AND($C145&lt;K$136,COUNT($E145:J145)&lt;$D$134+1),IF($D145*(1-$I$3)/$D$134*(K$136-$C$145)&gt;$D145*(1-$I$3),$D145*$I$3-$D145*$I$4,$D145*(1-$I$3)/$D$134),"")</f>
        <v>0</v>
      </c>
      <c r="L145" s="79">
        <f>IF(AND($C145&lt;L$136,COUNT($E145:K145)&lt;$D$134+1),IF($D145*(1-$I$3)/$D$134*(L$136-$C$145)&gt;$D145*(1-$I$3),$D145*$I$3-$D145*$I$4,$D145*(1-$I$3)/$D$134),"")</f>
        <v>0</v>
      </c>
      <c r="M145" s="79">
        <f>IF(AND($C145&lt;M$136,COUNT($E145:L145)&lt;$D$134+1),IF($D145*(1-$I$3)/$D$134*(M$136-$C$145)&gt;$D145*(1-$I$3),$D145*$I$3-$D145*$I$4,$D145*(1-$I$3)/$D$134),"")</f>
        <v>0</v>
      </c>
      <c r="N145" s="79">
        <f>IF(AND($C145&lt;N$136,COUNT($E145:M145)&lt;$D$134+1),IF($D145*(1-$I$3)/$D$134*(N$136-$C$145)&gt;$D145*(1-$I$3),$D145*$I$3-$D145*$I$4,$D145*(1-$I$3)/$D$134),"")</f>
        <v>0</v>
      </c>
      <c r="O145" s="79">
        <f>IF(AND($C145&lt;O$136,COUNT($E145:N145)&lt;$D$134+1),IF($D145*(1-$I$3)/$D$134*(O$136-$C$145)&gt;$D145*(1-$I$3),$D145*$I$3-$D145*$I$4,$D145*(1-$I$3)/$D$134),"")</f>
        <v>0</v>
      </c>
      <c r="P145" s="79">
        <f>IF(AND($C145&lt;P$136,COUNT($E145:O145)&lt;$D$134+1),IF($D145*(1-$I$3)/$D$134*(P$136-$C$145)&gt;$D145*(1-$I$3),$D145*$I$3-$D145*$I$4,$D145*(1-$I$3)/$D$134),"")</f>
        <v>0</v>
      </c>
      <c r="Q145" s="79">
        <f>IF(AND($C145&lt;Q$136,COUNT($E145:P145)&lt;$D$134+1),IF($D145*(1-$I$3)/$D$134*(Q$136-$C$145)&gt;$D145*(1-$I$3),$D145*$I$3-$D145*$I$4,$D145*(1-$I$3)/$D$134),"")</f>
        <v>0</v>
      </c>
      <c r="R145" s="79">
        <f>IF(AND($C145&lt;R$136,COUNT($E145:Q145)&lt;$D$134+1),IF($D145*(1-$I$3)/$D$134*(R$136-$C$145)&gt;$D145*(1-$I$3),$D145*$I$3-$D145*$I$4,$D145*(1-$I$3)/$D$134),"")</f>
        <v>0</v>
      </c>
      <c r="S145" s="79">
        <f>IF(AND($C145&lt;S$136,COUNT($E145:R145)&lt;$D$134+1),IF($D145*(1-$I$3)/$D$134*(S$136-$C$145)&gt;$D145*(1-$I$3),$D145*$I$3-$D145*$I$4,$D145*(1-$I$3)/$D$134),"")</f>
        <v>0</v>
      </c>
      <c r="T145" s="79">
        <f>IF(AND($C145&lt;T$136,COUNT($E145:S145)&lt;$D$134+1),IF($D145*(1-$I$3)/$D$134*(T$136-$C$145)&gt;$D145*(1-$I$3),$D145*$I$3-$D145*$I$4,$D145*(1-$I$3)/$D$134),"")</f>
        <v>0</v>
      </c>
      <c r="U145" s="79">
        <f>IF(AND($C145&lt;U$136,COUNT($E145:T145)&lt;$D$134+1),IF($D145*(1-$I$3)/$D$134*(U$136-$C$145)&gt;$D145*(1-$I$3),$D145*$I$3-$D145*$I$4,$D145*(1-$I$3)/$D$134),"")</f>
        <v>0</v>
      </c>
      <c r="V145" s="79">
        <f>IF(AND($C145&lt;V$136,COUNT($E145:U145)&lt;$D$134+1),IF($D145*(1-$I$3)/$D$134*(V$136-$C$145)&gt;$D145*(1-$I$3),$D145*$I$3-$D145*$I$4,$D145*(1-$I$3)/$D$134),"")</f>
        <v>0</v>
      </c>
      <c r="W145" s="79">
        <f>IF(AND($C145&lt;W$136,COUNT($E145:V145)&lt;$D$134+1),IF($D145*(1-$I$3)/$D$134*(W$136-$C$145)&gt;$D145*(1-$I$3),$D145*$I$3-$D145*$I$4,$D145*(1-$I$3)/$D$134),"")</f>
        <v>0</v>
      </c>
      <c r="X145" s="79" t="str">
        <f>IF(AND($C145&lt;X$136,COUNT($E145:W145)&lt;$D$134+1),IF($D145*(1-$I$3)/$D$134*(X$136-$C$145)&gt;$D145*(1-$I$3),$D145*$I$3-$D145*$I$4,$D145*(1-$I$3)/$D$134),"")</f>
        <v/>
      </c>
      <c r="Y145" s="42">
        <f t="shared" si="47"/>
        <v>0</v>
      </c>
    </row>
    <row r="146" spans="2:25" x14ac:dyDescent="0.15">
      <c r="B146" s="92"/>
      <c r="C146" s="49">
        <v>33</v>
      </c>
      <c r="D146" s="41">
        <v>0</v>
      </c>
      <c r="E146" s="42" t="str">
        <f t="shared" si="46"/>
        <v/>
      </c>
      <c r="F146" s="79" t="str">
        <f>IF(AND($C146&lt;F$136,COUNT($E146:E146)&lt;$D$134+1),IF($D146*(1-$I$3)/$D$134*(F$136-$C$146)&gt;$D146*(1-$I$3),$D146*$I$3-$D146*$I$4,$D146*(1-$I$3)/$D$134),"")</f>
        <v/>
      </c>
      <c r="G146" s="79" t="str">
        <f>IF(AND($C146&lt;G$136,COUNT($E146:F146)&lt;$D$134+1),IF($D146*(1-$I$3)/$D$134*(G$136-$C$146)&gt;$D146*(1-$I$3),$D146*$I$3-$D146*$I$4,$D146*(1-$I$3)/$D$134),"")</f>
        <v/>
      </c>
      <c r="H146" s="79" t="str">
        <f>IF(AND($C146&lt;H$136,COUNT($E146:G146)&lt;$D$134+1),IF($D146*(1-$I$3)/$D$134*(H$136-$C$146)&gt;$D146*(1-$I$3),$D146*$I$3-$D146*$I$4,$D146*(1-$I$3)/$D$134),"")</f>
        <v/>
      </c>
      <c r="I146" s="79">
        <f>IF(AND($C146&lt;I$136,COUNT($E146:H146)&lt;$D$134+1),IF($D146*(1-$I$3)/$D$134*(I$136-$C$146)&gt;$D146*(1-$I$3),$D146*$I$3-$D146*$I$4,$D146*(1-$I$3)/$D$134),"")</f>
        <v>0</v>
      </c>
      <c r="J146" s="79">
        <f>IF(AND($C146&lt;J$136,COUNT($E146:I146)&lt;$D$134+1),IF($D146*(1-$I$3)/$D$134*(J$136-$C$146)&gt;$D146*(1-$I$3),$D146*$I$3-$D146*$I$4,$D146*(1-$I$3)/$D$134),"")</f>
        <v>0</v>
      </c>
      <c r="K146" s="79">
        <f>IF(AND($C146&lt;K$136,COUNT($E146:J146)&lt;$D$134+1),IF($D146*(1-$I$3)/$D$134*(K$136-$C$146)&gt;$D146*(1-$I$3),$D146*$I$3-$D146*$I$4,$D146*(1-$I$3)/$D$134),"")</f>
        <v>0</v>
      </c>
      <c r="L146" s="79">
        <f>IF(AND($C146&lt;L$136,COUNT($E146:K146)&lt;$D$134+1),IF($D146*(1-$I$3)/$D$134*(L$136-$C$146)&gt;$D146*(1-$I$3),$D146*$I$3-$D146*$I$4,$D146*(1-$I$3)/$D$134),"")</f>
        <v>0</v>
      </c>
      <c r="M146" s="79">
        <f>IF(AND($C146&lt;M$136,COUNT($E146:L146)&lt;$D$134+1),IF($D146*(1-$I$3)/$D$134*(M$136-$C$146)&gt;$D146*(1-$I$3),$D146*$I$3-$D146*$I$4,$D146*(1-$I$3)/$D$134),"")</f>
        <v>0</v>
      </c>
      <c r="N146" s="79">
        <f>IF(AND($C146&lt;N$136,COUNT($E146:M146)&lt;$D$134+1),IF($D146*(1-$I$3)/$D$134*(N$136-$C$146)&gt;$D146*(1-$I$3),$D146*$I$3-$D146*$I$4,$D146*(1-$I$3)/$D$134),"")</f>
        <v>0</v>
      </c>
      <c r="O146" s="79">
        <f>IF(AND($C146&lt;O$136,COUNT($E146:N146)&lt;$D$134+1),IF($D146*(1-$I$3)/$D$134*(O$136-$C$146)&gt;$D146*(1-$I$3),$D146*$I$3-$D146*$I$4,$D146*(1-$I$3)/$D$134),"")</f>
        <v>0</v>
      </c>
      <c r="P146" s="79">
        <f>IF(AND($C146&lt;P$136,COUNT($E146:O146)&lt;$D$134+1),IF($D146*(1-$I$3)/$D$134*(P$136-$C$146)&gt;$D146*(1-$I$3),$D146*$I$3-$D146*$I$4,$D146*(1-$I$3)/$D$134),"")</f>
        <v>0</v>
      </c>
      <c r="Q146" s="79">
        <f>IF(AND($C146&lt;Q$136,COUNT($E146:P146)&lt;$D$134+1),IF($D146*(1-$I$3)/$D$134*(Q$136-$C$146)&gt;$D146*(1-$I$3),$D146*$I$3-$D146*$I$4,$D146*(1-$I$3)/$D$134),"")</f>
        <v>0</v>
      </c>
      <c r="R146" s="79">
        <f>IF(AND($C146&lt;R$136,COUNT($E146:Q146)&lt;$D$134+1),IF($D146*(1-$I$3)/$D$134*(R$136-$C$146)&gt;$D146*(1-$I$3),$D146*$I$3-$D146*$I$4,$D146*(1-$I$3)/$D$134),"")</f>
        <v>0</v>
      </c>
      <c r="S146" s="79">
        <f>IF(AND($C146&lt;S$136,COUNT($E146:R146)&lt;$D$134+1),IF($D146*(1-$I$3)/$D$134*(S$136-$C$146)&gt;$D146*(1-$I$3),$D146*$I$3-$D146*$I$4,$D146*(1-$I$3)/$D$134),"")</f>
        <v>0</v>
      </c>
      <c r="T146" s="79">
        <f>IF(AND($C146&lt;T$136,COUNT($E146:S146)&lt;$D$134+1),IF($D146*(1-$I$3)/$D$134*(T$136-$C$146)&gt;$D146*(1-$I$3),$D146*$I$3-$D146*$I$4,$D146*(1-$I$3)/$D$134),"")</f>
        <v>0</v>
      </c>
      <c r="U146" s="79">
        <f>IF(AND($C146&lt;U$136,COUNT($E146:T146)&lt;$D$134+1),IF($D146*(1-$I$3)/$D$134*(U$136-$C$146)&gt;$D146*(1-$I$3),$D146*$I$3-$D146*$I$4,$D146*(1-$I$3)/$D$134),"")</f>
        <v>0</v>
      </c>
      <c r="V146" s="79">
        <f>IF(AND($C146&lt;V$136,COUNT($E146:U146)&lt;$D$134+1),IF($D146*(1-$I$3)/$D$134*(V$136-$C$146)&gt;$D146*(1-$I$3),$D146*$I$3-$D146*$I$4,$D146*(1-$I$3)/$D$134),"")</f>
        <v>0</v>
      </c>
      <c r="W146" s="79">
        <f>IF(AND($C146&lt;W$136,COUNT($E146:V146)&lt;$D$134+1),IF($D146*(1-$I$3)/$D$134*(W$136-$C$146)&gt;$D146*(1-$I$3),$D146*$I$3-$D146*$I$4,$D146*(1-$I$3)/$D$134),"")</f>
        <v>0</v>
      </c>
      <c r="X146" s="79">
        <f>IF(AND($C146&lt;X$136,COUNT($E146:W146)&lt;$D$134+1),IF($D146*(1-$I$3)/$D$134*(X$136-$C$146)&gt;$D146*(1-$I$3),$D146*$I$3-$D146*$I$4,$D146*(1-$I$3)/$D$134),"")</f>
        <v>0</v>
      </c>
      <c r="Y146" s="42">
        <f t="shared" si="47"/>
        <v>0</v>
      </c>
    </row>
    <row r="147" spans="2:25" x14ac:dyDescent="0.15">
      <c r="B147" s="92"/>
      <c r="C147" s="49">
        <v>34</v>
      </c>
      <c r="D147" s="41">
        <v>0</v>
      </c>
      <c r="E147" s="42" t="str">
        <f t="shared" si="46"/>
        <v/>
      </c>
      <c r="F147" s="79" t="str">
        <f>IF(AND($C147&lt;F$136,COUNT($E147:E147)&lt;$D$134+1),IF($D147*(1-$I$3)/$D$134*(F$136-$C$147)&gt;$D147*(1-$I$3),$D147*$I$3-$D147*$I$4,$D147*(1-$I$3)/$D$134),"")</f>
        <v/>
      </c>
      <c r="G147" s="79" t="str">
        <f>IF(AND($C147&lt;G$136,COUNT($E147:F147)&lt;$D$134+1),IF($D147*(1-$I$3)/$D$134*(G$136-$C$147)&gt;$D147*(1-$I$3),$D147*$I$3-$D147*$I$4,$D147*(1-$I$3)/$D$134),"")</f>
        <v/>
      </c>
      <c r="H147" s="79" t="str">
        <f>IF(AND($C147&lt;H$136,COUNT($E147:G147)&lt;$D$134+1),IF($D147*(1-$I$3)/$D$134*(H$136-$C$147)&gt;$D147*(1-$I$3),$D147*$I$3-$D147*$I$4,$D147*(1-$I$3)/$D$134),"")</f>
        <v/>
      </c>
      <c r="I147" s="79" t="str">
        <f>IF(AND($C147&lt;I$136,COUNT($E147:H147)&lt;$D$134+1),IF($D147*(1-$I$3)/$D$134*(I$136-$C$147)&gt;$D147*(1-$I$3),$D147*$I$3-$D147*$I$4,$D147*(1-$I$3)/$D$134),"")</f>
        <v/>
      </c>
      <c r="J147" s="79">
        <f>IF(AND($C147&lt;J$136,COUNT($E147:I147)&lt;$D$134+1),IF($D147*(1-$I$3)/$D$134*(J$136-$C$147)&gt;$D147*(1-$I$3),$D147*$I$3-$D147*$I$4,$D147*(1-$I$3)/$D$134),"")</f>
        <v>0</v>
      </c>
      <c r="K147" s="79">
        <f>IF(AND($C147&lt;K$136,COUNT($E147:J147)&lt;$D$134+1),IF($D147*(1-$I$3)/$D$134*(K$136-$C$147)&gt;$D147*(1-$I$3),$D147*$I$3-$D147*$I$4,$D147*(1-$I$3)/$D$134),"")</f>
        <v>0</v>
      </c>
      <c r="L147" s="79">
        <f>IF(AND($C147&lt;L$136,COUNT($E147:K147)&lt;$D$134+1),IF($D147*(1-$I$3)/$D$134*(L$136-$C$147)&gt;$D147*(1-$I$3),$D147*$I$3-$D147*$I$4,$D147*(1-$I$3)/$D$134),"")</f>
        <v>0</v>
      </c>
      <c r="M147" s="79">
        <f>IF(AND($C147&lt;M$136,COUNT($E147:L147)&lt;$D$134+1),IF($D147*(1-$I$3)/$D$134*(M$136-$C$147)&gt;$D147*(1-$I$3),$D147*$I$3-$D147*$I$4,$D147*(1-$I$3)/$D$134),"")</f>
        <v>0</v>
      </c>
      <c r="N147" s="79">
        <f>IF(AND($C147&lt;N$136,COUNT($E147:M147)&lt;$D$134+1),IF($D147*(1-$I$3)/$D$134*(N$136-$C$147)&gt;$D147*(1-$I$3),$D147*$I$3-$D147*$I$4,$D147*(1-$I$3)/$D$134),"")</f>
        <v>0</v>
      </c>
      <c r="O147" s="79">
        <f>IF(AND($C147&lt;O$136,COUNT($E147:N147)&lt;$D$134+1),IF($D147*(1-$I$3)/$D$134*(O$136-$C$147)&gt;$D147*(1-$I$3),$D147*$I$3-$D147*$I$4,$D147*(1-$I$3)/$D$134),"")</f>
        <v>0</v>
      </c>
      <c r="P147" s="79">
        <f>IF(AND($C147&lt;P$136,COUNT($E147:O147)&lt;$D$134+1),IF($D147*(1-$I$3)/$D$134*(P$136-$C$147)&gt;$D147*(1-$I$3),$D147*$I$3-$D147*$I$4,$D147*(1-$I$3)/$D$134),"")</f>
        <v>0</v>
      </c>
      <c r="Q147" s="79">
        <f>IF(AND($C147&lt;Q$136,COUNT($E147:P147)&lt;$D$134+1),IF($D147*(1-$I$3)/$D$134*(Q$136-$C$147)&gt;$D147*(1-$I$3),$D147*$I$3-$D147*$I$4,$D147*(1-$I$3)/$D$134),"")</f>
        <v>0</v>
      </c>
      <c r="R147" s="79">
        <f>IF(AND($C147&lt;R$136,COUNT($E147:Q147)&lt;$D$134+1),IF($D147*(1-$I$3)/$D$134*(R$136-$C$147)&gt;$D147*(1-$I$3),$D147*$I$3-$D147*$I$4,$D147*(1-$I$3)/$D$134),"")</f>
        <v>0</v>
      </c>
      <c r="S147" s="79">
        <f>IF(AND($C147&lt;S$136,COUNT($E147:R147)&lt;$D$134+1),IF($D147*(1-$I$3)/$D$134*(S$136-$C$147)&gt;$D147*(1-$I$3),$D147*$I$3-$D147*$I$4,$D147*(1-$I$3)/$D$134),"")</f>
        <v>0</v>
      </c>
      <c r="T147" s="79">
        <f>IF(AND($C147&lt;T$136,COUNT($E147:S147)&lt;$D$134+1),IF($D147*(1-$I$3)/$D$134*(T$136-$C$147)&gt;$D147*(1-$I$3),$D147*$I$3-$D147*$I$4,$D147*(1-$I$3)/$D$134),"")</f>
        <v>0</v>
      </c>
      <c r="U147" s="79">
        <f>IF(AND($C147&lt;U$136,COUNT($E147:T147)&lt;$D$134+1),IF($D147*(1-$I$3)/$D$134*(U$136-$C$147)&gt;$D147*(1-$I$3),$D147*$I$3-$D147*$I$4,$D147*(1-$I$3)/$D$134),"")</f>
        <v>0</v>
      </c>
      <c r="V147" s="79">
        <f>IF(AND($C147&lt;V$136,COUNT($E147:U147)&lt;$D$134+1),IF($D147*(1-$I$3)/$D$134*(V$136-$C$147)&gt;$D147*(1-$I$3),$D147*$I$3-$D147*$I$4,$D147*(1-$I$3)/$D$134),"")</f>
        <v>0</v>
      </c>
      <c r="W147" s="79">
        <f>IF(AND($C147&lt;W$136,COUNT($E147:V147)&lt;$D$134+1),IF($D147*(1-$I$3)/$D$134*(W$136-$C$147)&gt;$D147*(1-$I$3),$D147*$I$3-$D147*$I$4,$D147*(1-$I$3)/$D$134),"")</f>
        <v>0</v>
      </c>
      <c r="X147" s="79">
        <f>IF(AND($C147&lt;X$136,COUNT($E147:W147)&lt;$D$134+1),IF($D147*(1-$I$3)/$D$134*(X$136-$C$147)&gt;$D147*(1-$I$3),$D147*$I$3-$D147*$I$4,$D147*(1-$I$3)/$D$134),"")</f>
        <v>0</v>
      </c>
      <c r="Y147" s="42">
        <f t="shared" si="47"/>
        <v>0</v>
      </c>
    </row>
    <row r="148" spans="2:25" x14ac:dyDescent="0.15">
      <c r="B148" s="92"/>
      <c r="C148" s="49">
        <v>35</v>
      </c>
      <c r="D148" s="41">
        <v>0</v>
      </c>
      <c r="E148" s="42" t="str">
        <f t="shared" si="46"/>
        <v/>
      </c>
      <c r="F148" s="79" t="str">
        <f>IF(AND($C148&lt;F$136,COUNT($E148:E148)&lt;$D$134+1),IF($D148*(1-$I$3)/$D$134*(F$136-$C$148)&gt;$D148*(1-$I$3),$D148*$I$3-$D148*$I$4,$D148*(1-$I$3)/$D$134),"")</f>
        <v/>
      </c>
      <c r="G148" s="79" t="str">
        <f>IF(AND($C148&lt;G$136,COUNT($E148:F148)&lt;$D$134+1),IF($D148*(1-$I$3)/$D$134*(G$136-$C$148)&gt;$D148*(1-$I$3),$D148*$I$3-$D148*$I$4,$D148*(1-$I$3)/$D$134),"")</f>
        <v/>
      </c>
      <c r="H148" s="79" t="str">
        <f>IF(AND($C148&lt;H$136,COUNT($E148:G148)&lt;$D$134+1),IF($D148*(1-$I$3)/$D$134*(H$136-$C$148)&gt;$D148*(1-$I$3),$D148*$I$3-$D148*$I$4,$D148*(1-$I$3)/$D$134),"")</f>
        <v/>
      </c>
      <c r="I148" s="79" t="str">
        <f>IF(AND($C148&lt;I$136,COUNT($E148:H148)&lt;$D$134+1),IF($D148*(1-$I$3)/$D$134*(I$136-$C$148)&gt;$D148*(1-$I$3),$D148*$I$3-$D148*$I$4,$D148*(1-$I$3)/$D$134),"")</f>
        <v/>
      </c>
      <c r="J148" s="79" t="str">
        <f>IF(AND($C148&lt;J$136,COUNT($E148:I148)&lt;$D$134+1),IF($D148*(1-$I$3)/$D$134*(J$136-$C$148)&gt;$D148*(1-$I$3),$D148*$I$3-$D148*$I$4,$D148*(1-$I$3)/$D$134),"")</f>
        <v/>
      </c>
      <c r="K148" s="79">
        <f>IF(AND($C148&lt;K$136,COUNT($E148:J148)&lt;$D$134+1),IF($D148*(1-$I$3)/$D$134*(K$136-$C$148)&gt;$D148*(1-$I$3),$D148*$I$3-$D148*$I$4,$D148*(1-$I$3)/$D$134),"")</f>
        <v>0</v>
      </c>
      <c r="L148" s="79">
        <f>IF(AND($C148&lt;L$136,COUNT($E148:K148)&lt;$D$134+1),IF($D148*(1-$I$3)/$D$134*(L$136-$C$148)&gt;$D148*(1-$I$3),$D148*$I$3-$D148*$I$4,$D148*(1-$I$3)/$D$134),"")</f>
        <v>0</v>
      </c>
      <c r="M148" s="79">
        <f>IF(AND($C148&lt;M$136,COUNT($E148:L148)&lt;$D$134+1),IF($D148*(1-$I$3)/$D$134*(M$136-$C$148)&gt;$D148*(1-$I$3),$D148*$I$3-$D148*$I$4,$D148*(1-$I$3)/$D$134),"")</f>
        <v>0</v>
      </c>
      <c r="N148" s="79">
        <f>IF(AND($C148&lt;N$136,COUNT($E148:M148)&lt;$D$134+1),IF($D148*(1-$I$3)/$D$134*(N$136-$C$148)&gt;$D148*(1-$I$3),$D148*$I$3-$D148*$I$4,$D148*(1-$I$3)/$D$134),"")</f>
        <v>0</v>
      </c>
      <c r="O148" s="79">
        <f>IF(AND($C148&lt;O$136,COUNT($E148:N148)&lt;$D$134+1),IF($D148*(1-$I$3)/$D$134*(O$136-$C$148)&gt;$D148*(1-$I$3),$D148*$I$3-$D148*$I$4,$D148*(1-$I$3)/$D$134),"")</f>
        <v>0</v>
      </c>
      <c r="P148" s="79">
        <f>IF(AND($C148&lt;P$136,COUNT($E148:O148)&lt;$D$134+1),IF($D148*(1-$I$3)/$D$134*(P$136-$C$148)&gt;$D148*(1-$I$3),$D148*$I$3-$D148*$I$4,$D148*(1-$I$3)/$D$134),"")</f>
        <v>0</v>
      </c>
      <c r="Q148" s="79">
        <f>IF(AND($C148&lt;Q$136,COUNT($E148:P148)&lt;$D$134+1),IF($D148*(1-$I$3)/$D$134*(Q$136-$C$148)&gt;$D148*(1-$I$3),$D148*$I$3-$D148*$I$4,$D148*(1-$I$3)/$D$134),"")</f>
        <v>0</v>
      </c>
      <c r="R148" s="79">
        <f>IF(AND($C148&lt;R$136,COUNT($E148:Q148)&lt;$D$134+1),IF($D148*(1-$I$3)/$D$134*(R$136-$C$148)&gt;$D148*(1-$I$3),$D148*$I$3-$D148*$I$4,$D148*(1-$I$3)/$D$134),"")</f>
        <v>0</v>
      </c>
      <c r="S148" s="79">
        <f>IF(AND($C148&lt;S$136,COUNT($E148:R148)&lt;$D$134+1),IF($D148*(1-$I$3)/$D$134*(S$136-$C$148)&gt;$D148*(1-$I$3),$D148*$I$3-$D148*$I$4,$D148*(1-$I$3)/$D$134),"")</f>
        <v>0</v>
      </c>
      <c r="T148" s="79">
        <f>IF(AND($C148&lt;T$136,COUNT($E148:S148)&lt;$D$134+1),IF($D148*(1-$I$3)/$D$134*(T$136-$C$148)&gt;$D148*(1-$I$3),$D148*$I$3-$D148*$I$4,$D148*(1-$I$3)/$D$134),"")</f>
        <v>0</v>
      </c>
      <c r="U148" s="79">
        <f>IF(AND($C148&lt;U$136,COUNT($E148:T148)&lt;$D$134+1),IF($D148*(1-$I$3)/$D$134*(U$136-$C$148)&gt;$D148*(1-$I$3),$D148*$I$3-$D148*$I$4,$D148*(1-$I$3)/$D$134),"")</f>
        <v>0</v>
      </c>
      <c r="V148" s="79">
        <f>IF(AND($C148&lt;V$136,COUNT($E148:U148)&lt;$D$134+1),IF($D148*(1-$I$3)/$D$134*(V$136-$C$148)&gt;$D148*(1-$I$3),$D148*$I$3-$D148*$I$4,$D148*(1-$I$3)/$D$134),"")</f>
        <v>0</v>
      </c>
      <c r="W148" s="79">
        <f>IF(AND($C148&lt;W$136,COUNT($E148:V148)&lt;$D$134+1),IF($D148*(1-$I$3)/$D$134*(W$136-$C$148)&gt;$D148*(1-$I$3),$D148*$I$3-$D148*$I$4,$D148*(1-$I$3)/$D$134),"")</f>
        <v>0</v>
      </c>
      <c r="X148" s="79">
        <f>IF(AND($C148&lt;X$136,COUNT($E148:W148)&lt;$D$134+1),IF($D148*(1-$I$3)/$D$134*(X$136-$C$148)&gt;$D148*(1-$I$3),$D148*$I$3-$D148*$I$4,$D148*(1-$I$3)/$D$134),"")</f>
        <v>0</v>
      </c>
      <c r="Y148" s="42">
        <f t="shared" si="47"/>
        <v>0</v>
      </c>
    </row>
    <row r="149" spans="2:25" x14ac:dyDescent="0.15">
      <c r="B149" s="92"/>
      <c r="C149" s="49">
        <v>36</v>
      </c>
      <c r="D149" s="41">
        <v>0</v>
      </c>
      <c r="E149" s="42" t="str">
        <f t="shared" si="46"/>
        <v/>
      </c>
      <c r="F149" s="79" t="str">
        <f>IF(AND($C149&lt;F$136,COUNT($E149:E149)&lt;$D$134+1),IF($D149*(1-$I$3)/$D$134*(F$136-$C$149)&gt;$D149*(1-$I$3),$D149*$I$3-$D149*$I$4,$D149*(1-$I$3)/$D$134),"")</f>
        <v/>
      </c>
      <c r="G149" s="79" t="str">
        <f>IF(AND($C149&lt;G$136,COUNT($E149:F149)&lt;$D$134+1),IF($D149*(1-$I$3)/$D$134*(G$136-$C$149)&gt;$D149*(1-$I$3),$D149*$I$3-$D149*$I$4,$D149*(1-$I$3)/$D$134),"")</f>
        <v/>
      </c>
      <c r="H149" s="79" t="str">
        <f>IF(AND($C149&lt;H$136,COUNT($E149:G149)&lt;$D$134+1),IF($D149*(1-$I$3)/$D$134*(H$136-$C$149)&gt;$D149*(1-$I$3),$D149*$I$3-$D149*$I$4,$D149*(1-$I$3)/$D$134),"")</f>
        <v/>
      </c>
      <c r="I149" s="79" t="str">
        <f>IF(AND($C149&lt;I$136,COUNT($E149:H149)&lt;$D$134+1),IF($D149*(1-$I$3)/$D$134*(I$136-$C$149)&gt;$D149*(1-$I$3),$D149*$I$3-$D149*$I$4,$D149*(1-$I$3)/$D$134),"")</f>
        <v/>
      </c>
      <c r="J149" s="79" t="str">
        <f>IF(AND($C149&lt;J$136,COUNT($E149:I149)&lt;$D$134+1),IF($D149*(1-$I$3)/$D$134*(J$136-$C$149)&gt;$D149*(1-$I$3),$D149*$I$3-$D149*$I$4,$D149*(1-$I$3)/$D$134),"")</f>
        <v/>
      </c>
      <c r="K149" s="79" t="str">
        <f>IF(AND($C149&lt;K$136,COUNT($E149:J149)&lt;$D$134+1),IF($D149*(1-$I$3)/$D$134*(K$136-$C$149)&gt;$D149*(1-$I$3),$D149*$I$3-$D149*$I$4,$D149*(1-$I$3)/$D$134),"")</f>
        <v/>
      </c>
      <c r="L149" s="79">
        <f>IF(AND($C149&lt;L$136,COUNT($E149:K149)&lt;$D$134+1),IF($D149*(1-$I$3)/$D$134*(L$136-$C$149)&gt;$D149*(1-$I$3),$D149*$I$3-$D149*$I$4,$D149*(1-$I$3)/$D$134),"")</f>
        <v>0</v>
      </c>
      <c r="M149" s="79">
        <f>IF(AND($C149&lt;M$136,COUNT($E149:L149)&lt;$D$134+1),IF($D149*(1-$I$3)/$D$134*(M$136-$C$149)&gt;$D149*(1-$I$3),$D149*$I$3-$D149*$I$4,$D149*(1-$I$3)/$D$134),"")</f>
        <v>0</v>
      </c>
      <c r="N149" s="79">
        <f>IF(AND($C149&lt;N$136,COUNT($E149:M149)&lt;$D$134+1),IF($D149*(1-$I$3)/$D$134*(N$136-$C$149)&gt;$D149*(1-$I$3),$D149*$I$3-$D149*$I$4,$D149*(1-$I$3)/$D$134),"")</f>
        <v>0</v>
      </c>
      <c r="O149" s="79">
        <f>IF(AND($C149&lt;O$136,COUNT($E149:N149)&lt;$D$134+1),IF($D149*(1-$I$3)/$D$134*(O$136-$C$149)&gt;$D149*(1-$I$3),$D149*$I$3-$D149*$I$4,$D149*(1-$I$3)/$D$134),"")</f>
        <v>0</v>
      </c>
      <c r="P149" s="79">
        <f>IF(AND($C149&lt;P$136,COUNT($E149:O149)&lt;$D$134+1),IF($D149*(1-$I$3)/$D$134*(P$136-$C$149)&gt;$D149*(1-$I$3),$D149*$I$3-$D149*$I$4,$D149*(1-$I$3)/$D$134),"")</f>
        <v>0</v>
      </c>
      <c r="Q149" s="79">
        <f>IF(AND($C149&lt;Q$136,COUNT($E149:P149)&lt;$D$134+1),IF($D149*(1-$I$3)/$D$134*(Q$136-$C$149)&gt;$D149*(1-$I$3),$D149*$I$3-$D149*$I$4,$D149*(1-$I$3)/$D$134),"")</f>
        <v>0</v>
      </c>
      <c r="R149" s="79">
        <f>IF(AND($C149&lt;R$136,COUNT($E149:Q149)&lt;$D$134+1),IF($D149*(1-$I$3)/$D$134*(R$136-$C$149)&gt;$D149*(1-$I$3),$D149*$I$3-$D149*$I$4,$D149*(1-$I$3)/$D$134),"")</f>
        <v>0</v>
      </c>
      <c r="S149" s="79">
        <f>IF(AND($C149&lt;S$136,COUNT($E149:R149)&lt;$D$134+1),IF($D149*(1-$I$3)/$D$134*(S$136-$C$149)&gt;$D149*(1-$I$3),$D149*$I$3-$D149*$I$4,$D149*(1-$I$3)/$D$134),"")</f>
        <v>0</v>
      </c>
      <c r="T149" s="79">
        <f>IF(AND($C149&lt;T$136,COUNT($E149:S149)&lt;$D$134+1),IF($D149*(1-$I$3)/$D$134*(T$136-$C$149)&gt;$D149*(1-$I$3),$D149*$I$3-$D149*$I$4,$D149*(1-$I$3)/$D$134),"")</f>
        <v>0</v>
      </c>
      <c r="U149" s="79">
        <f>IF(AND($C149&lt;U$136,COUNT($E149:T149)&lt;$D$134+1),IF($D149*(1-$I$3)/$D$134*(U$136-$C$149)&gt;$D149*(1-$I$3),$D149*$I$3-$D149*$I$4,$D149*(1-$I$3)/$D$134),"")</f>
        <v>0</v>
      </c>
      <c r="V149" s="79">
        <f>IF(AND($C149&lt;V$136,COUNT($E149:U149)&lt;$D$134+1),IF($D149*(1-$I$3)/$D$134*(V$136-$C$149)&gt;$D149*(1-$I$3),$D149*$I$3-$D149*$I$4,$D149*(1-$I$3)/$D$134),"")</f>
        <v>0</v>
      </c>
      <c r="W149" s="79">
        <f>IF(AND($C149&lt;W$136,COUNT($E149:V149)&lt;$D$134+1),IF($D149*(1-$I$3)/$D$134*(W$136-$C$149)&gt;$D149*(1-$I$3),$D149*$I$3-$D149*$I$4,$D149*(1-$I$3)/$D$134),"")</f>
        <v>0</v>
      </c>
      <c r="X149" s="79">
        <f>IF(AND($C149&lt;X$136,COUNT($E149:W149)&lt;$D$134+1),IF($D149*(1-$I$3)/$D$134*(X$136-$C$149)&gt;$D149*(1-$I$3),$D149*$I$3-$D149*$I$4,$D149*(1-$I$3)/$D$134),"")</f>
        <v>0</v>
      </c>
      <c r="Y149" s="42">
        <f t="shared" si="47"/>
        <v>0</v>
      </c>
    </row>
    <row r="150" spans="2:25" x14ac:dyDescent="0.15">
      <c r="B150" s="92"/>
      <c r="C150" s="49">
        <v>37</v>
      </c>
      <c r="D150" s="41">
        <v>0</v>
      </c>
      <c r="E150" s="42" t="str">
        <f t="shared" si="46"/>
        <v/>
      </c>
      <c r="F150" s="79" t="str">
        <f>IF(AND($C150&lt;F$136,COUNT($E150:E150)&lt;$D$134+1),IF($D150*(1-$I$3)/$D$134*(F$136-$C$150)&gt;$D150*(1-$I$3),$D150*$I$3-$D150*$I$4,$D150*(1-$I$3)/$D$134),"")</f>
        <v/>
      </c>
      <c r="G150" s="79" t="str">
        <f>IF(AND($C150&lt;G$136,COUNT($E150:F150)&lt;$D$134+1),IF($D150*(1-$I$3)/$D$134*(G$136-$C$150)&gt;$D150*(1-$I$3),$D150*$I$3-$D150*$I$4,$D150*(1-$I$3)/$D$134),"")</f>
        <v/>
      </c>
      <c r="H150" s="79" t="str">
        <f>IF(AND($C150&lt;H$136,COUNT($E150:G150)&lt;$D$134+1),IF($D150*(1-$I$3)/$D$134*(H$136-$C$150)&gt;$D150*(1-$I$3),$D150*$I$3-$D150*$I$4,$D150*(1-$I$3)/$D$134),"")</f>
        <v/>
      </c>
      <c r="I150" s="79" t="str">
        <f>IF(AND($C150&lt;I$136,COUNT($E150:H150)&lt;$D$134+1),IF($D150*(1-$I$3)/$D$134*(I$136-$C$150)&gt;$D150*(1-$I$3),$D150*$I$3-$D150*$I$4,$D150*(1-$I$3)/$D$134),"")</f>
        <v/>
      </c>
      <c r="J150" s="79" t="str">
        <f>IF(AND($C150&lt;J$136,COUNT($E150:I150)&lt;$D$134+1),IF($D150*(1-$I$3)/$D$134*(J$136-$C$150)&gt;$D150*(1-$I$3),$D150*$I$3-$D150*$I$4,$D150*(1-$I$3)/$D$134),"")</f>
        <v/>
      </c>
      <c r="K150" s="79" t="str">
        <f>IF(AND($C150&lt;K$136,COUNT($E150:J150)&lt;$D$134+1),IF($D150*(1-$I$3)/$D$134*(K$136-$C$150)&gt;$D150*(1-$I$3),$D150*$I$3-$D150*$I$4,$D150*(1-$I$3)/$D$134),"")</f>
        <v/>
      </c>
      <c r="L150" s="79" t="str">
        <f>IF(AND($C150&lt;L$136,COUNT($E150:K150)&lt;$D$134+1),IF($D150*(1-$I$3)/$D$134*(L$136-$C$150)&gt;$D150*(1-$I$3),$D150*$I$3-$D150*$I$4,$D150*(1-$I$3)/$D$134),"")</f>
        <v/>
      </c>
      <c r="M150" s="79">
        <f>IF(AND($C150&lt;M$136,COUNT($E150:L150)&lt;$D$134+1),IF($D150*(1-$I$3)/$D$134*(M$136-$C$150)&gt;$D150*(1-$I$3),$D150*$I$3-$D150*$I$4,$D150*(1-$I$3)/$D$134),"")</f>
        <v>0</v>
      </c>
      <c r="N150" s="79">
        <f>IF(AND($C150&lt;N$136,COUNT($E150:M150)&lt;$D$134+1),IF($D150*(1-$I$3)/$D$134*(N$136-$C$150)&gt;$D150*(1-$I$3),$D150*$I$3-$D150*$I$4,$D150*(1-$I$3)/$D$134),"")</f>
        <v>0</v>
      </c>
      <c r="O150" s="79">
        <f>IF(AND($C150&lt;O$136,COUNT($E150:N150)&lt;$D$134+1),IF($D150*(1-$I$3)/$D$134*(O$136-$C$150)&gt;$D150*(1-$I$3),$D150*$I$3-$D150*$I$4,$D150*(1-$I$3)/$D$134),"")</f>
        <v>0</v>
      </c>
      <c r="P150" s="79">
        <f>IF(AND($C150&lt;P$136,COUNT($E150:O150)&lt;$D$134+1),IF($D150*(1-$I$3)/$D$134*(P$136-$C$150)&gt;$D150*(1-$I$3),$D150*$I$3-$D150*$I$4,$D150*(1-$I$3)/$D$134),"")</f>
        <v>0</v>
      </c>
      <c r="Q150" s="79">
        <f>IF(AND($C150&lt;Q$136,COUNT($E150:P150)&lt;$D$134+1),IF($D150*(1-$I$3)/$D$134*(Q$136-$C$150)&gt;$D150*(1-$I$3),$D150*$I$3-$D150*$I$4,$D150*(1-$I$3)/$D$134),"")</f>
        <v>0</v>
      </c>
      <c r="R150" s="79">
        <f>IF(AND($C150&lt;R$136,COUNT($E150:Q150)&lt;$D$134+1),IF($D150*(1-$I$3)/$D$134*(R$136-$C$150)&gt;$D150*(1-$I$3),$D150*$I$3-$D150*$I$4,$D150*(1-$I$3)/$D$134),"")</f>
        <v>0</v>
      </c>
      <c r="S150" s="79">
        <f>IF(AND($C150&lt;S$136,COUNT($E150:R150)&lt;$D$134+1),IF($D150*(1-$I$3)/$D$134*(S$136-$C$150)&gt;$D150*(1-$I$3),$D150*$I$3-$D150*$I$4,$D150*(1-$I$3)/$D$134),"")</f>
        <v>0</v>
      </c>
      <c r="T150" s="79">
        <f>IF(AND($C150&lt;T$136,COUNT($E150:S150)&lt;$D$134+1),IF($D150*(1-$I$3)/$D$134*(T$136-$C$150)&gt;$D150*(1-$I$3),$D150*$I$3-$D150*$I$4,$D150*(1-$I$3)/$D$134),"")</f>
        <v>0</v>
      </c>
      <c r="U150" s="79">
        <f>IF(AND($C150&lt;U$136,COUNT($E150:T150)&lt;$D$134+1),IF($D150*(1-$I$3)/$D$134*(U$136-$C$150)&gt;$D150*(1-$I$3),$D150*$I$3-$D150*$I$4,$D150*(1-$I$3)/$D$134),"")</f>
        <v>0</v>
      </c>
      <c r="V150" s="79">
        <f>IF(AND($C150&lt;V$136,COUNT($E150:U150)&lt;$D$134+1),IF($D150*(1-$I$3)/$D$134*(V$136-$C$150)&gt;$D150*(1-$I$3),$D150*$I$3-$D150*$I$4,$D150*(1-$I$3)/$D$134),"")</f>
        <v>0</v>
      </c>
      <c r="W150" s="79">
        <f>IF(AND($C150&lt;W$136,COUNT($E150:V150)&lt;$D$134+1),IF($D150*(1-$I$3)/$D$134*(W$136-$C$150)&gt;$D150*(1-$I$3),$D150*$I$3-$D150*$I$4,$D150*(1-$I$3)/$D$134),"")</f>
        <v>0</v>
      </c>
      <c r="X150" s="79">
        <f>IF(AND($C150&lt;X$136,COUNT($E150:W150)&lt;$D$134+1),IF($D150*(1-$I$3)/$D$134*(X$136-$C$150)&gt;$D150*(1-$I$3),$D150*$I$3-$D150*$I$4,$D150*(1-$I$3)/$D$134),"")</f>
        <v>0</v>
      </c>
      <c r="Y150" s="42">
        <f t="shared" si="47"/>
        <v>0</v>
      </c>
    </row>
    <row r="151" spans="2:25" x14ac:dyDescent="0.15">
      <c r="B151" s="92"/>
      <c r="C151" s="49">
        <v>38</v>
      </c>
      <c r="D151" s="41">
        <v>0</v>
      </c>
      <c r="E151" s="42" t="str">
        <f t="shared" si="46"/>
        <v/>
      </c>
      <c r="F151" s="79" t="str">
        <f>IF(AND($C151&lt;F$136,COUNT($E151:E151)&lt;$D$134+1),IF($D151*(1-$I$3)/$D$134*(F$136-$C$151)&gt;$D151*(1-$I$3),$D151*$I$3-$D151*$I$4,$D151*(1-$I$3)/$D$134),"")</f>
        <v/>
      </c>
      <c r="G151" s="79" t="str">
        <f>IF(AND($C151&lt;G$136,COUNT($E151:F151)&lt;$D$134+1),IF($D151*(1-$I$3)/$D$134*(G$136-$C$151)&gt;$D151*(1-$I$3),$D151*$I$3-$D151*$I$4,$D151*(1-$I$3)/$D$134),"")</f>
        <v/>
      </c>
      <c r="H151" s="79" t="str">
        <f>IF(AND($C151&lt;H$136,COUNT($E151:G151)&lt;$D$134+1),IF($D151*(1-$I$3)/$D$134*(H$136-$C$151)&gt;$D151*(1-$I$3),$D151*$I$3-$D151*$I$4,$D151*(1-$I$3)/$D$134),"")</f>
        <v/>
      </c>
      <c r="I151" s="79" t="str">
        <f>IF(AND($C151&lt;I$136,COUNT($E151:H151)&lt;$D$134+1),IF($D151*(1-$I$3)/$D$134*(I$136-$C$151)&gt;$D151*(1-$I$3),$D151*$I$3-$D151*$I$4,$D151*(1-$I$3)/$D$134),"")</f>
        <v/>
      </c>
      <c r="J151" s="79" t="str">
        <f>IF(AND($C151&lt;J$136,COUNT($E151:I151)&lt;$D$134+1),IF($D151*(1-$I$3)/$D$134*(J$136-$C$151)&gt;$D151*(1-$I$3),$D151*$I$3-$D151*$I$4,$D151*(1-$I$3)/$D$134),"")</f>
        <v/>
      </c>
      <c r="K151" s="79" t="str">
        <f>IF(AND($C151&lt;K$136,COUNT($E151:J151)&lt;$D$134+1),IF($D151*(1-$I$3)/$D$134*(K$136-$C$151)&gt;$D151*(1-$I$3),$D151*$I$3-$D151*$I$4,$D151*(1-$I$3)/$D$134),"")</f>
        <v/>
      </c>
      <c r="L151" s="79" t="str">
        <f>IF(AND($C151&lt;L$136,COUNT($E151:K151)&lt;$D$134+1),IF($D151*(1-$I$3)/$D$134*(L$136-$C$151)&gt;$D151*(1-$I$3),$D151*$I$3-$D151*$I$4,$D151*(1-$I$3)/$D$134),"")</f>
        <v/>
      </c>
      <c r="M151" s="79" t="str">
        <f>IF(AND($C151&lt;M$136,COUNT($E151:L151)&lt;$D$134+1),IF($D151*(1-$I$3)/$D$134*(M$136-$C$151)&gt;$D151*(1-$I$3),$D151*$I$3-$D151*$I$4,$D151*(1-$I$3)/$D$134),"")</f>
        <v/>
      </c>
      <c r="N151" s="79">
        <f>IF(AND($C151&lt;N$136,COUNT($E151:M151)&lt;$D$134+1),IF($D151*(1-$I$3)/$D$134*(N$136-$C$151)&gt;$D151*(1-$I$3),$D151*$I$3-$D151*$I$4,$D151*(1-$I$3)/$D$134),"")</f>
        <v>0</v>
      </c>
      <c r="O151" s="79">
        <f>IF(AND($C151&lt;O$136,COUNT($E151:N151)&lt;$D$134+1),IF($D151*(1-$I$3)/$D$134*(O$136-$C$151)&gt;$D151*(1-$I$3),$D151*$I$3-$D151*$I$4,$D151*(1-$I$3)/$D$134),"")</f>
        <v>0</v>
      </c>
      <c r="P151" s="79">
        <f>IF(AND($C151&lt;P$136,COUNT($E151:O151)&lt;$D$134+1),IF($D151*(1-$I$3)/$D$134*(P$136-$C$151)&gt;$D151*(1-$I$3),$D151*$I$3-$D151*$I$4,$D151*(1-$I$3)/$D$134),"")</f>
        <v>0</v>
      </c>
      <c r="Q151" s="79">
        <f>IF(AND($C151&lt;Q$136,COUNT($E151:P151)&lt;$D$134+1),IF($D151*(1-$I$3)/$D$134*(Q$136-$C$151)&gt;$D151*(1-$I$3),$D151*$I$3-$D151*$I$4,$D151*(1-$I$3)/$D$134),"")</f>
        <v>0</v>
      </c>
      <c r="R151" s="79">
        <f>IF(AND($C151&lt;R$136,COUNT($E151:Q151)&lt;$D$134+1),IF($D151*(1-$I$3)/$D$134*(R$136-$C$151)&gt;$D151*(1-$I$3),$D151*$I$3-$D151*$I$4,$D151*(1-$I$3)/$D$134),"")</f>
        <v>0</v>
      </c>
      <c r="S151" s="79">
        <f>IF(AND($C151&lt;S$136,COUNT($E151:R151)&lt;$D$134+1),IF($D151*(1-$I$3)/$D$134*(S$136-$C$151)&gt;$D151*(1-$I$3),$D151*$I$3-$D151*$I$4,$D151*(1-$I$3)/$D$134),"")</f>
        <v>0</v>
      </c>
      <c r="T151" s="79">
        <f>IF(AND($C151&lt;T$136,COUNT($E151:S151)&lt;$D$134+1),IF($D151*(1-$I$3)/$D$134*(T$136-$C$151)&gt;$D151*(1-$I$3),$D151*$I$3-$D151*$I$4,$D151*(1-$I$3)/$D$134),"")</f>
        <v>0</v>
      </c>
      <c r="U151" s="79">
        <f>IF(AND($C151&lt;U$136,COUNT($E151:T151)&lt;$D$134+1),IF($D151*(1-$I$3)/$D$134*(U$136-$C$151)&gt;$D151*(1-$I$3),$D151*$I$3-$D151*$I$4,$D151*(1-$I$3)/$D$134),"")</f>
        <v>0</v>
      </c>
      <c r="V151" s="79">
        <f>IF(AND($C151&lt;V$136,COUNT($E151:U151)&lt;$D$134+1),IF($D151*(1-$I$3)/$D$134*(V$136-$C$151)&gt;$D151*(1-$I$3),$D151*$I$3-$D151*$I$4,$D151*(1-$I$3)/$D$134),"")</f>
        <v>0</v>
      </c>
      <c r="W151" s="79">
        <f>IF(AND($C151&lt;W$136,COUNT($E151:V151)&lt;$D$134+1),IF($D151*(1-$I$3)/$D$134*(W$136-$C$151)&gt;$D151*(1-$I$3),$D151*$I$3-$D151*$I$4,$D151*(1-$I$3)/$D$134),"")</f>
        <v>0</v>
      </c>
      <c r="X151" s="79">
        <f>IF(AND($C151&lt;X$136,COUNT($E151:W151)&lt;$D$134+1),IF($D151*(1-$I$3)/$D$134*(X$136-$C$151)&gt;$D151*(1-$I$3),$D151*$I$3-$D151*$I$4,$D151*(1-$I$3)/$D$134),"")</f>
        <v>0</v>
      </c>
      <c r="Y151" s="42">
        <f t="shared" si="47"/>
        <v>0</v>
      </c>
    </row>
    <row r="152" spans="2:25" x14ac:dyDescent="0.15">
      <c r="B152" s="92"/>
      <c r="C152" s="49">
        <v>39</v>
      </c>
      <c r="D152" s="41">
        <v>0</v>
      </c>
      <c r="E152" s="42" t="str">
        <f t="shared" si="46"/>
        <v/>
      </c>
      <c r="F152" s="79" t="str">
        <f>IF(AND($C152&lt;F$136,COUNT($E152:E152)&lt;$D$134+1),IF($D152*(1-$I$3)/$D$134*(F$136-$C$152)&gt;$D152*(1-$I$3),$D152*$I$3-$D152*$I$4,$D152*(1-$I$3)/$D$134),"")</f>
        <v/>
      </c>
      <c r="G152" s="79" t="str">
        <f>IF(AND($C152&lt;G$136,COUNT($E152:F152)&lt;$D$134+1),IF($D152*(1-$I$3)/$D$134*(G$136-$C$152)&gt;$D152*(1-$I$3),$D152*$I$3-$D152*$I$4,$D152*(1-$I$3)/$D$134),"")</f>
        <v/>
      </c>
      <c r="H152" s="79" t="str">
        <f>IF(AND($C152&lt;H$136,COUNT($E152:G152)&lt;$D$134+1),IF($D152*(1-$I$3)/$D$134*(H$136-$C$152)&gt;$D152*(1-$I$3),$D152*$I$3-$D152*$I$4,$D152*(1-$I$3)/$D$134),"")</f>
        <v/>
      </c>
      <c r="I152" s="79" t="str">
        <f>IF(AND($C152&lt;I$136,COUNT($E152:H152)&lt;$D$134+1),IF($D152*(1-$I$3)/$D$134*(I$136-$C$152)&gt;$D152*(1-$I$3),$D152*$I$3-$D152*$I$4,$D152*(1-$I$3)/$D$134),"")</f>
        <v/>
      </c>
      <c r="J152" s="79" t="str">
        <f>IF(AND($C152&lt;J$136,COUNT($E152:I152)&lt;$D$134+1),IF($D152*(1-$I$3)/$D$134*(J$136-$C$152)&gt;$D152*(1-$I$3),$D152*$I$3-$D152*$I$4,$D152*(1-$I$3)/$D$134),"")</f>
        <v/>
      </c>
      <c r="K152" s="79" t="str">
        <f>IF(AND($C152&lt;K$136,COUNT($E152:J152)&lt;$D$134+1),IF($D152*(1-$I$3)/$D$134*(K$136-$C$152)&gt;$D152*(1-$I$3),$D152*$I$3-$D152*$I$4,$D152*(1-$I$3)/$D$134),"")</f>
        <v/>
      </c>
      <c r="L152" s="79" t="str">
        <f>IF(AND($C152&lt;L$136,COUNT($E152:K152)&lt;$D$134+1),IF($D152*(1-$I$3)/$D$134*(L$136-$C$152)&gt;$D152*(1-$I$3),$D152*$I$3-$D152*$I$4,$D152*(1-$I$3)/$D$134),"")</f>
        <v/>
      </c>
      <c r="M152" s="79" t="str">
        <f>IF(AND($C152&lt;M$136,COUNT($E152:L152)&lt;$D$134+1),IF($D152*(1-$I$3)/$D$134*(M$136-$C$152)&gt;$D152*(1-$I$3),$D152*$I$3-$D152*$I$4,$D152*(1-$I$3)/$D$134),"")</f>
        <v/>
      </c>
      <c r="N152" s="79" t="str">
        <f>IF(AND($C152&lt;N$136,COUNT($E152:M152)&lt;$D$134+1),IF($D152*(1-$I$3)/$D$134*(N$136-$C$152)&gt;$D152*(1-$I$3),$D152*$I$3-$D152*$I$4,$D152*(1-$I$3)/$D$134),"")</f>
        <v/>
      </c>
      <c r="O152" s="79">
        <f>IF(AND($C152&lt;O$136,COUNT($E152:N152)&lt;$D$134+1),IF($D152*(1-$I$3)/$D$134*(O$136-$C$152)&gt;$D152*(1-$I$3),$D152*$I$3-$D152*$I$4,$D152*(1-$I$3)/$D$134),"")</f>
        <v>0</v>
      </c>
      <c r="P152" s="79">
        <f>IF(AND($C152&lt;P$136,COUNT($E152:O152)&lt;$D$134+1),IF($D152*(1-$I$3)/$D$134*(P$136-$C$152)&gt;$D152*(1-$I$3),$D152*$I$3-$D152*$I$4,$D152*(1-$I$3)/$D$134),"")</f>
        <v>0</v>
      </c>
      <c r="Q152" s="79">
        <f>IF(AND($C152&lt;Q$136,COUNT($E152:P152)&lt;$D$134+1),IF($D152*(1-$I$3)/$D$134*(Q$136-$C$152)&gt;$D152*(1-$I$3),$D152*$I$3-$D152*$I$4,$D152*(1-$I$3)/$D$134),"")</f>
        <v>0</v>
      </c>
      <c r="R152" s="79">
        <f>IF(AND($C152&lt;R$136,COUNT($E152:Q152)&lt;$D$134+1),IF($D152*(1-$I$3)/$D$134*(R$136-$C$152)&gt;$D152*(1-$I$3),$D152*$I$3-$D152*$I$4,$D152*(1-$I$3)/$D$134),"")</f>
        <v>0</v>
      </c>
      <c r="S152" s="79">
        <f>IF(AND($C152&lt;S$136,COUNT($E152:R152)&lt;$D$134+1),IF($D152*(1-$I$3)/$D$134*(S$136-$C$152)&gt;$D152*(1-$I$3),$D152*$I$3-$D152*$I$4,$D152*(1-$I$3)/$D$134),"")</f>
        <v>0</v>
      </c>
      <c r="T152" s="79">
        <f>IF(AND($C152&lt;T$136,COUNT($E152:S152)&lt;$D$134+1),IF($D152*(1-$I$3)/$D$134*(T$136-$C$152)&gt;$D152*(1-$I$3),$D152*$I$3-$D152*$I$4,$D152*(1-$I$3)/$D$134),"")</f>
        <v>0</v>
      </c>
      <c r="U152" s="79">
        <f>IF(AND($C152&lt;U$136,COUNT($E152:T152)&lt;$D$134+1),IF($D152*(1-$I$3)/$D$134*(U$136-$C$152)&gt;$D152*(1-$I$3),$D152*$I$3-$D152*$I$4,$D152*(1-$I$3)/$D$134),"")</f>
        <v>0</v>
      </c>
      <c r="V152" s="79">
        <f>IF(AND($C152&lt;V$136,COUNT($E152:U152)&lt;$D$134+1),IF($D152*(1-$I$3)/$D$134*(V$136-$C$152)&gt;$D152*(1-$I$3),$D152*$I$3-$D152*$I$4,$D152*(1-$I$3)/$D$134),"")</f>
        <v>0</v>
      </c>
      <c r="W152" s="79">
        <f>IF(AND($C152&lt;W$136,COUNT($E152:V152)&lt;$D$134+1),IF($D152*(1-$I$3)/$D$134*(W$136-$C$152)&gt;$D152*(1-$I$3),$D152*$I$3-$D152*$I$4,$D152*(1-$I$3)/$D$134),"")</f>
        <v>0</v>
      </c>
      <c r="X152" s="79">
        <f>IF(AND($C152&lt;X$136,COUNT($E152:W152)&lt;$D$134+1),IF($D152*(1-$I$3)/$D$134*(X$136-$C$152)&gt;$D152*(1-$I$3),$D152*$I$3-$D152*$I$4,$D152*(1-$I$3)/$D$134),"")</f>
        <v>0</v>
      </c>
      <c r="Y152" s="42">
        <f t="shared" si="47"/>
        <v>0</v>
      </c>
    </row>
    <row r="153" spans="2:25" x14ac:dyDescent="0.15">
      <c r="B153" s="92"/>
      <c r="C153" s="49">
        <v>40</v>
      </c>
      <c r="D153" s="41">
        <v>0</v>
      </c>
      <c r="E153" s="42" t="str">
        <f t="shared" si="46"/>
        <v/>
      </c>
      <c r="F153" s="79" t="str">
        <f>IF(AND($C153&lt;F$136,COUNT($E153:E153)&lt;$D$134+1),IF($D153*(1-$I$3)/$D$134*(F$136-$C$153)&gt;$D153*(1-$I$3),$D153*$I$3-$D153*$I$4,$D153*(1-$I$3)/$D$134),"")</f>
        <v/>
      </c>
      <c r="G153" s="79" t="str">
        <f>IF(AND($C153&lt;G$136,COUNT($E153:F153)&lt;$D$134+1),IF($D153*(1-$I$3)/$D$134*(G$136-$C$153)&gt;$D153*(1-$I$3),$D153*$I$3-$D153*$I$4,$D153*(1-$I$3)/$D$134),"")</f>
        <v/>
      </c>
      <c r="H153" s="79" t="str">
        <f>IF(AND($C153&lt;H$136,COUNT($E153:G153)&lt;$D$134+1),IF($D153*(1-$I$3)/$D$134*(H$136-$C$153)&gt;$D153*(1-$I$3),$D153*$I$3-$D153*$I$4,$D153*(1-$I$3)/$D$134),"")</f>
        <v/>
      </c>
      <c r="I153" s="79" t="str">
        <f>IF(AND($C153&lt;I$136,COUNT($E153:H153)&lt;$D$134+1),IF($D153*(1-$I$3)/$D$134*(I$136-$C$153)&gt;$D153*(1-$I$3),$D153*$I$3-$D153*$I$4,$D153*(1-$I$3)/$D$134),"")</f>
        <v/>
      </c>
      <c r="J153" s="79" t="str">
        <f>IF(AND($C153&lt;J$136,COUNT($E153:I153)&lt;$D$134+1),IF($D153*(1-$I$3)/$D$134*(J$136-$C$153)&gt;$D153*(1-$I$3),$D153*$I$3-$D153*$I$4,$D153*(1-$I$3)/$D$134),"")</f>
        <v/>
      </c>
      <c r="K153" s="79" t="str">
        <f>IF(AND($C153&lt;K$136,COUNT($E153:J153)&lt;$D$134+1),IF($D153*(1-$I$3)/$D$134*(K$136-$C$153)&gt;$D153*(1-$I$3),$D153*$I$3-$D153*$I$4,$D153*(1-$I$3)/$D$134),"")</f>
        <v/>
      </c>
      <c r="L153" s="79" t="str">
        <f>IF(AND($C153&lt;L$136,COUNT($E153:K153)&lt;$D$134+1),IF($D153*(1-$I$3)/$D$134*(L$136-$C$153)&gt;$D153*(1-$I$3),$D153*$I$3-$D153*$I$4,$D153*(1-$I$3)/$D$134),"")</f>
        <v/>
      </c>
      <c r="M153" s="79" t="str">
        <f>IF(AND($C153&lt;M$136,COUNT($E153:L153)&lt;$D$134+1),IF($D153*(1-$I$3)/$D$134*(M$136-$C$153)&gt;$D153*(1-$I$3),$D153*$I$3-$D153*$I$4,$D153*(1-$I$3)/$D$134),"")</f>
        <v/>
      </c>
      <c r="N153" s="79" t="str">
        <f>IF(AND($C153&lt;N$136,COUNT($E153:M153)&lt;$D$134+1),IF($D153*(1-$I$3)/$D$134*(N$136-$C$153)&gt;$D153*(1-$I$3),$D153*$I$3-$D153*$I$4,$D153*(1-$I$3)/$D$134),"")</f>
        <v/>
      </c>
      <c r="O153" s="79" t="str">
        <f>IF(AND($C153&lt;O$136,COUNT($E153:N153)&lt;$D$134+1),IF($D153*(1-$I$3)/$D$134*(O$136-$C$153)&gt;$D153*(1-$I$3),$D153*$I$3-$D153*$I$4,$D153*(1-$I$3)/$D$134),"")</f>
        <v/>
      </c>
      <c r="P153" s="79">
        <f>IF(AND($C153&lt;P$136,COUNT($E153:O153)&lt;$D$134+1),IF($D153*(1-$I$3)/$D$134*(P$136-$C$153)&gt;$D153*(1-$I$3),$D153*$I$3-$D153*$I$4,$D153*(1-$I$3)/$D$134),"")</f>
        <v>0</v>
      </c>
      <c r="Q153" s="79">
        <f>IF(AND($C153&lt;Q$136,COUNT($E153:P153)&lt;$D$134+1),IF($D153*(1-$I$3)/$D$134*(Q$136-$C$153)&gt;$D153*(1-$I$3),$D153*$I$3-$D153*$I$4,$D153*(1-$I$3)/$D$134),"")</f>
        <v>0</v>
      </c>
      <c r="R153" s="79">
        <f>IF(AND($C153&lt;R$136,COUNT($E153:Q153)&lt;$D$134+1),IF($D153*(1-$I$3)/$D$134*(R$136-$C$153)&gt;$D153*(1-$I$3),$D153*$I$3-$D153*$I$4,$D153*(1-$I$3)/$D$134),"")</f>
        <v>0</v>
      </c>
      <c r="S153" s="79">
        <f>IF(AND($C153&lt;S$136,COUNT($E153:R153)&lt;$D$134+1),IF($D153*(1-$I$3)/$D$134*(S$136-$C$153)&gt;$D153*(1-$I$3),$D153*$I$3-$D153*$I$4,$D153*(1-$I$3)/$D$134),"")</f>
        <v>0</v>
      </c>
      <c r="T153" s="79">
        <f>IF(AND($C153&lt;T$136,COUNT($E153:S153)&lt;$D$134+1),IF($D153*(1-$I$3)/$D$134*(T$136-$C$153)&gt;$D153*(1-$I$3),$D153*$I$3-$D153*$I$4,$D153*(1-$I$3)/$D$134),"")</f>
        <v>0</v>
      </c>
      <c r="U153" s="79">
        <f>IF(AND($C153&lt;U$136,COUNT($E153:T153)&lt;$D$134+1),IF($D153*(1-$I$3)/$D$134*(U$136-$C$153)&gt;$D153*(1-$I$3),$D153*$I$3-$D153*$I$4,$D153*(1-$I$3)/$D$134),"")</f>
        <v>0</v>
      </c>
      <c r="V153" s="79">
        <f>IF(AND($C153&lt;V$136,COUNT($E153:U153)&lt;$D$134+1),IF($D153*(1-$I$3)/$D$134*(V$136-$C$153)&gt;$D153*(1-$I$3),$D153*$I$3-$D153*$I$4,$D153*(1-$I$3)/$D$134),"")</f>
        <v>0</v>
      </c>
      <c r="W153" s="79">
        <f>IF(AND($C153&lt;W$136,COUNT($E153:V153)&lt;$D$134+1),IF($D153*(1-$I$3)/$D$134*(W$136-$C$153)&gt;$D153*(1-$I$3),$D153*$I$3-$D153*$I$4,$D153*(1-$I$3)/$D$134),"")</f>
        <v>0</v>
      </c>
      <c r="X153" s="79">
        <f>IF(AND($C153&lt;X$136,COUNT($E153:W153)&lt;$D$134+1),IF($D153*(1-$I$3)/$D$134*(X$136-$C$153)&gt;$D153*(1-$I$3),$D153*$I$3-$D153*$I$4,$D153*(1-$I$3)/$D$134),"")</f>
        <v>0</v>
      </c>
      <c r="Y153" s="42">
        <f t="shared" si="47"/>
        <v>0</v>
      </c>
    </row>
    <row r="154" spans="2:25" x14ac:dyDescent="0.15">
      <c r="B154" s="92"/>
      <c r="C154" s="49">
        <v>41</v>
      </c>
      <c r="D154" s="41">
        <v>0</v>
      </c>
      <c r="E154" s="42" t="str">
        <f t="shared" si="46"/>
        <v/>
      </c>
      <c r="F154" s="79" t="str">
        <f>IF(AND($C154&lt;F$136,COUNT($E154:E154)&lt;$D$134+1),IF($D154*(1-$I$3)/$D$134*(F$136-$C$154)&gt;$D154*(1-$I$3),$D154*$I$3-$D154*$I$4,$D154*(1-$I$3)/$D$134),"")</f>
        <v/>
      </c>
      <c r="G154" s="79" t="str">
        <f>IF(AND($C154&lt;G$136,COUNT($E154:F154)&lt;$D$134+1),IF($D154*(1-$I$3)/$D$134*(G$136-$C$154)&gt;$D154*(1-$I$3),$D154*$I$3-$D154*$I$4,$D154*(1-$I$3)/$D$134),"")</f>
        <v/>
      </c>
      <c r="H154" s="79" t="str">
        <f>IF(AND($C154&lt;H$136,COUNT($E154:G154)&lt;$D$134+1),IF($D154*(1-$I$3)/$D$134*(H$136-$C$154)&gt;$D154*(1-$I$3),$D154*$I$3-$D154*$I$4,$D154*(1-$I$3)/$D$134),"")</f>
        <v/>
      </c>
      <c r="I154" s="79" t="str">
        <f>IF(AND($C154&lt;I$136,COUNT($E154:H154)&lt;$D$134+1),IF($D154*(1-$I$3)/$D$134*(I$136-$C$154)&gt;$D154*(1-$I$3),$D154*$I$3-$D154*$I$4,$D154*(1-$I$3)/$D$134),"")</f>
        <v/>
      </c>
      <c r="J154" s="79" t="str">
        <f>IF(AND($C154&lt;J$136,COUNT($E154:I154)&lt;$D$134+1),IF($D154*(1-$I$3)/$D$134*(J$136-$C$154)&gt;$D154*(1-$I$3),$D154*$I$3-$D154*$I$4,$D154*(1-$I$3)/$D$134),"")</f>
        <v/>
      </c>
      <c r="K154" s="79" t="str">
        <f>IF(AND($C154&lt;K$136,COUNT($E154:J154)&lt;$D$134+1),IF($D154*(1-$I$3)/$D$134*(K$136-$C$154)&gt;$D154*(1-$I$3),$D154*$I$3-$D154*$I$4,$D154*(1-$I$3)/$D$134),"")</f>
        <v/>
      </c>
      <c r="L154" s="79" t="str">
        <f>IF(AND($C154&lt;L$136,COUNT($E154:K154)&lt;$D$134+1),IF($D154*(1-$I$3)/$D$134*(L$136-$C$154)&gt;$D154*(1-$I$3),$D154*$I$3-$D154*$I$4,$D154*(1-$I$3)/$D$134),"")</f>
        <v/>
      </c>
      <c r="M154" s="79" t="str">
        <f>IF(AND($C154&lt;M$136,COUNT($E154:L154)&lt;$D$134+1),IF($D154*(1-$I$3)/$D$134*(M$136-$C$154)&gt;$D154*(1-$I$3),$D154*$I$3-$D154*$I$4,$D154*(1-$I$3)/$D$134),"")</f>
        <v/>
      </c>
      <c r="N154" s="79" t="str">
        <f>IF(AND($C154&lt;N$136,COUNT($E154:M154)&lt;$D$134+1),IF($D154*(1-$I$3)/$D$134*(N$136-$C$154)&gt;$D154*(1-$I$3),$D154*$I$3-$D154*$I$4,$D154*(1-$I$3)/$D$134),"")</f>
        <v/>
      </c>
      <c r="O154" s="79" t="str">
        <f>IF(AND($C154&lt;O$136,COUNT($E154:N154)&lt;$D$134+1),IF($D154*(1-$I$3)/$D$134*(O$136-$C$154)&gt;$D154*(1-$I$3),$D154*$I$3-$D154*$I$4,$D154*(1-$I$3)/$D$134),"")</f>
        <v/>
      </c>
      <c r="P154" s="79" t="str">
        <f>IF(AND($C154&lt;P$136,COUNT($E154:O154)&lt;$D$134+1),IF($D154*(1-$I$3)/$D$134*(P$136-$C$154)&gt;$D154*(1-$I$3),$D154*$I$3-$D154*$I$4,$D154*(1-$I$3)/$D$134),"")</f>
        <v/>
      </c>
      <c r="Q154" s="79">
        <f>IF(AND($C154&lt;Q$136,COUNT($E154:P154)&lt;$D$134+1),IF($D154*(1-$I$3)/$D$134*(Q$136-$C$154)&gt;$D154*(1-$I$3),$D154*$I$3-$D154*$I$4,$D154*(1-$I$3)/$D$134),"")</f>
        <v>0</v>
      </c>
      <c r="R154" s="79">
        <f>IF(AND($C154&lt;R$136,COUNT($E154:Q154)&lt;$D$134+1),IF($D154*(1-$I$3)/$D$134*(R$136-$C$154)&gt;$D154*(1-$I$3),$D154*$I$3-$D154*$I$4,$D154*(1-$I$3)/$D$134),"")</f>
        <v>0</v>
      </c>
      <c r="S154" s="79">
        <f>IF(AND($C154&lt;S$136,COUNT($E154:R154)&lt;$D$134+1),IF($D154*(1-$I$3)/$D$134*(S$136-$C$154)&gt;$D154*(1-$I$3),$D154*$I$3-$D154*$I$4,$D154*(1-$I$3)/$D$134),"")</f>
        <v>0</v>
      </c>
      <c r="T154" s="79">
        <f>IF(AND($C154&lt;T$136,COUNT($E154:S154)&lt;$D$134+1),IF($D154*(1-$I$3)/$D$134*(T$136-$C$154)&gt;$D154*(1-$I$3),$D154*$I$3-$D154*$I$4,$D154*(1-$I$3)/$D$134),"")</f>
        <v>0</v>
      </c>
      <c r="U154" s="79">
        <f>IF(AND($C154&lt;U$136,COUNT($E154:T154)&lt;$D$134+1),IF($D154*(1-$I$3)/$D$134*(U$136-$C$154)&gt;$D154*(1-$I$3),$D154*$I$3-$D154*$I$4,$D154*(1-$I$3)/$D$134),"")</f>
        <v>0</v>
      </c>
      <c r="V154" s="79">
        <f>IF(AND($C154&lt;V$136,COUNT($E154:U154)&lt;$D$134+1),IF($D154*(1-$I$3)/$D$134*(V$136-$C$154)&gt;$D154*(1-$I$3),$D154*$I$3-$D154*$I$4,$D154*(1-$I$3)/$D$134),"")</f>
        <v>0</v>
      </c>
      <c r="W154" s="79">
        <f>IF(AND($C154&lt;W$136,COUNT($E154:V154)&lt;$D$134+1),IF($D154*(1-$I$3)/$D$134*(W$136-$C$154)&gt;$D154*(1-$I$3),$D154*$I$3-$D154*$I$4,$D154*(1-$I$3)/$D$134),"")</f>
        <v>0</v>
      </c>
      <c r="X154" s="79">
        <f>IF(AND($C154&lt;X$136,COUNT($E154:W154)&lt;$D$134+1),IF($D154*(1-$I$3)/$D$134*(X$136-$C$154)&gt;$D154*(1-$I$3),$D154*$I$3-$D154*$I$4,$D154*(1-$I$3)/$D$134),"")</f>
        <v>0</v>
      </c>
      <c r="Y154" s="42">
        <f t="shared" si="47"/>
        <v>0</v>
      </c>
    </row>
    <row r="155" spans="2:25" x14ac:dyDescent="0.15">
      <c r="B155" s="92"/>
      <c r="C155" s="49">
        <v>42</v>
      </c>
      <c r="D155" s="41">
        <v>0</v>
      </c>
      <c r="E155" s="42" t="str">
        <f t="shared" si="46"/>
        <v/>
      </c>
      <c r="F155" s="79" t="str">
        <f>IF(AND($C155&lt;F$136,COUNT($E155:E155)&lt;$D$134+1),IF($D155*(1-$I$3)/$D$134*(F$136-$C$155)&gt;$D155*(1-$I$3),$D155*$I$3-$D155*$I$4,$D155*(1-$I$3)/$D$134),"")</f>
        <v/>
      </c>
      <c r="G155" s="79" t="str">
        <f>IF(AND($C155&lt;G$136,COUNT($E155:F155)&lt;$D$134+1),IF($D155*(1-$I$3)/$D$134*(G$136-$C$155)&gt;$D155*(1-$I$3),$D155*$I$3-$D155*$I$4,$D155*(1-$I$3)/$D$134),"")</f>
        <v/>
      </c>
      <c r="H155" s="79" t="str">
        <f>IF(AND($C155&lt;H$136,COUNT($E155:G155)&lt;$D$134+1),IF($D155*(1-$I$3)/$D$134*(H$136-$C$155)&gt;$D155*(1-$I$3),$D155*$I$3-$D155*$I$4,$D155*(1-$I$3)/$D$134),"")</f>
        <v/>
      </c>
      <c r="I155" s="79" t="str">
        <f>IF(AND($C155&lt;I$136,COUNT($E155:H155)&lt;$D$134+1),IF($D155*(1-$I$3)/$D$134*(I$136-$C$155)&gt;$D155*(1-$I$3),$D155*$I$3-$D155*$I$4,$D155*(1-$I$3)/$D$134),"")</f>
        <v/>
      </c>
      <c r="J155" s="79" t="str">
        <f>IF(AND($C155&lt;J$136,COUNT($E155:I155)&lt;$D$134+1),IF($D155*(1-$I$3)/$D$134*(J$136-$C$155)&gt;$D155*(1-$I$3),$D155*$I$3-$D155*$I$4,$D155*(1-$I$3)/$D$134),"")</f>
        <v/>
      </c>
      <c r="K155" s="79" t="str">
        <f>IF(AND($C155&lt;K$136,COUNT($E155:J155)&lt;$D$134+1),IF($D155*(1-$I$3)/$D$134*(K$136-$C$155)&gt;$D155*(1-$I$3),$D155*$I$3-$D155*$I$4,$D155*(1-$I$3)/$D$134),"")</f>
        <v/>
      </c>
      <c r="L155" s="79" t="str">
        <f>IF(AND($C155&lt;L$136,COUNT($E155:K155)&lt;$D$134+1),IF($D155*(1-$I$3)/$D$134*(L$136-$C$155)&gt;$D155*(1-$I$3),$D155*$I$3-$D155*$I$4,$D155*(1-$I$3)/$D$134),"")</f>
        <v/>
      </c>
      <c r="M155" s="79" t="str">
        <f>IF(AND($C155&lt;M$136,COUNT($E155:L155)&lt;$D$134+1),IF($D155*(1-$I$3)/$D$134*(M$136-$C$155)&gt;$D155*(1-$I$3),$D155*$I$3-$D155*$I$4,$D155*(1-$I$3)/$D$134),"")</f>
        <v/>
      </c>
      <c r="N155" s="79" t="str">
        <f>IF(AND($C155&lt;N$136,COUNT($E155:M155)&lt;$D$134+1),IF($D155*(1-$I$3)/$D$134*(N$136-$C$155)&gt;$D155*(1-$I$3),$D155*$I$3-$D155*$I$4,$D155*(1-$I$3)/$D$134),"")</f>
        <v/>
      </c>
      <c r="O155" s="79" t="str">
        <f>IF(AND($C155&lt;O$136,COUNT($E155:N155)&lt;$D$134+1),IF($D155*(1-$I$3)/$D$134*(O$136-$C$155)&gt;$D155*(1-$I$3),$D155*$I$3-$D155*$I$4,$D155*(1-$I$3)/$D$134),"")</f>
        <v/>
      </c>
      <c r="P155" s="79" t="str">
        <f>IF(AND($C155&lt;P$136,COUNT($E155:O155)&lt;$D$134+1),IF($D155*(1-$I$3)/$D$134*(P$136-$C$155)&gt;$D155*(1-$I$3),$D155*$I$3-$D155*$I$4,$D155*(1-$I$3)/$D$134),"")</f>
        <v/>
      </c>
      <c r="Q155" s="79" t="str">
        <f>IF(AND($C155&lt;Q$136,COUNT($E155:P155)&lt;$D$134+1),IF($D155*(1-$I$3)/$D$134*(Q$136-$C$155)&gt;$D155*(1-$I$3),$D155*$I$3-$D155*$I$4,$D155*(1-$I$3)/$D$134),"")</f>
        <v/>
      </c>
      <c r="R155" s="79">
        <f>IF(AND($C155&lt;R$136,COUNT($E155:Q155)&lt;$D$134+1),IF($D155*(1-$I$3)/$D$134*(R$136-$C$155)&gt;$D155*(1-$I$3),$D155*$I$3-$D155*$I$4,$D155*(1-$I$3)/$D$134),"")</f>
        <v>0</v>
      </c>
      <c r="S155" s="79">
        <f>IF(AND($C155&lt;S$136,COUNT($E155:R155)&lt;$D$134+1),IF($D155*(1-$I$3)/$D$134*(S$136-$C$155)&gt;$D155*(1-$I$3),$D155*$I$3-$D155*$I$4,$D155*(1-$I$3)/$D$134),"")</f>
        <v>0</v>
      </c>
      <c r="T155" s="79">
        <f>IF(AND($C155&lt;T$136,COUNT($E155:S155)&lt;$D$134+1),IF($D155*(1-$I$3)/$D$134*(T$136-$C$155)&gt;$D155*(1-$I$3),$D155*$I$3-$D155*$I$4,$D155*(1-$I$3)/$D$134),"")</f>
        <v>0</v>
      </c>
      <c r="U155" s="79">
        <f>IF(AND($C155&lt;U$136,COUNT($E155:T155)&lt;$D$134+1),IF($D155*(1-$I$3)/$D$134*(U$136-$C$155)&gt;$D155*(1-$I$3),$D155*$I$3-$D155*$I$4,$D155*(1-$I$3)/$D$134),"")</f>
        <v>0</v>
      </c>
      <c r="V155" s="79">
        <f>IF(AND($C155&lt;V$136,COUNT($E155:U155)&lt;$D$134+1),IF($D155*(1-$I$3)/$D$134*(V$136-$C$155)&gt;$D155*(1-$I$3),$D155*$I$3-$D155*$I$4,$D155*(1-$I$3)/$D$134),"")</f>
        <v>0</v>
      </c>
      <c r="W155" s="79">
        <f>IF(AND($C155&lt;W$136,COUNT($E155:V155)&lt;$D$134+1),IF($D155*(1-$I$3)/$D$134*(W$136-$C$155)&gt;$D155*(1-$I$3),$D155*$I$3-$D155*$I$4,$D155*(1-$I$3)/$D$134),"")</f>
        <v>0</v>
      </c>
      <c r="X155" s="79">
        <f>IF(AND($C155&lt;X$136,COUNT($E155:W155)&lt;$D$134+1),IF($D155*(1-$I$3)/$D$134*(X$136-$C$155)&gt;$D155*(1-$I$3),$D155*$I$3-$D155*$I$4,$D155*(1-$I$3)/$D$134),"")</f>
        <v>0</v>
      </c>
      <c r="Y155" s="42">
        <f t="shared" si="47"/>
        <v>0</v>
      </c>
    </row>
    <row r="156" spans="2:25" x14ac:dyDescent="0.15">
      <c r="B156" s="92"/>
      <c r="C156" s="49">
        <v>43</v>
      </c>
      <c r="D156" s="41">
        <v>0</v>
      </c>
      <c r="E156" s="42" t="str">
        <f t="shared" si="46"/>
        <v/>
      </c>
      <c r="F156" s="79" t="str">
        <f>IF(AND($C156&lt;F$136,COUNT($E156:E156)&lt;$D$134+1),IF($D156*(1-$I$3)/$D$134*(F$136-$C$156)&gt;$D156*(1-$I$3),$D156*$I$3-$D156*$I$4,$D156*(1-$I$3)/$D$134),"")</f>
        <v/>
      </c>
      <c r="G156" s="79" t="str">
        <f>IF(AND($C156&lt;G$136,COUNT($E156:F156)&lt;$D$134+1),IF($D156*(1-$I$3)/$D$134*(G$136-$C$156)&gt;$D156*(1-$I$3),$D156*$I$3-$D156*$I$4,$D156*(1-$I$3)/$D$134),"")</f>
        <v/>
      </c>
      <c r="H156" s="79" t="str">
        <f>IF(AND($C156&lt;H$136,COUNT($E156:G156)&lt;$D$134+1),IF($D156*(1-$I$3)/$D$134*(H$136-$C$156)&gt;$D156*(1-$I$3),$D156*$I$3-$D156*$I$4,$D156*(1-$I$3)/$D$134),"")</f>
        <v/>
      </c>
      <c r="I156" s="79" t="str">
        <f>IF(AND($C156&lt;I$136,COUNT($E156:H156)&lt;$D$134+1),IF($D156*(1-$I$3)/$D$134*(I$136-$C$156)&gt;$D156*(1-$I$3),$D156*$I$3-$D156*$I$4,$D156*(1-$I$3)/$D$134),"")</f>
        <v/>
      </c>
      <c r="J156" s="79" t="str">
        <f>IF(AND($C156&lt;J$136,COUNT($E156:I156)&lt;$D$134+1),IF($D156*(1-$I$3)/$D$134*(J$136-$C$156)&gt;$D156*(1-$I$3),$D156*$I$3-$D156*$I$4,$D156*(1-$I$3)/$D$134),"")</f>
        <v/>
      </c>
      <c r="K156" s="79" t="str">
        <f>IF(AND($C156&lt;K$136,COUNT($E156:J156)&lt;$D$134+1),IF($D156*(1-$I$3)/$D$134*(K$136-$C$156)&gt;$D156*(1-$I$3),$D156*$I$3-$D156*$I$4,$D156*(1-$I$3)/$D$134),"")</f>
        <v/>
      </c>
      <c r="L156" s="79" t="str">
        <f>IF(AND($C156&lt;L$136,COUNT($E156:K156)&lt;$D$134+1),IF($D156*(1-$I$3)/$D$134*(L$136-$C$156)&gt;$D156*(1-$I$3),$D156*$I$3-$D156*$I$4,$D156*(1-$I$3)/$D$134),"")</f>
        <v/>
      </c>
      <c r="M156" s="79" t="str">
        <f>IF(AND($C156&lt;M$136,COUNT($E156:L156)&lt;$D$134+1),IF($D156*(1-$I$3)/$D$134*(M$136-$C$156)&gt;$D156*(1-$I$3),$D156*$I$3-$D156*$I$4,$D156*(1-$I$3)/$D$134),"")</f>
        <v/>
      </c>
      <c r="N156" s="79" t="str">
        <f>IF(AND($C156&lt;N$136,COUNT($E156:M156)&lt;$D$134+1),IF($D156*(1-$I$3)/$D$134*(N$136-$C$156)&gt;$D156*(1-$I$3),$D156*$I$3-$D156*$I$4,$D156*(1-$I$3)/$D$134),"")</f>
        <v/>
      </c>
      <c r="O156" s="79" t="str">
        <f>IF(AND($C156&lt;O$136,COUNT($E156:N156)&lt;$D$134+1),IF($D156*(1-$I$3)/$D$134*(O$136-$C$156)&gt;$D156*(1-$I$3),$D156*$I$3-$D156*$I$4,$D156*(1-$I$3)/$D$134),"")</f>
        <v/>
      </c>
      <c r="P156" s="79" t="str">
        <f>IF(AND($C156&lt;P$136,COUNT($E156:O156)&lt;$D$134+1),IF($D156*(1-$I$3)/$D$134*(P$136-$C$156)&gt;$D156*(1-$I$3),$D156*$I$3-$D156*$I$4,$D156*(1-$I$3)/$D$134),"")</f>
        <v/>
      </c>
      <c r="Q156" s="79" t="str">
        <f>IF(AND($C156&lt;Q$136,COUNT($E156:P156)&lt;$D$134+1),IF($D156*(1-$I$3)/$D$134*(Q$136-$C$156)&gt;$D156*(1-$I$3),$D156*$I$3-$D156*$I$4,$D156*(1-$I$3)/$D$134),"")</f>
        <v/>
      </c>
      <c r="R156" s="79" t="str">
        <f>IF(AND($C156&lt;R$136,COUNT($E156:Q156)&lt;$D$134+1),IF($D156*(1-$I$3)/$D$134*(R$136-$C$156)&gt;$D156*(1-$I$3),$D156*$I$3-$D156*$I$4,$D156*(1-$I$3)/$D$134),"")</f>
        <v/>
      </c>
      <c r="S156" s="79">
        <f>IF(AND($C156&lt;S$136,COUNT($E156:R156)&lt;$D$134+1),IF($D156*(1-$I$3)/$D$134*(S$136-$C$156)&gt;$D156*(1-$I$3),$D156*$I$3-$D156*$I$4,$D156*(1-$I$3)/$D$134),"")</f>
        <v>0</v>
      </c>
      <c r="T156" s="79">
        <f>IF(AND($C156&lt;T$136,COUNT($E156:S156)&lt;$D$134+1),IF($D156*(1-$I$3)/$D$134*(T$136-$C$156)&gt;$D156*(1-$I$3),$D156*$I$3-$D156*$I$4,$D156*(1-$I$3)/$D$134),"")</f>
        <v>0</v>
      </c>
      <c r="U156" s="79">
        <f>IF(AND($C156&lt;U$136,COUNT($E156:T156)&lt;$D$134+1),IF($D156*(1-$I$3)/$D$134*(U$136-$C$156)&gt;$D156*(1-$I$3),$D156*$I$3-$D156*$I$4,$D156*(1-$I$3)/$D$134),"")</f>
        <v>0</v>
      </c>
      <c r="V156" s="79">
        <f>IF(AND($C156&lt;V$136,COUNT($E156:U156)&lt;$D$134+1),IF($D156*(1-$I$3)/$D$134*(V$136-$C$156)&gt;$D156*(1-$I$3),$D156*$I$3-$D156*$I$4,$D156*(1-$I$3)/$D$134),"")</f>
        <v>0</v>
      </c>
      <c r="W156" s="79">
        <f>IF(AND($C156&lt;W$136,COUNT($E156:V156)&lt;$D$134+1),IF($D156*(1-$I$3)/$D$134*(W$136-$C$156)&gt;$D156*(1-$I$3),$D156*$I$3-$D156*$I$4,$D156*(1-$I$3)/$D$134),"")</f>
        <v>0</v>
      </c>
      <c r="X156" s="79">
        <f>IF(AND($C156&lt;X$136,COUNT($E156:W156)&lt;$D$134+1),IF($D156*(1-$I$3)/$D$134*(X$136-$C$156)&gt;$D156*(1-$I$3),$D156*$I$3-$D156*$I$4,$D156*(1-$I$3)/$D$134),"")</f>
        <v>0</v>
      </c>
      <c r="Y156" s="42">
        <f t="shared" si="47"/>
        <v>0</v>
      </c>
    </row>
    <row r="157" spans="2:25" x14ac:dyDescent="0.15">
      <c r="B157" s="92"/>
      <c r="C157" s="49">
        <v>44</v>
      </c>
      <c r="D157" s="41">
        <v>0</v>
      </c>
      <c r="E157" s="42" t="str">
        <f t="shared" si="46"/>
        <v/>
      </c>
      <c r="F157" s="79" t="str">
        <f>IF(AND($C157&lt;F$136,COUNT($E157:E157)&lt;$D$134+1),IF($D157*(1-$I$3)/$D$134*(F$136-$C$157)&gt;$D157*(1-$I$3),$D157*$I$3-$D157*$I$4,$D157*(1-$I$3)/$D$134),"")</f>
        <v/>
      </c>
      <c r="G157" s="79" t="str">
        <f>IF(AND($C157&lt;G$136,COUNT($E157:F157)&lt;$D$134+1),IF($D157*(1-$I$3)/$D$134*(G$136-$C$157)&gt;$D157*(1-$I$3),$D157*$I$3-$D157*$I$4,$D157*(1-$I$3)/$D$134),"")</f>
        <v/>
      </c>
      <c r="H157" s="79" t="str">
        <f>IF(AND($C157&lt;H$136,COUNT($E157:G157)&lt;$D$134+1),IF($D157*(1-$I$3)/$D$134*(H$136-$C$157)&gt;$D157*(1-$I$3),$D157*$I$3-$D157*$I$4,$D157*(1-$I$3)/$D$134),"")</f>
        <v/>
      </c>
      <c r="I157" s="79" t="str">
        <f>IF(AND($C157&lt;I$136,COUNT($E157:H157)&lt;$D$134+1),IF($D157*(1-$I$3)/$D$134*(I$136-$C$157)&gt;$D157*(1-$I$3),$D157*$I$3-$D157*$I$4,$D157*(1-$I$3)/$D$134),"")</f>
        <v/>
      </c>
      <c r="J157" s="79" t="str">
        <f>IF(AND($C157&lt;J$136,COUNT($E157:I157)&lt;$D$134+1),IF($D157*(1-$I$3)/$D$134*(J$136-$C$157)&gt;$D157*(1-$I$3),$D157*$I$3-$D157*$I$4,$D157*(1-$I$3)/$D$134),"")</f>
        <v/>
      </c>
      <c r="K157" s="79" t="str">
        <f>IF(AND($C157&lt;K$136,COUNT($E157:J157)&lt;$D$134+1),IF($D157*(1-$I$3)/$D$134*(K$136-$C$157)&gt;$D157*(1-$I$3),$D157*$I$3-$D157*$I$4,$D157*(1-$I$3)/$D$134),"")</f>
        <v/>
      </c>
      <c r="L157" s="79" t="str">
        <f>IF(AND($C157&lt;L$136,COUNT($E157:K157)&lt;$D$134+1),IF($D157*(1-$I$3)/$D$134*(L$136-$C$157)&gt;$D157*(1-$I$3),$D157*$I$3-$D157*$I$4,$D157*(1-$I$3)/$D$134),"")</f>
        <v/>
      </c>
      <c r="M157" s="79" t="str">
        <f>IF(AND($C157&lt;M$136,COUNT($E157:L157)&lt;$D$134+1),IF($D157*(1-$I$3)/$D$134*(M$136-$C$157)&gt;$D157*(1-$I$3),$D157*$I$3-$D157*$I$4,$D157*(1-$I$3)/$D$134),"")</f>
        <v/>
      </c>
      <c r="N157" s="79" t="str">
        <f>IF(AND($C157&lt;N$136,COUNT($E157:M157)&lt;$D$134+1),IF($D157*(1-$I$3)/$D$134*(N$136-$C$157)&gt;$D157*(1-$I$3),$D157*$I$3-$D157*$I$4,$D157*(1-$I$3)/$D$134),"")</f>
        <v/>
      </c>
      <c r="O157" s="79" t="str">
        <f>IF(AND($C157&lt;O$136,COUNT($E157:N157)&lt;$D$134+1),IF($D157*(1-$I$3)/$D$134*(O$136-$C$157)&gt;$D157*(1-$I$3),$D157*$I$3-$D157*$I$4,$D157*(1-$I$3)/$D$134),"")</f>
        <v/>
      </c>
      <c r="P157" s="79" t="str">
        <f>IF(AND($C157&lt;P$136,COUNT($E157:O157)&lt;$D$134+1),IF($D157*(1-$I$3)/$D$134*(P$136-$C$157)&gt;$D157*(1-$I$3),$D157*$I$3-$D157*$I$4,$D157*(1-$I$3)/$D$134),"")</f>
        <v/>
      </c>
      <c r="Q157" s="79" t="str">
        <f>IF(AND($C157&lt;Q$136,COUNT($E157:P157)&lt;$D$134+1),IF($D157*(1-$I$3)/$D$134*(Q$136-$C$157)&gt;$D157*(1-$I$3),$D157*$I$3-$D157*$I$4,$D157*(1-$I$3)/$D$134),"")</f>
        <v/>
      </c>
      <c r="R157" s="79" t="str">
        <f>IF(AND($C157&lt;R$136,COUNT($E157:Q157)&lt;$D$134+1),IF($D157*(1-$I$3)/$D$134*(R$136-$C$157)&gt;$D157*(1-$I$3),$D157*$I$3-$D157*$I$4,$D157*(1-$I$3)/$D$134),"")</f>
        <v/>
      </c>
      <c r="S157" s="79" t="str">
        <f>IF(AND($C157&lt;S$136,COUNT($E157:R157)&lt;$D$134+1),IF($D157*(1-$I$3)/$D$134*(S$136-$C$157)&gt;$D157*(1-$I$3),$D157*$I$3-$D157*$I$4,$D157*(1-$I$3)/$D$134),"")</f>
        <v/>
      </c>
      <c r="T157" s="79">
        <f>IF(AND($C157&lt;T$136,COUNT($E157:S157)&lt;$D$134+1),IF($D157*(1-$I$3)/$D$134*(T$136-$C$157)&gt;$D157*(1-$I$3),$D157*$I$3-$D157*$I$4,$D157*(1-$I$3)/$D$134),"")</f>
        <v>0</v>
      </c>
      <c r="U157" s="79">
        <f>IF(AND($C157&lt;U$136,COUNT($E157:T157)&lt;$D$134+1),IF($D157*(1-$I$3)/$D$134*(U$136-$C$157)&gt;$D157*(1-$I$3),$D157*$I$3-$D157*$I$4,$D157*(1-$I$3)/$D$134),"")</f>
        <v>0</v>
      </c>
      <c r="V157" s="79">
        <f>IF(AND($C157&lt;V$136,COUNT($E157:U157)&lt;$D$134+1),IF($D157*(1-$I$3)/$D$134*(V$136-$C$157)&gt;$D157*(1-$I$3),$D157*$I$3-$D157*$I$4,$D157*(1-$I$3)/$D$134),"")</f>
        <v>0</v>
      </c>
      <c r="W157" s="79">
        <f>IF(AND($C157&lt;W$136,COUNT($E157:V157)&lt;$D$134+1),IF($D157*(1-$I$3)/$D$134*(W$136-$C$157)&gt;$D157*(1-$I$3),$D157*$I$3-$D157*$I$4,$D157*(1-$I$3)/$D$134),"")</f>
        <v>0</v>
      </c>
      <c r="X157" s="79">
        <f>IF(AND($C157&lt;X$136,COUNT($E157:W157)&lt;$D$134+1),IF($D157*(1-$I$3)/$D$134*(X$136-$C$157)&gt;$D157*(1-$I$3),$D157*$I$3-$D157*$I$4,$D157*(1-$I$3)/$D$134),"")</f>
        <v>0</v>
      </c>
      <c r="Y157" s="42">
        <f t="shared" si="47"/>
        <v>0</v>
      </c>
    </row>
    <row r="158" spans="2:25" x14ac:dyDescent="0.15">
      <c r="B158" s="92"/>
      <c r="C158" s="49">
        <v>45</v>
      </c>
      <c r="D158" s="41">
        <v>0</v>
      </c>
      <c r="E158" s="42" t="str">
        <f t="shared" si="46"/>
        <v/>
      </c>
      <c r="F158" s="79" t="str">
        <f>IF(AND($C158&lt;F$136,COUNT($E158:E158)&lt;$D$134+1),IF($D158*(1-$I$3)/$D$134*(F$136-$C$158)&gt;$D158*(1-$I$3),$D158*$I$3-$D158*$I$4,$D158*(1-$I$3)/$D$134),"")</f>
        <v/>
      </c>
      <c r="G158" s="79" t="str">
        <f>IF(AND($C158&lt;G$136,COUNT($E158:F158)&lt;$D$134+1),IF($D158*(1-$I$3)/$D$134*(G$136-$C$158)&gt;$D158*(1-$I$3),$D158*$I$3-$D158*$I$4,$D158*(1-$I$3)/$D$134),"")</f>
        <v/>
      </c>
      <c r="H158" s="79" t="str">
        <f>IF(AND($C158&lt;H$136,COUNT($E158:G158)&lt;$D$134+1),IF($D158*(1-$I$3)/$D$134*(H$136-$C$158)&gt;$D158*(1-$I$3),$D158*$I$3-$D158*$I$4,$D158*(1-$I$3)/$D$134),"")</f>
        <v/>
      </c>
      <c r="I158" s="79" t="str">
        <f>IF(AND($C158&lt;I$136,COUNT($E158:H158)&lt;$D$134+1),IF($D158*(1-$I$3)/$D$134*(I$136-$C$158)&gt;$D158*(1-$I$3),$D158*$I$3-$D158*$I$4,$D158*(1-$I$3)/$D$134),"")</f>
        <v/>
      </c>
      <c r="J158" s="79" t="str">
        <f>IF(AND($C158&lt;J$136,COUNT($E158:I158)&lt;$D$134+1),IF($D158*(1-$I$3)/$D$134*(J$136-$C$158)&gt;$D158*(1-$I$3),$D158*$I$3-$D158*$I$4,$D158*(1-$I$3)/$D$134),"")</f>
        <v/>
      </c>
      <c r="K158" s="79" t="str">
        <f>IF(AND($C158&lt;K$136,COUNT($E158:J158)&lt;$D$134+1),IF($D158*(1-$I$3)/$D$134*(K$136-$C$158)&gt;$D158*(1-$I$3),$D158*$I$3-$D158*$I$4,$D158*(1-$I$3)/$D$134),"")</f>
        <v/>
      </c>
      <c r="L158" s="79" t="str">
        <f>IF(AND($C158&lt;L$136,COUNT($E158:K158)&lt;$D$134+1),IF($D158*(1-$I$3)/$D$134*(L$136-$C$158)&gt;$D158*(1-$I$3),$D158*$I$3-$D158*$I$4,$D158*(1-$I$3)/$D$134),"")</f>
        <v/>
      </c>
      <c r="M158" s="79" t="str">
        <f>IF(AND($C158&lt;M$136,COUNT($E158:L158)&lt;$D$134+1),IF($D158*(1-$I$3)/$D$134*(M$136-$C$158)&gt;$D158*(1-$I$3),$D158*$I$3-$D158*$I$4,$D158*(1-$I$3)/$D$134),"")</f>
        <v/>
      </c>
      <c r="N158" s="79" t="str">
        <f>IF(AND($C158&lt;N$136,COUNT($E158:M158)&lt;$D$134+1),IF($D158*(1-$I$3)/$D$134*(N$136-$C$158)&gt;$D158*(1-$I$3),$D158*$I$3-$D158*$I$4,$D158*(1-$I$3)/$D$134),"")</f>
        <v/>
      </c>
      <c r="O158" s="79" t="str">
        <f>IF(AND($C158&lt;O$136,COUNT($E158:N158)&lt;$D$134+1),IF($D158*(1-$I$3)/$D$134*(O$136-$C$158)&gt;$D158*(1-$I$3),$D158*$I$3-$D158*$I$4,$D158*(1-$I$3)/$D$134),"")</f>
        <v/>
      </c>
      <c r="P158" s="79" t="str">
        <f>IF(AND($C158&lt;P$136,COUNT($E158:O158)&lt;$D$134+1),IF($D158*(1-$I$3)/$D$134*(P$136-$C$158)&gt;$D158*(1-$I$3),$D158*$I$3-$D158*$I$4,$D158*(1-$I$3)/$D$134),"")</f>
        <v/>
      </c>
      <c r="Q158" s="79" t="str">
        <f>IF(AND($C158&lt;Q$136,COUNT($E158:P158)&lt;$D$134+1),IF($D158*(1-$I$3)/$D$134*(Q$136-$C$158)&gt;$D158*(1-$I$3),$D158*$I$3-$D158*$I$4,$D158*(1-$I$3)/$D$134),"")</f>
        <v/>
      </c>
      <c r="R158" s="79" t="str">
        <f>IF(AND($C158&lt;R$136,COUNT($E158:Q158)&lt;$D$134+1),IF($D158*(1-$I$3)/$D$134*(R$136-$C$158)&gt;$D158*(1-$I$3),$D158*$I$3-$D158*$I$4,$D158*(1-$I$3)/$D$134),"")</f>
        <v/>
      </c>
      <c r="S158" s="79" t="str">
        <f>IF(AND($C158&lt;S$136,COUNT($E158:R158)&lt;$D$134+1),IF($D158*(1-$I$3)/$D$134*(S$136-$C$158)&gt;$D158*(1-$I$3),$D158*$I$3-$D158*$I$4,$D158*(1-$I$3)/$D$134),"")</f>
        <v/>
      </c>
      <c r="T158" s="79" t="str">
        <f>IF(AND($C158&lt;T$136,COUNT($E158:S158)&lt;$D$134+1),IF($D158*(1-$I$3)/$D$134*(T$136-$C$158)&gt;$D158*(1-$I$3),$D158*$I$3-$D158*$I$4,$D158*(1-$I$3)/$D$134),"")</f>
        <v/>
      </c>
      <c r="U158" s="79">
        <f>IF(AND($C158&lt;U$136,COUNT($E158:T158)&lt;$D$134+1),IF($D158*(1-$I$3)/$D$134*(U$136-$C$158)&gt;$D158*(1-$I$3),$D158*$I$3-$D158*$I$4,$D158*(1-$I$3)/$D$134),"")</f>
        <v>0</v>
      </c>
      <c r="V158" s="79">
        <f>IF(AND($C158&lt;V$136,COUNT($E158:U158)&lt;$D$134+1),IF($D158*(1-$I$3)/$D$134*(V$136-$C$158)&gt;$D158*(1-$I$3),$D158*$I$3-$D158*$I$4,$D158*(1-$I$3)/$D$134),"")</f>
        <v>0</v>
      </c>
      <c r="W158" s="79">
        <f>IF(AND($C158&lt;W$136,COUNT($E158:V158)&lt;$D$134+1),IF($D158*(1-$I$3)/$D$134*(W$136-$C$158)&gt;$D158*(1-$I$3),$D158*$I$3-$D158*$I$4,$D158*(1-$I$3)/$D$134),"")</f>
        <v>0</v>
      </c>
      <c r="X158" s="79">
        <f>IF(AND($C158&lt;X$136,COUNT($E158:W158)&lt;$D$134+1),IF($D158*(1-$I$3)/$D$134*(X$136-$C$158)&gt;$D158*(1-$I$3),$D158*$I$3-$D158*$I$4,$D158*(1-$I$3)/$D$134),"")</f>
        <v>0</v>
      </c>
      <c r="Y158" s="42">
        <f t="shared" si="47"/>
        <v>0</v>
      </c>
    </row>
    <row r="159" spans="2:25" x14ac:dyDescent="0.15">
      <c r="B159" s="92"/>
      <c r="C159" s="49">
        <v>46</v>
      </c>
      <c r="D159" s="41">
        <v>0</v>
      </c>
      <c r="E159" s="42" t="str">
        <f t="shared" si="46"/>
        <v/>
      </c>
      <c r="F159" s="79" t="str">
        <f>IF(AND($C159&lt;F$136,COUNT($E159:E159)&lt;$D$134+1),IF($D159*(1-$I$3)/$D$134*(F$136-$C$159)&gt;$D159*(1-$I$3),$D159*$I$3-$D159*$I$4,$D159*(1-$I$3)/$D$134),"")</f>
        <v/>
      </c>
      <c r="G159" s="79" t="str">
        <f>IF(AND($C159&lt;G$136,COUNT($E159:F159)&lt;$D$134+1),IF($D159*(1-$I$3)/$D$134*(G$136-$C$159)&gt;$D159*(1-$I$3),$D159*$I$3-$D159*$I$4,$D159*(1-$I$3)/$D$134),"")</f>
        <v/>
      </c>
      <c r="H159" s="79" t="str">
        <f>IF(AND($C159&lt;H$136,COUNT($E159:G159)&lt;$D$134+1),IF($D159*(1-$I$3)/$D$134*(H$136-$C$159)&gt;$D159*(1-$I$3),$D159*$I$3-$D159*$I$4,$D159*(1-$I$3)/$D$134),"")</f>
        <v/>
      </c>
      <c r="I159" s="79" t="str">
        <f>IF(AND($C159&lt;I$136,COUNT($E159:H159)&lt;$D$134+1),IF($D159*(1-$I$3)/$D$134*(I$136-$C$159)&gt;$D159*(1-$I$3),$D159*$I$3-$D159*$I$4,$D159*(1-$I$3)/$D$134),"")</f>
        <v/>
      </c>
      <c r="J159" s="79" t="str">
        <f>IF(AND($C159&lt;J$136,COUNT($E159:I159)&lt;$D$134+1),IF($D159*(1-$I$3)/$D$134*(J$136-$C$159)&gt;$D159*(1-$I$3),$D159*$I$3-$D159*$I$4,$D159*(1-$I$3)/$D$134),"")</f>
        <v/>
      </c>
      <c r="K159" s="79" t="str">
        <f>IF(AND($C159&lt;K$136,COUNT($E159:J159)&lt;$D$134+1),IF($D159*(1-$I$3)/$D$134*(K$136-$C$159)&gt;$D159*(1-$I$3),$D159*$I$3-$D159*$I$4,$D159*(1-$I$3)/$D$134),"")</f>
        <v/>
      </c>
      <c r="L159" s="79" t="str">
        <f>IF(AND($C159&lt;L$136,COUNT($E159:K159)&lt;$D$134+1),IF($D159*(1-$I$3)/$D$134*(L$136-$C$159)&gt;$D159*(1-$I$3),$D159*$I$3-$D159*$I$4,$D159*(1-$I$3)/$D$134),"")</f>
        <v/>
      </c>
      <c r="M159" s="79" t="str">
        <f>IF(AND($C159&lt;M$136,COUNT($E159:L159)&lt;$D$134+1),IF($D159*(1-$I$3)/$D$134*(M$136-$C$159)&gt;$D159*(1-$I$3),$D159*$I$3-$D159*$I$4,$D159*(1-$I$3)/$D$134),"")</f>
        <v/>
      </c>
      <c r="N159" s="79" t="str">
        <f>IF(AND($C159&lt;N$136,COUNT($E159:M159)&lt;$D$134+1),IF($D159*(1-$I$3)/$D$134*(N$136-$C$159)&gt;$D159*(1-$I$3),$D159*$I$3-$D159*$I$4,$D159*(1-$I$3)/$D$134),"")</f>
        <v/>
      </c>
      <c r="O159" s="79" t="str">
        <f>IF(AND($C159&lt;O$136,COUNT($E159:N159)&lt;$D$134+1),IF($D159*(1-$I$3)/$D$134*(O$136-$C$159)&gt;$D159*(1-$I$3),$D159*$I$3-$D159*$I$4,$D159*(1-$I$3)/$D$134),"")</f>
        <v/>
      </c>
      <c r="P159" s="79" t="str">
        <f>IF(AND($C159&lt;P$136,COUNT($E159:O159)&lt;$D$134+1),IF($D159*(1-$I$3)/$D$134*(P$136-$C$159)&gt;$D159*(1-$I$3),$D159*$I$3-$D159*$I$4,$D159*(1-$I$3)/$D$134),"")</f>
        <v/>
      </c>
      <c r="Q159" s="79" t="str">
        <f>IF(AND($C159&lt;Q$136,COUNT($E159:P159)&lt;$D$134+1),IF($D159*(1-$I$3)/$D$134*(Q$136-$C$159)&gt;$D159*(1-$I$3),$D159*$I$3-$D159*$I$4,$D159*(1-$I$3)/$D$134),"")</f>
        <v/>
      </c>
      <c r="R159" s="79" t="str">
        <f>IF(AND($C159&lt;R$136,COUNT($E159:Q159)&lt;$D$134+1),IF($D159*(1-$I$3)/$D$134*(R$136-$C$159)&gt;$D159*(1-$I$3),$D159*$I$3-$D159*$I$4,$D159*(1-$I$3)/$D$134),"")</f>
        <v/>
      </c>
      <c r="S159" s="79" t="str">
        <f>IF(AND($C159&lt;S$136,COUNT($E159:R159)&lt;$D$134+1),IF($D159*(1-$I$3)/$D$134*(S$136-$C$159)&gt;$D159*(1-$I$3),$D159*$I$3-$D159*$I$4,$D159*(1-$I$3)/$D$134),"")</f>
        <v/>
      </c>
      <c r="T159" s="79" t="str">
        <f>IF(AND($C159&lt;T$136,COUNT($E159:S159)&lt;$D$134+1),IF($D159*(1-$I$3)/$D$134*(T$136-$C$159)&gt;$D159*(1-$I$3),$D159*$I$3-$D159*$I$4,$D159*(1-$I$3)/$D$134),"")</f>
        <v/>
      </c>
      <c r="U159" s="79" t="str">
        <f>IF(AND($C159&lt;U$136,COUNT($E159:T159)&lt;$D$134+1),IF($D159*(1-$I$3)/$D$134*(U$136-$C$159)&gt;$D159*(1-$I$3),$D159*$I$3-$D159*$I$4,$D159*(1-$I$3)/$D$134),"")</f>
        <v/>
      </c>
      <c r="V159" s="79">
        <f>IF(AND($C159&lt;V$136,COUNT($E159:U159)&lt;$D$134+1),IF($D159*(1-$I$3)/$D$134*(V$136-$C$159)&gt;$D159*(1-$I$3),$D159*$I$3-$D159*$I$4,$D159*(1-$I$3)/$D$134),"")</f>
        <v>0</v>
      </c>
      <c r="W159" s="79">
        <f>IF(AND($C159&lt;W$136,COUNT($E159:V159)&lt;$D$134+1),IF($D159*(1-$I$3)/$D$134*(W$136-$C$159)&gt;$D159*(1-$I$3),$D159*$I$3-$D159*$I$4,$D159*(1-$I$3)/$D$134),"")</f>
        <v>0</v>
      </c>
      <c r="X159" s="79">
        <f>IF(AND($C159&lt;X$136,COUNT($E159:W159)&lt;$D$134+1),IF($D159*(1-$I$3)/$D$134*(X$136-$C$159)&gt;$D159*(1-$I$3),$D159*$I$3-$D159*$I$4,$D159*(1-$I$3)/$D$134),"")</f>
        <v>0</v>
      </c>
      <c r="Y159" s="42">
        <f t="shared" si="47"/>
        <v>0</v>
      </c>
    </row>
    <row r="160" spans="2:25" x14ac:dyDescent="0.15">
      <c r="B160" s="92"/>
      <c r="C160" s="49">
        <v>47</v>
      </c>
      <c r="D160" s="41">
        <v>0</v>
      </c>
      <c r="E160" s="42" t="str">
        <f t="shared" si="46"/>
        <v/>
      </c>
      <c r="F160" s="79" t="str">
        <f>IF(AND($C160&lt;F$136,COUNT($E160:E160)&lt;$D$134+1),IF($D160*(1-$I$3)/$D$134*(F$136-$C$160)&gt;$D160*(1-$I$3),$D160*$I$3-$D160*$I$4,$D160*(1-$I$3)/$D$134),"")</f>
        <v/>
      </c>
      <c r="G160" s="79" t="str">
        <f>IF(AND($C160&lt;G$136,COUNT($E160:F160)&lt;$D$134+1),IF($D160*(1-$I$3)/$D$134*(G$136-$C$160)&gt;$D160*(1-$I$3),$D160*$I$3-$D160*$I$4,$D160*(1-$I$3)/$D$134),"")</f>
        <v/>
      </c>
      <c r="H160" s="79" t="str">
        <f>IF(AND($C160&lt;H$136,COUNT($E160:G160)&lt;$D$134+1),IF($D160*(1-$I$3)/$D$134*(H$136-$C$160)&gt;$D160*(1-$I$3),$D160*$I$3-$D160*$I$4,$D160*(1-$I$3)/$D$134),"")</f>
        <v/>
      </c>
      <c r="I160" s="79" t="str">
        <f>IF(AND($C160&lt;I$136,COUNT($E160:H160)&lt;$D$134+1),IF($D160*(1-$I$3)/$D$134*(I$136-$C$160)&gt;$D160*(1-$I$3),$D160*$I$3-$D160*$I$4,$D160*(1-$I$3)/$D$134),"")</f>
        <v/>
      </c>
      <c r="J160" s="79" t="str">
        <f>IF(AND($C160&lt;J$136,COUNT($E160:I160)&lt;$D$134+1),IF($D160*(1-$I$3)/$D$134*(J$136-$C$160)&gt;$D160*(1-$I$3),$D160*$I$3-$D160*$I$4,$D160*(1-$I$3)/$D$134),"")</f>
        <v/>
      </c>
      <c r="K160" s="79" t="str">
        <f>IF(AND($C160&lt;K$136,COUNT($E160:J160)&lt;$D$134+1),IF($D160*(1-$I$3)/$D$134*(K$136-$C$160)&gt;$D160*(1-$I$3),$D160*$I$3-$D160*$I$4,$D160*(1-$I$3)/$D$134),"")</f>
        <v/>
      </c>
      <c r="L160" s="79" t="str">
        <f>IF(AND($C160&lt;L$136,COUNT($E160:K160)&lt;$D$134+1),IF($D160*(1-$I$3)/$D$134*(L$136-$C$160)&gt;$D160*(1-$I$3),$D160*$I$3-$D160*$I$4,$D160*(1-$I$3)/$D$134),"")</f>
        <v/>
      </c>
      <c r="M160" s="79" t="str">
        <f>IF(AND($C160&lt;M$136,COUNT($E160:L160)&lt;$D$134+1),IF($D160*(1-$I$3)/$D$134*(M$136-$C$160)&gt;$D160*(1-$I$3),$D160*$I$3-$D160*$I$4,$D160*(1-$I$3)/$D$134),"")</f>
        <v/>
      </c>
      <c r="N160" s="79" t="str">
        <f>IF(AND($C160&lt;N$136,COUNT($E160:M160)&lt;$D$134+1),IF($D160*(1-$I$3)/$D$134*(N$136-$C$160)&gt;$D160*(1-$I$3),$D160*$I$3-$D160*$I$4,$D160*(1-$I$3)/$D$134),"")</f>
        <v/>
      </c>
      <c r="O160" s="79" t="str">
        <f>IF(AND($C160&lt;O$136,COUNT($E160:N160)&lt;$D$134+1),IF($D160*(1-$I$3)/$D$134*(O$136-$C$160)&gt;$D160*(1-$I$3),$D160*$I$3-$D160*$I$4,$D160*(1-$I$3)/$D$134),"")</f>
        <v/>
      </c>
      <c r="P160" s="79" t="str">
        <f>IF(AND($C160&lt;P$136,COUNT($E160:O160)&lt;$D$134+1),IF($D160*(1-$I$3)/$D$134*(P$136-$C$160)&gt;$D160*(1-$I$3),$D160*$I$3-$D160*$I$4,$D160*(1-$I$3)/$D$134),"")</f>
        <v/>
      </c>
      <c r="Q160" s="79" t="str">
        <f>IF(AND($C160&lt;Q$136,COUNT($E160:P160)&lt;$D$134+1),IF($D160*(1-$I$3)/$D$134*(Q$136-$C$160)&gt;$D160*(1-$I$3),$D160*$I$3-$D160*$I$4,$D160*(1-$I$3)/$D$134),"")</f>
        <v/>
      </c>
      <c r="R160" s="79" t="str">
        <f>IF(AND($C160&lt;R$136,COUNT($E160:Q160)&lt;$D$134+1),IF($D160*(1-$I$3)/$D$134*(R$136-$C$160)&gt;$D160*(1-$I$3),$D160*$I$3-$D160*$I$4,$D160*(1-$I$3)/$D$134),"")</f>
        <v/>
      </c>
      <c r="S160" s="79" t="str">
        <f>IF(AND($C160&lt;S$136,COUNT($E160:R160)&lt;$D$134+1),IF($D160*(1-$I$3)/$D$134*(S$136-$C$160)&gt;$D160*(1-$I$3),$D160*$I$3-$D160*$I$4,$D160*(1-$I$3)/$D$134),"")</f>
        <v/>
      </c>
      <c r="T160" s="79" t="str">
        <f>IF(AND($C160&lt;T$136,COUNT($E160:S160)&lt;$D$134+1),IF($D160*(1-$I$3)/$D$134*(T$136-$C$160)&gt;$D160*(1-$I$3),$D160*$I$3-$D160*$I$4,$D160*(1-$I$3)/$D$134),"")</f>
        <v/>
      </c>
      <c r="U160" s="79" t="str">
        <f>IF(AND($C160&lt;U$136,COUNT($E160:T160)&lt;$D$134+1),IF($D160*(1-$I$3)/$D$134*(U$136-$C$160)&gt;$D160*(1-$I$3),$D160*$I$3-$D160*$I$4,$D160*(1-$I$3)/$D$134),"")</f>
        <v/>
      </c>
      <c r="V160" s="79" t="str">
        <f>IF(AND($C160&lt;V$136,COUNT($E160:U160)&lt;$D$134+1),IF($D160*(1-$I$3)/$D$134*(V$136-$C$160)&gt;$D160*(1-$I$3),$D160*$I$3-$D160*$I$4,$D160*(1-$I$3)/$D$134),"")</f>
        <v/>
      </c>
      <c r="W160" s="79">
        <f>IF(AND($C160&lt;W$136,COUNT($E160:V160)&lt;$D$134+1),IF($D160*(1-$I$3)/$D$134*(W$136-$C$160)&gt;$D160*(1-$I$3),$D160*$I$3-$D160*$I$4,$D160*(1-$I$3)/$D$134),"")</f>
        <v>0</v>
      </c>
      <c r="X160" s="79">
        <f>IF(AND($C160&lt;X$136,COUNT($E160:W160)&lt;$D$134+1),IF($D160*(1-$I$3)/$D$134*(X$136-$C$160)&gt;$D160*(1-$I$3),$D160*$I$3-$D160*$I$4,$D160*(1-$I$3)/$D$134),"")</f>
        <v>0</v>
      </c>
      <c r="Y160" s="42">
        <f t="shared" si="47"/>
        <v>0</v>
      </c>
    </row>
    <row r="161" spans="1:25" x14ac:dyDescent="0.15">
      <c r="B161" s="92"/>
      <c r="C161" s="49">
        <v>48</v>
      </c>
      <c r="D161" s="41">
        <v>0</v>
      </c>
      <c r="E161" s="42" t="str">
        <f t="shared" si="46"/>
        <v/>
      </c>
      <c r="F161" s="79" t="str">
        <f>IF(AND($C161&lt;F$136,COUNT($E161:E161)&lt;$D$134+1),IF($D161*(1-$I$3)/$D$134*(F$136-$C$161)&gt;$D161*(1-$I$3),$D161*$I$3-$D161*$I$4,$D161*(1-$I$3)/$D$134),"")</f>
        <v/>
      </c>
      <c r="G161" s="79" t="str">
        <f>IF(AND($C161&lt;G$136,COUNT($E161:F161)&lt;$D$134+1),IF($D161*(1-$I$3)/$D$134*(G$136-$C$161)&gt;$D161*(1-$I$3),$D161*$I$3-$D161*$I$4,$D161*(1-$I$3)/$D$134),"")</f>
        <v/>
      </c>
      <c r="H161" s="79" t="str">
        <f>IF(AND($C161&lt;H$136,COUNT($E161:G161)&lt;$D$134+1),IF($D161*(1-$I$3)/$D$134*(H$136-$C$161)&gt;$D161*(1-$I$3),$D161*$I$3-$D161*$I$4,$D161*(1-$I$3)/$D$134),"")</f>
        <v/>
      </c>
      <c r="I161" s="79" t="str">
        <f>IF(AND($C161&lt;I$136,COUNT($E161:H161)&lt;$D$134+1),IF($D161*(1-$I$3)/$D$134*(I$136-$C$161)&gt;$D161*(1-$I$3),$D161*$I$3-$D161*$I$4,$D161*(1-$I$3)/$D$134),"")</f>
        <v/>
      </c>
      <c r="J161" s="79" t="str">
        <f>IF(AND($C161&lt;J$136,COUNT($E161:I161)&lt;$D$134+1),IF($D161*(1-$I$3)/$D$134*(J$136-$C$161)&gt;$D161*(1-$I$3),$D161*$I$3-$D161*$I$4,$D161*(1-$I$3)/$D$134),"")</f>
        <v/>
      </c>
      <c r="K161" s="79" t="str">
        <f>IF(AND($C161&lt;K$136,COUNT($E161:J161)&lt;$D$134+1),IF($D161*(1-$I$3)/$D$134*(K$136-$C$161)&gt;$D161*(1-$I$3),$D161*$I$3-$D161*$I$4,$D161*(1-$I$3)/$D$134),"")</f>
        <v/>
      </c>
      <c r="L161" s="79" t="str">
        <f>IF(AND($C161&lt;L$136,COUNT($E161:K161)&lt;$D$134+1),IF($D161*(1-$I$3)/$D$134*(L$136-$C$161)&gt;$D161*(1-$I$3),$D161*$I$3-$D161*$I$4,$D161*(1-$I$3)/$D$134),"")</f>
        <v/>
      </c>
      <c r="M161" s="79" t="str">
        <f>IF(AND($C161&lt;M$136,COUNT($E161:L161)&lt;$D$134+1),IF($D161*(1-$I$3)/$D$134*(M$136-$C$161)&gt;$D161*(1-$I$3),$D161*$I$3-$D161*$I$4,$D161*(1-$I$3)/$D$134),"")</f>
        <v/>
      </c>
      <c r="N161" s="79" t="str">
        <f>IF(AND($C161&lt;N$136,COUNT($E161:M161)&lt;$D$134+1),IF($D161*(1-$I$3)/$D$134*(N$136-$C$161)&gt;$D161*(1-$I$3),$D161*$I$3-$D161*$I$4,$D161*(1-$I$3)/$D$134),"")</f>
        <v/>
      </c>
      <c r="O161" s="79" t="str">
        <f>IF(AND($C161&lt;O$136,COUNT($E161:N161)&lt;$D$134+1),IF($D161*(1-$I$3)/$D$134*(O$136-$C$161)&gt;$D161*(1-$I$3),$D161*$I$3-$D161*$I$4,$D161*(1-$I$3)/$D$134),"")</f>
        <v/>
      </c>
      <c r="P161" s="79" t="str">
        <f>IF(AND($C161&lt;P$136,COUNT($E161:O161)&lt;$D$134+1),IF($D161*(1-$I$3)/$D$134*(P$136-$C$161)&gt;$D161*(1-$I$3),$D161*$I$3-$D161*$I$4,$D161*(1-$I$3)/$D$134),"")</f>
        <v/>
      </c>
      <c r="Q161" s="79" t="str">
        <f>IF(AND($C161&lt;Q$136,COUNT($E161:P161)&lt;$D$134+1),IF($D161*(1-$I$3)/$D$134*(Q$136-$C$161)&gt;$D161*(1-$I$3),$D161*$I$3-$D161*$I$4,$D161*(1-$I$3)/$D$134),"")</f>
        <v/>
      </c>
      <c r="R161" s="79" t="str">
        <f>IF(AND($C161&lt;R$136,COUNT($E161:Q161)&lt;$D$134+1),IF($D161*(1-$I$3)/$D$134*(R$136-$C$161)&gt;$D161*(1-$I$3),$D161*$I$3-$D161*$I$4,$D161*(1-$I$3)/$D$134),"")</f>
        <v/>
      </c>
      <c r="S161" s="79" t="str">
        <f>IF(AND($C161&lt;S$136,COUNT($E161:R161)&lt;$D$134+1),IF($D161*(1-$I$3)/$D$134*(S$136-$C$161)&gt;$D161*(1-$I$3),$D161*$I$3-$D161*$I$4,$D161*(1-$I$3)/$D$134),"")</f>
        <v/>
      </c>
      <c r="T161" s="79" t="str">
        <f>IF(AND($C161&lt;T$136,COUNT($E161:S161)&lt;$D$134+1),IF($D161*(1-$I$3)/$D$134*(T$136-$C$161)&gt;$D161*(1-$I$3),$D161*$I$3-$D161*$I$4,$D161*(1-$I$3)/$D$134),"")</f>
        <v/>
      </c>
      <c r="U161" s="79" t="str">
        <f>IF(AND($C161&lt;U$136,COUNT($E161:T161)&lt;$D$134+1),IF($D161*(1-$I$3)/$D$134*(U$136-$C$161)&gt;$D161*(1-$I$3),$D161*$I$3-$D161*$I$4,$D161*(1-$I$3)/$D$134),"")</f>
        <v/>
      </c>
      <c r="V161" s="79" t="str">
        <f>IF(AND($C161&lt;V$136,COUNT($E161:U161)&lt;$D$134+1),IF($D161*(1-$I$3)/$D$134*(V$136-$C$161)&gt;$D161*(1-$I$3),$D161*$I$3-$D161*$I$4,$D161*(1-$I$3)/$D$134),"")</f>
        <v/>
      </c>
      <c r="W161" s="79" t="str">
        <f>IF(AND($C161&lt;W$136,COUNT($E161:V161)&lt;$D$134+1),IF($D161*(1-$I$3)/$D$134*(W$136-$C$161)&gt;$D161*(1-$I$3),$D161*$I$3-$D161*$I$4,$D161*(1-$I$3)/$D$134),"")</f>
        <v/>
      </c>
      <c r="X161" s="79">
        <f>IF(AND($C161&lt;X$136,COUNT($E161:W161)&lt;$D$134+1),IF($D161*(1-$I$3)/$D$134*(X$136-$C$161)&gt;$D161*(1-$I$3),$D161*$I$3-$D161*$I$4,$D161*(1-$I$3)/$D$134),"")</f>
        <v>0</v>
      </c>
      <c r="Y161" s="42">
        <f t="shared" si="47"/>
        <v>0</v>
      </c>
    </row>
    <row r="162" spans="1:25" x14ac:dyDescent="0.15">
      <c r="B162" s="93"/>
      <c r="C162" s="52">
        <v>49</v>
      </c>
      <c r="D162" s="43">
        <v>0</v>
      </c>
      <c r="E162" s="44" t="str">
        <f t="shared" si="46"/>
        <v/>
      </c>
      <c r="F162" s="80" t="str">
        <f>IF(AND($C162&lt;F$136,COUNT($E162:E162)&lt;$D$134+1),IF($D162*(1-$I$3)/$D$134*(F$136-$C$162)&gt;$D162*(1-$I$3),$D162*$I$3-$D162*$I$4,$D162*(1-$I$3)/$D$134),"")</f>
        <v/>
      </c>
      <c r="G162" s="80" t="str">
        <f>IF(AND($C162&lt;G$136,COUNT($E162:F162)&lt;$D$134+1),IF($D162*(1-$I$3)/$D$134*(G$136-$C$162)&gt;$D162*(1-$I$3),$D162*$I$3-$D162*$I$4,$D162*(1-$I$3)/$D$134),"")</f>
        <v/>
      </c>
      <c r="H162" s="80" t="str">
        <f>IF(AND($C162&lt;H$136,COUNT($E162:G162)&lt;$D$134+1),IF($D162*(1-$I$3)/$D$134*(H$136-$C$162)&gt;$D162*(1-$I$3),$D162*$I$3-$D162*$I$4,$D162*(1-$I$3)/$D$134),"")</f>
        <v/>
      </c>
      <c r="I162" s="80" t="str">
        <f>IF(AND($C162&lt;I$136,COUNT($E162:H162)&lt;$D$134+1),IF($D162*(1-$I$3)/$D$134*(I$136-$C$162)&gt;$D162*(1-$I$3),$D162*$I$3-$D162*$I$4,$D162*(1-$I$3)/$D$134),"")</f>
        <v/>
      </c>
      <c r="J162" s="80" t="str">
        <f>IF(AND($C162&lt;J$136,COUNT($E162:I162)&lt;$D$134+1),IF($D162*(1-$I$3)/$D$134*(J$136-$C$162)&gt;$D162*(1-$I$3),$D162*$I$3-$D162*$I$4,$D162*(1-$I$3)/$D$134),"")</f>
        <v/>
      </c>
      <c r="K162" s="80" t="str">
        <f>IF(AND($C162&lt;K$136,COUNT($E162:J162)&lt;$D$134+1),IF($D162*(1-$I$3)/$D$134*(K$136-$C$162)&gt;$D162*(1-$I$3),$D162*$I$3-$D162*$I$4,$D162*(1-$I$3)/$D$134),"")</f>
        <v/>
      </c>
      <c r="L162" s="80" t="str">
        <f>IF(AND($C162&lt;L$136,COUNT($E162:K162)&lt;$D$134+1),IF($D162*(1-$I$3)/$D$134*(L$136-$C$162)&gt;$D162*(1-$I$3),$D162*$I$3-$D162*$I$4,$D162*(1-$I$3)/$D$134),"")</f>
        <v/>
      </c>
      <c r="M162" s="80" t="str">
        <f>IF(AND($C162&lt;M$136,COUNT($E162:L162)&lt;$D$134+1),IF($D162*(1-$I$3)/$D$134*(M$136-$C$162)&gt;$D162*(1-$I$3),$D162*$I$3-$D162*$I$4,$D162*(1-$I$3)/$D$134),"")</f>
        <v/>
      </c>
      <c r="N162" s="80" t="str">
        <f>IF(AND($C162&lt;N$136,COUNT($E162:M162)&lt;$D$134+1),IF($D162*(1-$I$3)/$D$134*(N$136-$C$162)&gt;$D162*(1-$I$3),$D162*$I$3-$D162*$I$4,$D162*(1-$I$3)/$D$134),"")</f>
        <v/>
      </c>
      <c r="O162" s="80" t="str">
        <f>IF(AND($C162&lt;O$136,COUNT($E162:N162)&lt;$D$134+1),IF($D162*(1-$I$3)/$D$134*(O$136-$C$162)&gt;$D162*(1-$I$3),$D162*$I$3-$D162*$I$4,$D162*(1-$I$3)/$D$134),"")</f>
        <v/>
      </c>
      <c r="P162" s="80" t="str">
        <f>IF(AND($C162&lt;P$136,COUNT($E162:O162)&lt;$D$134+1),IF($D162*(1-$I$3)/$D$134*(P$136-$C$162)&gt;$D162*(1-$I$3),$D162*$I$3-$D162*$I$4,$D162*(1-$I$3)/$D$134),"")</f>
        <v/>
      </c>
      <c r="Q162" s="80" t="str">
        <f>IF(AND($C162&lt;Q$136,COUNT($E162:P162)&lt;$D$134+1),IF($D162*(1-$I$3)/$D$134*(Q$136-$C$162)&gt;$D162*(1-$I$3),$D162*$I$3-$D162*$I$4,$D162*(1-$I$3)/$D$134),"")</f>
        <v/>
      </c>
      <c r="R162" s="80" t="str">
        <f>IF(AND($C162&lt;R$136,COUNT($E162:Q162)&lt;$D$134+1),IF($D162*(1-$I$3)/$D$134*(R$136-$C$162)&gt;$D162*(1-$I$3),$D162*$I$3-$D162*$I$4,$D162*(1-$I$3)/$D$134),"")</f>
        <v/>
      </c>
      <c r="S162" s="80" t="str">
        <f>IF(AND($C162&lt;S$136,COUNT($E162:R162)&lt;$D$134+1),IF($D162*(1-$I$3)/$D$134*(S$136-$C$162)&gt;$D162*(1-$I$3),$D162*$I$3-$D162*$I$4,$D162*(1-$I$3)/$D$134),"")</f>
        <v/>
      </c>
      <c r="T162" s="80" t="str">
        <f>IF(AND($C162&lt;T$136,COUNT($E162:S162)&lt;$D$134+1),IF($D162*(1-$I$3)/$D$134*(T$136-$C$162)&gt;$D162*(1-$I$3),$D162*$I$3-$D162*$I$4,$D162*(1-$I$3)/$D$134),"")</f>
        <v/>
      </c>
      <c r="U162" s="80" t="str">
        <f>IF(AND($C162&lt;U$136,COUNT($E162:T162)&lt;$D$134+1),IF($D162*(1-$I$3)/$D$134*(U$136-$C$162)&gt;$D162*(1-$I$3),$D162*$I$3-$D162*$I$4,$D162*(1-$I$3)/$D$134),"")</f>
        <v/>
      </c>
      <c r="V162" s="80" t="str">
        <f>IF(AND($C162&lt;V$136,COUNT($E162:U162)&lt;$D$134+1),IF($D162*(1-$I$3)/$D$134*(V$136-$C$162)&gt;$D162*(1-$I$3),$D162*$I$3-$D162*$I$4,$D162*(1-$I$3)/$D$134),"")</f>
        <v/>
      </c>
      <c r="W162" s="80" t="str">
        <f>IF(AND($C162&lt;W$136,COUNT($E162:V162)&lt;$D$134+1),IF($D162*(1-$I$3)/$D$134*(W$136-$C$162)&gt;$D162*(1-$I$3),$D162*$I$3-$D162*$I$4,$D162*(1-$I$3)/$D$134),"")</f>
        <v/>
      </c>
      <c r="X162" s="80" t="str">
        <f>IF(AND($C162&lt;X$136,COUNT($E162:W162)&lt;$D$134+1),IF($D162*(1-$I$3)/$D$134*(X$136-$C$162)&gt;$D162*(1-$I$3),$D162*$I$3-$D162*$I$4,$D162*(1-$I$3)/$D$134),"")</f>
        <v/>
      </c>
      <c r="Y162" s="44">
        <f t="shared" si="47"/>
        <v>0</v>
      </c>
    </row>
    <row r="164" spans="1:25" x14ac:dyDescent="0.15">
      <c r="Y164" s="123" t="s">
        <v>53</v>
      </c>
    </row>
    <row r="165" spans="1:25" ht="15" x14ac:dyDescent="0.15">
      <c r="A165" s="148" t="s">
        <v>140</v>
      </c>
      <c r="E165" s="10">
        <v>30</v>
      </c>
      <c r="F165" s="10">
        <f t="shared" ref="F165:X166" si="48">E165+1</f>
        <v>31</v>
      </c>
      <c r="G165" s="10">
        <f t="shared" si="48"/>
        <v>32</v>
      </c>
      <c r="H165" s="10">
        <f t="shared" si="48"/>
        <v>33</v>
      </c>
      <c r="I165" s="10">
        <f t="shared" si="48"/>
        <v>34</v>
      </c>
      <c r="J165" s="10">
        <f t="shared" si="48"/>
        <v>35</v>
      </c>
      <c r="K165" s="10">
        <f t="shared" si="48"/>
        <v>36</v>
      </c>
      <c r="L165" s="10">
        <f t="shared" si="48"/>
        <v>37</v>
      </c>
      <c r="M165" s="10">
        <f t="shared" si="48"/>
        <v>38</v>
      </c>
      <c r="N165" s="10">
        <f t="shared" si="48"/>
        <v>39</v>
      </c>
      <c r="O165" s="10">
        <f t="shared" si="48"/>
        <v>40</v>
      </c>
      <c r="P165" s="10">
        <f t="shared" si="48"/>
        <v>41</v>
      </c>
      <c r="Q165" s="10">
        <f t="shared" si="48"/>
        <v>42</v>
      </c>
      <c r="R165" s="10">
        <f t="shared" si="48"/>
        <v>43</v>
      </c>
      <c r="S165" s="10">
        <f t="shared" si="48"/>
        <v>44</v>
      </c>
      <c r="T165" s="10">
        <f t="shared" si="48"/>
        <v>45</v>
      </c>
      <c r="U165" s="10">
        <f t="shared" si="48"/>
        <v>46</v>
      </c>
      <c r="V165" s="10">
        <f t="shared" si="48"/>
        <v>47</v>
      </c>
      <c r="W165" s="10">
        <f t="shared" si="48"/>
        <v>48</v>
      </c>
      <c r="X165" s="10">
        <f t="shared" si="48"/>
        <v>49</v>
      </c>
      <c r="Y165" s="124"/>
    </row>
    <row r="166" spans="1:25" x14ac:dyDescent="0.15">
      <c r="E166" s="6">
        <v>1</v>
      </c>
      <c r="F166" s="6">
        <f t="shared" si="48"/>
        <v>2</v>
      </c>
      <c r="G166" s="6">
        <f t="shared" si="48"/>
        <v>3</v>
      </c>
      <c r="H166" s="6">
        <f t="shared" si="48"/>
        <v>4</v>
      </c>
      <c r="I166" s="6">
        <f t="shared" si="48"/>
        <v>5</v>
      </c>
      <c r="J166" s="6">
        <f t="shared" si="48"/>
        <v>6</v>
      </c>
      <c r="K166" s="6">
        <f t="shared" si="48"/>
        <v>7</v>
      </c>
      <c r="L166" s="6">
        <f t="shared" si="48"/>
        <v>8</v>
      </c>
      <c r="M166" s="6">
        <f t="shared" si="48"/>
        <v>9</v>
      </c>
      <c r="N166" s="6">
        <f t="shared" si="48"/>
        <v>10</v>
      </c>
      <c r="O166" s="6">
        <f t="shared" si="48"/>
        <v>11</v>
      </c>
      <c r="P166" s="6">
        <f t="shared" si="48"/>
        <v>12</v>
      </c>
      <c r="Q166" s="6">
        <f t="shared" si="48"/>
        <v>13</v>
      </c>
      <c r="R166" s="6">
        <f t="shared" si="48"/>
        <v>14</v>
      </c>
      <c r="S166" s="6">
        <f t="shared" si="48"/>
        <v>15</v>
      </c>
      <c r="T166" s="6">
        <f t="shared" si="48"/>
        <v>16</v>
      </c>
      <c r="U166" s="6">
        <f t="shared" si="48"/>
        <v>17</v>
      </c>
      <c r="V166" s="6">
        <f t="shared" si="48"/>
        <v>18</v>
      </c>
      <c r="W166" s="6">
        <f t="shared" si="48"/>
        <v>19</v>
      </c>
      <c r="X166" s="6">
        <f t="shared" si="48"/>
        <v>20</v>
      </c>
      <c r="Y166" s="125" t="s">
        <v>54</v>
      </c>
    </row>
    <row r="167" spans="1:25" x14ac:dyDescent="0.15">
      <c r="E167" s="7">
        <v>43555</v>
      </c>
      <c r="F167" s="7">
        <f t="shared" ref="F167:X167" si="49">DATE(YEAR(E167)+1,MONTH(E167),DAY(E167))</f>
        <v>43921</v>
      </c>
      <c r="G167" s="7">
        <f t="shared" si="49"/>
        <v>44286</v>
      </c>
      <c r="H167" s="7">
        <f t="shared" si="49"/>
        <v>44651</v>
      </c>
      <c r="I167" s="7">
        <f t="shared" si="49"/>
        <v>45016</v>
      </c>
      <c r="J167" s="7">
        <f t="shared" si="49"/>
        <v>45382</v>
      </c>
      <c r="K167" s="7">
        <f t="shared" si="49"/>
        <v>45747</v>
      </c>
      <c r="L167" s="7">
        <f t="shared" si="49"/>
        <v>46112</v>
      </c>
      <c r="M167" s="7">
        <f t="shared" si="49"/>
        <v>46477</v>
      </c>
      <c r="N167" s="7">
        <f t="shared" si="49"/>
        <v>46843</v>
      </c>
      <c r="O167" s="7">
        <f t="shared" si="49"/>
        <v>47208</v>
      </c>
      <c r="P167" s="7">
        <f t="shared" si="49"/>
        <v>47573</v>
      </c>
      <c r="Q167" s="7">
        <f t="shared" si="49"/>
        <v>47938</v>
      </c>
      <c r="R167" s="7">
        <f t="shared" si="49"/>
        <v>48304</v>
      </c>
      <c r="S167" s="7">
        <f t="shared" si="49"/>
        <v>48669</v>
      </c>
      <c r="T167" s="7">
        <f t="shared" si="49"/>
        <v>49034</v>
      </c>
      <c r="U167" s="7">
        <f t="shared" si="49"/>
        <v>49399</v>
      </c>
      <c r="V167" s="7">
        <f t="shared" si="49"/>
        <v>49765</v>
      </c>
      <c r="W167" s="7">
        <f t="shared" si="49"/>
        <v>50130</v>
      </c>
      <c r="X167" s="7">
        <f t="shared" si="49"/>
        <v>50495</v>
      </c>
      <c r="Y167" s="8"/>
    </row>
    <row r="168" spans="1:25" x14ac:dyDescent="0.15">
      <c r="B168" s="126"/>
      <c r="C168" s="50" t="s">
        <v>141</v>
      </c>
      <c r="D168" s="50"/>
      <c r="E168" s="42">
        <f t="shared" ref="E168:X168" si="50">E139</f>
        <v>0</v>
      </c>
      <c r="F168" s="42">
        <f t="shared" si="50"/>
        <v>0</v>
      </c>
      <c r="G168" s="42">
        <f t="shared" si="50"/>
        <v>0</v>
      </c>
      <c r="H168" s="42">
        <f t="shared" si="50"/>
        <v>0</v>
      </c>
      <c r="I168" s="42">
        <f t="shared" si="50"/>
        <v>0</v>
      </c>
      <c r="J168" s="42">
        <f t="shared" si="50"/>
        <v>0</v>
      </c>
      <c r="K168" s="42">
        <f t="shared" si="50"/>
        <v>0</v>
      </c>
      <c r="L168" s="42">
        <f t="shared" si="50"/>
        <v>0</v>
      </c>
      <c r="M168" s="42">
        <f t="shared" si="50"/>
        <v>0</v>
      </c>
      <c r="N168" s="42">
        <f t="shared" si="50"/>
        <v>0</v>
      </c>
      <c r="O168" s="42">
        <f t="shared" si="50"/>
        <v>0</v>
      </c>
      <c r="P168" s="42">
        <f t="shared" si="50"/>
        <v>0</v>
      </c>
      <c r="Q168" s="42">
        <f t="shared" si="50"/>
        <v>0</v>
      </c>
      <c r="R168" s="42">
        <f t="shared" si="50"/>
        <v>0</v>
      </c>
      <c r="S168" s="42">
        <f t="shared" si="50"/>
        <v>0</v>
      </c>
      <c r="T168" s="42">
        <f t="shared" si="50"/>
        <v>0</v>
      </c>
      <c r="U168" s="42">
        <f t="shared" si="50"/>
        <v>0</v>
      </c>
      <c r="V168" s="42">
        <f t="shared" si="50"/>
        <v>0</v>
      </c>
      <c r="W168" s="42">
        <f t="shared" si="50"/>
        <v>0</v>
      </c>
      <c r="X168" s="42">
        <f t="shared" si="50"/>
        <v>0</v>
      </c>
      <c r="Y168" s="42">
        <f>SUM(E168:X168)</f>
        <v>0</v>
      </c>
    </row>
    <row r="169" spans="1:25" x14ac:dyDescent="0.15">
      <c r="B169" s="92"/>
      <c r="C169" s="130" t="s">
        <v>142</v>
      </c>
      <c r="D169" s="51"/>
      <c r="E169" s="42">
        <f t="array" ref="E169:X169">TRANSPOSE(Y143:Y162)</f>
        <v>0</v>
      </c>
      <c r="F169" s="42">
        <v>0</v>
      </c>
      <c r="G169" s="42">
        <v>0</v>
      </c>
      <c r="H169" s="42">
        <v>0</v>
      </c>
      <c r="I169" s="42">
        <v>0</v>
      </c>
      <c r="J169" s="42">
        <v>0</v>
      </c>
      <c r="K169" s="42">
        <v>0</v>
      </c>
      <c r="L169" s="42">
        <v>0</v>
      </c>
      <c r="M169" s="42">
        <v>0</v>
      </c>
      <c r="N169" s="42">
        <v>0</v>
      </c>
      <c r="O169" s="42">
        <v>0</v>
      </c>
      <c r="P169" s="42">
        <v>0</v>
      </c>
      <c r="Q169" s="42">
        <v>0</v>
      </c>
      <c r="R169" s="42">
        <v>0</v>
      </c>
      <c r="S169" s="42">
        <v>0</v>
      </c>
      <c r="T169" s="42">
        <v>0</v>
      </c>
      <c r="U169" s="42">
        <v>0</v>
      </c>
      <c r="V169" s="42">
        <v>0</v>
      </c>
      <c r="W169" s="42">
        <v>0</v>
      </c>
      <c r="X169" s="42">
        <v>0</v>
      </c>
      <c r="Y169" s="42">
        <f>SUM(E169:X169)</f>
        <v>0</v>
      </c>
    </row>
    <row r="170" spans="1:25" x14ac:dyDescent="0.15">
      <c r="B170" s="92"/>
      <c r="C170" s="130" t="s">
        <v>143</v>
      </c>
      <c r="D170" s="4">
        <v>0.55000000000000004</v>
      </c>
      <c r="E170" s="42">
        <f>E139*$D$170</f>
        <v>0</v>
      </c>
      <c r="F170" s="42">
        <f t="shared" ref="F170:X170" si="51">F139*$D$170</f>
        <v>0</v>
      </c>
      <c r="G170" s="42">
        <f t="shared" si="51"/>
        <v>0</v>
      </c>
      <c r="H170" s="42">
        <f t="shared" si="51"/>
        <v>0</v>
      </c>
      <c r="I170" s="42">
        <f t="shared" si="51"/>
        <v>0</v>
      </c>
      <c r="J170" s="42">
        <f t="shared" si="51"/>
        <v>0</v>
      </c>
      <c r="K170" s="42">
        <f t="shared" si="51"/>
        <v>0</v>
      </c>
      <c r="L170" s="42">
        <f t="shared" si="51"/>
        <v>0</v>
      </c>
      <c r="M170" s="42">
        <f t="shared" si="51"/>
        <v>0</v>
      </c>
      <c r="N170" s="42">
        <f t="shared" si="51"/>
        <v>0</v>
      </c>
      <c r="O170" s="42">
        <f t="shared" si="51"/>
        <v>0</v>
      </c>
      <c r="P170" s="42">
        <f t="shared" si="51"/>
        <v>0</v>
      </c>
      <c r="Q170" s="42">
        <f t="shared" si="51"/>
        <v>0</v>
      </c>
      <c r="R170" s="42">
        <f t="shared" si="51"/>
        <v>0</v>
      </c>
      <c r="S170" s="42">
        <f t="shared" si="51"/>
        <v>0</v>
      </c>
      <c r="T170" s="42">
        <f t="shared" si="51"/>
        <v>0</v>
      </c>
      <c r="U170" s="42">
        <f t="shared" si="51"/>
        <v>0</v>
      </c>
      <c r="V170" s="42">
        <f t="shared" si="51"/>
        <v>0</v>
      </c>
      <c r="W170" s="42">
        <f t="shared" si="51"/>
        <v>0</v>
      </c>
      <c r="X170" s="42">
        <f t="shared" si="51"/>
        <v>0</v>
      </c>
      <c r="Y170" s="42">
        <f>SUM(E170:X170)</f>
        <v>0</v>
      </c>
    </row>
    <row r="171" spans="1:25" x14ac:dyDescent="0.15">
      <c r="B171" s="92"/>
      <c r="C171" s="130" t="s">
        <v>144</v>
      </c>
      <c r="D171" s="51"/>
      <c r="E171" s="42">
        <f>E168-E170-E140</f>
        <v>0</v>
      </c>
      <c r="F171" s="42">
        <f t="shared" ref="F171:X171" si="52">F168-F170-F140</f>
        <v>0</v>
      </c>
      <c r="G171" s="42">
        <f t="shared" si="52"/>
        <v>0</v>
      </c>
      <c r="H171" s="42">
        <f t="shared" si="52"/>
        <v>0</v>
      </c>
      <c r="I171" s="42">
        <f t="shared" si="52"/>
        <v>0</v>
      </c>
      <c r="J171" s="42">
        <f t="shared" si="52"/>
        <v>0</v>
      </c>
      <c r="K171" s="42">
        <f t="shared" si="52"/>
        <v>0</v>
      </c>
      <c r="L171" s="42">
        <f t="shared" si="52"/>
        <v>0</v>
      </c>
      <c r="M171" s="42">
        <f t="shared" si="52"/>
        <v>0</v>
      </c>
      <c r="N171" s="42">
        <f t="shared" si="52"/>
        <v>0</v>
      </c>
      <c r="O171" s="42">
        <f t="shared" si="52"/>
        <v>0</v>
      </c>
      <c r="P171" s="42">
        <f t="shared" si="52"/>
        <v>0</v>
      </c>
      <c r="Q171" s="42">
        <f t="shared" si="52"/>
        <v>0</v>
      </c>
      <c r="R171" s="42">
        <f t="shared" si="52"/>
        <v>0</v>
      </c>
      <c r="S171" s="42">
        <f t="shared" si="52"/>
        <v>0</v>
      </c>
      <c r="T171" s="42">
        <f t="shared" si="52"/>
        <v>0</v>
      </c>
      <c r="U171" s="42">
        <f t="shared" si="52"/>
        <v>0</v>
      </c>
      <c r="V171" s="42">
        <f t="shared" si="52"/>
        <v>0</v>
      </c>
      <c r="W171" s="42">
        <f t="shared" si="52"/>
        <v>0</v>
      </c>
      <c r="X171" s="42">
        <f t="shared" si="52"/>
        <v>0</v>
      </c>
      <c r="Y171" s="42">
        <f>SUM(E171:X171)</f>
        <v>0</v>
      </c>
    </row>
    <row r="172" spans="1:25" x14ac:dyDescent="0.15">
      <c r="B172" s="36"/>
      <c r="C172" s="47" t="s">
        <v>145</v>
      </c>
      <c r="D172" s="47"/>
      <c r="E172" s="45">
        <f>E168-E169-E170-E171</f>
        <v>0</v>
      </c>
      <c r="F172" s="45">
        <f t="shared" ref="F172:X172" si="53">F168-F169-F170-F171</f>
        <v>0</v>
      </c>
      <c r="G172" s="45">
        <f t="shared" si="53"/>
        <v>0</v>
      </c>
      <c r="H172" s="45">
        <f t="shared" si="53"/>
        <v>0</v>
      </c>
      <c r="I172" s="45">
        <f t="shared" si="53"/>
        <v>0</v>
      </c>
      <c r="J172" s="45">
        <f t="shared" si="53"/>
        <v>0</v>
      </c>
      <c r="K172" s="45">
        <f t="shared" si="53"/>
        <v>0</v>
      </c>
      <c r="L172" s="45">
        <f t="shared" si="53"/>
        <v>0</v>
      </c>
      <c r="M172" s="45">
        <f t="shared" si="53"/>
        <v>0</v>
      </c>
      <c r="N172" s="45">
        <f t="shared" si="53"/>
        <v>0</v>
      </c>
      <c r="O172" s="45">
        <f t="shared" si="53"/>
        <v>0</v>
      </c>
      <c r="P172" s="45">
        <f t="shared" si="53"/>
        <v>0</v>
      </c>
      <c r="Q172" s="45">
        <f t="shared" si="53"/>
        <v>0</v>
      </c>
      <c r="R172" s="45">
        <f t="shared" si="53"/>
        <v>0</v>
      </c>
      <c r="S172" s="45">
        <f t="shared" si="53"/>
        <v>0</v>
      </c>
      <c r="T172" s="45">
        <f t="shared" si="53"/>
        <v>0</v>
      </c>
      <c r="U172" s="45">
        <f t="shared" si="53"/>
        <v>0</v>
      </c>
      <c r="V172" s="45">
        <f t="shared" si="53"/>
        <v>0</v>
      </c>
      <c r="W172" s="45">
        <f t="shared" si="53"/>
        <v>0</v>
      </c>
      <c r="X172" s="45">
        <f t="shared" si="53"/>
        <v>0</v>
      </c>
      <c r="Y172" s="45">
        <f>SUM(E172:X172)</f>
        <v>0</v>
      </c>
    </row>
    <row r="174" spans="1:25" x14ac:dyDescent="0.15">
      <c r="E174" s="10">
        <v>30</v>
      </c>
      <c r="F174" s="10">
        <f>E174+1</f>
        <v>31</v>
      </c>
      <c r="G174" s="10">
        <f t="shared" ref="G174:X174" si="54">F174+1</f>
        <v>32</v>
      </c>
      <c r="H174" s="10">
        <f t="shared" si="54"/>
        <v>33</v>
      </c>
      <c r="I174" s="10">
        <f t="shared" si="54"/>
        <v>34</v>
      </c>
      <c r="J174" s="10">
        <f t="shared" si="54"/>
        <v>35</v>
      </c>
      <c r="K174" s="10">
        <f t="shared" si="54"/>
        <v>36</v>
      </c>
      <c r="L174" s="10">
        <f t="shared" si="54"/>
        <v>37</v>
      </c>
      <c r="M174" s="10">
        <f t="shared" si="54"/>
        <v>38</v>
      </c>
      <c r="N174" s="10">
        <f t="shared" si="54"/>
        <v>39</v>
      </c>
      <c r="O174" s="10">
        <f t="shared" si="54"/>
        <v>40</v>
      </c>
      <c r="P174" s="10">
        <f t="shared" si="54"/>
        <v>41</v>
      </c>
      <c r="Q174" s="10">
        <f t="shared" si="54"/>
        <v>42</v>
      </c>
      <c r="R174" s="10">
        <f t="shared" si="54"/>
        <v>43</v>
      </c>
      <c r="S174" s="10">
        <f t="shared" si="54"/>
        <v>44</v>
      </c>
      <c r="T174" s="10">
        <f t="shared" si="54"/>
        <v>45</v>
      </c>
      <c r="U174" s="10">
        <f t="shared" si="54"/>
        <v>46</v>
      </c>
      <c r="V174" s="10">
        <f t="shared" si="54"/>
        <v>47</v>
      </c>
      <c r="W174" s="10">
        <f t="shared" si="54"/>
        <v>48</v>
      </c>
      <c r="X174" s="10">
        <f t="shared" si="54"/>
        <v>49</v>
      </c>
      <c r="Y174" s="5" t="s">
        <v>146</v>
      </c>
    </row>
    <row r="175" spans="1:25" x14ac:dyDescent="0.15">
      <c r="B175" s="91"/>
      <c r="C175" s="48">
        <f t="array" ref="C175:C194">TRANSPOSE(E165:X165)</f>
        <v>30</v>
      </c>
      <c r="D175" s="40">
        <f t="array" ref="D175:D194">TRANSPOSE(E172:X172)</f>
        <v>0</v>
      </c>
      <c r="E175" s="39" t="str">
        <f t="shared" ref="E175:E194" si="55">IF($C175&lt;E$165,$D175/MIN($D$134,COUNT($E$165:$X$165)),"")</f>
        <v/>
      </c>
      <c r="F175" s="81">
        <f t="shared" ref="F175:X188" si="56">F143</f>
        <v>0</v>
      </c>
      <c r="G175" s="81">
        <f t="shared" si="56"/>
        <v>0</v>
      </c>
      <c r="H175" s="81">
        <f t="shared" si="56"/>
        <v>0</v>
      </c>
      <c r="I175" s="81">
        <f t="shared" si="56"/>
        <v>0</v>
      </c>
      <c r="J175" s="81">
        <f t="shared" si="56"/>
        <v>0</v>
      </c>
      <c r="K175" s="81">
        <f t="shared" si="56"/>
        <v>0</v>
      </c>
      <c r="L175" s="81">
        <f t="shared" si="56"/>
        <v>0</v>
      </c>
      <c r="M175" s="81">
        <f t="shared" si="56"/>
        <v>0</v>
      </c>
      <c r="N175" s="81">
        <f t="shared" si="56"/>
        <v>0</v>
      </c>
      <c r="O175" s="81">
        <f t="shared" si="56"/>
        <v>0</v>
      </c>
      <c r="P175" s="81">
        <f t="shared" si="56"/>
        <v>0</v>
      </c>
      <c r="Q175" s="81">
        <f t="shared" si="56"/>
        <v>0</v>
      </c>
      <c r="R175" s="81">
        <f t="shared" si="56"/>
        <v>0</v>
      </c>
      <c r="S175" s="81">
        <f t="shared" si="56"/>
        <v>0</v>
      </c>
      <c r="T175" s="81">
        <f t="shared" si="56"/>
        <v>0</v>
      </c>
      <c r="U175" s="81">
        <f t="shared" si="56"/>
        <v>0</v>
      </c>
      <c r="V175" s="81" t="str">
        <f t="shared" si="56"/>
        <v/>
      </c>
      <c r="W175" s="81" t="str">
        <f t="shared" si="56"/>
        <v/>
      </c>
      <c r="X175" s="81" t="str">
        <f t="shared" si="56"/>
        <v/>
      </c>
      <c r="Y175" s="39">
        <f t="shared" ref="Y175:Y195" si="57">SUM(E175:X175)</f>
        <v>0</v>
      </c>
    </row>
    <row r="176" spans="1:25" x14ac:dyDescent="0.15">
      <c r="B176" s="92"/>
      <c r="C176" s="49">
        <v>31</v>
      </c>
      <c r="D176" s="41">
        <v>0</v>
      </c>
      <c r="E176" s="42" t="str">
        <f t="shared" si="55"/>
        <v/>
      </c>
      <c r="F176" s="79" t="str">
        <f t="shared" si="56"/>
        <v/>
      </c>
      <c r="G176" s="79">
        <f t="shared" si="56"/>
        <v>0</v>
      </c>
      <c r="H176" s="79">
        <f t="shared" si="56"/>
        <v>0</v>
      </c>
      <c r="I176" s="79">
        <f t="shared" si="56"/>
        <v>0</v>
      </c>
      <c r="J176" s="79">
        <f t="shared" si="56"/>
        <v>0</v>
      </c>
      <c r="K176" s="79">
        <f t="shared" si="56"/>
        <v>0</v>
      </c>
      <c r="L176" s="79">
        <f t="shared" si="56"/>
        <v>0</v>
      </c>
      <c r="M176" s="79">
        <f t="shared" si="56"/>
        <v>0</v>
      </c>
      <c r="N176" s="79">
        <f t="shared" si="56"/>
        <v>0</v>
      </c>
      <c r="O176" s="79">
        <f t="shared" si="56"/>
        <v>0</v>
      </c>
      <c r="P176" s="79">
        <f t="shared" si="56"/>
        <v>0</v>
      </c>
      <c r="Q176" s="79">
        <f t="shared" si="56"/>
        <v>0</v>
      </c>
      <c r="R176" s="79">
        <f t="shared" si="56"/>
        <v>0</v>
      </c>
      <c r="S176" s="79">
        <f t="shared" si="56"/>
        <v>0</v>
      </c>
      <c r="T176" s="79">
        <f t="shared" si="56"/>
        <v>0</v>
      </c>
      <c r="U176" s="79">
        <f t="shared" si="56"/>
        <v>0</v>
      </c>
      <c r="V176" s="79">
        <f t="shared" si="56"/>
        <v>0</v>
      </c>
      <c r="W176" s="79" t="str">
        <f t="shared" si="56"/>
        <v/>
      </c>
      <c r="X176" s="79" t="str">
        <f t="shared" si="56"/>
        <v/>
      </c>
      <c r="Y176" s="42">
        <f t="shared" si="57"/>
        <v>0</v>
      </c>
    </row>
    <row r="177" spans="2:25" x14ac:dyDescent="0.15">
      <c r="B177" s="92"/>
      <c r="C177" s="49">
        <v>32</v>
      </c>
      <c r="D177" s="41">
        <v>0</v>
      </c>
      <c r="E177" s="42" t="str">
        <f t="shared" si="55"/>
        <v/>
      </c>
      <c r="F177" s="79" t="str">
        <f t="shared" si="56"/>
        <v/>
      </c>
      <c r="G177" s="79" t="str">
        <f t="shared" si="56"/>
        <v/>
      </c>
      <c r="H177" s="79">
        <f t="shared" si="56"/>
        <v>0</v>
      </c>
      <c r="I177" s="79">
        <f t="shared" si="56"/>
        <v>0</v>
      </c>
      <c r="J177" s="79">
        <f t="shared" si="56"/>
        <v>0</v>
      </c>
      <c r="K177" s="79">
        <f t="shared" si="56"/>
        <v>0</v>
      </c>
      <c r="L177" s="79">
        <f t="shared" si="56"/>
        <v>0</v>
      </c>
      <c r="M177" s="79">
        <f t="shared" si="56"/>
        <v>0</v>
      </c>
      <c r="N177" s="79">
        <f t="shared" si="56"/>
        <v>0</v>
      </c>
      <c r="O177" s="79">
        <f t="shared" si="56"/>
        <v>0</v>
      </c>
      <c r="P177" s="79">
        <f t="shared" si="56"/>
        <v>0</v>
      </c>
      <c r="Q177" s="79">
        <f t="shared" si="56"/>
        <v>0</v>
      </c>
      <c r="R177" s="79">
        <f t="shared" si="56"/>
        <v>0</v>
      </c>
      <c r="S177" s="79">
        <f t="shared" si="56"/>
        <v>0</v>
      </c>
      <c r="T177" s="79">
        <f t="shared" si="56"/>
        <v>0</v>
      </c>
      <c r="U177" s="79">
        <f t="shared" si="56"/>
        <v>0</v>
      </c>
      <c r="V177" s="79">
        <f t="shared" si="56"/>
        <v>0</v>
      </c>
      <c r="W177" s="79">
        <f t="shared" si="56"/>
        <v>0</v>
      </c>
      <c r="X177" s="79" t="str">
        <f t="shared" si="56"/>
        <v/>
      </c>
      <c r="Y177" s="42">
        <f t="shared" si="57"/>
        <v>0</v>
      </c>
    </row>
    <row r="178" spans="2:25" x14ac:dyDescent="0.15">
      <c r="B178" s="92"/>
      <c r="C178" s="49">
        <v>33</v>
      </c>
      <c r="D178" s="41">
        <v>0</v>
      </c>
      <c r="E178" s="42" t="str">
        <f t="shared" si="55"/>
        <v/>
      </c>
      <c r="F178" s="79" t="str">
        <f t="shared" si="56"/>
        <v/>
      </c>
      <c r="G178" s="79" t="str">
        <f t="shared" si="56"/>
        <v/>
      </c>
      <c r="H178" s="79" t="str">
        <f t="shared" si="56"/>
        <v/>
      </c>
      <c r="I178" s="79">
        <f t="shared" si="56"/>
        <v>0</v>
      </c>
      <c r="J178" s="79">
        <f t="shared" si="56"/>
        <v>0</v>
      </c>
      <c r="K178" s="79">
        <f t="shared" si="56"/>
        <v>0</v>
      </c>
      <c r="L178" s="79">
        <f t="shared" si="56"/>
        <v>0</v>
      </c>
      <c r="M178" s="79">
        <f t="shared" si="56"/>
        <v>0</v>
      </c>
      <c r="N178" s="79">
        <f t="shared" si="56"/>
        <v>0</v>
      </c>
      <c r="O178" s="79">
        <f t="shared" si="56"/>
        <v>0</v>
      </c>
      <c r="P178" s="79">
        <f t="shared" si="56"/>
        <v>0</v>
      </c>
      <c r="Q178" s="79">
        <f t="shared" si="56"/>
        <v>0</v>
      </c>
      <c r="R178" s="79">
        <f t="shared" si="56"/>
        <v>0</v>
      </c>
      <c r="S178" s="79">
        <f t="shared" si="56"/>
        <v>0</v>
      </c>
      <c r="T178" s="79">
        <f t="shared" si="56"/>
        <v>0</v>
      </c>
      <c r="U178" s="79">
        <f t="shared" si="56"/>
        <v>0</v>
      </c>
      <c r="V178" s="79">
        <f t="shared" si="56"/>
        <v>0</v>
      </c>
      <c r="W178" s="79">
        <f t="shared" si="56"/>
        <v>0</v>
      </c>
      <c r="X178" s="79">
        <f t="shared" si="56"/>
        <v>0</v>
      </c>
      <c r="Y178" s="42">
        <f t="shared" si="57"/>
        <v>0</v>
      </c>
    </row>
    <row r="179" spans="2:25" x14ac:dyDescent="0.15">
      <c r="B179" s="92"/>
      <c r="C179" s="49">
        <v>34</v>
      </c>
      <c r="D179" s="41">
        <v>0</v>
      </c>
      <c r="E179" s="42" t="str">
        <f t="shared" si="55"/>
        <v/>
      </c>
      <c r="F179" s="79" t="str">
        <f t="shared" si="56"/>
        <v/>
      </c>
      <c r="G179" s="79" t="str">
        <f t="shared" si="56"/>
        <v/>
      </c>
      <c r="H179" s="79" t="str">
        <f t="shared" si="56"/>
        <v/>
      </c>
      <c r="I179" s="79" t="str">
        <f t="shared" si="56"/>
        <v/>
      </c>
      <c r="J179" s="79">
        <f t="shared" si="56"/>
        <v>0</v>
      </c>
      <c r="K179" s="79">
        <f t="shared" si="56"/>
        <v>0</v>
      </c>
      <c r="L179" s="79">
        <f t="shared" si="56"/>
        <v>0</v>
      </c>
      <c r="M179" s="79">
        <f t="shared" si="56"/>
        <v>0</v>
      </c>
      <c r="N179" s="79">
        <f t="shared" si="56"/>
        <v>0</v>
      </c>
      <c r="O179" s="79">
        <f t="shared" si="56"/>
        <v>0</v>
      </c>
      <c r="P179" s="79">
        <f t="shared" si="56"/>
        <v>0</v>
      </c>
      <c r="Q179" s="79">
        <f t="shared" si="56"/>
        <v>0</v>
      </c>
      <c r="R179" s="79">
        <f t="shared" si="56"/>
        <v>0</v>
      </c>
      <c r="S179" s="79">
        <f t="shared" si="56"/>
        <v>0</v>
      </c>
      <c r="T179" s="79">
        <f t="shared" si="56"/>
        <v>0</v>
      </c>
      <c r="U179" s="79">
        <f t="shared" si="56"/>
        <v>0</v>
      </c>
      <c r="V179" s="79">
        <f t="shared" si="56"/>
        <v>0</v>
      </c>
      <c r="W179" s="79">
        <f t="shared" si="56"/>
        <v>0</v>
      </c>
      <c r="X179" s="79">
        <f t="shared" si="56"/>
        <v>0</v>
      </c>
      <c r="Y179" s="42">
        <f t="shared" si="57"/>
        <v>0</v>
      </c>
    </row>
    <row r="180" spans="2:25" x14ac:dyDescent="0.15">
      <c r="B180" s="92"/>
      <c r="C180" s="49">
        <v>35</v>
      </c>
      <c r="D180" s="41">
        <v>0</v>
      </c>
      <c r="E180" s="42" t="str">
        <f t="shared" si="55"/>
        <v/>
      </c>
      <c r="F180" s="79" t="str">
        <f t="shared" si="56"/>
        <v/>
      </c>
      <c r="G180" s="79" t="str">
        <f t="shared" si="56"/>
        <v/>
      </c>
      <c r="H180" s="79" t="str">
        <f t="shared" si="56"/>
        <v/>
      </c>
      <c r="I180" s="79" t="str">
        <f t="shared" si="56"/>
        <v/>
      </c>
      <c r="J180" s="79" t="str">
        <f t="shared" si="56"/>
        <v/>
      </c>
      <c r="K180" s="79">
        <f t="shared" si="56"/>
        <v>0</v>
      </c>
      <c r="L180" s="79">
        <f t="shared" si="56"/>
        <v>0</v>
      </c>
      <c r="M180" s="79">
        <f t="shared" si="56"/>
        <v>0</v>
      </c>
      <c r="N180" s="79">
        <f t="shared" si="56"/>
        <v>0</v>
      </c>
      <c r="O180" s="79">
        <f t="shared" si="56"/>
        <v>0</v>
      </c>
      <c r="P180" s="79">
        <f t="shared" si="56"/>
        <v>0</v>
      </c>
      <c r="Q180" s="79">
        <f t="shared" si="56"/>
        <v>0</v>
      </c>
      <c r="R180" s="79">
        <f t="shared" si="56"/>
        <v>0</v>
      </c>
      <c r="S180" s="79">
        <f t="shared" si="56"/>
        <v>0</v>
      </c>
      <c r="T180" s="79">
        <f t="shared" si="56"/>
        <v>0</v>
      </c>
      <c r="U180" s="79">
        <f t="shared" si="56"/>
        <v>0</v>
      </c>
      <c r="V180" s="79">
        <f t="shared" si="56"/>
        <v>0</v>
      </c>
      <c r="W180" s="79">
        <f t="shared" si="56"/>
        <v>0</v>
      </c>
      <c r="X180" s="79">
        <f t="shared" si="56"/>
        <v>0</v>
      </c>
      <c r="Y180" s="42">
        <f t="shared" si="57"/>
        <v>0</v>
      </c>
    </row>
    <row r="181" spans="2:25" x14ac:dyDescent="0.15">
      <c r="B181" s="92"/>
      <c r="C181" s="49">
        <v>36</v>
      </c>
      <c r="D181" s="41">
        <v>0</v>
      </c>
      <c r="E181" s="42" t="str">
        <f t="shared" si="55"/>
        <v/>
      </c>
      <c r="F181" s="79" t="str">
        <f t="shared" si="56"/>
        <v/>
      </c>
      <c r="G181" s="79" t="str">
        <f t="shared" si="56"/>
        <v/>
      </c>
      <c r="H181" s="79" t="str">
        <f t="shared" si="56"/>
        <v/>
      </c>
      <c r="I181" s="79" t="str">
        <f t="shared" si="56"/>
        <v/>
      </c>
      <c r="J181" s="79" t="str">
        <f t="shared" si="56"/>
        <v/>
      </c>
      <c r="K181" s="79" t="str">
        <f t="shared" si="56"/>
        <v/>
      </c>
      <c r="L181" s="79">
        <f t="shared" si="56"/>
        <v>0</v>
      </c>
      <c r="M181" s="79">
        <f t="shared" si="56"/>
        <v>0</v>
      </c>
      <c r="N181" s="79">
        <f t="shared" si="56"/>
        <v>0</v>
      </c>
      <c r="O181" s="79">
        <f t="shared" si="56"/>
        <v>0</v>
      </c>
      <c r="P181" s="79">
        <f t="shared" si="56"/>
        <v>0</v>
      </c>
      <c r="Q181" s="79">
        <f t="shared" si="56"/>
        <v>0</v>
      </c>
      <c r="R181" s="79">
        <f t="shared" si="56"/>
        <v>0</v>
      </c>
      <c r="S181" s="79">
        <f t="shared" si="56"/>
        <v>0</v>
      </c>
      <c r="T181" s="79">
        <f t="shared" si="56"/>
        <v>0</v>
      </c>
      <c r="U181" s="79">
        <f t="shared" si="56"/>
        <v>0</v>
      </c>
      <c r="V181" s="79">
        <f t="shared" si="56"/>
        <v>0</v>
      </c>
      <c r="W181" s="79">
        <f t="shared" si="56"/>
        <v>0</v>
      </c>
      <c r="X181" s="79">
        <f t="shared" si="56"/>
        <v>0</v>
      </c>
      <c r="Y181" s="42">
        <f t="shared" si="57"/>
        <v>0</v>
      </c>
    </row>
    <row r="182" spans="2:25" x14ac:dyDescent="0.15">
      <c r="B182" s="92"/>
      <c r="C182" s="49">
        <v>37</v>
      </c>
      <c r="D182" s="41">
        <v>0</v>
      </c>
      <c r="E182" s="42" t="str">
        <f t="shared" si="55"/>
        <v/>
      </c>
      <c r="F182" s="79" t="str">
        <f t="shared" si="56"/>
        <v/>
      </c>
      <c r="G182" s="79" t="str">
        <f t="shared" si="56"/>
        <v/>
      </c>
      <c r="H182" s="79" t="str">
        <f t="shared" si="56"/>
        <v/>
      </c>
      <c r="I182" s="79" t="str">
        <f t="shared" si="56"/>
        <v/>
      </c>
      <c r="J182" s="79" t="str">
        <f t="shared" si="56"/>
        <v/>
      </c>
      <c r="K182" s="79" t="str">
        <f t="shared" si="56"/>
        <v/>
      </c>
      <c r="L182" s="79" t="str">
        <f t="shared" si="56"/>
        <v/>
      </c>
      <c r="M182" s="79">
        <f t="shared" si="56"/>
        <v>0</v>
      </c>
      <c r="N182" s="79">
        <f t="shared" si="56"/>
        <v>0</v>
      </c>
      <c r="O182" s="79">
        <f t="shared" si="56"/>
        <v>0</v>
      </c>
      <c r="P182" s="79">
        <f t="shared" si="56"/>
        <v>0</v>
      </c>
      <c r="Q182" s="79">
        <f t="shared" si="56"/>
        <v>0</v>
      </c>
      <c r="R182" s="79">
        <f t="shared" si="56"/>
        <v>0</v>
      </c>
      <c r="S182" s="79">
        <f t="shared" si="56"/>
        <v>0</v>
      </c>
      <c r="T182" s="79">
        <f t="shared" si="56"/>
        <v>0</v>
      </c>
      <c r="U182" s="79">
        <f t="shared" si="56"/>
        <v>0</v>
      </c>
      <c r="V182" s="79">
        <f t="shared" si="56"/>
        <v>0</v>
      </c>
      <c r="W182" s="79">
        <f t="shared" si="56"/>
        <v>0</v>
      </c>
      <c r="X182" s="79">
        <f t="shared" si="56"/>
        <v>0</v>
      </c>
      <c r="Y182" s="42">
        <f t="shared" si="57"/>
        <v>0</v>
      </c>
    </row>
    <row r="183" spans="2:25" x14ac:dyDescent="0.15">
      <c r="B183" s="92"/>
      <c r="C183" s="49">
        <v>38</v>
      </c>
      <c r="D183" s="41">
        <v>0</v>
      </c>
      <c r="E183" s="42" t="str">
        <f t="shared" si="55"/>
        <v/>
      </c>
      <c r="F183" s="79" t="str">
        <f t="shared" si="56"/>
        <v/>
      </c>
      <c r="G183" s="79" t="str">
        <f t="shared" si="56"/>
        <v/>
      </c>
      <c r="H183" s="79" t="str">
        <f t="shared" si="56"/>
        <v/>
      </c>
      <c r="I183" s="79" t="str">
        <f t="shared" si="56"/>
        <v/>
      </c>
      <c r="J183" s="79" t="str">
        <f t="shared" si="56"/>
        <v/>
      </c>
      <c r="K183" s="79" t="str">
        <f t="shared" si="56"/>
        <v/>
      </c>
      <c r="L183" s="79" t="str">
        <f t="shared" si="56"/>
        <v/>
      </c>
      <c r="M183" s="79" t="str">
        <f t="shared" si="56"/>
        <v/>
      </c>
      <c r="N183" s="79">
        <f t="shared" si="56"/>
        <v>0</v>
      </c>
      <c r="O183" s="79">
        <f t="shared" si="56"/>
        <v>0</v>
      </c>
      <c r="P183" s="79">
        <f t="shared" si="56"/>
        <v>0</v>
      </c>
      <c r="Q183" s="79">
        <f t="shared" si="56"/>
        <v>0</v>
      </c>
      <c r="R183" s="79">
        <f t="shared" si="56"/>
        <v>0</v>
      </c>
      <c r="S183" s="79">
        <f t="shared" si="56"/>
        <v>0</v>
      </c>
      <c r="T183" s="79">
        <f t="shared" si="56"/>
        <v>0</v>
      </c>
      <c r="U183" s="79">
        <f t="shared" si="56"/>
        <v>0</v>
      </c>
      <c r="V183" s="79">
        <f t="shared" si="56"/>
        <v>0</v>
      </c>
      <c r="W183" s="79">
        <f t="shared" si="56"/>
        <v>0</v>
      </c>
      <c r="X183" s="79">
        <f t="shared" si="56"/>
        <v>0</v>
      </c>
      <c r="Y183" s="42">
        <f t="shared" si="57"/>
        <v>0</v>
      </c>
    </row>
    <row r="184" spans="2:25" x14ac:dyDescent="0.15">
      <c r="B184" s="92"/>
      <c r="C184" s="49">
        <v>39</v>
      </c>
      <c r="D184" s="41">
        <v>0</v>
      </c>
      <c r="E184" s="42" t="str">
        <f t="shared" si="55"/>
        <v/>
      </c>
      <c r="F184" s="79" t="str">
        <f t="shared" si="56"/>
        <v/>
      </c>
      <c r="G184" s="79" t="str">
        <f t="shared" si="56"/>
        <v/>
      </c>
      <c r="H184" s="79" t="str">
        <f t="shared" si="56"/>
        <v/>
      </c>
      <c r="I184" s="79" t="str">
        <f t="shared" si="56"/>
        <v/>
      </c>
      <c r="J184" s="79" t="str">
        <f t="shared" si="56"/>
        <v/>
      </c>
      <c r="K184" s="79" t="str">
        <f t="shared" si="56"/>
        <v/>
      </c>
      <c r="L184" s="79" t="str">
        <f t="shared" si="56"/>
        <v/>
      </c>
      <c r="M184" s="79" t="str">
        <f t="shared" si="56"/>
        <v/>
      </c>
      <c r="N184" s="79" t="str">
        <f t="shared" si="56"/>
        <v/>
      </c>
      <c r="O184" s="79">
        <f t="shared" si="56"/>
        <v>0</v>
      </c>
      <c r="P184" s="79">
        <f t="shared" si="56"/>
        <v>0</v>
      </c>
      <c r="Q184" s="79">
        <f t="shared" si="56"/>
        <v>0</v>
      </c>
      <c r="R184" s="79">
        <f t="shared" si="56"/>
        <v>0</v>
      </c>
      <c r="S184" s="79">
        <f t="shared" si="56"/>
        <v>0</v>
      </c>
      <c r="T184" s="79">
        <f t="shared" si="56"/>
        <v>0</v>
      </c>
      <c r="U184" s="79">
        <f t="shared" si="56"/>
        <v>0</v>
      </c>
      <c r="V184" s="79">
        <f t="shared" si="56"/>
        <v>0</v>
      </c>
      <c r="W184" s="79">
        <f t="shared" si="56"/>
        <v>0</v>
      </c>
      <c r="X184" s="79">
        <f t="shared" si="56"/>
        <v>0</v>
      </c>
      <c r="Y184" s="42">
        <f t="shared" si="57"/>
        <v>0</v>
      </c>
    </row>
    <row r="185" spans="2:25" x14ac:dyDescent="0.15">
      <c r="B185" s="92"/>
      <c r="C185" s="49">
        <v>40</v>
      </c>
      <c r="D185" s="41">
        <v>0</v>
      </c>
      <c r="E185" s="42" t="str">
        <f t="shared" si="55"/>
        <v/>
      </c>
      <c r="F185" s="79" t="str">
        <f t="shared" si="56"/>
        <v/>
      </c>
      <c r="G185" s="79" t="str">
        <f t="shared" si="56"/>
        <v/>
      </c>
      <c r="H185" s="79" t="str">
        <f t="shared" si="56"/>
        <v/>
      </c>
      <c r="I185" s="79" t="str">
        <f t="shared" si="56"/>
        <v/>
      </c>
      <c r="J185" s="79" t="str">
        <f t="shared" si="56"/>
        <v/>
      </c>
      <c r="K185" s="79" t="str">
        <f t="shared" si="56"/>
        <v/>
      </c>
      <c r="L185" s="79" t="str">
        <f t="shared" si="56"/>
        <v/>
      </c>
      <c r="M185" s="79" t="str">
        <f t="shared" si="56"/>
        <v/>
      </c>
      <c r="N185" s="79" t="str">
        <f t="shared" si="56"/>
        <v/>
      </c>
      <c r="O185" s="79" t="str">
        <f t="shared" si="56"/>
        <v/>
      </c>
      <c r="P185" s="79">
        <f t="shared" si="56"/>
        <v>0</v>
      </c>
      <c r="Q185" s="79">
        <f t="shared" si="56"/>
        <v>0</v>
      </c>
      <c r="R185" s="79">
        <f t="shared" si="56"/>
        <v>0</v>
      </c>
      <c r="S185" s="79">
        <f t="shared" si="56"/>
        <v>0</v>
      </c>
      <c r="T185" s="79">
        <f t="shared" si="56"/>
        <v>0</v>
      </c>
      <c r="U185" s="79">
        <f t="shared" si="56"/>
        <v>0</v>
      </c>
      <c r="V185" s="79">
        <f t="shared" si="56"/>
        <v>0</v>
      </c>
      <c r="W185" s="79">
        <f t="shared" si="56"/>
        <v>0</v>
      </c>
      <c r="X185" s="79">
        <f t="shared" si="56"/>
        <v>0</v>
      </c>
      <c r="Y185" s="42">
        <f t="shared" si="57"/>
        <v>0</v>
      </c>
    </row>
    <row r="186" spans="2:25" x14ac:dyDescent="0.15">
      <c r="B186" s="92"/>
      <c r="C186" s="49">
        <v>41</v>
      </c>
      <c r="D186" s="41">
        <v>0</v>
      </c>
      <c r="E186" s="42" t="str">
        <f t="shared" si="55"/>
        <v/>
      </c>
      <c r="F186" s="79" t="str">
        <f t="shared" si="56"/>
        <v/>
      </c>
      <c r="G186" s="79" t="str">
        <f t="shared" si="56"/>
        <v/>
      </c>
      <c r="H186" s="79" t="str">
        <f t="shared" si="56"/>
        <v/>
      </c>
      <c r="I186" s="79" t="str">
        <f t="shared" si="56"/>
        <v/>
      </c>
      <c r="J186" s="79" t="str">
        <f t="shared" si="56"/>
        <v/>
      </c>
      <c r="K186" s="79" t="str">
        <f t="shared" si="56"/>
        <v/>
      </c>
      <c r="L186" s="79" t="str">
        <f t="shared" si="56"/>
        <v/>
      </c>
      <c r="M186" s="79" t="str">
        <f t="shared" si="56"/>
        <v/>
      </c>
      <c r="N186" s="79" t="str">
        <f t="shared" si="56"/>
        <v/>
      </c>
      <c r="O186" s="79" t="str">
        <f t="shared" si="56"/>
        <v/>
      </c>
      <c r="P186" s="79" t="str">
        <f t="shared" si="56"/>
        <v/>
      </c>
      <c r="Q186" s="79">
        <f t="shared" si="56"/>
        <v>0</v>
      </c>
      <c r="R186" s="79">
        <f t="shared" si="56"/>
        <v>0</v>
      </c>
      <c r="S186" s="79">
        <f t="shared" si="56"/>
        <v>0</v>
      </c>
      <c r="T186" s="79">
        <f t="shared" si="56"/>
        <v>0</v>
      </c>
      <c r="U186" s="79">
        <f t="shared" si="56"/>
        <v>0</v>
      </c>
      <c r="V186" s="79">
        <f t="shared" si="56"/>
        <v>0</v>
      </c>
      <c r="W186" s="79">
        <f t="shared" si="56"/>
        <v>0</v>
      </c>
      <c r="X186" s="79">
        <f t="shared" si="56"/>
        <v>0</v>
      </c>
      <c r="Y186" s="42">
        <f t="shared" si="57"/>
        <v>0</v>
      </c>
    </row>
    <row r="187" spans="2:25" x14ac:dyDescent="0.15">
      <c r="B187" s="92"/>
      <c r="C187" s="49">
        <v>42</v>
      </c>
      <c r="D187" s="41">
        <v>0</v>
      </c>
      <c r="E187" s="42" t="str">
        <f t="shared" si="55"/>
        <v/>
      </c>
      <c r="F187" s="79" t="str">
        <f t="shared" si="56"/>
        <v/>
      </c>
      <c r="G187" s="79" t="str">
        <f t="shared" si="56"/>
        <v/>
      </c>
      <c r="H187" s="79" t="str">
        <f t="shared" si="56"/>
        <v/>
      </c>
      <c r="I187" s="79" t="str">
        <f t="shared" si="56"/>
        <v/>
      </c>
      <c r="J187" s="79" t="str">
        <f t="shared" si="56"/>
        <v/>
      </c>
      <c r="K187" s="79" t="str">
        <f t="shared" si="56"/>
        <v/>
      </c>
      <c r="L187" s="79" t="str">
        <f t="shared" si="56"/>
        <v/>
      </c>
      <c r="M187" s="79" t="str">
        <f t="shared" si="56"/>
        <v/>
      </c>
      <c r="N187" s="79" t="str">
        <f t="shared" si="56"/>
        <v/>
      </c>
      <c r="O187" s="79" t="str">
        <f t="shared" si="56"/>
        <v/>
      </c>
      <c r="P187" s="79" t="str">
        <f t="shared" si="56"/>
        <v/>
      </c>
      <c r="Q187" s="79" t="str">
        <f t="shared" si="56"/>
        <v/>
      </c>
      <c r="R187" s="79">
        <f t="shared" si="56"/>
        <v>0</v>
      </c>
      <c r="S187" s="79">
        <f t="shared" si="56"/>
        <v>0</v>
      </c>
      <c r="T187" s="79">
        <f t="shared" si="56"/>
        <v>0</v>
      </c>
      <c r="U187" s="79">
        <f t="shared" si="56"/>
        <v>0</v>
      </c>
      <c r="V187" s="79">
        <f t="shared" si="56"/>
        <v>0</v>
      </c>
      <c r="W187" s="79">
        <f t="shared" si="56"/>
        <v>0</v>
      </c>
      <c r="X187" s="79">
        <f t="shared" si="56"/>
        <v>0</v>
      </c>
      <c r="Y187" s="42">
        <f t="shared" si="57"/>
        <v>0</v>
      </c>
    </row>
    <row r="188" spans="2:25" x14ac:dyDescent="0.15">
      <c r="B188" s="92"/>
      <c r="C188" s="49">
        <v>43</v>
      </c>
      <c r="D188" s="41">
        <v>0</v>
      </c>
      <c r="E188" s="42" t="str">
        <f t="shared" si="55"/>
        <v/>
      </c>
      <c r="F188" s="79" t="str">
        <f t="shared" si="56"/>
        <v/>
      </c>
      <c r="G188" s="79" t="str">
        <f t="shared" si="56"/>
        <v/>
      </c>
      <c r="H188" s="79" t="str">
        <f t="shared" si="56"/>
        <v/>
      </c>
      <c r="I188" s="79" t="str">
        <f t="shared" si="56"/>
        <v/>
      </c>
      <c r="J188" s="79" t="str">
        <f t="shared" si="56"/>
        <v/>
      </c>
      <c r="K188" s="79" t="str">
        <f t="shared" si="56"/>
        <v/>
      </c>
      <c r="L188" s="79" t="str">
        <f t="shared" si="56"/>
        <v/>
      </c>
      <c r="M188" s="79" t="str">
        <f t="shared" si="56"/>
        <v/>
      </c>
      <c r="N188" s="79" t="str">
        <f t="shared" ref="N188:X194" si="58">N156</f>
        <v/>
      </c>
      <c r="O188" s="79" t="str">
        <f t="shared" si="58"/>
        <v/>
      </c>
      <c r="P188" s="79" t="str">
        <f t="shared" si="58"/>
        <v/>
      </c>
      <c r="Q188" s="79" t="str">
        <f t="shared" si="58"/>
        <v/>
      </c>
      <c r="R188" s="79" t="str">
        <f t="shared" si="58"/>
        <v/>
      </c>
      <c r="S188" s="79">
        <f t="shared" si="58"/>
        <v>0</v>
      </c>
      <c r="T188" s="79">
        <f t="shared" si="58"/>
        <v>0</v>
      </c>
      <c r="U188" s="79">
        <f t="shared" si="58"/>
        <v>0</v>
      </c>
      <c r="V188" s="79">
        <f t="shared" si="58"/>
        <v>0</v>
      </c>
      <c r="W188" s="79">
        <f t="shared" si="58"/>
        <v>0</v>
      </c>
      <c r="X188" s="79">
        <f t="shared" si="58"/>
        <v>0</v>
      </c>
      <c r="Y188" s="42">
        <f t="shared" si="57"/>
        <v>0</v>
      </c>
    </row>
    <row r="189" spans="2:25" x14ac:dyDescent="0.15">
      <c r="B189" s="92"/>
      <c r="C189" s="49">
        <v>44</v>
      </c>
      <c r="D189" s="41">
        <v>0</v>
      </c>
      <c r="E189" s="42" t="str">
        <f t="shared" si="55"/>
        <v/>
      </c>
      <c r="F189" s="79" t="str">
        <f t="shared" ref="F189:U194" si="59">F157</f>
        <v/>
      </c>
      <c r="G189" s="79" t="str">
        <f t="shared" si="59"/>
        <v/>
      </c>
      <c r="H189" s="79" t="str">
        <f t="shared" si="59"/>
        <v/>
      </c>
      <c r="I189" s="79" t="str">
        <f t="shared" si="59"/>
        <v/>
      </c>
      <c r="J189" s="79" t="str">
        <f t="shared" si="59"/>
        <v/>
      </c>
      <c r="K189" s="79" t="str">
        <f t="shared" si="59"/>
        <v/>
      </c>
      <c r="L189" s="79" t="str">
        <f t="shared" si="59"/>
        <v/>
      </c>
      <c r="M189" s="79" t="str">
        <f t="shared" si="59"/>
        <v/>
      </c>
      <c r="N189" s="79" t="str">
        <f t="shared" si="59"/>
        <v/>
      </c>
      <c r="O189" s="79" t="str">
        <f t="shared" si="59"/>
        <v/>
      </c>
      <c r="P189" s="79" t="str">
        <f t="shared" si="59"/>
        <v/>
      </c>
      <c r="Q189" s="79" t="str">
        <f t="shared" si="59"/>
        <v/>
      </c>
      <c r="R189" s="79" t="str">
        <f t="shared" si="59"/>
        <v/>
      </c>
      <c r="S189" s="79" t="str">
        <f t="shared" si="59"/>
        <v/>
      </c>
      <c r="T189" s="79">
        <f t="shared" si="59"/>
        <v>0</v>
      </c>
      <c r="U189" s="79">
        <f t="shared" si="59"/>
        <v>0</v>
      </c>
      <c r="V189" s="79">
        <f t="shared" si="58"/>
        <v>0</v>
      </c>
      <c r="W189" s="79">
        <f t="shared" si="58"/>
        <v>0</v>
      </c>
      <c r="X189" s="79">
        <f t="shared" si="58"/>
        <v>0</v>
      </c>
      <c r="Y189" s="42">
        <f t="shared" si="57"/>
        <v>0</v>
      </c>
    </row>
    <row r="190" spans="2:25" x14ac:dyDescent="0.15">
      <c r="B190" s="92"/>
      <c r="C190" s="49">
        <v>45</v>
      </c>
      <c r="D190" s="41">
        <v>0</v>
      </c>
      <c r="E190" s="42" t="str">
        <f t="shared" si="55"/>
        <v/>
      </c>
      <c r="F190" s="79" t="str">
        <f t="shared" si="59"/>
        <v/>
      </c>
      <c r="G190" s="79" t="str">
        <f t="shared" si="59"/>
        <v/>
      </c>
      <c r="H190" s="79" t="str">
        <f t="shared" si="59"/>
        <v/>
      </c>
      <c r="I190" s="79" t="str">
        <f t="shared" si="59"/>
        <v/>
      </c>
      <c r="J190" s="79" t="str">
        <f t="shared" si="59"/>
        <v/>
      </c>
      <c r="K190" s="79" t="str">
        <f t="shared" si="59"/>
        <v/>
      </c>
      <c r="L190" s="79" t="str">
        <f t="shared" si="59"/>
        <v/>
      </c>
      <c r="M190" s="79" t="str">
        <f t="shared" si="59"/>
        <v/>
      </c>
      <c r="N190" s="79" t="str">
        <f t="shared" si="59"/>
        <v/>
      </c>
      <c r="O190" s="79" t="str">
        <f t="shared" si="59"/>
        <v/>
      </c>
      <c r="P190" s="79" t="str">
        <f t="shared" si="59"/>
        <v/>
      </c>
      <c r="Q190" s="79" t="str">
        <f t="shared" si="59"/>
        <v/>
      </c>
      <c r="R190" s="79" t="str">
        <f t="shared" si="59"/>
        <v/>
      </c>
      <c r="S190" s="79" t="str">
        <f t="shared" si="59"/>
        <v/>
      </c>
      <c r="T190" s="79" t="str">
        <f t="shared" si="59"/>
        <v/>
      </c>
      <c r="U190" s="79">
        <f t="shared" si="59"/>
        <v>0</v>
      </c>
      <c r="V190" s="79">
        <f t="shared" si="58"/>
        <v>0</v>
      </c>
      <c r="W190" s="79">
        <f t="shared" si="58"/>
        <v>0</v>
      </c>
      <c r="X190" s="79">
        <f t="shared" si="58"/>
        <v>0</v>
      </c>
      <c r="Y190" s="42">
        <f t="shared" si="57"/>
        <v>0</v>
      </c>
    </row>
    <row r="191" spans="2:25" x14ac:dyDescent="0.15">
      <c r="B191" s="92"/>
      <c r="C191" s="49">
        <v>46</v>
      </c>
      <c r="D191" s="41">
        <v>0</v>
      </c>
      <c r="E191" s="42" t="str">
        <f t="shared" si="55"/>
        <v/>
      </c>
      <c r="F191" s="79" t="str">
        <f t="shared" si="59"/>
        <v/>
      </c>
      <c r="G191" s="79" t="str">
        <f t="shared" si="59"/>
        <v/>
      </c>
      <c r="H191" s="79" t="str">
        <f t="shared" si="59"/>
        <v/>
      </c>
      <c r="I191" s="79" t="str">
        <f t="shared" si="59"/>
        <v/>
      </c>
      <c r="J191" s="79" t="str">
        <f t="shared" si="59"/>
        <v/>
      </c>
      <c r="K191" s="79" t="str">
        <f t="shared" si="59"/>
        <v/>
      </c>
      <c r="L191" s="79" t="str">
        <f t="shared" si="59"/>
        <v/>
      </c>
      <c r="M191" s="79" t="str">
        <f t="shared" si="59"/>
        <v/>
      </c>
      <c r="N191" s="79" t="str">
        <f t="shared" si="59"/>
        <v/>
      </c>
      <c r="O191" s="79" t="str">
        <f t="shared" si="59"/>
        <v/>
      </c>
      <c r="P191" s="79" t="str">
        <f t="shared" si="59"/>
        <v/>
      </c>
      <c r="Q191" s="79" t="str">
        <f t="shared" si="59"/>
        <v/>
      </c>
      <c r="R191" s="79" t="str">
        <f t="shared" si="59"/>
        <v/>
      </c>
      <c r="S191" s="79" t="str">
        <f t="shared" si="59"/>
        <v/>
      </c>
      <c r="T191" s="79" t="str">
        <f t="shared" si="59"/>
        <v/>
      </c>
      <c r="U191" s="79" t="str">
        <f t="shared" si="59"/>
        <v/>
      </c>
      <c r="V191" s="79">
        <f t="shared" si="58"/>
        <v>0</v>
      </c>
      <c r="W191" s="79">
        <f t="shared" si="58"/>
        <v>0</v>
      </c>
      <c r="X191" s="79">
        <f t="shared" si="58"/>
        <v>0</v>
      </c>
      <c r="Y191" s="42">
        <f t="shared" si="57"/>
        <v>0</v>
      </c>
    </row>
    <row r="192" spans="2:25" x14ac:dyDescent="0.15">
      <c r="B192" s="92"/>
      <c r="C192" s="49">
        <v>47</v>
      </c>
      <c r="D192" s="41">
        <v>0</v>
      </c>
      <c r="E192" s="42" t="str">
        <f t="shared" si="55"/>
        <v/>
      </c>
      <c r="F192" s="79" t="str">
        <f t="shared" si="59"/>
        <v/>
      </c>
      <c r="G192" s="79" t="str">
        <f t="shared" si="59"/>
        <v/>
      </c>
      <c r="H192" s="79" t="str">
        <f t="shared" si="59"/>
        <v/>
      </c>
      <c r="I192" s="79" t="str">
        <f t="shared" si="59"/>
        <v/>
      </c>
      <c r="J192" s="79" t="str">
        <f t="shared" si="59"/>
        <v/>
      </c>
      <c r="K192" s="79" t="str">
        <f t="shared" si="59"/>
        <v/>
      </c>
      <c r="L192" s="79" t="str">
        <f t="shared" si="59"/>
        <v/>
      </c>
      <c r="M192" s="79" t="str">
        <f t="shared" si="59"/>
        <v/>
      </c>
      <c r="N192" s="79" t="str">
        <f t="shared" si="59"/>
        <v/>
      </c>
      <c r="O192" s="79" t="str">
        <f t="shared" si="59"/>
        <v/>
      </c>
      <c r="P192" s="79" t="str">
        <f t="shared" si="59"/>
        <v/>
      </c>
      <c r="Q192" s="79" t="str">
        <f t="shared" si="59"/>
        <v/>
      </c>
      <c r="R192" s="79" t="str">
        <f t="shared" si="59"/>
        <v/>
      </c>
      <c r="S192" s="79" t="str">
        <f t="shared" si="59"/>
        <v/>
      </c>
      <c r="T192" s="79" t="str">
        <f t="shared" si="59"/>
        <v/>
      </c>
      <c r="U192" s="79" t="str">
        <f t="shared" si="59"/>
        <v/>
      </c>
      <c r="V192" s="79" t="str">
        <f t="shared" si="58"/>
        <v/>
      </c>
      <c r="W192" s="79">
        <f t="shared" si="58"/>
        <v>0</v>
      </c>
      <c r="X192" s="79">
        <f t="shared" si="58"/>
        <v>0</v>
      </c>
      <c r="Y192" s="42">
        <f t="shared" si="57"/>
        <v>0</v>
      </c>
    </row>
    <row r="193" spans="1:26" x14ac:dyDescent="0.15">
      <c r="B193" s="92"/>
      <c r="C193" s="49">
        <v>48</v>
      </c>
      <c r="D193" s="41">
        <v>0</v>
      </c>
      <c r="E193" s="42" t="str">
        <f t="shared" si="55"/>
        <v/>
      </c>
      <c r="F193" s="79" t="str">
        <f t="shared" si="59"/>
        <v/>
      </c>
      <c r="G193" s="79" t="str">
        <f t="shared" si="59"/>
        <v/>
      </c>
      <c r="H193" s="79" t="str">
        <f t="shared" si="59"/>
        <v/>
      </c>
      <c r="I193" s="79" t="str">
        <f t="shared" si="59"/>
        <v/>
      </c>
      <c r="J193" s="79" t="str">
        <f t="shared" si="59"/>
        <v/>
      </c>
      <c r="K193" s="79" t="str">
        <f t="shared" si="59"/>
        <v/>
      </c>
      <c r="L193" s="79" t="str">
        <f t="shared" si="59"/>
        <v/>
      </c>
      <c r="M193" s="79" t="str">
        <f t="shared" si="59"/>
        <v/>
      </c>
      <c r="N193" s="79" t="str">
        <f t="shared" si="59"/>
        <v/>
      </c>
      <c r="O193" s="79" t="str">
        <f t="shared" si="59"/>
        <v/>
      </c>
      <c r="P193" s="79" t="str">
        <f t="shared" si="59"/>
        <v/>
      </c>
      <c r="Q193" s="79" t="str">
        <f t="shared" si="59"/>
        <v/>
      </c>
      <c r="R193" s="79" t="str">
        <f t="shared" si="59"/>
        <v/>
      </c>
      <c r="S193" s="79" t="str">
        <f t="shared" si="59"/>
        <v/>
      </c>
      <c r="T193" s="79" t="str">
        <f t="shared" si="59"/>
        <v/>
      </c>
      <c r="U193" s="79" t="str">
        <f t="shared" si="59"/>
        <v/>
      </c>
      <c r="V193" s="79" t="str">
        <f t="shared" si="58"/>
        <v/>
      </c>
      <c r="W193" s="79" t="str">
        <f t="shared" si="58"/>
        <v/>
      </c>
      <c r="X193" s="79">
        <f t="shared" si="58"/>
        <v>0</v>
      </c>
      <c r="Y193" s="42">
        <f t="shared" si="57"/>
        <v>0</v>
      </c>
    </row>
    <row r="194" spans="1:26" x14ac:dyDescent="0.15">
      <c r="B194" s="92"/>
      <c r="C194" s="49">
        <v>49</v>
      </c>
      <c r="D194" s="43">
        <v>0</v>
      </c>
      <c r="E194" s="42" t="str">
        <f t="shared" si="55"/>
        <v/>
      </c>
      <c r="F194" s="79" t="str">
        <f>F162</f>
        <v/>
      </c>
      <c r="G194" s="79" t="str">
        <f t="shared" si="59"/>
        <v/>
      </c>
      <c r="H194" s="79" t="str">
        <f t="shared" si="59"/>
        <v/>
      </c>
      <c r="I194" s="79" t="str">
        <f t="shared" si="59"/>
        <v/>
      </c>
      <c r="J194" s="79" t="str">
        <f t="shared" si="59"/>
        <v/>
      </c>
      <c r="K194" s="79" t="str">
        <f t="shared" si="59"/>
        <v/>
      </c>
      <c r="L194" s="79" t="str">
        <f t="shared" si="59"/>
        <v/>
      </c>
      <c r="M194" s="79" t="str">
        <f t="shared" si="59"/>
        <v/>
      </c>
      <c r="N194" s="79" t="str">
        <f t="shared" si="59"/>
        <v/>
      </c>
      <c r="O194" s="79" t="str">
        <f t="shared" si="59"/>
        <v/>
      </c>
      <c r="P194" s="79" t="str">
        <f t="shared" si="59"/>
        <v/>
      </c>
      <c r="Q194" s="79" t="str">
        <f t="shared" si="59"/>
        <v/>
      </c>
      <c r="R194" s="79" t="str">
        <f t="shared" si="59"/>
        <v/>
      </c>
      <c r="S194" s="79" t="str">
        <f t="shared" si="59"/>
        <v/>
      </c>
      <c r="T194" s="79" t="str">
        <f t="shared" si="59"/>
        <v/>
      </c>
      <c r="U194" s="79" t="str">
        <f t="shared" si="59"/>
        <v/>
      </c>
      <c r="V194" s="79" t="str">
        <f t="shared" si="58"/>
        <v/>
      </c>
      <c r="W194" s="79" t="str">
        <f t="shared" si="58"/>
        <v/>
      </c>
      <c r="X194" s="79" t="str">
        <f t="shared" si="58"/>
        <v/>
      </c>
      <c r="Y194" s="42">
        <f t="shared" si="57"/>
        <v>0</v>
      </c>
    </row>
    <row r="195" spans="1:26" x14ac:dyDescent="0.15">
      <c r="B195" s="36"/>
      <c r="C195" s="47" t="s">
        <v>147</v>
      </c>
      <c r="D195" s="47"/>
      <c r="E195" s="45">
        <f t="shared" ref="E195:X195" si="60">SUM(E175:E194)</f>
        <v>0</v>
      </c>
      <c r="F195" s="45">
        <f t="shared" si="60"/>
        <v>0</v>
      </c>
      <c r="G195" s="45">
        <f t="shared" si="60"/>
        <v>0</v>
      </c>
      <c r="H195" s="45">
        <f t="shared" si="60"/>
        <v>0</v>
      </c>
      <c r="I195" s="45">
        <f t="shared" si="60"/>
        <v>0</v>
      </c>
      <c r="J195" s="45">
        <f t="shared" si="60"/>
        <v>0</v>
      </c>
      <c r="K195" s="45">
        <f t="shared" si="60"/>
        <v>0</v>
      </c>
      <c r="L195" s="45">
        <f t="shared" si="60"/>
        <v>0</v>
      </c>
      <c r="M195" s="45">
        <f t="shared" si="60"/>
        <v>0</v>
      </c>
      <c r="N195" s="45">
        <f t="shared" si="60"/>
        <v>0</v>
      </c>
      <c r="O195" s="45">
        <f t="shared" si="60"/>
        <v>0</v>
      </c>
      <c r="P195" s="45">
        <f t="shared" si="60"/>
        <v>0</v>
      </c>
      <c r="Q195" s="45">
        <f t="shared" si="60"/>
        <v>0</v>
      </c>
      <c r="R195" s="45">
        <f t="shared" si="60"/>
        <v>0</v>
      </c>
      <c r="S195" s="45">
        <f t="shared" si="60"/>
        <v>0</v>
      </c>
      <c r="T195" s="45">
        <f t="shared" si="60"/>
        <v>0</v>
      </c>
      <c r="U195" s="45">
        <f t="shared" si="60"/>
        <v>0</v>
      </c>
      <c r="V195" s="45">
        <f t="shared" si="60"/>
        <v>0</v>
      </c>
      <c r="W195" s="45">
        <f t="shared" si="60"/>
        <v>0</v>
      </c>
      <c r="X195" s="45">
        <f t="shared" si="60"/>
        <v>0</v>
      </c>
      <c r="Y195" s="45">
        <f t="shared" si="57"/>
        <v>0</v>
      </c>
    </row>
    <row r="196" spans="1:26" x14ac:dyDescent="0.15">
      <c r="B196" s="36"/>
      <c r="C196" s="47" t="s">
        <v>148</v>
      </c>
      <c r="D196" s="47"/>
      <c r="E196" s="45">
        <f>E172-E195</f>
        <v>0</v>
      </c>
      <c r="F196" s="45">
        <f>E196+F172-F195</f>
        <v>0</v>
      </c>
      <c r="G196" s="45">
        <f t="shared" ref="G196:X196" si="61">F196+G172-G195</f>
        <v>0</v>
      </c>
      <c r="H196" s="45">
        <f t="shared" si="61"/>
        <v>0</v>
      </c>
      <c r="I196" s="45">
        <f t="shared" si="61"/>
        <v>0</v>
      </c>
      <c r="J196" s="45">
        <f t="shared" si="61"/>
        <v>0</v>
      </c>
      <c r="K196" s="45">
        <f t="shared" si="61"/>
        <v>0</v>
      </c>
      <c r="L196" s="45">
        <f t="shared" si="61"/>
        <v>0</v>
      </c>
      <c r="M196" s="45">
        <f t="shared" si="61"/>
        <v>0</v>
      </c>
      <c r="N196" s="45">
        <f t="shared" si="61"/>
        <v>0</v>
      </c>
      <c r="O196" s="45">
        <f t="shared" si="61"/>
        <v>0</v>
      </c>
      <c r="P196" s="45">
        <f t="shared" si="61"/>
        <v>0</v>
      </c>
      <c r="Q196" s="45">
        <f t="shared" si="61"/>
        <v>0</v>
      </c>
      <c r="R196" s="45">
        <f t="shared" si="61"/>
        <v>0</v>
      </c>
      <c r="S196" s="45">
        <f t="shared" si="61"/>
        <v>0</v>
      </c>
      <c r="T196" s="45">
        <f t="shared" si="61"/>
        <v>0</v>
      </c>
      <c r="U196" s="45">
        <f t="shared" si="61"/>
        <v>0</v>
      </c>
      <c r="V196" s="45">
        <f t="shared" si="61"/>
        <v>0</v>
      </c>
      <c r="W196" s="45">
        <f t="shared" si="61"/>
        <v>0</v>
      </c>
      <c r="X196" s="45">
        <f t="shared" si="61"/>
        <v>0</v>
      </c>
      <c r="Y196" s="45"/>
    </row>
    <row r="197" spans="1:26" ht="15" thickBo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9" spans="1:26" ht="15.75" x14ac:dyDescent="0.15">
      <c r="A199" s="3"/>
      <c r="B199" s="36"/>
      <c r="C199" s="47" t="s">
        <v>134</v>
      </c>
      <c r="D199" s="20">
        <f>主要工事一覧!C84</f>
        <v>17</v>
      </c>
    </row>
    <row r="200" spans="1:26" ht="15.75" x14ac:dyDescent="0.15">
      <c r="A200" s="3"/>
      <c r="B200" s="19"/>
      <c r="C200" s="19"/>
      <c r="D200" s="17"/>
      <c r="Y200" s="123" t="s">
        <v>53</v>
      </c>
    </row>
    <row r="201" spans="1:26" ht="15" x14ac:dyDescent="0.15">
      <c r="A201" s="148" t="s">
        <v>136</v>
      </c>
      <c r="E201" s="10">
        <v>30</v>
      </c>
      <c r="F201" s="10">
        <f t="shared" ref="F201:X202" si="62">E201+1</f>
        <v>31</v>
      </c>
      <c r="G201" s="10">
        <f t="shared" si="62"/>
        <v>32</v>
      </c>
      <c r="H201" s="10">
        <f t="shared" si="62"/>
        <v>33</v>
      </c>
      <c r="I201" s="10">
        <f t="shared" si="62"/>
        <v>34</v>
      </c>
      <c r="J201" s="10">
        <f t="shared" si="62"/>
        <v>35</v>
      </c>
      <c r="K201" s="10">
        <f t="shared" si="62"/>
        <v>36</v>
      </c>
      <c r="L201" s="10">
        <f t="shared" si="62"/>
        <v>37</v>
      </c>
      <c r="M201" s="10">
        <f t="shared" si="62"/>
        <v>38</v>
      </c>
      <c r="N201" s="10">
        <f t="shared" si="62"/>
        <v>39</v>
      </c>
      <c r="O201" s="10">
        <f t="shared" si="62"/>
        <v>40</v>
      </c>
      <c r="P201" s="10">
        <f t="shared" si="62"/>
        <v>41</v>
      </c>
      <c r="Q201" s="10">
        <f t="shared" si="62"/>
        <v>42</v>
      </c>
      <c r="R201" s="10">
        <f t="shared" si="62"/>
        <v>43</v>
      </c>
      <c r="S201" s="10">
        <f t="shared" si="62"/>
        <v>44</v>
      </c>
      <c r="T201" s="10">
        <f t="shared" si="62"/>
        <v>45</v>
      </c>
      <c r="U201" s="10">
        <f t="shared" si="62"/>
        <v>46</v>
      </c>
      <c r="V201" s="10">
        <f t="shared" si="62"/>
        <v>47</v>
      </c>
      <c r="W201" s="10">
        <f t="shared" si="62"/>
        <v>48</v>
      </c>
      <c r="X201" s="10">
        <f t="shared" si="62"/>
        <v>49</v>
      </c>
      <c r="Y201" s="124"/>
    </row>
    <row r="202" spans="1:26" x14ac:dyDescent="0.15">
      <c r="E202" s="6">
        <v>1</v>
      </c>
      <c r="F202" s="6">
        <f t="shared" si="62"/>
        <v>2</v>
      </c>
      <c r="G202" s="6">
        <f t="shared" si="62"/>
        <v>3</v>
      </c>
      <c r="H202" s="6">
        <f t="shared" si="62"/>
        <v>4</v>
      </c>
      <c r="I202" s="6">
        <f t="shared" si="62"/>
        <v>5</v>
      </c>
      <c r="J202" s="6">
        <f t="shared" si="62"/>
        <v>6</v>
      </c>
      <c r="K202" s="6">
        <f t="shared" si="62"/>
        <v>7</v>
      </c>
      <c r="L202" s="6">
        <f t="shared" si="62"/>
        <v>8</v>
      </c>
      <c r="M202" s="6">
        <f t="shared" si="62"/>
        <v>9</v>
      </c>
      <c r="N202" s="6">
        <f t="shared" si="62"/>
        <v>10</v>
      </c>
      <c r="O202" s="6">
        <f t="shared" si="62"/>
        <v>11</v>
      </c>
      <c r="P202" s="6">
        <f t="shared" si="62"/>
        <v>12</v>
      </c>
      <c r="Q202" s="6">
        <f t="shared" si="62"/>
        <v>13</v>
      </c>
      <c r="R202" s="6">
        <f t="shared" si="62"/>
        <v>14</v>
      </c>
      <c r="S202" s="6">
        <f t="shared" si="62"/>
        <v>15</v>
      </c>
      <c r="T202" s="6">
        <f t="shared" si="62"/>
        <v>16</v>
      </c>
      <c r="U202" s="6">
        <f t="shared" si="62"/>
        <v>17</v>
      </c>
      <c r="V202" s="6">
        <f t="shared" si="62"/>
        <v>18</v>
      </c>
      <c r="W202" s="6">
        <f t="shared" si="62"/>
        <v>19</v>
      </c>
      <c r="X202" s="6">
        <f t="shared" si="62"/>
        <v>20</v>
      </c>
      <c r="Y202" s="125" t="s">
        <v>54</v>
      </c>
    </row>
    <row r="203" spans="1:26" x14ac:dyDescent="0.15">
      <c r="E203" s="7">
        <v>43555</v>
      </c>
      <c r="F203" s="7">
        <f t="shared" ref="F203:X203" si="63">DATE(YEAR(E203)+1,MONTH(E203),DAY(E203))</f>
        <v>43921</v>
      </c>
      <c r="G203" s="7">
        <f t="shared" si="63"/>
        <v>44286</v>
      </c>
      <c r="H203" s="7">
        <f t="shared" si="63"/>
        <v>44651</v>
      </c>
      <c r="I203" s="7">
        <f t="shared" si="63"/>
        <v>45016</v>
      </c>
      <c r="J203" s="7">
        <f t="shared" si="63"/>
        <v>45382</v>
      </c>
      <c r="K203" s="7">
        <f t="shared" si="63"/>
        <v>45747</v>
      </c>
      <c r="L203" s="7">
        <f t="shared" si="63"/>
        <v>46112</v>
      </c>
      <c r="M203" s="7">
        <f t="shared" si="63"/>
        <v>46477</v>
      </c>
      <c r="N203" s="7">
        <f t="shared" si="63"/>
        <v>46843</v>
      </c>
      <c r="O203" s="7">
        <f t="shared" si="63"/>
        <v>47208</v>
      </c>
      <c r="P203" s="7">
        <f t="shared" si="63"/>
        <v>47573</v>
      </c>
      <c r="Q203" s="7">
        <f t="shared" si="63"/>
        <v>47938</v>
      </c>
      <c r="R203" s="7">
        <f t="shared" si="63"/>
        <v>48304</v>
      </c>
      <c r="S203" s="7">
        <f t="shared" si="63"/>
        <v>48669</v>
      </c>
      <c r="T203" s="7">
        <f t="shared" si="63"/>
        <v>49034</v>
      </c>
      <c r="U203" s="7">
        <f t="shared" si="63"/>
        <v>49399</v>
      </c>
      <c r="V203" s="7">
        <f t="shared" si="63"/>
        <v>49765</v>
      </c>
      <c r="W203" s="7">
        <f t="shared" si="63"/>
        <v>50130</v>
      </c>
      <c r="X203" s="7">
        <f t="shared" si="63"/>
        <v>50495</v>
      </c>
      <c r="Y203" s="8"/>
    </row>
    <row r="204" spans="1:26" x14ac:dyDescent="0.15">
      <c r="B204" s="36"/>
      <c r="C204" s="47" t="s">
        <v>137</v>
      </c>
      <c r="D204" s="47"/>
      <c r="E204" s="46">
        <f>主要工事一覧!D84</f>
        <v>0</v>
      </c>
      <c r="F204" s="46">
        <f>主要工事一覧!E84</f>
        <v>0</v>
      </c>
      <c r="G204" s="46">
        <f>主要工事一覧!F84</f>
        <v>0</v>
      </c>
      <c r="H204" s="46">
        <f>主要工事一覧!G84</f>
        <v>0</v>
      </c>
      <c r="I204" s="46">
        <f>主要工事一覧!H84</f>
        <v>0</v>
      </c>
      <c r="J204" s="46">
        <f>主要工事一覧!I84</f>
        <v>0</v>
      </c>
      <c r="K204" s="46">
        <f>主要工事一覧!J84</f>
        <v>0</v>
      </c>
      <c r="L204" s="46">
        <f>主要工事一覧!K84</f>
        <v>0</v>
      </c>
      <c r="M204" s="46">
        <f>主要工事一覧!L84</f>
        <v>0</v>
      </c>
      <c r="N204" s="46">
        <f>主要工事一覧!M84</f>
        <v>0</v>
      </c>
      <c r="O204" s="46">
        <f>主要工事一覧!N84</f>
        <v>0</v>
      </c>
      <c r="P204" s="46">
        <f>主要工事一覧!O84</f>
        <v>0</v>
      </c>
      <c r="Q204" s="46">
        <f>主要工事一覧!P84</f>
        <v>0</v>
      </c>
      <c r="R204" s="46">
        <f>主要工事一覧!Q84</f>
        <v>0</v>
      </c>
      <c r="S204" s="46">
        <f>主要工事一覧!R84</f>
        <v>0</v>
      </c>
      <c r="T204" s="46">
        <f>主要工事一覧!S84</f>
        <v>0</v>
      </c>
      <c r="U204" s="46">
        <f>主要工事一覧!T84</f>
        <v>0</v>
      </c>
      <c r="V204" s="46">
        <f>主要工事一覧!U84</f>
        <v>0</v>
      </c>
      <c r="W204" s="46">
        <f>主要工事一覧!V84</f>
        <v>0</v>
      </c>
      <c r="X204" s="46">
        <f>主要工事一覧!W84</f>
        <v>0</v>
      </c>
      <c r="Y204" s="46">
        <f>SUM(E204:X204)</f>
        <v>0</v>
      </c>
    </row>
    <row r="205" spans="1:26" x14ac:dyDescent="0.15">
      <c r="B205" s="36"/>
      <c r="C205" s="47" t="s">
        <v>138</v>
      </c>
      <c r="D205" s="4">
        <v>0.1</v>
      </c>
      <c r="E205" s="45">
        <f t="shared" ref="E205:X205" si="64">E204*$D$205</f>
        <v>0</v>
      </c>
      <c r="F205" s="45">
        <f t="shared" si="64"/>
        <v>0</v>
      </c>
      <c r="G205" s="45">
        <f t="shared" si="64"/>
        <v>0</v>
      </c>
      <c r="H205" s="45">
        <f t="shared" si="64"/>
        <v>0</v>
      </c>
      <c r="I205" s="45">
        <f t="shared" si="64"/>
        <v>0</v>
      </c>
      <c r="J205" s="45">
        <f t="shared" si="64"/>
        <v>0</v>
      </c>
      <c r="K205" s="45">
        <f t="shared" si="64"/>
        <v>0</v>
      </c>
      <c r="L205" s="45">
        <f t="shared" si="64"/>
        <v>0</v>
      </c>
      <c r="M205" s="45">
        <f t="shared" si="64"/>
        <v>0</v>
      </c>
      <c r="N205" s="45">
        <f t="shared" si="64"/>
        <v>0</v>
      </c>
      <c r="O205" s="45">
        <f t="shared" si="64"/>
        <v>0</v>
      </c>
      <c r="P205" s="45">
        <f t="shared" si="64"/>
        <v>0</v>
      </c>
      <c r="Q205" s="45">
        <f t="shared" si="64"/>
        <v>0</v>
      </c>
      <c r="R205" s="45">
        <f t="shared" si="64"/>
        <v>0</v>
      </c>
      <c r="S205" s="45">
        <f t="shared" si="64"/>
        <v>0</v>
      </c>
      <c r="T205" s="45">
        <f t="shared" si="64"/>
        <v>0</v>
      </c>
      <c r="U205" s="45">
        <f t="shared" si="64"/>
        <v>0</v>
      </c>
      <c r="V205" s="45">
        <f t="shared" si="64"/>
        <v>0</v>
      </c>
      <c r="W205" s="45">
        <f t="shared" si="64"/>
        <v>0</v>
      </c>
      <c r="X205" s="45">
        <f t="shared" si="64"/>
        <v>0</v>
      </c>
      <c r="Y205" s="45">
        <f>SUM(E205:X205)</f>
        <v>0</v>
      </c>
    </row>
    <row r="207" spans="1:26" x14ac:dyDescent="0.15">
      <c r="E207" s="10">
        <v>30</v>
      </c>
      <c r="F207" s="10">
        <f t="shared" ref="F207:X207" si="65">E207+1</f>
        <v>31</v>
      </c>
      <c r="G207" s="10">
        <f t="shared" si="65"/>
        <v>32</v>
      </c>
      <c r="H207" s="10">
        <f t="shared" si="65"/>
        <v>33</v>
      </c>
      <c r="I207" s="10">
        <f t="shared" si="65"/>
        <v>34</v>
      </c>
      <c r="J207" s="10">
        <f t="shared" si="65"/>
        <v>35</v>
      </c>
      <c r="K207" s="10">
        <f t="shared" si="65"/>
        <v>36</v>
      </c>
      <c r="L207" s="10">
        <f t="shared" si="65"/>
        <v>37</v>
      </c>
      <c r="M207" s="10">
        <f t="shared" si="65"/>
        <v>38</v>
      </c>
      <c r="N207" s="10">
        <f t="shared" si="65"/>
        <v>39</v>
      </c>
      <c r="O207" s="10">
        <f t="shared" si="65"/>
        <v>40</v>
      </c>
      <c r="P207" s="10">
        <f t="shared" si="65"/>
        <v>41</v>
      </c>
      <c r="Q207" s="10">
        <f t="shared" si="65"/>
        <v>42</v>
      </c>
      <c r="R207" s="10">
        <f t="shared" si="65"/>
        <v>43</v>
      </c>
      <c r="S207" s="10">
        <f t="shared" si="65"/>
        <v>44</v>
      </c>
      <c r="T207" s="10">
        <f t="shared" si="65"/>
        <v>45</v>
      </c>
      <c r="U207" s="10">
        <f t="shared" si="65"/>
        <v>46</v>
      </c>
      <c r="V207" s="10">
        <f t="shared" si="65"/>
        <v>47</v>
      </c>
      <c r="W207" s="10">
        <f t="shared" si="65"/>
        <v>48</v>
      </c>
      <c r="X207" s="10">
        <f t="shared" si="65"/>
        <v>49</v>
      </c>
      <c r="Y207" s="5" t="s">
        <v>139</v>
      </c>
    </row>
    <row r="208" spans="1:26" x14ac:dyDescent="0.15">
      <c r="B208" s="91"/>
      <c r="C208" s="48">
        <f t="array" ref="C208:C227">TRANSPOSE(E201:X201)</f>
        <v>30</v>
      </c>
      <c r="D208" s="40">
        <f t="array" ref="D208:D227">TRANSPOSE(E205:X205)</f>
        <v>0</v>
      </c>
      <c r="E208" s="39" t="str">
        <f t="shared" ref="E208:E227" si="66">IF($C208&lt;E$201,$D208/$D$199,"")</f>
        <v/>
      </c>
      <c r="F208" s="81">
        <f>IF(AND($C208&lt;F$201,COUNT($E208:E208)&lt;$D$199+1),IF($D208*(1-$I$3)/$D$199*(F$201-$C$208)&gt;$D208*(1-$I$3),$D208*$I$3-$D208*$I$4,$D208*(1-$I$3)/$D$199),"")</f>
        <v>0</v>
      </c>
      <c r="G208" s="81">
        <f>IF(AND($C208&lt;G$201,COUNT($E208:F208)&lt;$D$199+1),IF($D208*(1-$I$3)/$D$199*(G$201-$C$208)&gt;$D208*(1-$I$3),$D208*$I$3-$D208*$I$4,$D208*(1-$I$3)/$D$199),"")</f>
        <v>0</v>
      </c>
      <c r="H208" s="81">
        <f>IF(AND($C208&lt;H$201,COUNT($E208:G208)&lt;$D$199+1),IF($D208*(1-$I$3)/$D$199*(H$201-$C$208)&gt;$D208*(1-$I$3),$D208*$I$3-$D208*$I$4,$D208*(1-$I$3)/$D$199),"")</f>
        <v>0</v>
      </c>
      <c r="I208" s="81">
        <f>IF(AND($C208&lt;I$201,COUNT($E208:H208)&lt;$D$199+1),IF($D208*(1-$I$3)/$D$199*(I$201-$C$208)&gt;$D208*(1-$I$3),$D208*$I$3-$D208*$I$4,$D208*(1-$I$3)/$D$199),"")</f>
        <v>0</v>
      </c>
      <c r="J208" s="81">
        <f>IF(AND($C208&lt;J$201,COUNT($E208:I208)&lt;$D$199+1),IF($D208*(1-$I$3)/$D$199*(J$201-$C$208)&gt;$D208*(1-$I$3),$D208*$I$3-$D208*$I$4,$D208*(1-$I$3)/$D$199),"")</f>
        <v>0</v>
      </c>
      <c r="K208" s="81">
        <f>IF(AND($C208&lt;K$201,COUNT($E208:J208)&lt;$D$199+1),IF($D208*(1-$I$3)/$D$199*(K$201-$C$208)&gt;$D208*(1-$I$3),$D208*$I$3-$D208*$I$4,$D208*(1-$I$3)/$D$199),"")</f>
        <v>0</v>
      </c>
      <c r="L208" s="81">
        <f>IF(AND($C208&lt;L$201,COUNT($E208:K208)&lt;$D$199+1),IF($D208*(1-$I$3)/$D$199*(L$201-$C$208)&gt;$D208*(1-$I$3),$D208*$I$3-$D208*$I$4,$D208*(1-$I$3)/$D$199),"")</f>
        <v>0</v>
      </c>
      <c r="M208" s="81">
        <f>IF(AND($C208&lt;M$201,COUNT($E208:L208)&lt;$D$199+1),IF($D208*(1-$I$3)/$D$199*(M$201-$C$208)&gt;$D208*(1-$I$3),$D208*$I$3-$D208*$I$4,$D208*(1-$I$3)/$D$199),"")</f>
        <v>0</v>
      </c>
      <c r="N208" s="81">
        <f>IF(AND($C208&lt;N$201,COUNT($E208:M208)&lt;$D$199+1),IF($D208*(1-$I$3)/$D$199*(N$201-$C$208)&gt;$D208*(1-$I$3),$D208*$I$3-$D208*$I$4,$D208*(1-$I$3)/$D$199),"")</f>
        <v>0</v>
      </c>
      <c r="O208" s="81">
        <f>IF(AND($C208&lt;O$201,COUNT($E208:N208)&lt;$D$199+1),IF($D208*(1-$I$3)/$D$199*(O$201-$C$208)&gt;$D208*(1-$I$3),$D208*$I$3-$D208*$I$4,$D208*(1-$I$3)/$D$199),"")</f>
        <v>0</v>
      </c>
      <c r="P208" s="81">
        <f>IF(AND($C208&lt;P$201,COUNT($E208:O208)&lt;$D$199+1),IF($D208*(1-$I$3)/$D$199*(P$201-$C$208)&gt;$D208*(1-$I$3),$D208*$I$3-$D208*$I$4,$D208*(1-$I$3)/$D$199),"")</f>
        <v>0</v>
      </c>
      <c r="Q208" s="81">
        <f>IF(AND($C208&lt;Q$201,COUNT($E208:P208)&lt;$D$199+1),IF($D208*(1-$I$3)/$D$199*(Q$201-$C$208)&gt;$D208*(1-$I$3),$D208*$I$3-$D208*$I$4,$D208*(1-$I$3)/$D$199),"")</f>
        <v>0</v>
      </c>
      <c r="R208" s="81">
        <f>IF(AND($C208&lt;R$201,COUNT($E208:Q208)&lt;$D$199+1),IF($D208*(1-$I$3)/$D$199*(R$201-$C$208)&gt;$D208*(1-$I$3),$D208*$I$3-$D208*$I$4,$D208*(1-$I$3)/$D$199),"")</f>
        <v>0</v>
      </c>
      <c r="S208" s="81">
        <f>IF(AND($C208&lt;S$201,COUNT($E208:R208)&lt;$D$199+1),IF($D208*(1-$I$3)/$D$199*(S$201-$C$208)&gt;$D208*(1-$I$3),$D208*$I$3-$D208*$I$4,$D208*(1-$I$3)/$D$199),"")</f>
        <v>0</v>
      </c>
      <c r="T208" s="81">
        <f>IF(AND($C208&lt;T$201,COUNT($E208:S208)&lt;$D$199+1),IF($D208*(1-$I$3)/$D$199*(T$201-$C$208)&gt;$D208*(1-$I$3),$D208*$I$3-$D208*$I$4,$D208*(1-$I$3)/$D$199),"")</f>
        <v>0</v>
      </c>
      <c r="U208" s="81">
        <f>IF(AND($C208&lt;U$201,COUNT($E208:T208)&lt;$D$199+1),IF($D208*(1-$I$3)/$D$199*(U$201-$C$208)&gt;$D208*(1-$I$3),$D208*$I$3-$D208*$I$4,$D208*(1-$I$3)/$D$199),"")</f>
        <v>0</v>
      </c>
      <c r="V208" s="81">
        <f>IF(AND($C208&lt;V$201,COUNT($E208:U208)&lt;$D$199+1),IF($D208*(1-$I$3)/$D$199*(V$201-$C$208)&gt;$D208*(1-$I$3),$D208*$I$3-$D208*$I$4,$D208*(1-$I$3)/$D$199),"")</f>
        <v>0</v>
      </c>
      <c r="W208" s="81">
        <f>IF(AND($C208&lt;W$201,COUNT($E208:V208)&lt;$D$199+1),IF($D208*(1-$I$3)/$D$199*(W$201-$C$208)&gt;$D208*(1-$I$3),$D208*$I$3-$D208*$I$4,$D208*(1-$I$3)/$D$199),"")</f>
        <v>0</v>
      </c>
      <c r="X208" s="81" t="str">
        <f>IF(AND($C208&lt;X$201,COUNT($E208:W208)&lt;$D$199+1),IF($D208*(1-$I$3)/$D$199*(X$201-$C$208)&gt;$D208*(1-$I$3),$D208*$I$3-$D208*$I$4,$D208*(1-$I$3)/$D$199),"")</f>
        <v/>
      </c>
      <c r="Y208" s="39">
        <f t="shared" ref="Y208:Y227" si="67">D208-SUM(E208:X208)</f>
        <v>0</v>
      </c>
    </row>
    <row r="209" spans="2:25" x14ac:dyDescent="0.15">
      <c r="B209" s="92"/>
      <c r="C209" s="49">
        <v>31</v>
      </c>
      <c r="D209" s="41">
        <v>0</v>
      </c>
      <c r="E209" s="42" t="str">
        <f t="shared" si="66"/>
        <v/>
      </c>
      <c r="F209" s="79" t="str">
        <f>IF(AND($C209&lt;F$201,COUNT($E209:E209)&lt;$D$199+1),IF($D209*(1-$I$3)/$D$199*(F$201-$C$209)&gt;$D209*(1-$I$3),$D209*$I$3-$D209*$I$4,$D209*(1-$I$3)/$D$199),"")</f>
        <v/>
      </c>
      <c r="G209" s="79">
        <f>IF(AND($C209&lt;G$201,COUNT($E209:F209)&lt;$D$199+1),IF($D209*(1-$I$3)/$D$199*(G$201-$C$209)&gt;$D209*(1-$I$3),$D209*$I$3-$D209*$I$4,$D209*(1-$I$3)/$D$199),"")</f>
        <v>0</v>
      </c>
      <c r="H209" s="79">
        <f>IF(AND($C209&lt;H$201,COUNT($E209:G209)&lt;$D$199+1),IF($D209*(1-$I$3)/$D$199*(H$201-$C$209)&gt;$D209*(1-$I$3),$D209*$I$3-$D209*$I$4,$D209*(1-$I$3)/$D$199),"")</f>
        <v>0</v>
      </c>
      <c r="I209" s="79">
        <f>IF(AND($C209&lt;I$201,COUNT($E209:H209)&lt;$D$199+1),IF($D209*(1-$I$3)/$D$199*(I$201-$C$209)&gt;$D209*(1-$I$3),$D209*$I$3-$D209*$I$4,$D209*(1-$I$3)/$D$199),"")</f>
        <v>0</v>
      </c>
      <c r="J209" s="79">
        <f>IF(AND($C209&lt;J$201,COUNT($E209:I209)&lt;$D$199+1),IF($D209*(1-$I$3)/$D$199*(J$201-$C$209)&gt;$D209*(1-$I$3),$D209*$I$3-$D209*$I$4,$D209*(1-$I$3)/$D$199),"")</f>
        <v>0</v>
      </c>
      <c r="K209" s="79">
        <f>IF(AND($C209&lt;K$201,COUNT($E209:J209)&lt;$D$199+1),IF($D209*(1-$I$3)/$D$199*(K$201-$C$209)&gt;$D209*(1-$I$3),$D209*$I$3-$D209*$I$4,$D209*(1-$I$3)/$D$199),"")</f>
        <v>0</v>
      </c>
      <c r="L209" s="79">
        <f>IF(AND($C209&lt;L$201,COUNT($E209:K209)&lt;$D$199+1),IF($D209*(1-$I$3)/$D$199*(L$201-$C$209)&gt;$D209*(1-$I$3),$D209*$I$3-$D209*$I$4,$D209*(1-$I$3)/$D$199),"")</f>
        <v>0</v>
      </c>
      <c r="M209" s="79">
        <f>IF(AND($C209&lt;M$201,COUNT($E209:L209)&lt;$D$199+1),IF($D209*(1-$I$3)/$D$199*(M$201-$C$209)&gt;$D209*(1-$I$3),$D209*$I$3-$D209*$I$4,$D209*(1-$I$3)/$D$199),"")</f>
        <v>0</v>
      </c>
      <c r="N209" s="79">
        <f>IF(AND($C209&lt;N$201,COUNT($E209:M209)&lt;$D$199+1),IF($D209*(1-$I$3)/$D$199*(N$201-$C$209)&gt;$D209*(1-$I$3),$D209*$I$3-$D209*$I$4,$D209*(1-$I$3)/$D$199),"")</f>
        <v>0</v>
      </c>
      <c r="O209" s="79">
        <f>IF(AND($C209&lt;O$201,COUNT($E209:N209)&lt;$D$199+1),IF($D209*(1-$I$3)/$D$199*(O$201-$C$209)&gt;$D209*(1-$I$3),$D209*$I$3-$D209*$I$4,$D209*(1-$I$3)/$D$199),"")</f>
        <v>0</v>
      </c>
      <c r="P209" s="79">
        <f>IF(AND($C209&lt;P$201,COUNT($E209:O209)&lt;$D$199+1),IF($D209*(1-$I$3)/$D$199*(P$201-$C$209)&gt;$D209*(1-$I$3),$D209*$I$3-$D209*$I$4,$D209*(1-$I$3)/$D$199),"")</f>
        <v>0</v>
      </c>
      <c r="Q209" s="79">
        <f>IF(AND($C209&lt;Q$201,COUNT($E209:P209)&lt;$D$199+1),IF($D209*(1-$I$3)/$D$199*(Q$201-$C$209)&gt;$D209*(1-$I$3),$D209*$I$3-$D209*$I$4,$D209*(1-$I$3)/$D$199),"")</f>
        <v>0</v>
      </c>
      <c r="R209" s="79">
        <f>IF(AND($C209&lt;R$201,COUNT($E209:Q209)&lt;$D$199+1),IF($D209*(1-$I$3)/$D$199*(R$201-$C$209)&gt;$D209*(1-$I$3),$D209*$I$3-$D209*$I$4,$D209*(1-$I$3)/$D$199),"")</f>
        <v>0</v>
      </c>
      <c r="S209" s="79">
        <f>IF(AND($C209&lt;S$201,COUNT($E209:R209)&lt;$D$199+1),IF($D209*(1-$I$3)/$D$199*(S$201-$C$209)&gt;$D209*(1-$I$3),$D209*$I$3-$D209*$I$4,$D209*(1-$I$3)/$D$199),"")</f>
        <v>0</v>
      </c>
      <c r="T209" s="79">
        <f>IF(AND($C209&lt;T$201,COUNT($E209:S209)&lt;$D$199+1),IF($D209*(1-$I$3)/$D$199*(T$201-$C$209)&gt;$D209*(1-$I$3),$D209*$I$3-$D209*$I$4,$D209*(1-$I$3)/$D$199),"")</f>
        <v>0</v>
      </c>
      <c r="U209" s="79">
        <f>IF(AND($C209&lt;U$201,COUNT($E209:T209)&lt;$D$199+1),IF($D209*(1-$I$3)/$D$199*(U$201-$C$209)&gt;$D209*(1-$I$3),$D209*$I$3-$D209*$I$4,$D209*(1-$I$3)/$D$199),"")</f>
        <v>0</v>
      </c>
      <c r="V209" s="79">
        <f>IF(AND($C209&lt;V$201,COUNT($E209:U209)&lt;$D$199+1),IF($D209*(1-$I$3)/$D$199*(V$201-$C$209)&gt;$D209*(1-$I$3),$D209*$I$3-$D209*$I$4,$D209*(1-$I$3)/$D$199),"")</f>
        <v>0</v>
      </c>
      <c r="W209" s="79">
        <f>IF(AND($C209&lt;W$201,COUNT($E209:V209)&lt;$D$199+1),IF($D209*(1-$I$3)/$D$199*(W$201-$C$209)&gt;$D209*(1-$I$3),$D209*$I$3-$D209*$I$4,$D209*(1-$I$3)/$D$199),"")</f>
        <v>0</v>
      </c>
      <c r="X209" s="79">
        <f>IF(AND($C209&lt;X$201,COUNT($E209:W209)&lt;$D$199+1),IF($D209*(1-$I$3)/$D$199*(X$201-$C$209)&gt;$D209*(1-$I$3),$D209*$I$3-$D209*$I$4,$D209*(1-$I$3)/$D$199),"")</f>
        <v>0</v>
      </c>
      <c r="Y209" s="42">
        <f t="shared" si="67"/>
        <v>0</v>
      </c>
    </row>
    <row r="210" spans="2:25" x14ac:dyDescent="0.15">
      <c r="B210" s="92"/>
      <c r="C210" s="49">
        <v>32</v>
      </c>
      <c r="D210" s="41">
        <v>0</v>
      </c>
      <c r="E210" s="42" t="str">
        <f t="shared" si="66"/>
        <v/>
      </c>
      <c r="F210" s="79" t="str">
        <f>IF(AND($C210&lt;F$201,COUNT($E210:E210)&lt;$D$199+1),IF($D210*(1-$I$3)/$D$199*(F$201-$C$210)&gt;$D210*(1-$I$3),$D210*$I$3-$D210*$I$4,$D210*(1-$I$3)/$D$199),"")</f>
        <v/>
      </c>
      <c r="G210" s="79" t="str">
        <f>IF(AND($C210&lt;G$201,COUNT($E210:F210)&lt;$D$199+1),IF($D210*(1-$I$3)/$D$199*(G$201-$C$210)&gt;$D210*(1-$I$3),$D210*$I$3-$D210*$I$4,$D210*(1-$I$3)/$D$199),"")</f>
        <v/>
      </c>
      <c r="H210" s="79">
        <f>IF(AND($C210&lt;H$201,COUNT($E210:G210)&lt;$D$199+1),IF($D210*(1-$I$3)/$D$199*(H$201-$C$210)&gt;$D210*(1-$I$3),$D210*$I$3-$D210*$I$4,$D210*(1-$I$3)/$D$199),"")</f>
        <v>0</v>
      </c>
      <c r="I210" s="79">
        <f>IF(AND($C210&lt;I$201,COUNT($E210:H210)&lt;$D$199+1),IF($D210*(1-$I$3)/$D$199*(I$201-$C$210)&gt;$D210*(1-$I$3),$D210*$I$3-$D210*$I$4,$D210*(1-$I$3)/$D$199),"")</f>
        <v>0</v>
      </c>
      <c r="J210" s="79">
        <f>IF(AND($C210&lt;J$201,COUNT($E210:I210)&lt;$D$199+1),IF($D210*(1-$I$3)/$D$199*(J$201-$C$210)&gt;$D210*(1-$I$3),$D210*$I$3-$D210*$I$4,$D210*(1-$I$3)/$D$199),"")</f>
        <v>0</v>
      </c>
      <c r="K210" s="79">
        <f>IF(AND($C210&lt;K$201,COUNT($E210:J210)&lt;$D$199+1),IF($D210*(1-$I$3)/$D$199*(K$201-$C$210)&gt;$D210*(1-$I$3),$D210*$I$3-$D210*$I$4,$D210*(1-$I$3)/$D$199),"")</f>
        <v>0</v>
      </c>
      <c r="L210" s="79">
        <f>IF(AND($C210&lt;L$201,COUNT($E210:K210)&lt;$D$199+1),IF($D210*(1-$I$3)/$D$199*(L$201-$C$210)&gt;$D210*(1-$I$3),$D210*$I$3-$D210*$I$4,$D210*(1-$I$3)/$D$199),"")</f>
        <v>0</v>
      </c>
      <c r="M210" s="79">
        <f>IF(AND($C210&lt;M$201,COUNT($E210:L210)&lt;$D$199+1),IF($D210*(1-$I$3)/$D$199*(M$201-$C$210)&gt;$D210*(1-$I$3),$D210*$I$3-$D210*$I$4,$D210*(1-$I$3)/$D$199),"")</f>
        <v>0</v>
      </c>
      <c r="N210" s="79">
        <f>IF(AND($C210&lt;N$201,COUNT($E210:M210)&lt;$D$199+1),IF($D210*(1-$I$3)/$D$199*(N$201-$C$210)&gt;$D210*(1-$I$3),$D210*$I$3-$D210*$I$4,$D210*(1-$I$3)/$D$199),"")</f>
        <v>0</v>
      </c>
      <c r="O210" s="79">
        <f>IF(AND($C210&lt;O$201,COUNT($E210:N210)&lt;$D$199+1),IF($D210*(1-$I$3)/$D$199*(O$201-$C$210)&gt;$D210*(1-$I$3),$D210*$I$3-$D210*$I$4,$D210*(1-$I$3)/$D$199),"")</f>
        <v>0</v>
      </c>
      <c r="P210" s="79">
        <f>IF(AND($C210&lt;P$201,COUNT($E210:O210)&lt;$D$199+1),IF($D210*(1-$I$3)/$D$199*(P$201-$C$210)&gt;$D210*(1-$I$3),$D210*$I$3-$D210*$I$4,$D210*(1-$I$3)/$D$199),"")</f>
        <v>0</v>
      </c>
      <c r="Q210" s="79">
        <f>IF(AND($C210&lt;Q$201,COUNT($E210:P210)&lt;$D$199+1),IF($D210*(1-$I$3)/$D$199*(Q$201-$C$210)&gt;$D210*(1-$I$3),$D210*$I$3-$D210*$I$4,$D210*(1-$I$3)/$D$199),"")</f>
        <v>0</v>
      </c>
      <c r="R210" s="79">
        <f>IF(AND($C210&lt;R$201,COUNT($E210:Q210)&lt;$D$199+1),IF($D210*(1-$I$3)/$D$199*(R$201-$C$210)&gt;$D210*(1-$I$3),$D210*$I$3-$D210*$I$4,$D210*(1-$I$3)/$D$199),"")</f>
        <v>0</v>
      </c>
      <c r="S210" s="79">
        <f>IF(AND($C210&lt;S$201,COUNT($E210:R210)&lt;$D$199+1),IF($D210*(1-$I$3)/$D$199*(S$201-$C$210)&gt;$D210*(1-$I$3),$D210*$I$3-$D210*$I$4,$D210*(1-$I$3)/$D$199),"")</f>
        <v>0</v>
      </c>
      <c r="T210" s="79">
        <f>IF(AND($C210&lt;T$201,COUNT($E210:S210)&lt;$D$199+1),IF($D210*(1-$I$3)/$D$199*(T$201-$C$210)&gt;$D210*(1-$I$3),$D210*$I$3-$D210*$I$4,$D210*(1-$I$3)/$D$199),"")</f>
        <v>0</v>
      </c>
      <c r="U210" s="79">
        <f>IF(AND($C210&lt;U$201,COUNT($E210:T210)&lt;$D$199+1),IF($D210*(1-$I$3)/$D$199*(U$201-$C$210)&gt;$D210*(1-$I$3),$D210*$I$3-$D210*$I$4,$D210*(1-$I$3)/$D$199),"")</f>
        <v>0</v>
      </c>
      <c r="V210" s="79">
        <f>IF(AND($C210&lt;V$201,COUNT($E210:U210)&lt;$D$199+1),IF($D210*(1-$I$3)/$D$199*(V$201-$C$210)&gt;$D210*(1-$I$3),$D210*$I$3-$D210*$I$4,$D210*(1-$I$3)/$D$199),"")</f>
        <v>0</v>
      </c>
      <c r="W210" s="79">
        <f>IF(AND($C210&lt;W$201,COUNT($E210:V210)&lt;$D$199+1),IF($D210*(1-$I$3)/$D$199*(W$201-$C$210)&gt;$D210*(1-$I$3),$D210*$I$3-$D210*$I$4,$D210*(1-$I$3)/$D$199),"")</f>
        <v>0</v>
      </c>
      <c r="X210" s="79">
        <f>IF(AND($C210&lt;X$201,COUNT($E210:W210)&lt;$D$199+1),IF($D210*(1-$I$3)/$D$199*(X$201-$C$210)&gt;$D210*(1-$I$3),$D210*$I$3-$D210*$I$4,$D210*(1-$I$3)/$D$199),"")</f>
        <v>0</v>
      </c>
      <c r="Y210" s="42">
        <f t="shared" si="67"/>
        <v>0</v>
      </c>
    </row>
    <row r="211" spans="2:25" x14ac:dyDescent="0.15">
      <c r="B211" s="92"/>
      <c r="C211" s="49">
        <v>33</v>
      </c>
      <c r="D211" s="41">
        <v>0</v>
      </c>
      <c r="E211" s="42" t="str">
        <f t="shared" si="66"/>
        <v/>
      </c>
      <c r="F211" s="79" t="str">
        <f>IF(AND($C211&lt;F$201,COUNT($E211:E211)&lt;$D$199+1),IF($D211*(1-$I$3)/$D$199*(F$201-$C$211)&gt;$D211*(1-$I$3),$D211*$I$3-$D211*$I$4,$D211*(1-$I$3)/$D$199),"")</f>
        <v/>
      </c>
      <c r="G211" s="79" t="str">
        <f>IF(AND($C211&lt;G$201,COUNT($E211:F211)&lt;$D$199+1),IF($D211*(1-$I$3)/$D$199*(G$201-$C$211)&gt;$D211*(1-$I$3),$D211*$I$3-$D211*$I$4,$D211*(1-$I$3)/$D$199),"")</f>
        <v/>
      </c>
      <c r="H211" s="79" t="str">
        <f>IF(AND($C211&lt;H$201,COUNT($E211:G211)&lt;$D$199+1),IF($D211*(1-$I$3)/$D$199*(H$201-$C$211)&gt;$D211*(1-$I$3),$D211*$I$3-$D211*$I$4,$D211*(1-$I$3)/$D$199),"")</f>
        <v/>
      </c>
      <c r="I211" s="79">
        <f>IF(AND($C211&lt;I$201,COUNT($E211:H211)&lt;$D$199+1),IF($D211*(1-$I$3)/$D$199*(I$201-$C$211)&gt;$D211*(1-$I$3),$D211*$I$3-$D211*$I$4,$D211*(1-$I$3)/$D$199),"")</f>
        <v>0</v>
      </c>
      <c r="J211" s="79">
        <f>IF(AND($C211&lt;J$201,COUNT($E211:I211)&lt;$D$199+1),IF($D211*(1-$I$3)/$D$199*(J$201-$C$211)&gt;$D211*(1-$I$3),$D211*$I$3-$D211*$I$4,$D211*(1-$I$3)/$D$199),"")</f>
        <v>0</v>
      </c>
      <c r="K211" s="79">
        <f>IF(AND($C211&lt;K$201,COUNT($E211:J211)&lt;$D$199+1),IF($D211*(1-$I$3)/$D$199*(K$201-$C$211)&gt;$D211*(1-$I$3),$D211*$I$3-$D211*$I$4,$D211*(1-$I$3)/$D$199),"")</f>
        <v>0</v>
      </c>
      <c r="L211" s="79">
        <f>IF(AND($C211&lt;L$201,COUNT($E211:K211)&lt;$D$199+1),IF($D211*(1-$I$3)/$D$199*(L$201-$C$211)&gt;$D211*(1-$I$3),$D211*$I$3-$D211*$I$4,$D211*(1-$I$3)/$D$199),"")</f>
        <v>0</v>
      </c>
      <c r="M211" s="79">
        <f>IF(AND($C211&lt;M$201,COUNT($E211:L211)&lt;$D$199+1),IF($D211*(1-$I$3)/$D$199*(M$201-$C$211)&gt;$D211*(1-$I$3),$D211*$I$3-$D211*$I$4,$D211*(1-$I$3)/$D$199),"")</f>
        <v>0</v>
      </c>
      <c r="N211" s="79">
        <f>IF(AND($C211&lt;N$201,COUNT($E211:M211)&lt;$D$199+1),IF($D211*(1-$I$3)/$D$199*(N$201-$C$211)&gt;$D211*(1-$I$3),$D211*$I$3-$D211*$I$4,$D211*(1-$I$3)/$D$199),"")</f>
        <v>0</v>
      </c>
      <c r="O211" s="79">
        <f>IF(AND($C211&lt;O$201,COUNT($E211:N211)&lt;$D$199+1),IF($D211*(1-$I$3)/$D$199*(O$201-$C$211)&gt;$D211*(1-$I$3),$D211*$I$3-$D211*$I$4,$D211*(1-$I$3)/$D$199),"")</f>
        <v>0</v>
      </c>
      <c r="P211" s="79">
        <f>IF(AND($C211&lt;P$201,COUNT($E211:O211)&lt;$D$199+1),IF($D211*(1-$I$3)/$D$199*(P$201-$C$211)&gt;$D211*(1-$I$3),$D211*$I$3-$D211*$I$4,$D211*(1-$I$3)/$D$199),"")</f>
        <v>0</v>
      </c>
      <c r="Q211" s="79">
        <f>IF(AND($C211&lt;Q$201,COUNT($E211:P211)&lt;$D$199+1),IF($D211*(1-$I$3)/$D$199*(Q$201-$C$211)&gt;$D211*(1-$I$3),$D211*$I$3-$D211*$I$4,$D211*(1-$I$3)/$D$199),"")</f>
        <v>0</v>
      </c>
      <c r="R211" s="79">
        <f>IF(AND($C211&lt;R$201,COUNT($E211:Q211)&lt;$D$199+1),IF($D211*(1-$I$3)/$D$199*(R$201-$C$211)&gt;$D211*(1-$I$3),$D211*$I$3-$D211*$I$4,$D211*(1-$I$3)/$D$199),"")</f>
        <v>0</v>
      </c>
      <c r="S211" s="79">
        <f>IF(AND($C211&lt;S$201,COUNT($E211:R211)&lt;$D$199+1),IF($D211*(1-$I$3)/$D$199*(S$201-$C$211)&gt;$D211*(1-$I$3),$D211*$I$3-$D211*$I$4,$D211*(1-$I$3)/$D$199),"")</f>
        <v>0</v>
      </c>
      <c r="T211" s="79">
        <f>IF(AND($C211&lt;T$201,COUNT($E211:S211)&lt;$D$199+1),IF($D211*(1-$I$3)/$D$199*(T$201-$C$211)&gt;$D211*(1-$I$3),$D211*$I$3-$D211*$I$4,$D211*(1-$I$3)/$D$199),"")</f>
        <v>0</v>
      </c>
      <c r="U211" s="79">
        <f>IF(AND($C211&lt;U$201,COUNT($E211:T211)&lt;$D$199+1),IF($D211*(1-$I$3)/$D$199*(U$201-$C$211)&gt;$D211*(1-$I$3),$D211*$I$3-$D211*$I$4,$D211*(1-$I$3)/$D$199),"")</f>
        <v>0</v>
      </c>
      <c r="V211" s="79">
        <f>IF(AND($C211&lt;V$201,COUNT($E211:U211)&lt;$D$199+1),IF($D211*(1-$I$3)/$D$199*(V$201-$C$211)&gt;$D211*(1-$I$3),$D211*$I$3-$D211*$I$4,$D211*(1-$I$3)/$D$199),"")</f>
        <v>0</v>
      </c>
      <c r="W211" s="79">
        <f>IF(AND($C211&lt;W$201,COUNT($E211:V211)&lt;$D$199+1),IF($D211*(1-$I$3)/$D$199*(W$201-$C$211)&gt;$D211*(1-$I$3),$D211*$I$3-$D211*$I$4,$D211*(1-$I$3)/$D$199),"")</f>
        <v>0</v>
      </c>
      <c r="X211" s="79">
        <f>IF(AND($C211&lt;X$201,COUNT($E211:W211)&lt;$D$199+1),IF($D211*(1-$I$3)/$D$199*(X$201-$C$211)&gt;$D211*(1-$I$3),$D211*$I$3-$D211*$I$4,$D211*(1-$I$3)/$D$199),"")</f>
        <v>0</v>
      </c>
      <c r="Y211" s="42">
        <f t="shared" si="67"/>
        <v>0</v>
      </c>
    </row>
    <row r="212" spans="2:25" x14ac:dyDescent="0.15">
      <c r="B212" s="92"/>
      <c r="C212" s="49">
        <v>34</v>
      </c>
      <c r="D212" s="41">
        <v>0</v>
      </c>
      <c r="E212" s="42" t="str">
        <f t="shared" si="66"/>
        <v/>
      </c>
      <c r="F212" s="79" t="str">
        <f>IF(AND($C212&lt;F$201,COUNT($E212:E212)&lt;$D$199+1),IF($D212*(1-$I$3)/$D$199*(F$201-$C$212)&gt;$D212*(1-$I$3),$D212*$I$3-$D212*$I$4,$D212*(1-$I$3)/$D$199),"")</f>
        <v/>
      </c>
      <c r="G212" s="79" t="str">
        <f>IF(AND($C212&lt;G$201,COUNT($E212:F212)&lt;$D$199+1),IF($D212*(1-$I$3)/$D$199*(G$201-$C$212)&gt;$D212*(1-$I$3),$D212*$I$3-$D212*$I$4,$D212*(1-$I$3)/$D$199),"")</f>
        <v/>
      </c>
      <c r="H212" s="79" t="str">
        <f>IF(AND($C212&lt;H$201,COUNT($E212:G212)&lt;$D$199+1),IF($D212*(1-$I$3)/$D$199*(H$201-$C$212)&gt;$D212*(1-$I$3),$D212*$I$3-$D212*$I$4,$D212*(1-$I$3)/$D$199),"")</f>
        <v/>
      </c>
      <c r="I212" s="79" t="str">
        <f>IF(AND($C212&lt;I$201,COUNT($E212:H212)&lt;$D$199+1),IF($D212*(1-$I$3)/$D$199*(I$201-$C$212)&gt;$D212*(1-$I$3),$D212*$I$3-$D212*$I$4,$D212*(1-$I$3)/$D$199),"")</f>
        <v/>
      </c>
      <c r="J212" s="79">
        <f>IF(AND($C212&lt;J$201,COUNT($E212:I212)&lt;$D$199+1),IF($D212*(1-$I$3)/$D$199*(J$201-$C$212)&gt;$D212*(1-$I$3),$D212*$I$3-$D212*$I$4,$D212*(1-$I$3)/$D$199),"")</f>
        <v>0</v>
      </c>
      <c r="K212" s="79">
        <f>IF(AND($C212&lt;K$201,COUNT($E212:J212)&lt;$D$199+1),IF($D212*(1-$I$3)/$D$199*(K$201-$C$212)&gt;$D212*(1-$I$3),$D212*$I$3-$D212*$I$4,$D212*(1-$I$3)/$D$199),"")</f>
        <v>0</v>
      </c>
      <c r="L212" s="79">
        <f>IF(AND($C212&lt;L$201,COUNT($E212:K212)&lt;$D$199+1),IF($D212*(1-$I$3)/$D$199*(L$201-$C$212)&gt;$D212*(1-$I$3),$D212*$I$3-$D212*$I$4,$D212*(1-$I$3)/$D$199),"")</f>
        <v>0</v>
      </c>
      <c r="M212" s="79">
        <f>IF(AND($C212&lt;M$201,COUNT($E212:L212)&lt;$D$199+1),IF($D212*(1-$I$3)/$D$199*(M$201-$C$212)&gt;$D212*(1-$I$3),$D212*$I$3-$D212*$I$4,$D212*(1-$I$3)/$D$199),"")</f>
        <v>0</v>
      </c>
      <c r="N212" s="79">
        <f>IF(AND($C212&lt;N$201,COUNT($E212:M212)&lt;$D$199+1),IF($D212*(1-$I$3)/$D$199*(N$201-$C$212)&gt;$D212*(1-$I$3),$D212*$I$3-$D212*$I$4,$D212*(1-$I$3)/$D$199),"")</f>
        <v>0</v>
      </c>
      <c r="O212" s="79">
        <f>IF(AND($C212&lt;O$201,COUNT($E212:N212)&lt;$D$199+1),IF($D212*(1-$I$3)/$D$199*(O$201-$C$212)&gt;$D212*(1-$I$3),$D212*$I$3-$D212*$I$4,$D212*(1-$I$3)/$D$199),"")</f>
        <v>0</v>
      </c>
      <c r="P212" s="79">
        <f>IF(AND($C212&lt;P$201,COUNT($E212:O212)&lt;$D$199+1),IF($D212*(1-$I$3)/$D$199*(P$201-$C$212)&gt;$D212*(1-$I$3),$D212*$I$3-$D212*$I$4,$D212*(1-$I$3)/$D$199),"")</f>
        <v>0</v>
      </c>
      <c r="Q212" s="79">
        <f>IF(AND($C212&lt;Q$201,COUNT($E212:P212)&lt;$D$199+1),IF($D212*(1-$I$3)/$D$199*(Q$201-$C$212)&gt;$D212*(1-$I$3),$D212*$I$3-$D212*$I$4,$D212*(1-$I$3)/$D$199),"")</f>
        <v>0</v>
      </c>
      <c r="R212" s="79">
        <f>IF(AND($C212&lt;R$201,COUNT($E212:Q212)&lt;$D$199+1),IF($D212*(1-$I$3)/$D$199*(R$201-$C$212)&gt;$D212*(1-$I$3),$D212*$I$3-$D212*$I$4,$D212*(1-$I$3)/$D$199),"")</f>
        <v>0</v>
      </c>
      <c r="S212" s="79">
        <f>IF(AND($C212&lt;S$201,COUNT($E212:R212)&lt;$D$199+1),IF($D212*(1-$I$3)/$D$199*(S$201-$C$212)&gt;$D212*(1-$I$3),$D212*$I$3-$D212*$I$4,$D212*(1-$I$3)/$D$199),"")</f>
        <v>0</v>
      </c>
      <c r="T212" s="79">
        <f>IF(AND($C212&lt;T$201,COUNT($E212:S212)&lt;$D$199+1),IF($D212*(1-$I$3)/$D$199*(T$201-$C$212)&gt;$D212*(1-$I$3),$D212*$I$3-$D212*$I$4,$D212*(1-$I$3)/$D$199),"")</f>
        <v>0</v>
      </c>
      <c r="U212" s="79">
        <f>IF(AND($C212&lt;U$201,COUNT($E212:T212)&lt;$D$199+1),IF($D212*(1-$I$3)/$D$199*(U$201-$C$212)&gt;$D212*(1-$I$3),$D212*$I$3-$D212*$I$4,$D212*(1-$I$3)/$D$199),"")</f>
        <v>0</v>
      </c>
      <c r="V212" s="79">
        <f>IF(AND($C212&lt;V$201,COUNT($E212:U212)&lt;$D$199+1),IF($D212*(1-$I$3)/$D$199*(V$201-$C$212)&gt;$D212*(1-$I$3),$D212*$I$3-$D212*$I$4,$D212*(1-$I$3)/$D$199),"")</f>
        <v>0</v>
      </c>
      <c r="W212" s="79">
        <f>IF(AND($C212&lt;W$201,COUNT($E212:V212)&lt;$D$199+1),IF($D212*(1-$I$3)/$D$199*(W$201-$C$212)&gt;$D212*(1-$I$3),$D212*$I$3-$D212*$I$4,$D212*(1-$I$3)/$D$199),"")</f>
        <v>0</v>
      </c>
      <c r="X212" s="79">
        <f>IF(AND($C212&lt;X$201,COUNT($E212:W212)&lt;$D$199+1),IF($D212*(1-$I$3)/$D$199*(X$201-$C$212)&gt;$D212*(1-$I$3),$D212*$I$3-$D212*$I$4,$D212*(1-$I$3)/$D$199),"")</f>
        <v>0</v>
      </c>
      <c r="Y212" s="42">
        <f t="shared" si="67"/>
        <v>0</v>
      </c>
    </row>
    <row r="213" spans="2:25" x14ac:dyDescent="0.15">
      <c r="B213" s="92"/>
      <c r="C213" s="49">
        <v>35</v>
      </c>
      <c r="D213" s="41">
        <v>0</v>
      </c>
      <c r="E213" s="42" t="str">
        <f t="shared" si="66"/>
        <v/>
      </c>
      <c r="F213" s="79" t="str">
        <f>IF(AND($C213&lt;F$201,COUNT($E213:E213)&lt;$D$199+1),IF($D213*(1-$I$3)/$D$199*(F$201-$C$213)&gt;$D213*(1-$I$3),$D213*$I$3-$D213*$I$4,$D213*(1-$I$3)/$D$199),"")</f>
        <v/>
      </c>
      <c r="G213" s="79" t="str">
        <f>IF(AND($C213&lt;G$201,COUNT($E213:F213)&lt;$D$199+1),IF($D213*(1-$I$3)/$D$199*(G$201-$C$213)&gt;$D213*(1-$I$3),$D213*$I$3-$D213*$I$4,$D213*(1-$I$3)/$D$199),"")</f>
        <v/>
      </c>
      <c r="H213" s="79" t="str">
        <f>IF(AND($C213&lt;H$201,COUNT($E213:G213)&lt;$D$199+1),IF($D213*(1-$I$3)/$D$199*(H$201-$C$213)&gt;$D213*(1-$I$3),$D213*$I$3-$D213*$I$4,$D213*(1-$I$3)/$D$199),"")</f>
        <v/>
      </c>
      <c r="I213" s="79" t="str">
        <f>IF(AND($C213&lt;I$201,COUNT($E213:H213)&lt;$D$199+1),IF($D213*(1-$I$3)/$D$199*(I$201-$C$213)&gt;$D213*(1-$I$3),$D213*$I$3-$D213*$I$4,$D213*(1-$I$3)/$D$199),"")</f>
        <v/>
      </c>
      <c r="J213" s="79" t="str">
        <f>IF(AND($C213&lt;J$201,COUNT($E213:I213)&lt;$D$199+1),IF($D213*(1-$I$3)/$D$199*(J$201-$C$213)&gt;$D213*(1-$I$3),$D213*$I$3-$D213*$I$4,$D213*(1-$I$3)/$D$199),"")</f>
        <v/>
      </c>
      <c r="K213" s="79">
        <f>IF(AND($C213&lt;K$201,COUNT($E213:J213)&lt;$D$199+1),IF($D213*(1-$I$3)/$D$199*(K$201-$C$213)&gt;$D213*(1-$I$3),$D213*$I$3-$D213*$I$4,$D213*(1-$I$3)/$D$199),"")</f>
        <v>0</v>
      </c>
      <c r="L213" s="79">
        <f>IF(AND($C213&lt;L$201,COUNT($E213:K213)&lt;$D$199+1),IF($D213*(1-$I$3)/$D$199*(L$201-$C$213)&gt;$D213*(1-$I$3),$D213*$I$3-$D213*$I$4,$D213*(1-$I$3)/$D$199),"")</f>
        <v>0</v>
      </c>
      <c r="M213" s="79">
        <f>IF(AND($C213&lt;M$201,COUNT($E213:L213)&lt;$D$199+1),IF($D213*(1-$I$3)/$D$199*(M$201-$C$213)&gt;$D213*(1-$I$3),$D213*$I$3-$D213*$I$4,$D213*(1-$I$3)/$D$199),"")</f>
        <v>0</v>
      </c>
      <c r="N213" s="79">
        <f>IF(AND($C213&lt;N$201,COUNT($E213:M213)&lt;$D$199+1),IF($D213*(1-$I$3)/$D$199*(N$201-$C$213)&gt;$D213*(1-$I$3),$D213*$I$3-$D213*$I$4,$D213*(1-$I$3)/$D$199),"")</f>
        <v>0</v>
      </c>
      <c r="O213" s="79">
        <f>IF(AND($C213&lt;O$201,COUNT($E213:N213)&lt;$D$199+1),IF($D213*(1-$I$3)/$D$199*(O$201-$C$213)&gt;$D213*(1-$I$3),$D213*$I$3-$D213*$I$4,$D213*(1-$I$3)/$D$199),"")</f>
        <v>0</v>
      </c>
      <c r="P213" s="79">
        <f>IF(AND($C213&lt;P$201,COUNT($E213:O213)&lt;$D$199+1),IF($D213*(1-$I$3)/$D$199*(P$201-$C$213)&gt;$D213*(1-$I$3),$D213*$I$3-$D213*$I$4,$D213*(1-$I$3)/$D$199),"")</f>
        <v>0</v>
      </c>
      <c r="Q213" s="79">
        <f>IF(AND($C213&lt;Q$201,COUNT($E213:P213)&lt;$D$199+1),IF($D213*(1-$I$3)/$D$199*(Q$201-$C$213)&gt;$D213*(1-$I$3),$D213*$I$3-$D213*$I$4,$D213*(1-$I$3)/$D$199),"")</f>
        <v>0</v>
      </c>
      <c r="R213" s="79">
        <f>IF(AND($C213&lt;R$201,COUNT($E213:Q213)&lt;$D$199+1),IF($D213*(1-$I$3)/$D$199*(R$201-$C$213)&gt;$D213*(1-$I$3),$D213*$I$3-$D213*$I$4,$D213*(1-$I$3)/$D$199),"")</f>
        <v>0</v>
      </c>
      <c r="S213" s="79">
        <f>IF(AND($C213&lt;S$201,COUNT($E213:R213)&lt;$D$199+1),IF($D213*(1-$I$3)/$D$199*(S$201-$C$213)&gt;$D213*(1-$I$3),$D213*$I$3-$D213*$I$4,$D213*(1-$I$3)/$D$199),"")</f>
        <v>0</v>
      </c>
      <c r="T213" s="79">
        <f>IF(AND($C213&lt;T$201,COUNT($E213:S213)&lt;$D$199+1),IF($D213*(1-$I$3)/$D$199*(T$201-$C$213)&gt;$D213*(1-$I$3),$D213*$I$3-$D213*$I$4,$D213*(1-$I$3)/$D$199),"")</f>
        <v>0</v>
      </c>
      <c r="U213" s="79">
        <f>IF(AND($C213&lt;U$201,COUNT($E213:T213)&lt;$D$199+1),IF($D213*(1-$I$3)/$D$199*(U$201-$C$213)&gt;$D213*(1-$I$3),$D213*$I$3-$D213*$I$4,$D213*(1-$I$3)/$D$199),"")</f>
        <v>0</v>
      </c>
      <c r="V213" s="79">
        <f>IF(AND($C213&lt;V$201,COUNT($E213:U213)&lt;$D$199+1),IF($D213*(1-$I$3)/$D$199*(V$201-$C$213)&gt;$D213*(1-$I$3),$D213*$I$3-$D213*$I$4,$D213*(1-$I$3)/$D$199),"")</f>
        <v>0</v>
      </c>
      <c r="W213" s="79">
        <f>IF(AND($C213&lt;W$201,COUNT($E213:V213)&lt;$D$199+1),IF($D213*(1-$I$3)/$D$199*(W$201-$C$213)&gt;$D213*(1-$I$3),$D213*$I$3-$D213*$I$4,$D213*(1-$I$3)/$D$199),"")</f>
        <v>0</v>
      </c>
      <c r="X213" s="79">
        <f>IF(AND($C213&lt;X$201,COUNT($E213:W213)&lt;$D$199+1),IF($D213*(1-$I$3)/$D$199*(X$201-$C$213)&gt;$D213*(1-$I$3),$D213*$I$3-$D213*$I$4,$D213*(1-$I$3)/$D$199),"")</f>
        <v>0</v>
      </c>
      <c r="Y213" s="42">
        <f t="shared" si="67"/>
        <v>0</v>
      </c>
    </row>
    <row r="214" spans="2:25" x14ac:dyDescent="0.15">
      <c r="B214" s="92"/>
      <c r="C214" s="49">
        <v>36</v>
      </c>
      <c r="D214" s="41">
        <v>0</v>
      </c>
      <c r="E214" s="42" t="str">
        <f t="shared" si="66"/>
        <v/>
      </c>
      <c r="F214" s="79" t="str">
        <f>IF(AND($C214&lt;F$201,COUNT($E214:E214)&lt;$D$199+1),IF($D214*(1-$I$3)/$D$199*(F$201-$C$214)&gt;$D214*(1-$I$3),$D214*$I$3-$D214*$I$4,$D214*(1-$I$3)/$D$199),"")</f>
        <v/>
      </c>
      <c r="G214" s="79" t="str">
        <f>IF(AND($C214&lt;G$201,COUNT($E214:F214)&lt;$D$199+1),IF($D214*(1-$I$3)/$D$199*(G$201-$C$214)&gt;$D214*(1-$I$3),$D214*$I$3-$D214*$I$4,$D214*(1-$I$3)/$D$199),"")</f>
        <v/>
      </c>
      <c r="H214" s="79" t="str">
        <f>IF(AND($C214&lt;H$201,COUNT($E214:G214)&lt;$D$199+1),IF($D214*(1-$I$3)/$D$199*(H$201-$C$214)&gt;$D214*(1-$I$3),$D214*$I$3-$D214*$I$4,$D214*(1-$I$3)/$D$199),"")</f>
        <v/>
      </c>
      <c r="I214" s="79" t="str">
        <f>IF(AND($C214&lt;I$201,COUNT($E214:H214)&lt;$D$199+1),IF($D214*(1-$I$3)/$D$199*(I$201-$C$214)&gt;$D214*(1-$I$3),$D214*$I$3-$D214*$I$4,$D214*(1-$I$3)/$D$199),"")</f>
        <v/>
      </c>
      <c r="J214" s="79" t="str">
        <f>IF(AND($C214&lt;J$201,COUNT($E214:I214)&lt;$D$199+1),IF($D214*(1-$I$3)/$D$199*(J$201-$C$214)&gt;$D214*(1-$I$3),$D214*$I$3-$D214*$I$4,$D214*(1-$I$3)/$D$199),"")</f>
        <v/>
      </c>
      <c r="K214" s="79" t="str">
        <f>IF(AND($C214&lt;K$201,COUNT($E214:J214)&lt;$D$199+1),IF($D214*(1-$I$3)/$D$199*(K$201-$C$214)&gt;$D214*(1-$I$3),$D214*$I$3-$D214*$I$4,$D214*(1-$I$3)/$D$199),"")</f>
        <v/>
      </c>
      <c r="L214" s="79">
        <f>IF(AND($C214&lt;L$201,COUNT($E214:K214)&lt;$D$199+1),IF($D214*(1-$I$3)/$D$199*(L$201-$C$214)&gt;$D214*(1-$I$3),$D214*$I$3-$D214*$I$4,$D214*(1-$I$3)/$D$199),"")</f>
        <v>0</v>
      </c>
      <c r="M214" s="79">
        <f>IF(AND($C214&lt;M$201,COUNT($E214:L214)&lt;$D$199+1),IF($D214*(1-$I$3)/$D$199*(M$201-$C$214)&gt;$D214*(1-$I$3),$D214*$I$3-$D214*$I$4,$D214*(1-$I$3)/$D$199),"")</f>
        <v>0</v>
      </c>
      <c r="N214" s="79">
        <f>IF(AND($C214&lt;N$201,COUNT($E214:M214)&lt;$D$199+1),IF($D214*(1-$I$3)/$D$199*(N$201-$C$214)&gt;$D214*(1-$I$3),$D214*$I$3-$D214*$I$4,$D214*(1-$I$3)/$D$199),"")</f>
        <v>0</v>
      </c>
      <c r="O214" s="79">
        <f>IF(AND($C214&lt;O$201,COUNT($E214:N214)&lt;$D$199+1),IF($D214*(1-$I$3)/$D$199*(O$201-$C$214)&gt;$D214*(1-$I$3),$D214*$I$3-$D214*$I$4,$D214*(1-$I$3)/$D$199),"")</f>
        <v>0</v>
      </c>
      <c r="P214" s="79">
        <f>IF(AND($C214&lt;P$201,COUNT($E214:O214)&lt;$D$199+1),IF($D214*(1-$I$3)/$D$199*(P$201-$C$214)&gt;$D214*(1-$I$3),$D214*$I$3-$D214*$I$4,$D214*(1-$I$3)/$D$199),"")</f>
        <v>0</v>
      </c>
      <c r="Q214" s="79">
        <f>IF(AND($C214&lt;Q$201,COUNT($E214:P214)&lt;$D$199+1),IF($D214*(1-$I$3)/$D$199*(Q$201-$C$214)&gt;$D214*(1-$I$3),$D214*$I$3-$D214*$I$4,$D214*(1-$I$3)/$D$199),"")</f>
        <v>0</v>
      </c>
      <c r="R214" s="79">
        <f>IF(AND($C214&lt;R$201,COUNT($E214:Q214)&lt;$D$199+1),IF($D214*(1-$I$3)/$D$199*(R$201-$C$214)&gt;$D214*(1-$I$3),$D214*$I$3-$D214*$I$4,$D214*(1-$I$3)/$D$199),"")</f>
        <v>0</v>
      </c>
      <c r="S214" s="79">
        <f>IF(AND($C214&lt;S$201,COUNT($E214:R214)&lt;$D$199+1),IF($D214*(1-$I$3)/$D$199*(S$201-$C$214)&gt;$D214*(1-$I$3),$D214*$I$3-$D214*$I$4,$D214*(1-$I$3)/$D$199),"")</f>
        <v>0</v>
      </c>
      <c r="T214" s="79">
        <f>IF(AND($C214&lt;T$201,COUNT($E214:S214)&lt;$D$199+1),IF($D214*(1-$I$3)/$D$199*(T$201-$C$214)&gt;$D214*(1-$I$3),$D214*$I$3-$D214*$I$4,$D214*(1-$I$3)/$D$199),"")</f>
        <v>0</v>
      </c>
      <c r="U214" s="79">
        <f>IF(AND($C214&lt;U$201,COUNT($E214:T214)&lt;$D$199+1),IF($D214*(1-$I$3)/$D$199*(U$201-$C$214)&gt;$D214*(1-$I$3),$D214*$I$3-$D214*$I$4,$D214*(1-$I$3)/$D$199),"")</f>
        <v>0</v>
      </c>
      <c r="V214" s="79">
        <f>IF(AND($C214&lt;V$201,COUNT($E214:U214)&lt;$D$199+1),IF($D214*(1-$I$3)/$D$199*(V$201-$C$214)&gt;$D214*(1-$I$3),$D214*$I$3-$D214*$I$4,$D214*(1-$I$3)/$D$199),"")</f>
        <v>0</v>
      </c>
      <c r="W214" s="79">
        <f>IF(AND($C214&lt;W$201,COUNT($E214:V214)&lt;$D$199+1),IF($D214*(1-$I$3)/$D$199*(W$201-$C$214)&gt;$D214*(1-$I$3),$D214*$I$3-$D214*$I$4,$D214*(1-$I$3)/$D$199),"")</f>
        <v>0</v>
      </c>
      <c r="X214" s="79">
        <f>IF(AND($C214&lt;X$201,COUNT($E214:W214)&lt;$D$199+1),IF($D214*(1-$I$3)/$D$199*(X$201-$C$214)&gt;$D214*(1-$I$3),$D214*$I$3-$D214*$I$4,$D214*(1-$I$3)/$D$199),"")</f>
        <v>0</v>
      </c>
      <c r="Y214" s="42">
        <f t="shared" si="67"/>
        <v>0</v>
      </c>
    </row>
    <row r="215" spans="2:25" x14ac:dyDescent="0.15">
      <c r="B215" s="92"/>
      <c r="C215" s="49">
        <v>37</v>
      </c>
      <c r="D215" s="41">
        <v>0</v>
      </c>
      <c r="E215" s="42" t="str">
        <f t="shared" si="66"/>
        <v/>
      </c>
      <c r="F215" s="79" t="str">
        <f>IF(AND($C215&lt;F$201,COUNT($E215:E215)&lt;$D$199+1),IF($D215*(1-$I$3)/$D$199*(F$201-$C$215)&gt;$D215*(1-$I$3),$D215*$I$3-$D215*$I$4,$D215*(1-$I$3)/$D$199),"")</f>
        <v/>
      </c>
      <c r="G215" s="79" t="str">
        <f>IF(AND($C215&lt;G$201,COUNT($E215:F215)&lt;$D$199+1),IF($D215*(1-$I$3)/$D$199*(G$201-$C$215)&gt;$D215*(1-$I$3),$D215*$I$3-$D215*$I$4,$D215*(1-$I$3)/$D$199),"")</f>
        <v/>
      </c>
      <c r="H215" s="79" t="str">
        <f>IF(AND($C215&lt;H$201,COUNT($E215:G215)&lt;$D$199+1),IF($D215*(1-$I$3)/$D$199*(H$201-$C$215)&gt;$D215*(1-$I$3),$D215*$I$3-$D215*$I$4,$D215*(1-$I$3)/$D$199),"")</f>
        <v/>
      </c>
      <c r="I215" s="79" t="str">
        <f>IF(AND($C215&lt;I$201,COUNT($E215:H215)&lt;$D$199+1),IF($D215*(1-$I$3)/$D$199*(I$201-$C$215)&gt;$D215*(1-$I$3),$D215*$I$3-$D215*$I$4,$D215*(1-$I$3)/$D$199),"")</f>
        <v/>
      </c>
      <c r="J215" s="79" t="str">
        <f>IF(AND($C215&lt;J$201,COUNT($E215:I215)&lt;$D$199+1),IF($D215*(1-$I$3)/$D$199*(J$201-$C$215)&gt;$D215*(1-$I$3),$D215*$I$3-$D215*$I$4,$D215*(1-$I$3)/$D$199),"")</f>
        <v/>
      </c>
      <c r="K215" s="79" t="str">
        <f>IF(AND($C215&lt;K$201,COUNT($E215:J215)&lt;$D$199+1),IF($D215*(1-$I$3)/$D$199*(K$201-$C$215)&gt;$D215*(1-$I$3),$D215*$I$3-$D215*$I$4,$D215*(1-$I$3)/$D$199),"")</f>
        <v/>
      </c>
      <c r="L215" s="79" t="str">
        <f>IF(AND($C215&lt;L$201,COUNT($E215:K215)&lt;$D$199+1),IF($D215*(1-$I$3)/$D$199*(L$201-$C$215)&gt;$D215*(1-$I$3),$D215*$I$3-$D215*$I$4,$D215*(1-$I$3)/$D$199),"")</f>
        <v/>
      </c>
      <c r="M215" s="79">
        <f>IF(AND($C215&lt;M$201,COUNT($E215:L215)&lt;$D$199+1),IF($D215*(1-$I$3)/$D$199*(M$201-$C$215)&gt;$D215*(1-$I$3),$D215*$I$3-$D215*$I$4,$D215*(1-$I$3)/$D$199),"")</f>
        <v>0</v>
      </c>
      <c r="N215" s="79">
        <f>IF(AND($C215&lt;N$201,COUNT($E215:M215)&lt;$D$199+1),IF($D215*(1-$I$3)/$D$199*(N$201-$C$215)&gt;$D215*(1-$I$3),$D215*$I$3-$D215*$I$4,$D215*(1-$I$3)/$D$199),"")</f>
        <v>0</v>
      </c>
      <c r="O215" s="79">
        <f>IF(AND($C215&lt;O$201,COUNT($E215:N215)&lt;$D$199+1),IF($D215*(1-$I$3)/$D$199*(O$201-$C$215)&gt;$D215*(1-$I$3),$D215*$I$3-$D215*$I$4,$D215*(1-$I$3)/$D$199),"")</f>
        <v>0</v>
      </c>
      <c r="P215" s="79">
        <f>IF(AND($C215&lt;P$201,COUNT($E215:O215)&lt;$D$199+1),IF($D215*(1-$I$3)/$D$199*(P$201-$C$215)&gt;$D215*(1-$I$3),$D215*$I$3-$D215*$I$4,$D215*(1-$I$3)/$D$199),"")</f>
        <v>0</v>
      </c>
      <c r="Q215" s="79">
        <f>IF(AND($C215&lt;Q$201,COUNT($E215:P215)&lt;$D$199+1),IF($D215*(1-$I$3)/$D$199*(Q$201-$C$215)&gt;$D215*(1-$I$3),$D215*$I$3-$D215*$I$4,$D215*(1-$I$3)/$D$199),"")</f>
        <v>0</v>
      </c>
      <c r="R215" s="79">
        <f>IF(AND($C215&lt;R$201,COUNT($E215:Q215)&lt;$D$199+1),IF($D215*(1-$I$3)/$D$199*(R$201-$C$215)&gt;$D215*(1-$I$3),$D215*$I$3-$D215*$I$4,$D215*(1-$I$3)/$D$199),"")</f>
        <v>0</v>
      </c>
      <c r="S215" s="79">
        <f>IF(AND($C215&lt;S$201,COUNT($E215:R215)&lt;$D$199+1),IF($D215*(1-$I$3)/$D$199*(S$201-$C$215)&gt;$D215*(1-$I$3),$D215*$I$3-$D215*$I$4,$D215*(1-$I$3)/$D$199),"")</f>
        <v>0</v>
      </c>
      <c r="T215" s="79">
        <f>IF(AND($C215&lt;T$201,COUNT($E215:S215)&lt;$D$199+1),IF($D215*(1-$I$3)/$D$199*(T$201-$C$215)&gt;$D215*(1-$I$3),$D215*$I$3-$D215*$I$4,$D215*(1-$I$3)/$D$199),"")</f>
        <v>0</v>
      </c>
      <c r="U215" s="79">
        <f>IF(AND($C215&lt;U$201,COUNT($E215:T215)&lt;$D$199+1),IF($D215*(1-$I$3)/$D$199*(U$201-$C$215)&gt;$D215*(1-$I$3),$D215*$I$3-$D215*$I$4,$D215*(1-$I$3)/$D$199),"")</f>
        <v>0</v>
      </c>
      <c r="V215" s="79">
        <f>IF(AND($C215&lt;V$201,COUNT($E215:U215)&lt;$D$199+1),IF($D215*(1-$I$3)/$D$199*(V$201-$C$215)&gt;$D215*(1-$I$3),$D215*$I$3-$D215*$I$4,$D215*(1-$I$3)/$D$199),"")</f>
        <v>0</v>
      </c>
      <c r="W215" s="79">
        <f>IF(AND($C215&lt;W$201,COUNT($E215:V215)&lt;$D$199+1),IF($D215*(1-$I$3)/$D$199*(W$201-$C$215)&gt;$D215*(1-$I$3),$D215*$I$3-$D215*$I$4,$D215*(1-$I$3)/$D$199),"")</f>
        <v>0</v>
      </c>
      <c r="X215" s="79">
        <f>IF(AND($C215&lt;X$201,COUNT($E215:W215)&lt;$D$199+1),IF($D215*(1-$I$3)/$D$199*(X$201-$C$215)&gt;$D215*(1-$I$3),$D215*$I$3-$D215*$I$4,$D215*(1-$I$3)/$D$199),"")</f>
        <v>0</v>
      </c>
      <c r="Y215" s="42">
        <f t="shared" si="67"/>
        <v>0</v>
      </c>
    </row>
    <row r="216" spans="2:25" x14ac:dyDescent="0.15">
      <c r="B216" s="92"/>
      <c r="C216" s="49">
        <v>38</v>
      </c>
      <c r="D216" s="41">
        <v>0</v>
      </c>
      <c r="E216" s="42" t="str">
        <f t="shared" si="66"/>
        <v/>
      </c>
      <c r="F216" s="79" t="str">
        <f>IF(AND($C216&lt;F$201,COUNT($E216:E216)&lt;$D$199+1),IF($D216*(1-$I$3)/$D$199*(F$201-$C$216)&gt;$D216*(1-$I$3),$D216*$I$3-$D216*$I$4,$D216*(1-$I$3)/$D$199),"")</f>
        <v/>
      </c>
      <c r="G216" s="79" t="str">
        <f>IF(AND($C216&lt;G$201,COUNT($E216:F216)&lt;$D$199+1),IF($D216*(1-$I$3)/$D$199*(G$201-$C$216)&gt;$D216*(1-$I$3),$D216*$I$3-$D216*$I$4,$D216*(1-$I$3)/$D$199),"")</f>
        <v/>
      </c>
      <c r="H216" s="79" t="str">
        <f>IF(AND($C216&lt;H$201,COUNT($E216:G216)&lt;$D$199+1),IF($D216*(1-$I$3)/$D$199*(H$201-$C$216)&gt;$D216*(1-$I$3),$D216*$I$3-$D216*$I$4,$D216*(1-$I$3)/$D$199),"")</f>
        <v/>
      </c>
      <c r="I216" s="79" t="str">
        <f>IF(AND($C216&lt;I$201,COUNT($E216:H216)&lt;$D$199+1),IF($D216*(1-$I$3)/$D$199*(I$201-$C$216)&gt;$D216*(1-$I$3),$D216*$I$3-$D216*$I$4,$D216*(1-$I$3)/$D$199),"")</f>
        <v/>
      </c>
      <c r="J216" s="79" t="str">
        <f>IF(AND($C216&lt;J$201,COUNT($E216:I216)&lt;$D$199+1),IF($D216*(1-$I$3)/$D$199*(J$201-$C$216)&gt;$D216*(1-$I$3),$D216*$I$3-$D216*$I$4,$D216*(1-$I$3)/$D$199),"")</f>
        <v/>
      </c>
      <c r="K216" s="79" t="str">
        <f>IF(AND($C216&lt;K$201,COUNT($E216:J216)&lt;$D$199+1),IF($D216*(1-$I$3)/$D$199*(K$201-$C$216)&gt;$D216*(1-$I$3),$D216*$I$3-$D216*$I$4,$D216*(1-$I$3)/$D$199),"")</f>
        <v/>
      </c>
      <c r="L216" s="79" t="str">
        <f>IF(AND($C216&lt;L$201,COUNT($E216:K216)&lt;$D$199+1),IF($D216*(1-$I$3)/$D$199*(L$201-$C$216)&gt;$D216*(1-$I$3),$D216*$I$3-$D216*$I$4,$D216*(1-$I$3)/$D$199),"")</f>
        <v/>
      </c>
      <c r="M216" s="79" t="str">
        <f>IF(AND($C216&lt;M$201,COUNT($E216:L216)&lt;$D$199+1),IF($D216*(1-$I$3)/$D$199*(M$201-$C$216)&gt;$D216*(1-$I$3),$D216*$I$3-$D216*$I$4,$D216*(1-$I$3)/$D$199),"")</f>
        <v/>
      </c>
      <c r="N216" s="79">
        <f>IF(AND($C216&lt;N$201,COUNT($E216:M216)&lt;$D$199+1),IF($D216*(1-$I$3)/$D$199*(N$201-$C$216)&gt;$D216*(1-$I$3),$D216*$I$3-$D216*$I$4,$D216*(1-$I$3)/$D$199),"")</f>
        <v>0</v>
      </c>
      <c r="O216" s="79">
        <f>IF(AND($C216&lt;O$201,COUNT($E216:N216)&lt;$D$199+1),IF($D216*(1-$I$3)/$D$199*(O$201-$C$216)&gt;$D216*(1-$I$3),$D216*$I$3-$D216*$I$4,$D216*(1-$I$3)/$D$199),"")</f>
        <v>0</v>
      </c>
      <c r="P216" s="79">
        <f>IF(AND($C216&lt;P$201,COUNT($E216:O216)&lt;$D$199+1),IF($D216*(1-$I$3)/$D$199*(P$201-$C$216)&gt;$D216*(1-$I$3),$D216*$I$3-$D216*$I$4,$D216*(1-$I$3)/$D$199),"")</f>
        <v>0</v>
      </c>
      <c r="Q216" s="79">
        <f>IF(AND($C216&lt;Q$201,COUNT($E216:P216)&lt;$D$199+1),IF($D216*(1-$I$3)/$D$199*(Q$201-$C$216)&gt;$D216*(1-$I$3),$D216*$I$3-$D216*$I$4,$D216*(1-$I$3)/$D$199),"")</f>
        <v>0</v>
      </c>
      <c r="R216" s="79">
        <f>IF(AND($C216&lt;R$201,COUNT($E216:Q216)&lt;$D$199+1),IF($D216*(1-$I$3)/$D$199*(R$201-$C$216)&gt;$D216*(1-$I$3),$D216*$I$3-$D216*$I$4,$D216*(1-$I$3)/$D$199),"")</f>
        <v>0</v>
      </c>
      <c r="S216" s="79">
        <f>IF(AND($C216&lt;S$201,COUNT($E216:R216)&lt;$D$199+1),IF($D216*(1-$I$3)/$D$199*(S$201-$C$216)&gt;$D216*(1-$I$3),$D216*$I$3-$D216*$I$4,$D216*(1-$I$3)/$D$199),"")</f>
        <v>0</v>
      </c>
      <c r="T216" s="79">
        <f>IF(AND($C216&lt;T$201,COUNT($E216:S216)&lt;$D$199+1),IF($D216*(1-$I$3)/$D$199*(T$201-$C$216)&gt;$D216*(1-$I$3),$D216*$I$3-$D216*$I$4,$D216*(1-$I$3)/$D$199),"")</f>
        <v>0</v>
      </c>
      <c r="U216" s="79">
        <f>IF(AND($C216&lt;U$201,COUNT($E216:T216)&lt;$D$199+1),IF($D216*(1-$I$3)/$D$199*(U$201-$C$216)&gt;$D216*(1-$I$3),$D216*$I$3-$D216*$I$4,$D216*(1-$I$3)/$D$199),"")</f>
        <v>0</v>
      </c>
      <c r="V216" s="79">
        <f>IF(AND($C216&lt;V$201,COUNT($E216:U216)&lt;$D$199+1),IF($D216*(1-$I$3)/$D$199*(V$201-$C$216)&gt;$D216*(1-$I$3),$D216*$I$3-$D216*$I$4,$D216*(1-$I$3)/$D$199),"")</f>
        <v>0</v>
      </c>
      <c r="W216" s="79">
        <f>IF(AND($C216&lt;W$201,COUNT($E216:V216)&lt;$D$199+1),IF($D216*(1-$I$3)/$D$199*(W$201-$C$216)&gt;$D216*(1-$I$3),$D216*$I$3-$D216*$I$4,$D216*(1-$I$3)/$D$199),"")</f>
        <v>0</v>
      </c>
      <c r="X216" s="79">
        <f>IF(AND($C216&lt;X$201,COUNT($E216:W216)&lt;$D$199+1),IF($D216*(1-$I$3)/$D$199*(X$201-$C$216)&gt;$D216*(1-$I$3),$D216*$I$3-$D216*$I$4,$D216*(1-$I$3)/$D$199),"")</f>
        <v>0</v>
      </c>
      <c r="Y216" s="42">
        <f t="shared" si="67"/>
        <v>0</v>
      </c>
    </row>
    <row r="217" spans="2:25" x14ac:dyDescent="0.15">
      <c r="B217" s="92"/>
      <c r="C217" s="49">
        <v>39</v>
      </c>
      <c r="D217" s="41">
        <v>0</v>
      </c>
      <c r="E217" s="42" t="str">
        <f t="shared" si="66"/>
        <v/>
      </c>
      <c r="F217" s="79" t="str">
        <f>IF(AND($C217&lt;F$201,COUNT($E217:E217)&lt;$D$199+1),IF($D217*(1-$I$3)/$D$199*(F$201-$C$217)&gt;$D217*(1-$I$3),$D217*$I$3-$D217*$I$4,$D217*(1-$I$3)/$D$199),"")</f>
        <v/>
      </c>
      <c r="G217" s="79" t="str">
        <f>IF(AND($C217&lt;G$201,COUNT($E217:F217)&lt;$D$199+1),IF($D217*(1-$I$3)/$D$199*(G$201-$C$217)&gt;$D217*(1-$I$3),$D217*$I$3-$D217*$I$4,$D217*(1-$I$3)/$D$199),"")</f>
        <v/>
      </c>
      <c r="H217" s="79" t="str">
        <f>IF(AND($C217&lt;H$201,COUNT($E217:G217)&lt;$D$199+1),IF($D217*(1-$I$3)/$D$199*(H$201-$C$217)&gt;$D217*(1-$I$3),$D217*$I$3-$D217*$I$4,$D217*(1-$I$3)/$D$199),"")</f>
        <v/>
      </c>
      <c r="I217" s="79" t="str">
        <f>IF(AND($C217&lt;I$201,COUNT($E217:H217)&lt;$D$199+1),IF($D217*(1-$I$3)/$D$199*(I$201-$C$217)&gt;$D217*(1-$I$3),$D217*$I$3-$D217*$I$4,$D217*(1-$I$3)/$D$199),"")</f>
        <v/>
      </c>
      <c r="J217" s="79" t="str">
        <f>IF(AND($C217&lt;J$201,COUNT($E217:I217)&lt;$D$199+1),IF($D217*(1-$I$3)/$D$199*(J$201-$C$217)&gt;$D217*(1-$I$3),$D217*$I$3-$D217*$I$4,$D217*(1-$I$3)/$D$199),"")</f>
        <v/>
      </c>
      <c r="K217" s="79" t="str">
        <f>IF(AND($C217&lt;K$201,COUNT($E217:J217)&lt;$D$199+1),IF($D217*(1-$I$3)/$D$199*(K$201-$C$217)&gt;$D217*(1-$I$3),$D217*$I$3-$D217*$I$4,$D217*(1-$I$3)/$D$199),"")</f>
        <v/>
      </c>
      <c r="L217" s="79" t="str">
        <f>IF(AND($C217&lt;L$201,COUNT($E217:K217)&lt;$D$199+1),IF($D217*(1-$I$3)/$D$199*(L$201-$C$217)&gt;$D217*(1-$I$3),$D217*$I$3-$D217*$I$4,$D217*(1-$I$3)/$D$199),"")</f>
        <v/>
      </c>
      <c r="M217" s="79" t="str">
        <f>IF(AND($C217&lt;M$201,COUNT($E217:L217)&lt;$D$199+1),IF($D217*(1-$I$3)/$D$199*(M$201-$C$217)&gt;$D217*(1-$I$3),$D217*$I$3-$D217*$I$4,$D217*(1-$I$3)/$D$199),"")</f>
        <v/>
      </c>
      <c r="N217" s="79" t="str">
        <f>IF(AND($C217&lt;N$201,COUNT($E217:M217)&lt;$D$199+1),IF($D217*(1-$I$3)/$D$199*(N$201-$C$217)&gt;$D217*(1-$I$3),$D217*$I$3-$D217*$I$4,$D217*(1-$I$3)/$D$199),"")</f>
        <v/>
      </c>
      <c r="O217" s="79">
        <f>IF(AND($C217&lt;O$201,COUNT($E217:N217)&lt;$D$199+1),IF($D217*(1-$I$3)/$D$199*(O$201-$C$217)&gt;$D217*(1-$I$3),$D217*$I$3-$D217*$I$4,$D217*(1-$I$3)/$D$199),"")</f>
        <v>0</v>
      </c>
      <c r="P217" s="79">
        <f>IF(AND($C217&lt;P$201,COUNT($E217:O217)&lt;$D$199+1),IF($D217*(1-$I$3)/$D$199*(P$201-$C$217)&gt;$D217*(1-$I$3),$D217*$I$3-$D217*$I$4,$D217*(1-$I$3)/$D$199),"")</f>
        <v>0</v>
      </c>
      <c r="Q217" s="79">
        <f>IF(AND($C217&lt;Q$201,COUNT($E217:P217)&lt;$D$199+1),IF($D217*(1-$I$3)/$D$199*(Q$201-$C$217)&gt;$D217*(1-$I$3),$D217*$I$3-$D217*$I$4,$D217*(1-$I$3)/$D$199),"")</f>
        <v>0</v>
      </c>
      <c r="R217" s="79">
        <f>IF(AND($C217&lt;R$201,COUNT($E217:Q217)&lt;$D$199+1),IF($D217*(1-$I$3)/$D$199*(R$201-$C$217)&gt;$D217*(1-$I$3),$D217*$I$3-$D217*$I$4,$D217*(1-$I$3)/$D$199),"")</f>
        <v>0</v>
      </c>
      <c r="S217" s="79">
        <f>IF(AND($C217&lt;S$201,COUNT($E217:R217)&lt;$D$199+1),IF($D217*(1-$I$3)/$D$199*(S$201-$C$217)&gt;$D217*(1-$I$3),$D217*$I$3-$D217*$I$4,$D217*(1-$I$3)/$D$199),"")</f>
        <v>0</v>
      </c>
      <c r="T217" s="79">
        <f>IF(AND($C217&lt;T$201,COUNT($E217:S217)&lt;$D$199+1),IF($D217*(1-$I$3)/$D$199*(T$201-$C$217)&gt;$D217*(1-$I$3),$D217*$I$3-$D217*$I$4,$D217*(1-$I$3)/$D$199),"")</f>
        <v>0</v>
      </c>
      <c r="U217" s="79">
        <f>IF(AND($C217&lt;U$201,COUNT($E217:T217)&lt;$D$199+1),IF($D217*(1-$I$3)/$D$199*(U$201-$C$217)&gt;$D217*(1-$I$3),$D217*$I$3-$D217*$I$4,$D217*(1-$I$3)/$D$199),"")</f>
        <v>0</v>
      </c>
      <c r="V217" s="79">
        <f>IF(AND($C217&lt;V$201,COUNT($E217:U217)&lt;$D$199+1),IF($D217*(1-$I$3)/$D$199*(V$201-$C$217)&gt;$D217*(1-$I$3),$D217*$I$3-$D217*$I$4,$D217*(1-$I$3)/$D$199),"")</f>
        <v>0</v>
      </c>
      <c r="W217" s="79">
        <f>IF(AND($C217&lt;W$201,COUNT($E217:V217)&lt;$D$199+1),IF($D217*(1-$I$3)/$D$199*(W$201-$C$217)&gt;$D217*(1-$I$3),$D217*$I$3-$D217*$I$4,$D217*(1-$I$3)/$D$199),"")</f>
        <v>0</v>
      </c>
      <c r="X217" s="79">
        <f>IF(AND($C217&lt;X$201,COUNT($E217:W217)&lt;$D$199+1),IF($D217*(1-$I$3)/$D$199*(X$201-$C$217)&gt;$D217*(1-$I$3),$D217*$I$3-$D217*$I$4,$D217*(1-$I$3)/$D$199),"")</f>
        <v>0</v>
      </c>
      <c r="Y217" s="42">
        <f t="shared" si="67"/>
        <v>0</v>
      </c>
    </row>
    <row r="218" spans="2:25" x14ac:dyDescent="0.15">
      <c r="B218" s="92"/>
      <c r="C218" s="49">
        <v>40</v>
      </c>
      <c r="D218" s="41">
        <v>0</v>
      </c>
      <c r="E218" s="42" t="str">
        <f t="shared" si="66"/>
        <v/>
      </c>
      <c r="F218" s="79" t="str">
        <f>IF(AND($C218&lt;F$201,COUNT($E218:E218)&lt;$D$199+1),IF($D218*(1-$I$3)/$D$199*(F$201-$C$218)&gt;$D218*(1-$I$3),$D218*$I$3-$D218*$I$4,$D218*(1-$I$3)/$D$199),"")</f>
        <v/>
      </c>
      <c r="G218" s="79" t="str">
        <f>IF(AND($C218&lt;G$201,COUNT($E218:F218)&lt;$D$199+1),IF($D218*(1-$I$3)/$D$199*(G$201-$C$218)&gt;$D218*(1-$I$3),$D218*$I$3-$D218*$I$4,$D218*(1-$I$3)/$D$199),"")</f>
        <v/>
      </c>
      <c r="H218" s="79" t="str">
        <f>IF(AND($C218&lt;H$201,COUNT($E218:G218)&lt;$D$199+1),IF($D218*(1-$I$3)/$D$199*(H$201-$C$218)&gt;$D218*(1-$I$3),$D218*$I$3-$D218*$I$4,$D218*(1-$I$3)/$D$199),"")</f>
        <v/>
      </c>
      <c r="I218" s="79" t="str">
        <f>IF(AND($C218&lt;I$201,COUNT($E218:H218)&lt;$D$199+1),IF($D218*(1-$I$3)/$D$199*(I$201-$C$218)&gt;$D218*(1-$I$3),$D218*$I$3-$D218*$I$4,$D218*(1-$I$3)/$D$199),"")</f>
        <v/>
      </c>
      <c r="J218" s="79" t="str">
        <f>IF(AND($C218&lt;J$201,COUNT($E218:I218)&lt;$D$199+1),IF($D218*(1-$I$3)/$D$199*(J$201-$C$218)&gt;$D218*(1-$I$3),$D218*$I$3-$D218*$I$4,$D218*(1-$I$3)/$D$199),"")</f>
        <v/>
      </c>
      <c r="K218" s="79" t="str">
        <f>IF(AND($C218&lt;K$201,COUNT($E218:J218)&lt;$D$199+1),IF($D218*(1-$I$3)/$D$199*(K$201-$C$218)&gt;$D218*(1-$I$3),$D218*$I$3-$D218*$I$4,$D218*(1-$I$3)/$D$199),"")</f>
        <v/>
      </c>
      <c r="L218" s="79" t="str">
        <f>IF(AND($C218&lt;L$201,COUNT($E218:K218)&lt;$D$199+1),IF($D218*(1-$I$3)/$D$199*(L$201-$C$218)&gt;$D218*(1-$I$3),$D218*$I$3-$D218*$I$4,$D218*(1-$I$3)/$D$199),"")</f>
        <v/>
      </c>
      <c r="M218" s="79" t="str">
        <f>IF(AND($C218&lt;M$201,COUNT($E218:L218)&lt;$D$199+1),IF($D218*(1-$I$3)/$D$199*(M$201-$C$218)&gt;$D218*(1-$I$3),$D218*$I$3-$D218*$I$4,$D218*(1-$I$3)/$D$199),"")</f>
        <v/>
      </c>
      <c r="N218" s="79" t="str">
        <f>IF(AND($C218&lt;N$201,COUNT($E218:M218)&lt;$D$199+1),IF($D218*(1-$I$3)/$D$199*(N$201-$C$218)&gt;$D218*(1-$I$3),$D218*$I$3-$D218*$I$4,$D218*(1-$I$3)/$D$199),"")</f>
        <v/>
      </c>
      <c r="O218" s="79" t="str">
        <f>IF(AND($C218&lt;O$201,COUNT($E218:N218)&lt;$D$199+1),IF($D218*(1-$I$3)/$D$199*(O$201-$C$218)&gt;$D218*(1-$I$3),$D218*$I$3-$D218*$I$4,$D218*(1-$I$3)/$D$199),"")</f>
        <v/>
      </c>
      <c r="P218" s="79">
        <f>IF(AND($C218&lt;P$201,COUNT($E218:O218)&lt;$D$199+1),IF($D218*(1-$I$3)/$D$199*(P$201-$C$218)&gt;$D218*(1-$I$3),$D218*$I$3-$D218*$I$4,$D218*(1-$I$3)/$D$199),"")</f>
        <v>0</v>
      </c>
      <c r="Q218" s="79">
        <f>IF(AND($C218&lt;Q$201,COUNT($E218:P218)&lt;$D$199+1),IF($D218*(1-$I$3)/$D$199*(Q$201-$C$218)&gt;$D218*(1-$I$3),$D218*$I$3-$D218*$I$4,$D218*(1-$I$3)/$D$199),"")</f>
        <v>0</v>
      </c>
      <c r="R218" s="79">
        <f>IF(AND($C218&lt;R$201,COUNT($E218:Q218)&lt;$D$199+1),IF($D218*(1-$I$3)/$D$199*(R$201-$C$218)&gt;$D218*(1-$I$3),$D218*$I$3-$D218*$I$4,$D218*(1-$I$3)/$D$199),"")</f>
        <v>0</v>
      </c>
      <c r="S218" s="79">
        <f>IF(AND($C218&lt;S$201,COUNT($E218:R218)&lt;$D$199+1),IF($D218*(1-$I$3)/$D$199*(S$201-$C$218)&gt;$D218*(1-$I$3),$D218*$I$3-$D218*$I$4,$D218*(1-$I$3)/$D$199),"")</f>
        <v>0</v>
      </c>
      <c r="T218" s="79">
        <f>IF(AND($C218&lt;T$201,COUNT($E218:S218)&lt;$D$199+1),IF($D218*(1-$I$3)/$D$199*(T$201-$C$218)&gt;$D218*(1-$I$3),$D218*$I$3-$D218*$I$4,$D218*(1-$I$3)/$D$199),"")</f>
        <v>0</v>
      </c>
      <c r="U218" s="79">
        <f>IF(AND($C218&lt;U$201,COUNT($E218:T218)&lt;$D$199+1),IF($D218*(1-$I$3)/$D$199*(U$201-$C$218)&gt;$D218*(1-$I$3),$D218*$I$3-$D218*$I$4,$D218*(1-$I$3)/$D$199),"")</f>
        <v>0</v>
      </c>
      <c r="V218" s="79">
        <f>IF(AND($C218&lt;V$201,COUNT($E218:U218)&lt;$D$199+1),IF($D218*(1-$I$3)/$D$199*(V$201-$C$218)&gt;$D218*(1-$I$3),$D218*$I$3-$D218*$I$4,$D218*(1-$I$3)/$D$199),"")</f>
        <v>0</v>
      </c>
      <c r="W218" s="79">
        <f>IF(AND($C218&lt;W$201,COUNT($E218:V218)&lt;$D$199+1),IF($D218*(1-$I$3)/$D$199*(W$201-$C$218)&gt;$D218*(1-$I$3),$D218*$I$3-$D218*$I$4,$D218*(1-$I$3)/$D$199),"")</f>
        <v>0</v>
      </c>
      <c r="X218" s="79">
        <f>IF(AND($C218&lt;X$201,COUNT($E218:W218)&lt;$D$199+1),IF($D218*(1-$I$3)/$D$199*(X$201-$C$218)&gt;$D218*(1-$I$3),$D218*$I$3-$D218*$I$4,$D218*(1-$I$3)/$D$199),"")</f>
        <v>0</v>
      </c>
      <c r="Y218" s="42">
        <f t="shared" si="67"/>
        <v>0</v>
      </c>
    </row>
    <row r="219" spans="2:25" x14ac:dyDescent="0.15">
      <c r="B219" s="92"/>
      <c r="C219" s="49">
        <v>41</v>
      </c>
      <c r="D219" s="41">
        <v>0</v>
      </c>
      <c r="E219" s="42" t="str">
        <f t="shared" si="66"/>
        <v/>
      </c>
      <c r="F219" s="79" t="str">
        <f>IF(AND($C219&lt;F$201,COUNT($E219:E219)&lt;$D$199+1),IF($D219*(1-$I$3)/$D$199*(F$201-$C$219)&gt;$D219*(1-$I$3),$D219*$I$3-$D219*$I$4,$D219*(1-$I$3)/$D$199),"")</f>
        <v/>
      </c>
      <c r="G219" s="79" t="str">
        <f>IF(AND($C219&lt;G$201,COUNT($E219:F219)&lt;$D$199+1),IF($D219*(1-$I$3)/$D$199*(G$201-$C$219)&gt;$D219*(1-$I$3),$D219*$I$3-$D219*$I$4,$D219*(1-$I$3)/$D$199),"")</f>
        <v/>
      </c>
      <c r="H219" s="79" t="str">
        <f>IF(AND($C219&lt;H$201,COUNT($E219:G219)&lt;$D$199+1),IF($D219*(1-$I$3)/$D$199*(H$201-$C$219)&gt;$D219*(1-$I$3),$D219*$I$3-$D219*$I$4,$D219*(1-$I$3)/$D$199),"")</f>
        <v/>
      </c>
      <c r="I219" s="79" t="str">
        <f>IF(AND($C219&lt;I$201,COUNT($E219:H219)&lt;$D$199+1),IF($D219*(1-$I$3)/$D$199*(I$201-$C$219)&gt;$D219*(1-$I$3),$D219*$I$3-$D219*$I$4,$D219*(1-$I$3)/$D$199),"")</f>
        <v/>
      </c>
      <c r="J219" s="79" t="str">
        <f>IF(AND($C219&lt;J$201,COUNT($E219:I219)&lt;$D$199+1),IF($D219*(1-$I$3)/$D$199*(J$201-$C$219)&gt;$D219*(1-$I$3),$D219*$I$3-$D219*$I$4,$D219*(1-$I$3)/$D$199),"")</f>
        <v/>
      </c>
      <c r="K219" s="79" t="str">
        <f>IF(AND($C219&lt;K$201,COUNT($E219:J219)&lt;$D$199+1),IF($D219*(1-$I$3)/$D$199*(K$201-$C$219)&gt;$D219*(1-$I$3),$D219*$I$3-$D219*$I$4,$D219*(1-$I$3)/$D$199),"")</f>
        <v/>
      </c>
      <c r="L219" s="79" t="str">
        <f>IF(AND($C219&lt;L$201,COUNT($E219:K219)&lt;$D$199+1),IF($D219*(1-$I$3)/$D$199*(L$201-$C$219)&gt;$D219*(1-$I$3),$D219*$I$3-$D219*$I$4,$D219*(1-$I$3)/$D$199),"")</f>
        <v/>
      </c>
      <c r="M219" s="79" t="str">
        <f>IF(AND($C219&lt;M$201,COUNT($E219:L219)&lt;$D$199+1),IF($D219*(1-$I$3)/$D$199*(M$201-$C$219)&gt;$D219*(1-$I$3),$D219*$I$3-$D219*$I$4,$D219*(1-$I$3)/$D$199),"")</f>
        <v/>
      </c>
      <c r="N219" s="79" t="str">
        <f>IF(AND($C219&lt;N$201,COUNT($E219:M219)&lt;$D$199+1),IF($D219*(1-$I$3)/$D$199*(N$201-$C$219)&gt;$D219*(1-$I$3),$D219*$I$3-$D219*$I$4,$D219*(1-$I$3)/$D$199),"")</f>
        <v/>
      </c>
      <c r="O219" s="79" t="str">
        <f>IF(AND($C219&lt;O$201,COUNT($E219:N219)&lt;$D$199+1),IF($D219*(1-$I$3)/$D$199*(O$201-$C$219)&gt;$D219*(1-$I$3),$D219*$I$3-$D219*$I$4,$D219*(1-$I$3)/$D$199),"")</f>
        <v/>
      </c>
      <c r="P219" s="79" t="str">
        <f>IF(AND($C219&lt;P$201,COUNT($E219:O219)&lt;$D$199+1),IF($D219*(1-$I$3)/$D$199*(P$201-$C$219)&gt;$D219*(1-$I$3),$D219*$I$3-$D219*$I$4,$D219*(1-$I$3)/$D$199),"")</f>
        <v/>
      </c>
      <c r="Q219" s="79">
        <f>IF(AND($C219&lt;Q$201,COUNT($E219:P219)&lt;$D$199+1),IF($D219*(1-$I$3)/$D$199*(Q$201-$C$219)&gt;$D219*(1-$I$3),$D219*$I$3-$D219*$I$4,$D219*(1-$I$3)/$D$199),"")</f>
        <v>0</v>
      </c>
      <c r="R219" s="79">
        <f>IF(AND($C219&lt;R$201,COUNT($E219:Q219)&lt;$D$199+1),IF($D219*(1-$I$3)/$D$199*(R$201-$C$219)&gt;$D219*(1-$I$3),$D219*$I$3-$D219*$I$4,$D219*(1-$I$3)/$D$199),"")</f>
        <v>0</v>
      </c>
      <c r="S219" s="79">
        <f>IF(AND($C219&lt;S$201,COUNT($E219:R219)&lt;$D$199+1),IF($D219*(1-$I$3)/$D$199*(S$201-$C$219)&gt;$D219*(1-$I$3),$D219*$I$3-$D219*$I$4,$D219*(1-$I$3)/$D$199),"")</f>
        <v>0</v>
      </c>
      <c r="T219" s="79">
        <f>IF(AND($C219&lt;T$201,COUNT($E219:S219)&lt;$D$199+1),IF($D219*(1-$I$3)/$D$199*(T$201-$C$219)&gt;$D219*(1-$I$3),$D219*$I$3-$D219*$I$4,$D219*(1-$I$3)/$D$199),"")</f>
        <v>0</v>
      </c>
      <c r="U219" s="79">
        <f>IF(AND($C219&lt;U$201,COUNT($E219:T219)&lt;$D$199+1),IF($D219*(1-$I$3)/$D$199*(U$201-$C$219)&gt;$D219*(1-$I$3),$D219*$I$3-$D219*$I$4,$D219*(1-$I$3)/$D$199),"")</f>
        <v>0</v>
      </c>
      <c r="V219" s="79">
        <f>IF(AND($C219&lt;V$201,COUNT($E219:U219)&lt;$D$199+1),IF($D219*(1-$I$3)/$D$199*(V$201-$C$219)&gt;$D219*(1-$I$3),$D219*$I$3-$D219*$I$4,$D219*(1-$I$3)/$D$199),"")</f>
        <v>0</v>
      </c>
      <c r="W219" s="79">
        <f>IF(AND($C219&lt;W$201,COUNT($E219:V219)&lt;$D$199+1),IF($D219*(1-$I$3)/$D$199*(W$201-$C$219)&gt;$D219*(1-$I$3),$D219*$I$3-$D219*$I$4,$D219*(1-$I$3)/$D$199),"")</f>
        <v>0</v>
      </c>
      <c r="X219" s="79">
        <f>IF(AND($C219&lt;X$201,COUNT($E219:W219)&lt;$D$199+1),IF($D219*(1-$I$3)/$D$199*(X$201-$C$219)&gt;$D219*(1-$I$3),$D219*$I$3-$D219*$I$4,$D219*(1-$I$3)/$D$199),"")</f>
        <v>0</v>
      </c>
      <c r="Y219" s="42">
        <f t="shared" si="67"/>
        <v>0</v>
      </c>
    </row>
    <row r="220" spans="2:25" x14ac:dyDescent="0.15">
      <c r="B220" s="92"/>
      <c r="C220" s="49">
        <v>42</v>
      </c>
      <c r="D220" s="41">
        <v>0</v>
      </c>
      <c r="E220" s="42" t="str">
        <f t="shared" si="66"/>
        <v/>
      </c>
      <c r="F220" s="79" t="str">
        <f>IF(AND($C220&lt;F$201,COUNT($E220:E220)&lt;$D$199+1),IF($D220*(1-$I$3)/$D$199*(F$201-$C$220)&gt;$D220*(1-$I$3),$D220*$I$3-$D220*$I$4,$D220*(1-$I$3)/$D$199),"")</f>
        <v/>
      </c>
      <c r="G220" s="79" t="str">
        <f>IF(AND($C220&lt;G$201,COUNT($E220:F220)&lt;$D$199+1),IF($D220*(1-$I$3)/$D$199*(G$201-$C$220)&gt;$D220*(1-$I$3),$D220*$I$3-$D220*$I$4,$D220*(1-$I$3)/$D$199),"")</f>
        <v/>
      </c>
      <c r="H220" s="79" t="str">
        <f>IF(AND($C220&lt;H$201,COUNT($E220:G220)&lt;$D$199+1),IF($D220*(1-$I$3)/$D$199*(H$201-$C$220)&gt;$D220*(1-$I$3),$D220*$I$3-$D220*$I$4,$D220*(1-$I$3)/$D$199),"")</f>
        <v/>
      </c>
      <c r="I220" s="79" t="str">
        <f>IF(AND($C220&lt;I$201,COUNT($E220:H220)&lt;$D$199+1),IF($D220*(1-$I$3)/$D$199*(I$201-$C$220)&gt;$D220*(1-$I$3),$D220*$I$3-$D220*$I$4,$D220*(1-$I$3)/$D$199),"")</f>
        <v/>
      </c>
      <c r="J220" s="79" t="str">
        <f>IF(AND($C220&lt;J$201,COUNT($E220:I220)&lt;$D$199+1),IF($D220*(1-$I$3)/$D$199*(J$201-$C$220)&gt;$D220*(1-$I$3),$D220*$I$3-$D220*$I$4,$D220*(1-$I$3)/$D$199),"")</f>
        <v/>
      </c>
      <c r="K220" s="79" t="str">
        <f>IF(AND($C220&lt;K$201,COUNT($E220:J220)&lt;$D$199+1),IF($D220*(1-$I$3)/$D$199*(K$201-$C$220)&gt;$D220*(1-$I$3),$D220*$I$3-$D220*$I$4,$D220*(1-$I$3)/$D$199),"")</f>
        <v/>
      </c>
      <c r="L220" s="79" t="str">
        <f>IF(AND($C220&lt;L$201,COUNT($E220:K220)&lt;$D$199+1),IF($D220*(1-$I$3)/$D$199*(L$201-$C$220)&gt;$D220*(1-$I$3),$D220*$I$3-$D220*$I$4,$D220*(1-$I$3)/$D$199),"")</f>
        <v/>
      </c>
      <c r="M220" s="79" t="str">
        <f>IF(AND($C220&lt;M$201,COUNT($E220:L220)&lt;$D$199+1),IF($D220*(1-$I$3)/$D$199*(M$201-$C$220)&gt;$D220*(1-$I$3),$D220*$I$3-$D220*$I$4,$D220*(1-$I$3)/$D$199),"")</f>
        <v/>
      </c>
      <c r="N220" s="79" t="str">
        <f>IF(AND($C220&lt;N$201,COUNT($E220:M220)&lt;$D$199+1),IF($D220*(1-$I$3)/$D$199*(N$201-$C$220)&gt;$D220*(1-$I$3),$D220*$I$3-$D220*$I$4,$D220*(1-$I$3)/$D$199),"")</f>
        <v/>
      </c>
      <c r="O220" s="79" t="str">
        <f>IF(AND($C220&lt;O$201,COUNT($E220:N220)&lt;$D$199+1),IF($D220*(1-$I$3)/$D$199*(O$201-$C$220)&gt;$D220*(1-$I$3),$D220*$I$3-$D220*$I$4,$D220*(1-$I$3)/$D$199),"")</f>
        <v/>
      </c>
      <c r="P220" s="79" t="str">
        <f>IF(AND($C220&lt;P$201,COUNT($E220:O220)&lt;$D$199+1),IF($D220*(1-$I$3)/$D$199*(P$201-$C$220)&gt;$D220*(1-$I$3),$D220*$I$3-$D220*$I$4,$D220*(1-$I$3)/$D$199),"")</f>
        <v/>
      </c>
      <c r="Q220" s="79" t="str">
        <f>IF(AND($C220&lt;Q$201,COUNT($E220:P220)&lt;$D$199+1),IF($D220*(1-$I$3)/$D$199*(Q$201-$C$220)&gt;$D220*(1-$I$3),$D220*$I$3-$D220*$I$4,$D220*(1-$I$3)/$D$199),"")</f>
        <v/>
      </c>
      <c r="R220" s="79">
        <f>IF(AND($C220&lt;R$201,COUNT($E220:Q220)&lt;$D$199+1),IF($D220*(1-$I$3)/$D$199*(R$201-$C$220)&gt;$D220*(1-$I$3),$D220*$I$3-$D220*$I$4,$D220*(1-$I$3)/$D$199),"")</f>
        <v>0</v>
      </c>
      <c r="S220" s="79">
        <f>IF(AND($C220&lt;S$201,COUNT($E220:R220)&lt;$D$199+1),IF($D220*(1-$I$3)/$D$199*(S$201-$C$220)&gt;$D220*(1-$I$3),$D220*$I$3-$D220*$I$4,$D220*(1-$I$3)/$D$199),"")</f>
        <v>0</v>
      </c>
      <c r="T220" s="79">
        <f>IF(AND($C220&lt;T$201,COUNT($E220:S220)&lt;$D$199+1),IF($D220*(1-$I$3)/$D$199*(T$201-$C$220)&gt;$D220*(1-$I$3),$D220*$I$3-$D220*$I$4,$D220*(1-$I$3)/$D$199),"")</f>
        <v>0</v>
      </c>
      <c r="U220" s="79">
        <f>IF(AND($C220&lt;U$201,COUNT($E220:T220)&lt;$D$199+1),IF($D220*(1-$I$3)/$D$199*(U$201-$C$220)&gt;$D220*(1-$I$3),$D220*$I$3-$D220*$I$4,$D220*(1-$I$3)/$D$199),"")</f>
        <v>0</v>
      </c>
      <c r="V220" s="79">
        <f>IF(AND($C220&lt;V$201,COUNT($E220:U220)&lt;$D$199+1),IF($D220*(1-$I$3)/$D$199*(V$201-$C$220)&gt;$D220*(1-$I$3),$D220*$I$3-$D220*$I$4,$D220*(1-$I$3)/$D$199),"")</f>
        <v>0</v>
      </c>
      <c r="W220" s="79">
        <f>IF(AND($C220&lt;W$201,COUNT($E220:V220)&lt;$D$199+1),IF($D220*(1-$I$3)/$D$199*(W$201-$C$220)&gt;$D220*(1-$I$3),$D220*$I$3-$D220*$I$4,$D220*(1-$I$3)/$D$199),"")</f>
        <v>0</v>
      </c>
      <c r="X220" s="79">
        <f>IF(AND($C220&lt;X$201,COUNT($E220:W220)&lt;$D$199+1),IF($D220*(1-$I$3)/$D$199*(X$201-$C$220)&gt;$D220*(1-$I$3),$D220*$I$3-$D220*$I$4,$D220*(1-$I$3)/$D$199),"")</f>
        <v>0</v>
      </c>
      <c r="Y220" s="42">
        <f t="shared" si="67"/>
        <v>0</v>
      </c>
    </row>
    <row r="221" spans="2:25" x14ac:dyDescent="0.15">
      <c r="B221" s="92"/>
      <c r="C221" s="49">
        <v>43</v>
      </c>
      <c r="D221" s="41">
        <v>0</v>
      </c>
      <c r="E221" s="42" t="str">
        <f t="shared" si="66"/>
        <v/>
      </c>
      <c r="F221" s="79" t="str">
        <f>IF(AND($C221&lt;F$201,COUNT($E221:E221)&lt;$D$199+1),IF($D221*(1-$I$3)/$D$199*(F$201-$C$221)&gt;$D221*(1-$I$3),$D221*$I$3-$D221*$I$4,$D221*(1-$I$3)/$D$199),"")</f>
        <v/>
      </c>
      <c r="G221" s="79" t="str">
        <f>IF(AND($C221&lt;G$201,COUNT($E221:F221)&lt;$D$199+1),IF($D221*(1-$I$3)/$D$199*(G$201-$C$221)&gt;$D221*(1-$I$3),$D221*$I$3-$D221*$I$4,$D221*(1-$I$3)/$D$199),"")</f>
        <v/>
      </c>
      <c r="H221" s="79" t="str">
        <f>IF(AND($C221&lt;H$201,COUNT($E221:G221)&lt;$D$199+1),IF($D221*(1-$I$3)/$D$199*(H$201-$C$221)&gt;$D221*(1-$I$3),$D221*$I$3-$D221*$I$4,$D221*(1-$I$3)/$D$199),"")</f>
        <v/>
      </c>
      <c r="I221" s="79" t="str">
        <f>IF(AND($C221&lt;I$201,COUNT($E221:H221)&lt;$D$199+1),IF($D221*(1-$I$3)/$D$199*(I$201-$C$221)&gt;$D221*(1-$I$3),$D221*$I$3-$D221*$I$4,$D221*(1-$I$3)/$D$199),"")</f>
        <v/>
      </c>
      <c r="J221" s="79" t="str">
        <f>IF(AND($C221&lt;J$201,COUNT($E221:I221)&lt;$D$199+1),IF($D221*(1-$I$3)/$D$199*(J$201-$C$221)&gt;$D221*(1-$I$3),$D221*$I$3-$D221*$I$4,$D221*(1-$I$3)/$D$199),"")</f>
        <v/>
      </c>
      <c r="K221" s="79" t="str">
        <f>IF(AND($C221&lt;K$201,COUNT($E221:J221)&lt;$D$199+1),IF($D221*(1-$I$3)/$D$199*(K$201-$C$221)&gt;$D221*(1-$I$3),$D221*$I$3-$D221*$I$4,$D221*(1-$I$3)/$D$199),"")</f>
        <v/>
      </c>
      <c r="L221" s="79" t="str">
        <f>IF(AND($C221&lt;L$201,COUNT($E221:K221)&lt;$D$199+1),IF($D221*(1-$I$3)/$D$199*(L$201-$C$221)&gt;$D221*(1-$I$3),$D221*$I$3-$D221*$I$4,$D221*(1-$I$3)/$D$199),"")</f>
        <v/>
      </c>
      <c r="M221" s="79" t="str">
        <f>IF(AND($C221&lt;M$201,COUNT($E221:L221)&lt;$D$199+1),IF($D221*(1-$I$3)/$D$199*(M$201-$C$221)&gt;$D221*(1-$I$3),$D221*$I$3-$D221*$I$4,$D221*(1-$I$3)/$D$199),"")</f>
        <v/>
      </c>
      <c r="N221" s="79" t="str">
        <f>IF(AND($C221&lt;N$201,COUNT($E221:M221)&lt;$D$199+1),IF($D221*(1-$I$3)/$D$199*(N$201-$C$221)&gt;$D221*(1-$I$3),$D221*$I$3-$D221*$I$4,$D221*(1-$I$3)/$D$199),"")</f>
        <v/>
      </c>
      <c r="O221" s="79" t="str">
        <f>IF(AND($C221&lt;O$201,COUNT($E221:N221)&lt;$D$199+1),IF($D221*(1-$I$3)/$D$199*(O$201-$C$221)&gt;$D221*(1-$I$3),$D221*$I$3-$D221*$I$4,$D221*(1-$I$3)/$D$199),"")</f>
        <v/>
      </c>
      <c r="P221" s="79" t="str">
        <f>IF(AND($C221&lt;P$201,COUNT($E221:O221)&lt;$D$199+1),IF($D221*(1-$I$3)/$D$199*(P$201-$C$221)&gt;$D221*(1-$I$3),$D221*$I$3-$D221*$I$4,$D221*(1-$I$3)/$D$199),"")</f>
        <v/>
      </c>
      <c r="Q221" s="79" t="str">
        <f>IF(AND($C221&lt;Q$201,COUNT($E221:P221)&lt;$D$199+1),IF($D221*(1-$I$3)/$D$199*(Q$201-$C$221)&gt;$D221*(1-$I$3),$D221*$I$3-$D221*$I$4,$D221*(1-$I$3)/$D$199),"")</f>
        <v/>
      </c>
      <c r="R221" s="79" t="str">
        <f>IF(AND($C221&lt;R$201,COUNT($E221:Q221)&lt;$D$199+1),IF($D221*(1-$I$3)/$D$199*(R$201-$C$221)&gt;$D221*(1-$I$3),$D221*$I$3-$D221*$I$4,$D221*(1-$I$3)/$D$199),"")</f>
        <v/>
      </c>
      <c r="S221" s="79">
        <f>IF(AND($C221&lt;S$201,COUNT($E221:R221)&lt;$D$199+1),IF($D221*(1-$I$3)/$D$199*(S$201-$C$221)&gt;$D221*(1-$I$3),$D221*$I$3-$D221*$I$4,$D221*(1-$I$3)/$D$199),"")</f>
        <v>0</v>
      </c>
      <c r="T221" s="79">
        <f>IF(AND($C221&lt;T$201,COUNT($E221:S221)&lt;$D$199+1),IF($D221*(1-$I$3)/$D$199*(T$201-$C$221)&gt;$D221*(1-$I$3),$D221*$I$3-$D221*$I$4,$D221*(1-$I$3)/$D$199),"")</f>
        <v>0</v>
      </c>
      <c r="U221" s="79">
        <f>IF(AND($C221&lt;U$201,COUNT($E221:T221)&lt;$D$199+1),IF($D221*(1-$I$3)/$D$199*(U$201-$C$221)&gt;$D221*(1-$I$3),$D221*$I$3-$D221*$I$4,$D221*(1-$I$3)/$D$199),"")</f>
        <v>0</v>
      </c>
      <c r="V221" s="79">
        <f>IF(AND($C221&lt;V$201,COUNT($E221:U221)&lt;$D$199+1),IF($D221*(1-$I$3)/$D$199*(V$201-$C$221)&gt;$D221*(1-$I$3),$D221*$I$3-$D221*$I$4,$D221*(1-$I$3)/$D$199),"")</f>
        <v>0</v>
      </c>
      <c r="W221" s="79">
        <f>IF(AND($C221&lt;W$201,COUNT($E221:V221)&lt;$D$199+1),IF($D221*(1-$I$3)/$D$199*(W$201-$C$221)&gt;$D221*(1-$I$3),$D221*$I$3-$D221*$I$4,$D221*(1-$I$3)/$D$199),"")</f>
        <v>0</v>
      </c>
      <c r="X221" s="79">
        <f>IF(AND($C221&lt;X$201,COUNT($E221:W221)&lt;$D$199+1),IF($D221*(1-$I$3)/$D$199*(X$201-$C$221)&gt;$D221*(1-$I$3),$D221*$I$3-$D221*$I$4,$D221*(1-$I$3)/$D$199),"")</f>
        <v>0</v>
      </c>
      <c r="Y221" s="42">
        <f t="shared" si="67"/>
        <v>0</v>
      </c>
    </row>
    <row r="222" spans="2:25" x14ac:dyDescent="0.15">
      <c r="B222" s="92"/>
      <c r="C222" s="49">
        <v>44</v>
      </c>
      <c r="D222" s="41">
        <v>0</v>
      </c>
      <c r="E222" s="42" t="str">
        <f t="shared" si="66"/>
        <v/>
      </c>
      <c r="F222" s="79" t="str">
        <f>IF(AND($C222&lt;F$201,COUNT($E222:E222)&lt;$D$199+1),IF($D222*(1-$I$3)/$D$199*(F$201-$C$222)&gt;$D222*(1-$I$3),$D222*$I$3-$D222*$I$4,$D222*(1-$I$3)/$D$199),"")</f>
        <v/>
      </c>
      <c r="G222" s="79" t="str">
        <f>IF(AND($C222&lt;G$201,COUNT($E222:F222)&lt;$D$199+1),IF($D222*(1-$I$3)/$D$199*(G$201-$C$222)&gt;$D222*(1-$I$3),$D222*$I$3-$D222*$I$4,$D222*(1-$I$3)/$D$199),"")</f>
        <v/>
      </c>
      <c r="H222" s="79" t="str">
        <f>IF(AND($C222&lt;H$201,COUNT($E222:G222)&lt;$D$199+1),IF($D222*(1-$I$3)/$D$199*(H$201-$C$222)&gt;$D222*(1-$I$3),$D222*$I$3-$D222*$I$4,$D222*(1-$I$3)/$D$199),"")</f>
        <v/>
      </c>
      <c r="I222" s="79" t="str">
        <f>IF(AND($C222&lt;I$201,COUNT($E222:H222)&lt;$D$199+1),IF($D222*(1-$I$3)/$D$199*(I$201-$C$222)&gt;$D222*(1-$I$3),$D222*$I$3-$D222*$I$4,$D222*(1-$I$3)/$D$199),"")</f>
        <v/>
      </c>
      <c r="J222" s="79" t="str">
        <f>IF(AND($C222&lt;J$201,COUNT($E222:I222)&lt;$D$199+1),IF($D222*(1-$I$3)/$D$199*(J$201-$C$222)&gt;$D222*(1-$I$3),$D222*$I$3-$D222*$I$4,$D222*(1-$I$3)/$D$199),"")</f>
        <v/>
      </c>
      <c r="K222" s="79" t="str">
        <f>IF(AND($C222&lt;K$201,COUNT($E222:J222)&lt;$D$199+1),IF($D222*(1-$I$3)/$D$199*(K$201-$C$222)&gt;$D222*(1-$I$3),$D222*$I$3-$D222*$I$4,$D222*(1-$I$3)/$D$199),"")</f>
        <v/>
      </c>
      <c r="L222" s="79" t="str">
        <f>IF(AND($C222&lt;L$201,COUNT($E222:K222)&lt;$D$199+1),IF($D222*(1-$I$3)/$D$199*(L$201-$C$222)&gt;$D222*(1-$I$3),$D222*$I$3-$D222*$I$4,$D222*(1-$I$3)/$D$199),"")</f>
        <v/>
      </c>
      <c r="M222" s="79" t="str">
        <f>IF(AND($C222&lt;M$201,COUNT($E222:L222)&lt;$D$199+1),IF($D222*(1-$I$3)/$D$199*(M$201-$C$222)&gt;$D222*(1-$I$3),$D222*$I$3-$D222*$I$4,$D222*(1-$I$3)/$D$199),"")</f>
        <v/>
      </c>
      <c r="N222" s="79" t="str">
        <f>IF(AND($C222&lt;N$201,COUNT($E222:M222)&lt;$D$199+1),IF($D222*(1-$I$3)/$D$199*(N$201-$C$222)&gt;$D222*(1-$I$3),$D222*$I$3-$D222*$I$4,$D222*(1-$I$3)/$D$199),"")</f>
        <v/>
      </c>
      <c r="O222" s="79" t="str">
        <f>IF(AND($C222&lt;O$201,COUNT($E222:N222)&lt;$D$199+1),IF($D222*(1-$I$3)/$D$199*(O$201-$C$222)&gt;$D222*(1-$I$3),$D222*$I$3-$D222*$I$4,$D222*(1-$I$3)/$D$199),"")</f>
        <v/>
      </c>
      <c r="P222" s="79" t="str">
        <f>IF(AND($C222&lt;P$201,COUNT($E222:O222)&lt;$D$199+1),IF($D222*(1-$I$3)/$D$199*(P$201-$C$222)&gt;$D222*(1-$I$3),$D222*$I$3-$D222*$I$4,$D222*(1-$I$3)/$D$199),"")</f>
        <v/>
      </c>
      <c r="Q222" s="79" t="str">
        <f>IF(AND($C222&lt;Q$201,COUNT($E222:P222)&lt;$D$199+1),IF($D222*(1-$I$3)/$D$199*(Q$201-$C$222)&gt;$D222*(1-$I$3),$D222*$I$3-$D222*$I$4,$D222*(1-$I$3)/$D$199),"")</f>
        <v/>
      </c>
      <c r="R222" s="79" t="str">
        <f>IF(AND($C222&lt;R$201,COUNT($E222:Q222)&lt;$D$199+1),IF($D222*(1-$I$3)/$D$199*(R$201-$C$222)&gt;$D222*(1-$I$3),$D222*$I$3-$D222*$I$4,$D222*(1-$I$3)/$D$199),"")</f>
        <v/>
      </c>
      <c r="S222" s="79" t="str">
        <f>IF(AND($C222&lt;S$201,COUNT($E222:R222)&lt;$D$199+1),IF($D222*(1-$I$3)/$D$199*(S$201-$C$222)&gt;$D222*(1-$I$3),$D222*$I$3-$D222*$I$4,$D222*(1-$I$3)/$D$199),"")</f>
        <v/>
      </c>
      <c r="T222" s="79">
        <f>IF(AND($C222&lt;T$201,COUNT($E222:S222)&lt;$D$199+1),IF($D222*(1-$I$3)/$D$199*(T$201-$C$222)&gt;$D222*(1-$I$3),$D222*$I$3-$D222*$I$4,$D222*(1-$I$3)/$D$199),"")</f>
        <v>0</v>
      </c>
      <c r="U222" s="79">
        <f>IF(AND($C222&lt;U$201,COUNT($E222:T222)&lt;$D$199+1),IF($D222*(1-$I$3)/$D$199*(U$201-$C$222)&gt;$D222*(1-$I$3),$D222*$I$3-$D222*$I$4,$D222*(1-$I$3)/$D$199),"")</f>
        <v>0</v>
      </c>
      <c r="V222" s="79">
        <f>IF(AND($C222&lt;V$201,COUNT($E222:U222)&lt;$D$199+1),IF($D222*(1-$I$3)/$D$199*(V$201-$C$222)&gt;$D222*(1-$I$3),$D222*$I$3-$D222*$I$4,$D222*(1-$I$3)/$D$199),"")</f>
        <v>0</v>
      </c>
      <c r="W222" s="79">
        <f>IF(AND($C222&lt;W$201,COUNT($E222:V222)&lt;$D$199+1),IF($D222*(1-$I$3)/$D$199*(W$201-$C$222)&gt;$D222*(1-$I$3),$D222*$I$3-$D222*$I$4,$D222*(1-$I$3)/$D$199),"")</f>
        <v>0</v>
      </c>
      <c r="X222" s="79">
        <f>IF(AND($C222&lt;X$201,COUNT($E222:W222)&lt;$D$199+1),IF($D222*(1-$I$3)/$D$199*(X$201-$C$222)&gt;$D222*(1-$I$3),$D222*$I$3-$D222*$I$4,$D222*(1-$I$3)/$D$199),"")</f>
        <v>0</v>
      </c>
      <c r="Y222" s="42">
        <f t="shared" si="67"/>
        <v>0</v>
      </c>
    </row>
    <row r="223" spans="2:25" x14ac:dyDescent="0.15">
      <c r="B223" s="92"/>
      <c r="C223" s="49">
        <v>45</v>
      </c>
      <c r="D223" s="41">
        <v>0</v>
      </c>
      <c r="E223" s="42" t="str">
        <f t="shared" si="66"/>
        <v/>
      </c>
      <c r="F223" s="79" t="str">
        <f>IF(AND($C223&lt;F$201,COUNT($E223:E223)&lt;$D$199+1),IF($D223*(1-$I$3)/$D$199*(F$201-$C$223)&gt;$D223*(1-$I$3),$D223*$I$3-$D223*$I$4,$D223*(1-$I$3)/$D$199),"")</f>
        <v/>
      </c>
      <c r="G223" s="79" t="str">
        <f>IF(AND($C223&lt;G$201,COUNT($E223:F223)&lt;$D$199+1),IF($D223*(1-$I$3)/$D$199*(G$201-$C$223)&gt;$D223*(1-$I$3),$D223*$I$3-$D223*$I$4,$D223*(1-$I$3)/$D$199),"")</f>
        <v/>
      </c>
      <c r="H223" s="79" t="str">
        <f>IF(AND($C223&lt;H$201,COUNT($E223:G223)&lt;$D$199+1),IF($D223*(1-$I$3)/$D$199*(H$201-$C$223)&gt;$D223*(1-$I$3),$D223*$I$3-$D223*$I$4,$D223*(1-$I$3)/$D$199),"")</f>
        <v/>
      </c>
      <c r="I223" s="79" t="str">
        <f>IF(AND($C223&lt;I$201,COUNT($E223:H223)&lt;$D$199+1),IF($D223*(1-$I$3)/$D$199*(I$201-$C$223)&gt;$D223*(1-$I$3),$D223*$I$3-$D223*$I$4,$D223*(1-$I$3)/$D$199),"")</f>
        <v/>
      </c>
      <c r="J223" s="79" t="str">
        <f>IF(AND($C223&lt;J$201,COUNT($E223:I223)&lt;$D$199+1),IF($D223*(1-$I$3)/$D$199*(J$201-$C$223)&gt;$D223*(1-$I$3),$D223*$I$3-$D223*$I$4,$D223*(1-$I$3)/$D$199),"")</f>
        <v/>
      </c>
      <c r="K223" s="79" t="str">
        <f>IF(AND($C223&lt;K$201,COUNT($E223:J223)&lt;$D$199+1),IF($D223*(1-$I$3)/$D$199*(K$201-$C$223)&gt;$D223*(1-$I$3),$D223*$I$3-$D223*$I$4,$D223*(1-$I$3)/$D$199),"")</f>
        <v/>
      </c>
      <c r="L223" s="79" t="str">
        <f>IF(AND($C223&lt;L$201,COUNT($E223:K223)&lt;$D$199+1),IF($D223*(1-$I$3)/$D$199*(L$201-$C$223)&gt;$D223*(1-$I$3),$D223*$I$3-$D223*$I$4,$D223*(1-$I$3)/$D$199),"")</f>
        <v/>
      </c>
      <c r="M223" s="79" t="str">
        <f>IF(AND($C223&lt;M$201,COUNT($E223:L223)&lt;$D$199+1),IF($D223*(1-$I$3)/$D$199*(M$201-$C$223)&gt;$D223*(1-$I$3),$D223*$I$3-$D223*$I$4,$D223*(1-$I$3)/$D$199),"")</f>
        <v/>
      </c>
      <c r="N223" s="79" t="str">
        <f>IF(AND($C223&lt;N$201,COUNT($E223:M223)&lt;$D$199+1),IF($D223*(1-$I$3)/$D$199*(N$201-$C$223)&gt;$D223*(1-$I$3),$D223*$I$3-$D223*$I$4,$D223*(1-$I$3)/$D$199),"")</f>
        <v/>
      </c>
      <c r="O223" s="79" t="str">
        <f>IF(AND($C223&lt;O$201,COUNT($E223:N223)&lt;$D$199+1),IF($D223*(1-$I$3)/$D$199*(O$201-$C$223)&gt;$D223*(1-$I$3),$D223*$I$3-$D223*$I$4,$D223*(1-$I$3)/$D$199),"")</f>
        <v/>
      </c>
      <c r="P223" s="79" t="str">
        <f>IF(AND($C223&lt;P$201,COUNT($E223:O223)&lt;$D$199+1),IF($D223*(1-$I$3)/$D$199*(P$201-$C$223)&gt;$D223*(1-$I$3),$D223*$I$3-$D223*$I$4,$D223*(1-$I$3)/$D$199),"")</f>
        <v/>
      </c>
      <c r="Q223" s="79" t="str">
        <f>IF(AND($C223&lt;Q$201,COUNT($E223:P223)&lt;$D$199+1),IF($D223*(1-$I$3)/$D$199*(Q$201-$C$223)&gt;$D223*(1-$I$3),$D223*$I$3-$D223*$I$4,$D223*(1-$I$3)/$D$199),"")</f>
        <v/>
      </c>
      <c r="R223" s="79" t="str">
        <f>IF(AND($C223&lt;R$201,COUNT($E223:Q223)&lt;$D$199+1),IF($D223*(1-$I$3)/$D$199*(R$201-$C$223)&gt;$D223*(1-$I$3),$D223*$I$3-$D223*$I$4,$D223*(1-$I$3)/$D$199),"")</f>
        <v/>
      </c>
      <c r="S223" s="79" t="str">
        <f>IF(AND($C223&lt;S$201,COUNT($E223:R223)&lt;$D$199+1),IF($D223*(1-$I$3)/$D$199*(S$201-$C$223)&gt;$D223*(1-$I$3),$D223*$I$3-$D223*$I$4,$D223*(1-$I$3)/$D$199),"")</f>
        <v/>
      </c>
      <c r="T223" s="79" t="str">
        <f>IF(AND($C223&lt;T$201,COUNT($E223:S223)&lt;$D$199+1),IF($D223*(1-$I$3)/$D$199*(T$201-$C$223)&gt;$D223*(1-$I$3),$D223*$I$3-$D223*$I$4,$D223*(1-$I$3)/$D$199),"")</f>
        <v/>
      </c>
      <c r="U223" s="79">
        <f>IF(AND($C223&lt;U$201,COUNT($E223:T223)&lt;$D$199+1),IF($D223*(1-$I$3)/$D$199*(U$201-$C$223)&gt;$D223*(1-$I$3),$D223*$I$3-$D223*$I$4,$D223*(1-$I$3)/$D$199),"")</f>
        <v>0</v>
      </c>
      <c r="V223" s="79">
        <f>IF(AND($C223&lt;V$201,COUNT($E223:U223)&lt;$D$199+1),IF($D223*(1-$I$3)/$D$199*(V$201-$C$223)&gt;$D223*(1-$I$3),$D223*$I$3-$D223*$I$4,$D223*(1-$I$3)/$D$199),"")</f>
        <v>0</v>
      </c>
      <c r="W223" s="79">
        <f>IF(AND($C223&lt;W$201,COUNT($E223:V223)&lt;$D$199+1),IF($D223*(1-$I$3)/$D$199*(W$201-$C$223)&gt;$D223*(1-$I$3),$D223*$I$3-$D223*$I$4,$D223*(1-$I$3)/$D$199),"")</f>
        <v>0</v>
      </c>
      <c r="X223" s="79">
        <f>IF(AND($C223&lt;X$201,COUNT($E223:W223)&lt;$D$199+1),IF($D223*(1-$I$3)/$D$199*(X$201-$C$223)&gt;$D223*(1-$I$3),$D223*$I$3-$D223*$I$4,$D223*(1-$I$3)/$D$199),"")</f>
        <v>0</v>
      </c>
      <c r="Y223" s="42">
        <f t="shared" si="67"/>
        <v>0</v>
      </c>
    </row>
    <row r="224" spans="2:25" x14ac:dyDescent="0.15">
      <c r="B224" s="92"/>
      <c r="C224" s="49">
        <v>46</v>
      </c>
      <c r="D224" s="41">
        <v>0</v>
      </c>
      <c r="E224" s="42" t="str">
        <f t="shared" si="66"/>
        <v/>
      </c>
      <c r="F224" s="79" t="str">
        <f>IF(AND($C224&lt;F$201,COUNT($E224:E224)&lt;$D$199+1),IF($D224*(1-$I$3)/$D$199*(F$201-$C$224)&gt;$D224*(1-$I$3),$D224*$I$3-$D224*$I$4,$D224*(1-$I$3)/$D$199),"")</f>
        <v/>
      </c>
      <c r="G224" s="79" t="str">
        <f>IF(AND($C224&lt;G$201,COUNT($E224:F224)&lt;$D$199+1),IF($D224*(1-$I$3)/$D$199*(G$201-$C$224)&gt;$D224*(1-$I$3),$D224*$I$3-$D224*$I$4,$D224*(1-$I$3)/$D$199),"")</f>
        <v/>
      </c>
      <c r="H224" s="79" t="str">
        <f>IF(AND($C224&lt;H$201,COUNT($E224:G224)&lt;$D$199+1),IF($D224*(1-$I$3)/$D$199*(H$201-$C$224)&gt;$D224*(1-$I$3),$D224*$I$3-$D224*$I$4,$D224*(1-$I$3)/$D$199),"")</f>
        <v/>
      </c>
      <c r="I224" s="79" t="str">
        <f>IF(AND($C224&lt;I$201,COUNT($E224:H224)&lt;$D$199+1),IF($D224*(1-$I$3)/$D$199*(I$201-$C$224)&gt;$D224*(1-$I$3),$D224*$I$3-$D224*$I$4,$D224*(1-$I$3)/$D$199),"")</f>
        <v/>
      </c>
      <c r="J224" s="79" t="str">
        <f>IF(AND($C224&lt;J$201,COUNT($E224:I224)&lt;$D$199+1),IF($D224*(1-$I$3)/$D$199*(J$201-$C$224)&gt;$D224*(1-$I$3),$D224*$I$3-$D224*$I$4,$D224*(1-$I$3)/$D$199),"")</f>
        <v/>
      </c>
      <c r="K224" s="79" t="str">
        <f>IF(AND($C224&lt;K$201,COUNT($E224:J224)&lt;$D$199+1),IF($D224*(1-$I$3)/$D$199*(K$201-$C$224)&gt;$D224*(1-$I$3),$D224*$I$3-$D224*$I$4,$D224*(1-$I$3)/$D$199),"")</f>
        <v/>
      </c>
      <c r="L224" s="79" t="str">
        <f>IF(AND($C224&lt;L$201,COUNT($E224:K224)&lt;$D$199+1),IF($D224*(1-$I$3)/$D$199*(L$201-$C$224)&gt;$D224*(1-$I$3),$D224*$I$3-$D224*$I$4,$D224*(1-$I$3)/$D$199),"")</f>
        <v/>
      </c>
      <c r="M224" s="79" t="str">
        <f>IF(AND($C224&lt;M$201,COUNT($E224:L224)&lt;$D$199+1),IF($D224*(1-$I$3)/$D$199*(M$201-$C$224)&gt;$D224*(1-$I$3),$D224*$I$3-$D224*$I$4,$D224*(1-$I$3)/$D$199),"")</f>
        <v/>
      </c>
      <c r="N224" s="79" t="str">
        <f>IF(AND($C224&lt;N$201,COUNT($E224:M224)&lt;$D$199+1),IF($D224*(1-$I$3)/$D$199*(N$201-$C$224)&gt;$D224*(1-$I$3),$D224*$I$3-$D224*$I$4,$D224*(1-$I$3)/$D$199),"")</f>
        <v/>
      </c>
      <c r="O224" s="79" t="str">
        <f>IF(AND($C224&lt;O$201,COUNT($E224:N224)&lt;$D$199+1),IF($D224*(1-$I$3)/$D$199*(O$201-$C$224)&gt;$D224*(1-$I$3),$D224*$I$3-$D224*$I$4,$D224*(1-$I$3)/$D$199),"")</f>
        <v/>
      </c>
      <c r="P224" s="79" t="str">
        <f>IF(AND($C224&lt;P$201,COUNT($E224:O224)&lt;$D$199+1),IF($D224*(1-$I$3)/$D$199*(P$201-$C$224)&gt;$D224*(1-$I$3),$D224*$I$3-$D224*$I$4,$D224*(1-$I$3)/$D$199),"")</f>
        <v/>
      </c>
      <c r="Q224" s="79" t="str">
        <f>IF(AND($C224&lt;Q$201,COUNT($E224:P224)&lt;$D$199+1),IF($D224*(1-$I$3)/$D$199*(Q$201-$C$224)&gt;$D224*(1-$I$3),$D224*$I$3-$D224*$I$4,$D224*(1-$I$3)/$D$199),"")</f>
        <v/>
      </c>
      <c r="R224" s="79" t="str">
        <f>IF(AND($C224&lt;R$201,COUNT($E224:Q224)&lt;$D$199+1),IF($D224*(1-$I$3)/$D$199*(R$201-$C$224)&gt;$D224*(1-$I$3),$D224*$I$3-$D224*$I$4,$D224*(1-$I$3)/$D$199),"")</f>
        <v/>
      </c>
      <c r="S224" s="79" t="str">
        <f>IF(AND($C224&lt;S$201,COUNT($E224:R224)&lt;$D$199+1),IF($D224*(1-$I$3)/$D$199*(S$201-$C$224)&gt;$D224*(1-$I$3),$D224*$I$3-$D224*$I$4,$D224*(1-$I$3)/$D$199),"")</f>
        <v/>
      </c>
      <c r="T224" s="79" t="str">
        <f>IF(AND($C224&lt;T$201,COUNT($E224:S224)&lt;$D$199+1),IF($D224*(1-$I$3)/$D$199*(T$201-$C$224)&gt;$D224*(1-$I$3),$D224*$I$3-$D224*$I$4,$D224*(1-$I$3)/$D$199),"")</f>
        <v/>
      </c>
      <c r="U224" s="79" t="str">
        <f>IF(AND($C224&lt;U$201,COUNT($E224:T224)&lt;$D$199+1),IF($D224*(1-$I$3)/$D$199*(U$201-$C$224)&gt;$D224*(1-$I$3),$D224*$I$3-$D224*$I$4,$D224*(1-$I$3)/$D$199),"")</f>
        <v/>
      </c>
      <c r="V224" s="79">
        <f>IF(AND($C224&lt;V$201,COUNT($E224:U224)&lt;$D$199+1),IF($D224*(1-$I$3)/$D$199*(V$201-$C$224)&gt;$D224*(1-$I$3),$D224*$I$3-$D224*$I$4,$D224*(1-$I$3)/$D$199),"")</f>
        <v>0</v>
      </c>
      <c r="W224" s="79">
        <f>IF(AND($C224&lt;W$201,COUNT($E224:V224)&lt;$D$199+1),IF($D224*(1-$I$3)/$D$199*(W$201-$C$224)&gt;$D224*(1-$I$3),$D224*$I$3-$D224*$I$4,$D224*(1-$I$3)/$D$199),"")</f>
        <v>0</v>
      </c>
      <c r="X224" s="79">
        <f>IF(AND($C224&lt;X$201,COUNT($E224:W224)&lt;$D$199+1),IF($D224*(1-$I$3)/$D$199*(X$201-$C$224)&gt;$D224*(1-$I$3),$D224*$I$3-$D224*$I$4,$D224*(1-$I$3)/$D$199),"")</f>
        <v>0</v>
      </c>
      <c r="Y224" s="42">
        <f t="shared" si="67"/>
        <v>0</v>
      </c>
    </row>
    <row r="225" spans="1:25" x14ac:dyDescent="0.15">
      <c r="B225" s="92"/>
      <c r="C225" s="49">
        <v>47</v>
      </c>
      <c r="D225" s="41">
        <v>0</v>
      </c>
      <c r="E225" s="42" t="str">
        <f t="shared" si="66"/>
        <v/>
      </c>
      <c r="F225" s="79" t="str">
        <f>IF(AND($C225&lt;F$201,COUNT($E225:E225)&lt;$D$199+1),IF($D225*(1-$I$3)/$D$199*(F$201-$C$225)&gt;$D225*(1-$I$3),$D225*$I$3-$D225*$I$4,$D225*(1-$I$3)/$D$199),"")</f>
        <v/>
      </c>
      <c r="G225" s="79" t="str">
        <f>IF(AND($C225&lt;G$201,COUNT($E225:F225)&lt;$D$199+1),IF($D225*(1-$I$3)/$D$199*(G$201-$C$225)&gt;$D225*(1-$I$3),$D225*$I$3-$D225*$I$4,$D225*(1-$I$3)/$D$199),"")</f>
        <v/>
      </c>
      <c r="H225" s="79" t="str">
        <f>IF(AND($C225&lt;H$201,COUNT($E225:G225)&lt;$D$199+1),IF($D225*(1-$I$3)/$D$199*(H$201-$C$225)&gt;$D225*(1-$I$3),$D225*$I$3-$D225*$I$4,$D225*(1-$I$3)/$D$199),"")</f>
        <v/>
      </c>
      <c r="I225" s="79" t="str">
        <f>IF(AND($C225&lt;I$201,COUNT($E225:H225)&lt;$D$199+1),IF($D225*(1-$I$3)/$D$199*(I$201-$C$225)&gt;$D225*(1-$I$3),$D225*$I$3-$D225*$I$4,$D225*(1-$I$3)/$D$199),"")</f>
        <v/>
      </c>
      <c r="J225" s="79" t="str">
        <f>IF(AND($C225&lt;J$201,COUNT($E225:I225)&lt;$D$199+1),IF($D225*(1-$I$3)/$D$199*(J$201-$C$225)&gt;$D225*(1-$I$3),$D225*$I$3-$D225*$I$4,$D225*(1-$I$3)/$D$199),"")</f>
        <v/>
      </c>
      <c r="K225" s="79" t="str">
        <f>IF(AND($C225&lt;K$201,COUNT($E225:J225)&lt;$D$199+1),IF($D225*(1-$I$3)/$D$199*(K$201-$C$225)&gt;$D225*(1-$I$3),$D225*$I$3-$D225*$I$4,$D225*(1-$I$3)/$D$199),"")</f>
        <v/>
      </c>
      <c r="L225" s="79" t="str">
        <f>IF(AND($C225&lt;L$201,COUNT($E225:K225)&lt;$D$199+1),IF($D225*(1-$I$3)/$D$199*(L$201-$C$225)&gt;$D225*(1-$I$3),$D225*$I$3-$D225*$I$4,$D225*(1-$I$3)/$D$199),"")</f>
        <v/>
      </c>
      <c r="M225" s="79" t="str">
        <f>IF(AND($C225&lt;M$201,COUNT($E225:L225)&lt;$D$199+1),IF($D225*(1-$I$3)/$D$199*(M$201-$C$225)&gt;$D225*(1-$I$3),$D225*$I$3-$D225*$I$4,$D225*(1-$I$3)/$D$199),"")</f>
        <v/>
      </c>
      <c r="N225" s="79" t="str">
        <f>IF(AND($C225&lt;N$201,COUNT($E225:M225)&lt;$D$199+1),IF($D225*(1-$I$3)/$D$199*(N$201-$C$225)&gt;$D225*(1-$I$3),$D225*$I$3-$D225*$I$4,$D225*(1-$I$3)/$D$199),"")</f>
        <v/>
      </c>
      <c r="O225" s="79" t="str">
        <f>IF(AND($C225&lt;O$201,COUNT($E225:N225)&lt;$D$199+1),IF($D225*(1-$I$3)/$D$199*(O$201-$C$225)&gt;$D225*(1-$I$3),$D225*$I$3-$D225*$I$4,$D225*(1-$I$3)/$D$199),"")</f>
        <v/>
      </c>
      <c r="P225" s="79" t="str">
        <f>IF(AND($C225&lt;P$201,COUNT($E225:O225)&lt;$D$199+1),IF($D225*(1-$I$3)/$D$199*(P$201-$C$225)&gt;$D225*(1-$I$3),$D225*$I$3-$D225*$I$4,$D225*(1-$I$3)/$D$199),"")</f>
        <v/>
      </c>
      <c r="Q225" s="79" t="str">
        <f>IF(AND($C225&lt;Q$201,COUNT($E225:P225)&lt;$D$199+1),IF($D225*(1-$I$3)/$D$199*(Q$201-$C$225)&gt;$D225*(1-$I$3),$D225*$I$3-$D225*$I$4,$D225*(1-$I$3)/$D$199),"")</f>
        <v/>
      </c>
      <c r="R225" s="79" t="str">
        <f>IF(AND($C225&lt;R$201,COUNT($E225:Q225)&lt;$D$199+1),IF($D225*(1-$I$3)/$D$199*(R$201-$C$225)&gt;$D225*(1-$I$3),$D225*$I$3-$D225*$I$4,$D225*(1-$I$3)/$D$199),"")</f>
        <v/>
      </c>
      <c r="S225" s="79" t="str">
        <f>IF(AND($C225&lt;S$201,COUNT($E225:R225)&lt;$D$199+1),IF($D225*(1-$I$3)/$D$199*(S$201-$C$225)&gt;$D225*(1-$I$3),$D225*$I$3-$D225*$I$4,$D225*(1-$I$3)/$D$199),"")</f>
        <v/>
      </c>
      <c r="T225" s="79" t="str">
        <f>IF(AND($C225&lt;T$201,COUNT($E225:S225)&lt;$D$199+1),IF($D225*(1-$I$3)/$D$199*(T$201-$C$225)&gt;$D225*(1-$I$3),$D225*$I$3-$D225*$I$4,$D225*(1-$I$3)/$D$199),"")</f>
        <v/>
      </c>
      <c r="U225" s="79" t="str">
        <f>IF(AND($C225&lt;U$201,COUNT($E225:T225)&lt;$D$199+1),IF($D225*(1-$I$3)/$D$199*(U$201-$C$225)&gt;$D225*(1-$I$3),$D225*$I$3-$D225*$I$4,$D225*(1-$I$3)/$D$199),"")</f>
        <v/>
      </c>
      <c r="V225" s="79" t="str">
        <f>IF(AND($C225&lt;V$201,COUNT($E225:U225)&lt;$D$199+1),IF($D225*(1-$I$3)/$D$199*(V$201-$C$225)&gt;$D225*(1-$I$3),$D225*$I$3-$D225*$I$4,$D225*(1-$I$3)/$D$199),"")</f>
        <v/>
      </c>
      <c r="W225" s="79">
        <f>IF(AND($C225&lt;W$201,COUNT($E225:V225)&lt;$D$199+1),IF($D225*(1-$I$3)/$D$199*(W$201-$C$225)&gt;$D225*(1-$I$3),$D225*$I$3-$D225*$I$4,$D225*(1-$I$3)/$D$199),"")</f>
        <v>0</v>
      </c>
      <c r="X225" s="79">
        <f>IF(AND($C225&lt;X$201,COUNT($E225:W225)&lt;$D$199+1),IF($D225*(1-$I$3)/$D$199*(X$201-$C$225)&gt;$D225*(1-$I$3),$D225*$I$3-$D225*$I$4,$D225*(1-$I$3)/$D$199),"")</f>
        <v>0</v>
      </c>
      <c r="Y225" s="42">
        <f t="shared" si="67"/>
        <v>0</v>
      </c>
    </row>
    <row r="226" spans="1:25" x14ac:dyDescent="0.15">
      <c r="B226" s="92"/>
      <c r="C226" s="49">
        <v>48</v>
      </c>
      <c r="D226" s="41">
        <v>0</v>
      </c>
      <c r="E226" s="42" t="str">
        <f t="shared" si="66"/>
        <v/>
      </c>
      <c r="F226" s="79" t="str">
        <f>IF(AND($C226&lt;F$201,COUNT($E226:E226)&lt;$D$199+1),IF($D226*(1-$I$3)/$D$199*(F$201-$C$226)&gt;$D226*(1-$I$3),$D226*$I$3-$D226*$I$4,$D226*(1-$I$3)/$D$199),"")</f>
        <v/>
      </c>
      <c r="G226" s="79" t="str">
        <f>IF(AND($C226&lt;G$201,COUNT($E226:F226)&lt;$D$199+1),IF($D226*(1-$I$3)/$D$199*(G$201-$C$226)&gt;$D226*(1-$I$3),$D226*$I$3-$D226*$I$4,$D226*(1-$I$3)/$D$199),"")</f>
        <v/>
      </c>
      <c r="H226" s="79" t="str">
        <f>IF(AND($C226&lt;H$201,COUNT($E226:G226)&lt;$D$199+1),IF($D226*(1-$I$3)/$D$199*(H$201-$C$226)&gt;$D226*(1-$I$3),$D226*$I$3-$D226*$I$4,$D226*(1-$I$3)/$D$199),"")</f>
        <v/>
      </c>
      <c r="I226" s="79" t="str">
        <f>IF(AND($C226&lt;I$201,COUNT($E226:H226)&lt;$D$199+1),IF($D226*(1-$I$3)/$D$199*(I$201-$C$226)&gt;$D226*(1-$I$3),$D226*$I$3-$D226*$I$4,$D226*(1-$I$3)/$D$199),"")</f>
        <v/>
      </c>
      <c r="J226" s="79" t="str">
        <f>IF(AND($C226&lt;J$201,COUNT($E226:I226)&lt;$D$199+1),IF($D226*(1-$I$3)/$D$199*(J$201-$C$226)&gt;$D226*(1-$I$3),$D226*$I$3-$D226*$I$4,$D226*(1-$I$3)/$D$199),"")</f>
        <v/>
      </c>
      <c r="K226" s="79" t="str">
        <f>IF(AND($C226&lt;K$201,COUNT($E226:J226)&lt;$D$199+1),IF($D226*(1-$I$3)/$D$199*(K$201-$C$226)&gt;$D226*(1-$I$3),$D226*$I$3-$D226*$I$4,$D226*(1-$I$3)/$D$199),"")</f>
        <v/>
      </c>
      <c r="L226" s="79" t="str">
        <f>IF(AND($C226&lt;L$201,COUNT($E226:K226)&lt;$D$199+1),IF($D226*(1-$I$3)/$D$199*(L$201-$C$226)&gt;$D226*(1-$I$3),$D226*$I$3-$D226*$I$4,$D226*(1-$I$3)/$D$199),"")</f>
        <v/>
      </c>
      <c r="M226" s="79" t="str">
        <f>IF(AND($C226&lt;M$201,COUNT($E226:L226)&lt;$D$199+1),IF($D226*(1-$I$3)/$D$199*(M$201-$C$226)&gt;$D226*(1-$I$3),$D226*$I$3-$D226*$I$4,$D226*(1-$I$3)/$D$199),"")</f>
        <v/>
      </c>
      <c r="N226" s="79" t="str">
        <f>IF(AND($C226&lt;N$201,COUNT($E226:M226)&lt;$D$199+1),IF($D226*(1-$I$3)/$D$199*(N$201-$C$226)&gt;$D226*(1-$I$3),$D226*$I$3-$D226*$I$4,$D226*(1-$I$3)/$D$199),"")</f>
        <v/>
      </c>
      <c r="O226" s="79" t="str">
        <f>IF(AND($C226&lt;O$201,COUNT($E226:N226)&lt;$D$199+1),IF($D226*(1-$I$3)/$D$199*(O$201-$C$226)&gt;$D226*(1-$I$3),$D226*$I$3-$D226*$I$4,$D226*(1-$I$3)/$D$199),"")</f>
        <v/>
      </c>
      <c r="P226" s="79" t="str">
        <f>IF(AND($C226&lt;P$201,COUNT($E226:O226)&lt;$D$199+1),IF($D226*(1-$I$3)/$D$199*(P$201-$C$226)&gt;$D226*(1-$I$3),$D226*$I$3-$D226*$I$4,$D226*(1-$I$3)/$D$199),"")</f>
        <v/>
      </c>
      <c r="Q226" s="79" t="str">
        <f>IF(AND($C226&lt;Q$201,COUNT($E226:P226)&lt;$D$199+1),IF($D226*(1-$I$3)/$D$199*(Q$201-$C$226)&gt;$D226*(1-$I$3),$D226*$I$3-$D226*$I$4,$D226*(1-$I$3)/$D$199),"")</f>
        <v/>
      </c>
      <c r="R226" s="79" t="str">
        <f>IF(AND($C226&lt;R$201,COUNT($E226:Q226)&lt;$D$199+1),IF($D226*(1-$I$3)/$D$199*(R$201-$C$226)&gt;$D226*(1-$I$3),$D226*$I$3-$D226*$I$4,$D226*(1-$I$3)/$D$199),"")</f>
        <v/>
      </c>
      <c r="S226" s="79" t="str">
        <f>IF(AND($C226&lt;S$201,COUNT($E226:R226)&lt;$D$199+1),IF($D226*(1-$I$3)/$D$199*(S$201-$C$226)&gt;$D226*(1-$I$3),$D226*$I$3-$D226*$I$4,$D226*(1-$I$3)/$D$199),"")</f>
        <v/>
      </c>
      <c r="T226" s="79" t="str">
        <f>IF(AND($C226&lt;T$201,COUNT($E226:S226)&lt;$D$199+1),IF($D226*(1-$I$3)/$D$199*(T$201-$C$226)&gt;$D226*(1-$I$3),$D226*$I$3-$D226*$I$4,$D226*(1-$I$3)/$D$199),"")</f>
        <v/>
      </c>
      <c r="U226" s="79" t="str">
        <f>IF(AND($C226&lt;U$201,COUNT($E226:T226)&lt;$D$199+1),IF($D226*(1-$I$3)/$D$199*(U$201-$C$226)&gt;$D226*(1-$I$3),$D226*$I$3-$D226*$I$4,$D226*(1-$I$3)/$D$199),"")</f>
        <v/>
      </c>
      <c r="V226" s="79" t="str">
        <f>IF(AND($C226&lt;V$201,COUNT($E226:U226)&lt;$D$199+1),IF($D226*(1-$I$3)/$D$199*(V$201-$C$226)&gt;$D226*(1-$I$3),$D226*$I$3-$D226*$I$4,$D226*(1-$I$3)/$D$199),"")</f>
        <v/>
      </c>
      <c r="W226" s="79" t="str">
        <f>IF(AND($C226&lt;W$201,COUNT($E226:V226)&lt;$D$199+1),IF($D226*(1-$I$3)/$D$199*(W$201-$C$226)&gt;$D226*(1-$I$3),$D226*$I$3-$D226*$I$4,$D226*(1-$I$3)/$D$199),"")</f>
        <v/>
      </c>
      <c r="X226" s="79">
        <f>IF(AND($C226&lt;X$201,COUNT($E226:W226)&lt;$D$199+1),IF($D226*(1-$I$3)/$D$199*(X$201-$C$226)&gt;$D226*(1-$I$3),$D226*$I$3-$D226*$I$4,$D226*(1-$I$3)/$D$199),"")</f>
        <v>0</v>
      </c>
      <c r="Y226" s="42">
        <f t="shared" si="67"/>
        <v>0</v>
      </c>
    </row>
    <row r="227" spans="1:25" x14ac:dyDescent="0.15">
      <c r="B227" s="93"/>
      <c r="C227" s="52">
        <v>49</v>
      </c>
      <c r="D227" s="43">
        <v>0</v>
      </c>
      <c r="E227" s="44" t="str">
        <f t="shared" si="66"/>
        <v/>
      </c>
      <c r="F227" s="80" t="str">
        <f>IF(AND($C227&lt;F$201,COUNT($E227:E227)&lt;$D$199+1),IF($D227*(1-$I$3)/$D$199*(F$201-$C$227)&gt;$D227*(1-$I$3),$D227*$I$3-$D227*$I$4,$D227*(1-$I$3)/$D$199),"")</f>
        <v/>
      </c>
      <c r="G227" s="80" t="str">
        <f>IF(AND($C227&lt;G$201,COUNT($E227:F227)&lt;$D$199+1),IF($D227*(1-$I$3)/$D$199*(G$201-$C$227)&gt;$D227*(1-$I$3),$D227*$I$3-$D227*$I$4,$D227*(1-$I$3)/$D$199),"")</f>
        <v/>
      </c>
      <c r="H227" s="80" t="str">
        <f>IF(AND($C227&lt;H$201,COUNT($E227:G227)&lt;$D$199+1),IF($D227*(1-$I$3)/$D$199*(H$201-$C$227)&gt;$D227*(1-$I$3),$D227*$I$3-$D227*$I$4,$D227*(1-$I$3)/$D$199),"")</f>
        <v/>
      </c>
      <c r="I227" s="80" t="str">
        <f>IF(AND($C227&lt;I$201,COUNT($E227:H227)&lt;$D$199+1),IF($D227*(1-$I$3)/$D$199*(I$201-$C$227)&gt;$D227*(1-$I$3),$D227*$I$3-$D227*$I$4,$D227*(1-$I$3)/$D$199),"")</f>
        <v/>
      </c>
      <c r="J227" s="80" t="str">
        <f>IF(AND($C227&lt;J$201,COUNT($E227:I227)&lt;$D$199+1),IF($D227*(1-$I$3)/$D$199*(J$201-$C$227)&gt;$D227*(1-$I$3),$D227*$I$3-$D227*$I$4,$D227*(1-$I$3)/$D$199),"")</f>
        <v/>
      </c>
      <c r="K227" s="80" t="str">
        <f>IF(AND($C227&lt;K$201,COUNT($E227:J227)&lt;$D$199+1),IF($D227*(1-$I$3)/$D$199*(K$201-$C$227)&gt;$D227*(1-$I$3),$D227*$I$3-$D227*$I$4,$D227*(1-$I$3)/$D$199),"")</f>
        <v/>
      </c>
      <c r="L227" s="80" t="str">
        <f>IF(AND($C227&lt;L$201,COUNT($E227:K227)&lt;$D$199+1),IF($D227*(1-$I$3)/$D$199*(L$201-$C$227)&gt;$D227*(1-$I$3),$D227*$I$3-$D227*$I$4,$D227*(1-$I$3)/$D$199),"")</f>
        <v/>
      </c>
      <c r="M227" s="80" t="str">
        <f>IF(AND($C227&lt;M$201,COUNT($E227:L227)&lt;$D$199+1),IF($D227*(1-$I$3)/$D$199*(M$201-$C$227)&gt;$D227*(1-$I$3),$D227*$I$3-$D227*$I$4,$D227*(1-$I$3)/$D$199),"")</f>
        <v/>
      </c>
      <c r="N227" s="80" t="str">
        <f>IF(AND($C227&lt;N$201,COUNT($E227:M227)&lt;$D$199+1),IF($D227*(1-$I$3)/$D$199*(N$201-$C$227)&gt;$D227*(1-$I$3),$D227*$I$3-$D227*$I$4,$D227*(1-$I$3)/$D$199),"")</f>
        <v/>
      </c>
      <c r="O227" s="80" t="str">
        <f>IF(AND($C227&lt;O$201,COUNT($E227:N227)&lt;$D$199+1),IF($D227*(1-$I$3)/$D$199*(O$201-$C$227)&gt;$D227*(1-$I$3),$D227*$I$3-$D227*$I$4,$D227*(1-$I$3)/$D$199),"")</f>
        <v/>
      </c>
      <c r="P227" s="80" t="str">
        <f>IF(AND($C227&lt;P$201,COUNT($E227:O227)&lt;$D$199+1),IF($D227*(1-$I$3)/$D$199*(P$201-$C$227)&gt;$D227*(1-$I$3),$D227*$I$3-$D227*$I$4,$D227*(1-$I$3)/$D$199),"")</f>
        <v/>
      </c>
      <c r="Q227" s="80" t="str">
        <f>IF(AND($C227&lt;Q$201,COUNT($E227:P227)&lt;$D$199+1),IF($D227*(1-$I$3)/$D$199*(Q$201-$C$227)&gt;$D227*(1-$I$3),$D227*$I$3-$D227*$I$4,$D227*(1-$I$3)/$D$199),"")</f>
        <v/>
      </c>
      <c r="R227" s="80" t="str">
        <f>IF(AND($C227&lt;R$201,COUNT($E227:Q227)&lt;$D$199+1),IF($D227*(1-$I$3)/$D$199*(R$201-$C$227)&gt;$D227*(1-$I$3),$D227*$I$3-$D227*$I$4,$D227*(1-$I$3)/$D$199),"")</f>
        <v/>
      </c>
      <c r="S227" s="80" t="str">
        <f>IF(AND($C227&lt;S$201,COUNT($E227:R227)&lt;$D$199+1),IF($D227*(1-$I$3)/$D$199*(S$201-$C$227)&gt;$D227*(1-$I$3),$D227*$I$3-$D227*$I$4,$D227*(1-$I$3)/$D$199),"")</f>
        <v/>
      </c>
      <c r="T227" s="80" t="str">
        <f>IF(AND($C227&lt;T$201,COUNT($E227:S227)&lt;$D$199+1),IF($D227*(1-$I$3)/$D$199*(T$201-$C$227)&gt;$D227*(1-$I$3),$D227*$I$3-$D227*$I$4,$D227*(1-$I$3)/$D$199),"")</f>
        <v/>
      </c>
      <c r="U227" s="80" t="str">
        <f>IF(AND($C227&lt;U$201,COUNT($E227:T227)&lt;$D$199+1),IF($D227*(1-$I$3)/$D$199*(U$201-$C$227)&gt;$D227*(1-$I$3),$D227*$I$3-$D227*$I$4,$D227*(1-$I$3)/$D$199),"")</f>
        <v/>
      </c>
      <c r="V227" s="80" t="str">
        <f>IF(AND($C227&lt;V$201,COUNT($E227:U227)&lt;$D$199+1),IF($D227*(1-$I$3)/$D$199*(V$201-$C$227)&gt;$D227*(1-$I$3),$D227*$I$3-$D227*$I$4,$D227*(1-$I$3)/$D$199),"")</f>
        <v/>
      </c>
      <c r="W227" s="80" t="str">
        <f>IF(AND($C227&lt;W$201,COUNT($E227:V227)&lt;$D$199+1),IF($D227*(1-$I$3)/$D$199*(W$201-$C$227)&gt;$D227*(1-$I$3),$D227*$I$3-$D227*$I$4,$D227*(1-$I$3)/$D$199),"")</f>
        <v/>
      </c>
      <c r="X227" s="80" t="str">
        <f>IF(AND($C227&lt;X$201,COUNT($E227:W227)&lt;$D$199+1),IF($D227*(1-$I$3)/$D$199*(X$201-$C$227)&gt;$D227*(1-$I$3),$D227*$I$3-$D227*$I$4,$D227*(1-$I$3)/$D$199),"")</f>
        <v/>
      </c>
      <c r="Y227" s="44">
        <f t="shared" si="67"/>
        <v>0</v>
      </c>
    </row>
    <row r="229" spans="1:25" x14ac:dyDescent="0.15">
      <c r="Y229" s="123" t="s">
        <v>53</v>
      </c>
    </row>
    <row r="230" spans="1:25" ht="15" x14ac:dyDescent="0.15">
      <c r="A230" s="148" t="s">
        <v>140</v>
      </c>
      <c r="E230" s="10">
        <v>30</v>
      </c>
      <c r="F230" s="10">
        <f t="shared" ref="F230:X231" si="68">E230+1</f>
        <v>31</v>
      </c>
      <c r="G230" s="10">
        <f t="shared" si="68"/>
        <v>32</v>
      </c>
      <c r="H230" s="10">
        <f t="shared" si="68"/>
        <v>33</v>
      </c>
      <c r="I230" s="10">
        <f t="shared" si="68"/>
        <v>34</v>
      </c>
      <c r="J230" s="10">
        <f t="shared" si="68"/>
        <v>35</v>
      </c>
      <c r="K230" s="10">
        <f t="shared" si="68"/>
        <v>36</v>
      </c>
      <c r="L230" s="10">
        <f t="shared" si="68"/>
        <v>37</v>
      </c>
      <c r="M230" s="10">
        <f t="shared" si="68"/>
        <v>38</v>
      </c>
      <c r="N230" s="10">
        <f t="shared" si="68"/>
        <v>39</v>
      </c>
      <c r="O230" s="10">
        <f t="shared" si="68"/>
        <v>40</v>
      </c>
      <c r="P230" s="10">
        <f t="shared" si="68"/>
        <v>41</v>
      </c>
      <c r="Q230" s="10">
        <f t="shared" si="68"/>
        <v>42</v>
      </c>
      <c r="R230" s="10">
        <f t="shared" si="68"/>
        <v>43</v>
      </c>
      <c r="S230" s="10">
        <f t="shared" si="68"/>
        <v>44</v>
      </c>
      <c r="T230" s="10">
        <f t="shared" si="68"/>
        <v>45</v>
      </c>
      <c r="U230" s="10">
        <f t="shared" si="68"/>
        <v>46</v>
      </c>
      <c r="V230" s="10">
        <f t="shared" si="68"/>
        <v>47</v>
      </c>
      <c r="W230" s="10">
        <f t="shared" si="68"/>
        <v>48</v>
      </c>
      <c r="X230" s="10">
        <f t="shared" si="68"/>
        <v>49</v>
      </c>
      <c r="Y230" s="124"/>
    </row>
    <row r="231" spans="1:25" x14ac:dyDescent="0.15">
      <c r="E231" s="6">
        <v>1</v>
      </c>
      <c r="F231" s="6">
        <f t="shared" si="68"/>
        <v>2</v>
      </c>
      <c r="G231" s="6">
        <f t="shared" si="68"/>
        <v>3</v>
      </c>
      <c r="H231" s="6">
        <f t="shared" si="68"/>
        <v>4</v>
      </c>
      <c r="I231" s="6">
        <f t="shared" si="68"/>
        <v>5</v>
      </c>
      <c r="J231" s="6">
        <f t="shared" si="68"/>
        <v>6</v>
      </c>
      <c r="K231" s="6">
        <f t="shared" si="68"/>
        <v>7</v>
      </c>
      <c r="L231" s="6">
        <f t="shared" si="68"/>
        <v>8</v>
      </c>
      <c r="M231" s="6">
        <f t="shared" si="68"/>
        <v>9</v>
      </c>
      <c r="N231" s="6">
        <f t="shared" si="68"/>
        <v>10</v>
      </c>
      <c r="O231" s="6">
        <f t="shared" si="68"/>
        <v>11</v>
      </c>
      <c r="P231" s="6">
        <f t="shared" si="68"/>
        <v>12</v>
      </c>
      <c r="Q231" s="6">
        <f t="shared" si="68"/>
        <v>13</v>
      </c>
      <c r="R231" s="6">
        <f t="shared" si="68"/>
        <v>14</v>
      </c>
      <c r="S231" s="6">
        <f t="shared" si="68"/>
        <v>15</v>
      </c>
      <c r="T231" s="6">
        <f t="shared" si="68"/>
        <v>16</v>
      </c>
      <c r="U231" s="6">
        <f t="shared" si="68"/>
        <v>17</v>
      </c>
      <c r="V231" s="6">
        <f t="shared" si="68"/>
        <v>18</v>
      </c>
      <c r="W231" s="6">
        <f t="shared" si="68"/>
        <v>19</v>
      </c>
      <c r="X231" s="6">
        <f t="shared" si="68"/>
        <v>20</v>
      </c>
      <c r="Y231" s="125" t="s">
        <v>54</v>
      </c>
    </row>
    <row r="232" spans="1:25" x14ac:dyDescent="0.15">
      <c r="E232" s="7">
        <v>43555</v>
      </c>
      <c r="F232" s="7">
        <f t="shared" ref="F232:X232" si="69">DATE(YEAR(E232)+1,MONTH(E232),DAY(E232))</f>
        <v>43921</v>
      </c>
      <c r="G232" s="7">
        <f t="shared" si="69"/>
        <v>44286</v>
      </c>
      <c r="H232" s="7">
        <f t="shared" si="69"/>
        <v>44651</v>
      </c>
      <c r="I232" s="7">
        <f t="shared" si="69"/>
        <v>45016</v>
      </c>
      <c r="J232" s="7">
        <f t="shared" si="69"/>
        <v>45382</v>
      </c>
      <c r="K232" s="7">
        <f t="shared" si="69"/>
        <v>45747</v>
      </c>
      <c r="L232" s="7">
        <f t="shared" si="69"/>
        <v>46112</v>
      </c>
      <c r="M232" s="7">
        <f t="shared" si="69"/>
        <v>46477</v>
      </c>
      <c r="N232" s="7">
        <f t="shared" si="69"/>
        <v>46843</v>
      </c>
      <c r="O232" s="7">
        <f t="shared" si="69"/>
        <v>47208</v>
      </c>
      <c r="P232" s="7">
        <f t="shared" si="69"/>
        <v>47573</v>
      </c>
      <c r="Q232" s="7">
        <f t="shared" si="69"/>
        <v>47938</v>
      </c>
      <c r="R232" s="7">
        <f t="shared" si="69"/>
        <v>48304</v>
      </c>
      <c r="S232" s="7">
        <f t="shared" si="69"/>
        <v>48669</v>
      </c>
      <c r="T232" s="7">
        <f t="shared" si="69"/>
        <v>49034</v>
      </c>
      <c r="U232" s="7">
        <f t="shared" si="69"/>
        <v>49399</v>
      </c>
      <c r="V232" s="7">
        <f t="shared" si="69"/>
        <v>49765</v>
      </c>
      <c r="W232" s="7">
        <f t="shared" si="69"/>
        <v>50130</v>
      </c>
      <c r="X232" s="7">
        <f t="shared" si="69"/>
        <v>50495</v>
      </c>
      <c r="Y232" s="8"/>
    </row>
    <row r="233" spans="1:25" x14ac:dyDescent="0.15">
      <c r="B233" s="126"/>
      <c r="C233" s="50" t="s">
        <v>141</v>
      </c>
      <c r="D233" s="50"/>
      <c r="E233" s="42">
        <f t="shared" ref="E233:X233" si="70">E204</f>
        <v>0</v>
      </c>
      <c r="F233" s="42">
        <f t="shared" si="70"/>
        <v>0</v>
      </c>
      <c r="G233" s="42">
        <f t="shared" si="70"/>
        <v>0</v>
      </c>
      <c r="H233" s="42">
        <f t="shared" si="70"/>
        <v>0</v>
      </c>
      <c r="I233" s="42">
        <f t="shared" si="70"/>
        <v>0</v>
      </c>
      <c r="J233" s="42">
        <f t="shared" si="70"/>
        <v>0</v>
      </c>
      <c r="K233" s="42">
        <f t="shared" si="70"/>
        <v>0</v>
      </c>
      <c r="L233" s="42">
        <f t="shared" si="70"/>
        <v>0</v>
      </c>
      <c r="M233" s="42">
        <f t="shared" si="70"/>
        <v>0</v>
      </c>
      <c r="N233" s="42">
        <f t="shared" si="70"/>
        <v>0</v>
      </c>
      <c r="O233" s="42">
        <f t="shared" si="70"/>
        <v>0</v>
      </c>
      <c r="P233" s="42">
        <f t="shared" si="70"/>
        <v>0</v>
      </c>
      <c r="Q233" s="42">
        <f t="shared" si="70"/>
        <v>0</v>
      </c>
      <c r="R233" s="42">
        <f t="shared" si="70"/>
        <v>0</v>
      </c>
      <c r="S233" s="42">
        <f t="shared" si="70"/>
        <v>0</v>
      </c>
      <c r="T233" s="42">
        <f t="shared" si="70"/>
        <v>0</v>
      </c>
      <c r="U233" s="42">
        <f t="shared" si="70"/>
        <v>0</v>
      </c>
      <c r="V233" s="42">
        <f t="shared" si="70"/>
        <v>0</v>
      </c>
      <c r="W233" s="42">
        <f t="shared" si="70"/>
        <v>0</v>
      </c>
      <c r="X233" s="42">
        <f t="shared" si="70"/>
        <v>0</v>
      </c>
      <c r="Y233" s="42">
        <f>SUM(E233:X233)</f>
        <v>0</v>
      </c>
    </row>
    <row r="234" spans="1:25" x14ac:dyDescent="0.15">
      <c r="B234" s="92"/>
      <c r="C234" s="130" t="s">
        <v>142</v>
      </c>
      <c r="D234" s="51"/>
      <c r="E234" s="42">
        <f t="array" ref="E234:X234">TRANSPOSE(Y208:Y227)</f>
        <v>0</v>
      </c>
      <c r="F234" s="42">
        <v>0</v>
      </c>
      <c r="G234" s="42">
        <v>0</v>
      </c>
      <c r="H234" s="42">
        <v>0</v>
      </c>
      <c r="I234" s="42">
        <v>0</v>
      </c>
      <c r="J234" s="42">
        <v>0</v>
      </c>
      <c r="K234" s="42">
        <v>0</v>
      </c>
      <c r="L234" s="42">
        <v>0</v>
      </c>
      <c r="M234" s="42">
        <v>0</v>
      </c>
      <c r="N234" s="42">
        <v>0</v>
      </c>
      <c r="O234" s="42">
        <v>0</v>
      </c>
      <c r="P234" s="42">
        <v>0</v>
      </c>
      <c r="Q234" s="42">
        <v>0</v>
      </c>
      <c r="R234" s="42">
        <v>0</v>
      </c>
      <c r="S234" s="42">
        <v>0</v>
      </c>
      <c r="T234" s="42">
        <v>0</v>
      </c>
      <c r="U234" s="42">
        <v>0</v>
      </c>
      <c r="V234" s="42">
        <v>0</v>
      </c>
      <c r="W234" s="42">
        <v>0</v>
      </c>
      <c r="X234" s="42">
        <v>0</v>
      </c>
      <c r="Y234" s="42">
        <f>SUM(E234:X234)</f>
        <v>0</v>
      </c>
    </row>
    <row r="235" spans="1:25" x14ac:dyDescent="0.15">
      <c r="B235" s="92"/>
      <c r="C235" s="130" t="s">
        <v>143</v>
      </c>
      <c r="D235" s="4">
        <v>0.55000000000000004</v>
      </c>
      <c r="E235" s="42">
        <f t="shared" ref="E235:X235" si="71">E204*$D$235</f>
        <v>0</v>
      </c>
      <c r="F235" s="42">
        <f t="shared" si="71"/>
        <v>0</v>
      </c>
      <c r="G235" s="42">
        <f t="shared" si="71"/>
        <v>0</v>
      </c>
      <c r="H235" s="42">
        <f t="shared" si="71"/>
        <v>0</v>
      </c>
      <c r="I235" s="42">
        <f t="shared" si="71"/>
        <v>0</v>
      </c>
      <c r="J235" s="42">
        <f t="shared" si="71"/>
        <v>0</v>
      </c>
      <c r="K235" s="42">
        <f t="shared" si="71"/>
        <v>0</v>
      </c>
      <c r="L235" s="42">
        <f t="shared" si="71"/>
        <v>0</v>
      </c>
      <c r="M235" s="42">
        <f t="shared" si="71"/>
        <v>0</v>
      </c>
      <c r="N235" s="42">
        <f t="shared" si="71"/>
        <v>0</v>
      </c>
      <c r="O235" s="42">
        <f t="shared" si="71"/>
        <v>0</v>
      </c>
      <c r="P235" s="42">
        <f t="shared" si="71"/>
        <v>0</v>
      </c>
      <c r="Q235" s="42">
        <f t="shared" si="71"/>
        <v>0</v>
      </c>
      <c r="R235" s="42">
        <f t="shared" si="71"/>
        <v>0</v>
      </c>
      <c r="S235" s="42">
        <f t="shared" si="71"/>
        <v>0</v>
      </c>
      <c r="T235" s="42">
        <f t="shared" si="71"/>
        <v>0</v>
      </c>
      <c r="U235" s="42">
        <f t="shared" si="71"/>
        <v>0</v>
      </c>
      <c r="V235" s="42">
        <f t="shared" si="71"/>
        <v>0</v>
      </c>
      <c r="W235" s="42">
        <f t="shared" si="71"/>
        <v>0</v>
      </c>
      <c r="X235" s="42">
        <f t="shared" si="71"/>
        <v>0</v>
      </c>
      <c r="Y235" s="42">
        <f>SUM(E235:X235)</f>
        <v>0</v>
      </c>
    </row>
    <row r="236" spans="1:25" x14ac:dyDescent="0.15">
      <c r="B236" s="92"/>
      <c r="C236" s="130" t="s">
        <v>144</v>
      </c>
      <c r="D236" s="51"/>
      <c r="E236" s="42">
        <f t="shared" ref="E236:X236" si="72">E233-E235-E205</f>
        <v>0</v>
      </c>
      <c r="F236" s="42">
        <f t="shared" si="72"/>
        <v>0</v>
      </c>
      <c r="G236" s="42">
        <f t="shared" si="72"/>
        <v>0</v>
      </c>
      <c r="H236" s="42">
        <f t="shared" si="72"/>
        <v>0</v>
      </c>
      <c r="I236" s="42">
        <f t="shared" si="72"/>
        <v>0</v>
      </c>
      <c r="J236" s="42">
        <f t="shared" si="72"/>
        <v>0</v>
      </c>
      <c r="K236" s="42">
        <f t="shared" si="72"/>
        <v>0</v>
      </c>
      <c r="L236" s="42">
        <f t="shared" si="72"/>
        <v>0</v>
      </c>
      <c r="M236" s="42">
        <f t="shared" si="72"/>
        <v>0</v>
      </c>
      <c r="N236" s="42">
        <f t="shared" si="72"/>
        <v>0</v>
      </c>
      <c r="O236" s="42">
        <f t="shared" si="72"/>
        <v>0</v>
      </c>
      <c r="P236" s="42">
        <f t="shared" si="72"/>
        <v>0</v>
      </c>
      <c r="Q236" s="42">
        <f t="shared" si="72"/>
        <v>0</v>
      </c>
      <c r="R236" s="42">
        <f t="shared" si="72"/>
        <v>0</v>
      </c>
      <c r="S236" s="42">
        <f t="shared" si="72"/>
        <v>0</v>
      </c>
      <c r="T236" s="42">
        <f t="shared" si="72"/>
        <v>0</v>
      </c>
      <c r="U236" s="42">
        <f t="shared" si="72"/>
        <v>0</v>
      </c>
      <c r="V236" s="42">
        <f t="shared" si="72"/>
        <v>0</v>
      </c>
      <c r="W236" s="42">
        <f t="shared" si="72"/>
        <v>0</v>
      </c>
      <c r="X236" s="42">
        <f t="shared" si="72"/>
        <v>0</v>
      </c>
      <c r="Y236" s="42">
        <f>SUM(E236:X236)</f>
        <v>0</v>
      </c>
    </row>
    <row r="237" spans="1:25" x14ac:dyDescent="0.15">
      <c r="B237" s="36"/>
      <c r="C237" s="47" t="s">
        <v>145</v>
      </c>
      <c r="D237" s="47"/>
      <c r="E237" s="45">
        <f t="shared" ref="E237:X237" si="73">E233-E234-E235-E236</f>
        <v>0</v>
      </c>
      <c r="F237" s="45">
        <f t="shared" si="73"/>
        <v>0</v>
      </c>
      <c r="G237" s="45">
        <f t="shared" si="73"/>
        <v>0</v>
      </c>
      <c r="H237" s="45">
        <f t="shared" si="73"/>
        <v>0</v>
      </c>
      <c r="I237" s="45">
        <f t="shared" si="73"/>
        <v>0</v>
      </c>
      <c r="J237" s="45">
        <f t="shared" si="73"/>
        <v>0</v>
      </c>
      <c r="K237" s="45">
        <f t="shared" si="73"/>
        <v>0</v>
      </c>
      <c r="L237" s="45">
        <f t="shared" si="73"/>
        <v>0</v>
      </c>
      <c r="M237" s="45">
        <f t="shared" si="73"/>
        <v>0</v>
      </c>
      <c r="N237" s="45">
        <f t="shared" si="73"/>
        <v>0</v>
      </c>
      <c r="O237" s="45">
        <f t="shared" si="73"/>
        <v>0</v>
      </c>
      <c r="P237" s="45">
        <f t="shared" si="73"/>
        <v>0</v>
      </c>
      <c r="Q237" s="45">
        <f t="shared" si="73"/>
        <v>0</v>
      </c>
      <c r="R237" s="45">
        <f t="shared" si="73"/>
        <v>0</v>
      </c>
      <c r="S237" s="45">
        <f t="shared" si="73"/>
        <v>0</v>
      </c>
      <c r="T237" s="45">
        <f t="shared" si="73"/>
        <v>0</v>
      </c>
      <c r="U237" s="45">
        <f t="shared" si="73"/>
        <v>0</v>
      </c>
      <c r="V237" s="45">
        <f t="shared" si="73"/>
        <v>0</v>
      </c>
      <c r="W237" s="45">
        <f t="shared" si="73"/>
        <v>0</v>
      </c>
      <c r="X237" s="45">
        <f t="shared" si="73"/>
        <v>0</v>
      </c>
      <c r="Y237" s="45">
        <f>SUM(E237:X237)</f>
        <v>0</v>
      </c>
    </row>
    <row r="239" spans="1:25" x14ac:dyDescent="0.15">
      <c r="E239" s="10">
        <v>30</v>
      </c>
      <c r="F239" s="10">
        <f>E239+1</f>
        <v>31</v>
      </c>
      <c r="G239" s="10">
        <f t="shared" ref="G239:X239" si="74">F239+1</f>
        <v>32</v>
      </c>
      <c r="H239" s="10">
        <f t="shared" si="74"/>
        <v>33</v>
      </c>
      <c r="I239" s="10">
        <f t="shared" si="74"/>
        <v>34</v>
      </c>
      <c r="J239" s="10">
        <f t="shared" si="74"/>
        <v>35</v>
      </c>
      <c r="K239" s="10">
        <f t="shared" si="74"/>
        <v>36</v>
      </c>
      <c r="L239" s="10">
        <f t="shared" si="74"/>
        <v>37</v>
      </c>
      <c r="M239" s="10">
        <f t="shared" si="74"/>
        <v>38</v>
      </c>
      <c r="N239" s="10">
        <f t="shared" si="74"/>
        <v>39</v>
      </c>
      <c r="O239" s="10">
        <f t="shared" si="74"/>
        <v>40</v>
      </c>
      <c r="P239" s="10">
        <f t="shared" si="74"/>
        <v>41</v>
      </c>
      <c r="Q239" s="10">
        <f t="shared" si="74"/>
        <v>42</v>
      </c>
      <c r="R239" s="10">
        <f t="shared" si="74"/>
        <v>43</v>
      </c>
      <c r="S239" s="10">
        <f t="shared" si="74"/>
        <v>44</v>
      </c>
      <c r="T239" s="10">
        <f t="shared" si="74"/>
        <v>45</v>
      </c>
      <c r="U239" s="10">
        <f t="shared" si="74"/>
        <v>46</v>
      </c>
      <c r="V239" s="10">
        <f t="shared" si="74"/>
        <v>47</v>
      </c>
      <c r="W239" s="10">
        <f t="shared" si="74"/>
        <v>48</v>
      </c>
      <c r="X239" s="10">
        <f t="shared" si="74"/>
        <v>49</v>
      </c>
      <c r="Y239" s="5" t="s">
        <v>146</v>
      </c>
    </row>
    <row r="240" spans="1:25" x14ac:dyDescent="0.15">
      <c r="B240" s="91"/>
      <c r="C240" s="48">
        <f t="array" ref="C240:C259">TRANSPOSE(E230:X230)</f>
        <v>30</v>
      </c>
      <c r="D240" s="40">
        <f t="array" ref="D240:D259">TRANSPOSE(E237:X237)</f>
        <v>0</v>
      </c>
      <c r="E240" s="39" t="str">
        <f t="shared" ref="E240:E259" si="75">IF($C240&lt;E$230,$D240/MIN($D$199,COUNT($E$230:$X$230)),"")</f>
        <v/>
      </c>
      <c r="F240" s="81">
        <f t="shared" ref="F240:X253" si="76">F208</f>
        <v>0</v>
      </c>
      <c r="G240" s="81">
        <f t="shared" si="76"/>
        <v>0</v>
      </c>
      <c r="H240" s="81">
        <f t="shared" si="76"/>
        <v>0</v>
      </c>
      <c r="I240" s="81">
        <f t="shared" si="76"/>
        <v>0</v>
      </c>
      <c r="J240" s="81">
        <f t="shared" si="76"/>
        <v>0</v>
      </c>
      <c r="K240" s="81">
        <f t="shared" si="76"/>
        <v>0</v>
      </c>
      <c r="L240" s="81">
        <f t="shared" si="76"/>
        <v>0</v>
      </c>
      <c r="M240" s="81">
        <f t="shared" si="76"/>
        <v>0</v>
      </c>
      <c r="N240" s="81">
        <f t="shared" si="76"/>
        <v>0</v>
      </c>
      <c r="O240" s="81">
        <f t="shared" si="76"/>
        <v>0</v>
      </c>
      <c r="P240" s="81">
        <f t="shared" si="76"/>
        <v>0</v>
      </c>
      <c r="Q240" s="81">
        <f t="shared" si="76"/>
        <v>0</v>
      </c>
      <c r="R240" s="81">
        <f t="shared" si="76"/>
        <v>0</v>
      </c>
      <c r="S240" s="81">
        <f t="shared" si="76"/>
        <v>0</v>
      </c>
      <c r="T240" s="81">
        <f t="shared" si="76"/>
        <v>0</v>
      </c>
      <c r="U240" s="81">
        <f t="shared" si="76"/>
        <v>0</v>
      </c>
      <c r="V240" s="81">
        <f t="shared" si="76"/>
        <v>0</v>
      </c>
      <c r="W240" s="81">
        <f t="shared" si="76"/>
        <v>0</v>
      </c>
      <c r="X240" s="81" t="str">
        <f t="shared" si="76"/>
        <v/>
      </c>
      <c r="Y240" s="39">
        <f t="shared" ref="Y240:Y260" si="77">SUM(E240:X240)</f>
        <v>0</v>
      </c>
    </row>
    <row r="241" spans="2:25" x14ac:dyDescent="0.15">
      <c r="B241" s="92"/>
      <c r="C241" s="49">
        <v>31</v>
      </c>
      <c r="D241" s="41">
        <v>0</v>
      </c>
      <c r="E241" s="42" t="str">
        <f t="shared" si="75"/>
        <v/>
      </c>
      <c r="F241" s="79" t="str">
        <f t="shared" si="76"/>
        <v/>
      </c>
      <c r="G241" s="79">
        <f t="shared" si="76"/>
        <v>0</v>
      </c>
      <c r="H241" s="79">
        <f t="shared" si="76"/>
        <v>0</v>
      </c>
      <c r="I241" s="79">
        <f t="shared" si="76"/>
        <v>0</v>
      </c>
      <c r="J241" s="79">
        <f t="shared" si="76"/>
        <v>0</v>
      </c>
      <c r="K241" s="79">
        <f t="shared" si="76"/>
        <v>0</v>
      </c>
      <c r="L241" s="79">
        <f t="shared" si="76"/>
        <v>0</v>
      </c>
      <c r="M241" s="79">
        <f t="shared" si="76"/>
        <v>0</v>
      </c>
      <c r="N241" s="79">
        <f t="shared" si="76"/>
        <v>0</v>
      </c>
      <c r="O241" s="79">
        <f t="shared" si="76"/>
        <v>0</v>
      </c>
      <c r="P241" s="79">
        <f t="shared" si="76"/>
        <v>0</v>
      </c>
      <c r="Q241" s="79">
        <f t="shared" si="76"/>
        <v>0</v>
      </c>
      <c r="R241" s="79">
        <f t="shared" si="76"/>
        <v>0</v>
      </c>
      <c r="S241" s="79">
        <f t="shared" si="76"/>
        <v>0</v>
      </c>
      <c r="T241" s="79">
        <f t="shared" si="76"/>
        <v>0</v>
      </c>
      <c r="U241" s="79">
        <f t="shared" si="76"/>
        <v>0</v>
      </c>
      <c r="V241" s="79">
        <f t="shared" si="76"/>
        <v>0</v>
      </c>
      <c r="W241" s="79">
        <f t="shared" si="76"/>
        <v>0</v>
      </c>
      <c r="X241" s="79">
        <f t="shared" si="76"/>
        <v>0</v>
      </c>
      <c r="Y241" s="42">
        <f t="shared" si="77"/>
        <v>0</v>
      </c>
    </row>
    <row r="242" spans="2:25" x14ac:dyDescent="0.15">
      <c r="B242" s="92"/>
      <c r="C242" s="49">
        <v>32</v>
      </c>
      <c r="D242" s="41">
        <v>0</v>
      </c>
      <c r="E242" s="42" t="str">
        <f t="shared" si="75"/>
        <v/>
      </c>
      <c r="F242" s="79" t="str">
        <f t="shared" si="76"/>
        <v/>
      </c>
      <c r="G242" s="79" t="str">
        <f t="shared" si="76"/>
        <v/>
      </c>
      <c r="H242" s="79">
        <f t="shared" si="76"/>
        <v>0</v>
      </c>
      <c r="I242" s="79">
        <f t="shared" si="76"/>
        <v>0</v>
      </c>
      <c r="J242" s="79">
        <f t="shared" si="76"/>
        <v>0</v>
      </c>
      <c r="K242" s="79">
        <f t="shared" si="76"/>
        <v>0</v>
      </c>
      <c r="L242" s="79">
        <f t="shared" si="76"/>
        <v>0</v>
      </c>
      <c r="M242" s="79">
        <f t="shared" si="76"/>
        <v>0</v>
      </c>
      <c r="N242" s="79">
        <f t="shared" si="76"/>
        <v>0</v>
      </c>
      <c r="O242" s="79">
        <f t="shared" si="76"/>
        <v>0</v>
      </c>
      <c r="P242" s="79">
        <f t="shared" si="76"/>
        <v>0</v>
      </c>
      <c r="Q242" s="79">
        <f t="shared" si="76"/>
        <v>0</v>
      </c>
      <c r="R242" s="79">
        <f t="shared" si="76"/>
        <v>0</v>
      </c>
      <c r="S242" s="79">
        <f t="shared" si="76"/>
        <v>0</v>
      </c>
      <c r="T242" s="79">
        <f t="shared" si="76"/>
        <v>0</v>
      </c>
      <c r="U242" s="79">
        <f t="shared" si="76"/>
        <v>0</v>
      </c>
      <c r="V242" s="79">
        <f t="shared" si="76"/>
        <v>0</v>
      </c>
      <c r="W242" s="79">
        <f t="shared" si="76"/>
        <v>0</v>
      </c>
      <c r="X242" s="79">
        <f t="shared" si="76"/>
        <v>0</v>
      </c>
      <c r="Y242" s="42">
        <f t="shared" si="77"/>
        <v>0</v>
      </c>
    </row>
    <row r="243" spans="2:25" x14ac:dyDescent="0.15">
      <c r="B243" s="92"/>
      <c r="C243" s="49">
        <v>33</v>
      </c>
      <c r="D243" s="41">
        <v>0</v>
      </c>
      <c r="E243" s="42" t="str">
        <f t="shared" si="75"/>
        <v/>
      </c>
      <c r="F243" s="79" t="str">
        <f t="shared" si="76"/>
        <v/>
      </c>
      <c r="G243" s="79" t="str">
        <f t="shared" si="76"/>
        <v/>
      </c>
      <c r="H243" s="79" t="str">
        <f t="shared" si="76"/>
        <v/>
      </c>
      <c r="I243" s="79">
        <f t="shared" si="76"/>
        <v>0</v>
      </c>
      <c r="J243" s="79">
        <f t="shared" si="76"/>
        <v>0</v>
      </c>
      <c r="K243" s="79">
        <f t="shared" si="76"/>
        <v>0</v>
      </c>
      <c r="L243" s="79">
        <f t="shared" si="76"/>
        <v>0</v>
      </c>
      <c r="M243" s="79">
        <f t="shared" si="76"/>
        <v>0</v>
      </c>
      <c r="N243" s="79">
        <f t="shared" si="76"/>
        <v>0</v>
      </c>
      <c r="O243" s="79">
        <f t="shared" si="76"/>
        <v>0</v>
      </c>
      <c r="P243" s="79">
        <f t="shared" si="76"/>
        <v>0</v>
      </c>
      <c r="Q243" s="79">
        <f t="shared" si="76"/>
        <v>0</v>
      </c>
      <c r="R243" s="79">
        <f t="shared" si="76"/>
        <v>0</v>
      </c>
      <c r="S243" s="79">
        <f t="shared" si="76"/>
        <v>0</v>
      </c>
      <c r="T243" s="79">
        <f t="shared" si="76"/>
        <v>0</v>
      </c>
      <c r="U243" s="79">
        <f t="shared" si="76"/>
        <v>0</v>
      </c>
      <c r="V243" s="79">
        <f t="shared" si="76"/>
        <v>0</v>
      </c>
      <c r="W243" s="79">
        <f t="shared" si="76"/>
        <v>0</v>
      </c>
      <c r="X243" s="79">
        <f t="shared" si="76"/>
        <v>0</v>
      </c>
      <c r="Y243" s="42">
        <f t="shared" si="77"/>
        <v>0</v>
      </c>
    </row>
    <row r="244" spans="2:25" x14ac:dyDescent="0.15">
      <c r="B244" s="92"/>
      <c r="C244" s="49">
        <v>34</v>
      </c>
      <c r="D244" s="41">
        <v>0</v>
      </c>
      <c r="E244" s="42" t="str">
        <f t="shared" si="75"/>
        <v/>
      </c>
      <c r="F244" s="79" t="str">
        <f t="shared" si="76"/>
        <v/>
      </c>
      <c r="G244" s="79" t="str">
        <f t="shared" si="76"/>
        <v/>
      </c>
      <c r="H244" s="79" t="str">
        <f t="shared" si="76"/>
        <v/>
      </c>
      <c r="I244" s="79" t="str">
        <f t="shared" si="76"/>
        <v/>
      </c>
      <c r="J244" s="79">
        <f t="shared" si="76"/>
        <v>0</v>
      </c>
      <c r="K244" s="79">
        <f t="shared" si="76"/>
        <v>0</v>
      </c>
      <c r="L244" s="79">
        <f t="shared" si="76"/>
        <v>0</v>
      </c>
      <c r="M244" s="79">
        <f t="shared" si="76"/>
        <v>0</v>
      </c>
      <c r="N244" s="79">
        <f t="shared" si="76"/>
        <v>0</v>
      </c>
      <c r="O244" s="79">
        <f t="shared" si="76"/>
        <v>0</v>
      </c>
      <c r="P244" s="79">
        <f t="shared" si="76"/>
        <v>0</v>
      </c>
      <c r="Q244" s="79">
        <f t="shared" si="76"/>
        <v>0</v>
      </c>
      <c r="R244" s="79">
        <f t="shared" si="76"/>
        <v>0</v>
      </c>
      <c r="S244" s="79">
        <f t="shared" si="76"/>
        <v>0</v>
      </c>
      <c r="T244" s="79">
        <f t="shared" si="76"/>
        <v>0</v>
      </c>
      <c r="U244" s="79">
        <f t="shared" si="76"/>
        <v>0</v>
      </c>
      <c r="V244" s="79">
        <f t="shared" si="76"/>
        <v>0</v>
      </c>
      <c r="W244" s="79">
        <f t="shared" si="76"/>
        <v>0</v>
      </c>
      <c r="X244" s="79">
        <f t="shared" si="76"/>
        <v>0</v>
      </c>
      <c r="Y244" s="42">
        <f t="shared" si="77"/>
        <v>0</v>
      </c>
    </row>
    <row r="245" spans="2:25" x14ac:dyDescent="0.15">
      <c r="B245" s="92"/>
      <c r="C245" s="49">
        <v>35</v>
      </c>
      <c r="D245" s="41">
        <v>0</v>
      </c>
      <c r="E245" s="42" t="str">
        <f t="shared" si="75"/>
        <v/>
      </c>
      <c r="F245" s="79" t="str">
        <f t="shared" si="76"/>
        <v/>
      </c>
      <c r="G245" s="79" t="str">
        <f t="shared" si="76"/>
        <v/>
      </c>
      <c r="H245" s="79" t="str">
        <f t="shared" si="76"/>
        <v/>
      </c>
      <c r="I245" s="79" t="str">
        <f t="shared" si="76"/>
        <v/>
      </c>
      <c r="J245" s="79" t="str">
        <f t="shared" si="76"/>
        <v/>
      </c>
      <c r="K245" s="79">
        <f t="shared" si="76"/>
        <v>0</v>
      </c>
      <c r="L245" s="79">
        <f t="shared" si="76"/>
        <v>0</v>
      </c>
      <c r="M245" s="79">
        <f t="shared" si="76"/>
        <v>0</v>
      </c>
      <c r="N245" s="79">
        <f t="shared" si="76"/>
        <v>0</v>
      </c>
      <c r="O245" s="79">
        <f t="shared" si="76"/>
        <v>0</v>
      </c>
      <c r="P245" s="79">
        <f t="shared" si="76"/>
        <v>0</v>
      </c>
      <c r="Q245" s="79">
        <f t="shared" si="76"/>
        <v>0</v>
      </c>
      <c r="R245" s="79">
        <f t="shared" si="76"/>
        <v>0</v>
      </c>
      <c r="S245" s="79">
        <f t="shared" si="76"/>
        <v>0</v>
      </c>
      <c r="T245" s="79">
        <f t="shared" si="76"/>
        <v>0</v>
      </c>
      <c r="U245" s="79">
        <f t="shared" si="76"/>
        <v>0</v>
      </c>
      <c r="V245" s="79">
        <f t="shared" si="76"/>
        <v>0</v>
      </c>
      <c r="W245" s="79">
        <f t="shared" si="76"/>
        <v>0</v>
      </c>
      <c r="X245" s="79">
        <f t="shared" si="76"/>
        <v>0</v>
      </c>
      <c r="Y245" s="42">
        <f t="shared" si="77"/>
        <v>0</v>
      </c>
    </row>
    <row r="246" spans="2:25" x14ac:dyDescent="0.15">
      <c r="B246" s="92"/>
      <c r="C246" s="49">
        <v>36</v>
      </c>
      <c r="D246" s="41">
        <v>0</v>
      </c>
      <c r="E246" s="42" t="str">
        <f t="shared" si="75"/>
        <v/>
      </c>
      <c r="F246" s="79" t="str">
        <f t="shared" si="76"/>
        <v/>
      </c>
      <c r="G246" s="79" t="str">
        <f t="shared" si="76"/>
        <v/>
      </c>
      <c r="H246" s="79" t="str">
        <f t="shared" si="76"/>
        <v/>
      </c>
      <c r="I246" s="79" t="str">
        <f t="shared" si="76"/>
        <v/>
      </c>
      <c r="J246" s="79" t="str">
        <f t="shared" si="76"/>
        <v/>
      </c>
      <c r="K246" s="79" t="str">
        <f t="shared" si="76"/>
        <v/>
      </c>
      <c r="L246" s="79">
        <f t="shared" si="76"/>
        <v>0</v>
      </c>
      <c r="M246" s="79">
        <f t="shared" si="76"/>
        <v>0</v>
      </c>
      <c r="N246" s="79">
        <f t="shared" si="76"/>
        <v>0</v>
      </c>
      <c r="O246" s="79">
        <f t="shared" si="76"/>
        <v>0</v>
      </c>
      <c r="P246" s="79">
        <f t="shared" si="76"/>
        <v>0</v>
      </c>
      <c r="Q246" s="79">
        <f t="shared" si="76"/>
        <v>0</v>
      </c>
      <c r="R246" s="79">
        <f t="shared" si="76"/>
        <v>0</v>
      </c>
      <c r="S246" s="79">
        <f t="shared" si="76"/>
        <v>0</v>
      </c>
      <c r="T246" s="79">
        <f t="shared" si="76"/>
        <v>0</v>
      </c>
      <c r="U246" s="79">
        <f t="shared" si="76"/>
        <v>0</v>
      </c>
      <c r="V246" s="79">
        <f t="shared" si="76"/>
        <v>0</v>
      </c>
      <c r="W246" s="79">
        <f t="shared" si="76"/>
        <v>0</v>
      </c>
      <c r="X246" s="79">
        <f t="shared" si="76"/>
        <v>0</v>
      </c>
      <c r="Y246" s="42">
        <f t="shared" si="77"/>
        <v>0</v>
      </c>
    </row>
    <row r="247" spans="2:25" x14ac:dyDescent="0.15">
      <c r="B247" s="92"/>
      <c r="C247" s="49">
        <v>37</v>
      </c>
      <c r="D247" s="41">
        <v>0</v>
      </c>
      <c r="E247" s="42" t="str">
        <f t="shared" si="75"/>
        <v/>
      </c>
      <c r="F247" s="79" t="str">
        <f t="shared" si="76"/>
        <v/>
      </c>
      <c r="G247" s="79" t="str">
        <f t="shared" si="76"/>
        <v/>
      </c>
      <c r="H247" s="79" t="str">
        <f t="shared" si="76"/>
        <v/>
      </c>
      <c r="I247" s="79" t="str">
        <f t="shared" si="76"/>
        <v/>
      </c>
      <c r="J247" s="79" t="str">
        <f t="shared" si="76"/>
        <v/>
      </c>
      <c r="K247" s="79" t="str">
        <f t="shared" si="76"/>
        <v/>
      </c>
      <c r="L247" s="79" t="str">
        <f t="shared" si="76"/>
        <v/>
      </c>
      <c r="M247" s="79">
        <f t="shared" si="76"/>
        <v>0</v>
      </c>
      <c r="N247" s="79">
        <f t="shared" si="76"/>
        <v>0</v>
      </c>
      <c r="O247" s="79">
        <f t="shared" si="76"/>
        <v>0</v>
      </c>
      <c r="P247" s="79">
        <f t="shared" si="76"/>
        <v>0</v>
      </c>
      <c r="Q247" s="79">
        <f t="shared" si="76"/>
        <v>0</v>
      </c>
      <c r="R247" s="79">
        <f t="shared" si="76"/>
        <v>0</v>
      </c>
      <c r="S247" s="79">
        <f t="shared" si="76"/>
        <v>0</v>
      </c>
      <c r="T247" s="79">
        <f t="shared" si="76"/>
        <v>0</v>
      </c>
      <c r="U247" s="79">
        <f t="shared" si="76"/>
        <v>0</v>
      </c>
      <c r="V247" s="79">
        <f t="shared" si="76"/>
        <v>0</v>
      </c>
      <c r="W247" s="79">
        <f t="shared" si="76"/>
        <v>0</v>
      </c>
      <c r="X247" s="79">
        <f t="shared" si="76"/>
        <v>0</v>
      </c>
      <c r="Y247" s="42">
        <f t="shared" si="77"/>
        <v>0</v>
      </c>
    </row>
    <row r="248" spans="2:25" x14ac:dyDescent="0.15">
      <c r="B248" s="92"/>
      <c r="C248" s="49">
        <v>38</v>
      </c>
      <c r="D248" s="41">
        <v>0</v>
      </c>
      <c r="E248" s="42" t="str">
        <f t="shared" si="75"/>
        <v/>
      </c>
      <c r="F248" s="79" t="str">
        <f t="shared" si="76"/>
        <v/>
      </c>
      <c r="G248" s="79" t="str">
        <f t="shared" si="76"/>
        <v/>
      </c>
      <c r="H248" s="79" t="str">
        <f t="shared" si="76"/>
        <v/>
      </c>
      <c r="I248" s="79" t="str">
        <f t="shared" si="76"/>
        <v/>
      </c>
      <c r="J248" s="79" t="str">
        <f t="shared" si="76"/>
        <v/>
      </c>
      <c r="K248" s="79" t="str">
        <f t="shared" si="76"/>
        <v/>
      </c>
      <c r="L248" s="79" t="str">
        <f t="shared" si="76"/>
        <v/>
      </c>
      <c r="M248" s="79" t="str">
        <f t="shared" si="76"/>
        <v/>
      </c>
      <c r="N248" s="79">
        <f t="shared" si="76"/>
        <v>0</v>
      </c>
      <c r="O248" s="79">
        <f t="shared" si="76"/>
        <v>0</v>
      </c>
      <c r="P248" s="79">
        <f t="shared" si="76"/>
        <v>0</v>
      </c>
      <c r="Q248" s="79">
        <f t="shared" si="76"/>
        <v>0</v>
      </c>
      <c r="R248" s="79">
        <f t="shared" si="76"/>
        <v>0</v>
      </c>
      <c r="S248" s="79">
        <f t="shared" si="76"/>
        <v>0</v>
      </c>
      <c r="T248" s="79">
        <f t="shared" si="76"/>
        <v>0</v>
      </c>
      <c r="U248" s="79">
        <f t="shared" si="76"/>
        <v>0</v>
      </c>
      <c r="V248" s="79">
        <f t="shared" si="76"/>
        <v>0</v>
      </c>
      <c r="W248" s="79">
        <f t="shared" si="76"/>
        <v>0</v>
      </c>
      <c r="X248" s="79">
        <f t="shared" si="76"/>
        <v>0</v>
      </c>
      <c r="Y248" s="42">
        <f t="shared" si="77"/>
        <v>0</v>
      </c>
    </row>
    <row r="249" spans="2:25" x14ac:dyDescent="0.15">
      <c r="B249" s="92"/>
      <c r="C249" s="49">
        <v>39</v>
      </c>
      <c r="D249" s="41">
        <v>0</v>
      </c>
      <c r="E249" s="42" t="str">
        <f t="shared" si="75"/>
        <v/>
      </c>
      <c r="F249" s="79" t="str">
        <f t="shared" si="76"/>
        <v/>
      </c>
      <c r="G249" s="79" t="str">
        <f t="shared" si="76"/>
        <v/>
      </c>
      <c r="H249" s="79" t="str">
        <f t="shared" si="76"/>
        <v/>
      </c>
      <c r="I249" s="79" t="str">
        <f t="shared" si="76"/>
        <v/>
      </c>
      <c r="J249" s="79" t="str">
        <f t="shared" si="76"/>
        <v/>
      </c>
      <c r="K249" s="79" t="str">
        <f t="shared" si="76"/>
        <v/>
      </c>
      <c r="L249" s="79" t="str">
        <f t="shared" si="76"/>
        <v/>
      </c>
      <c r="M249" s="79" t="str">
        <f t="shared" si="76"/>
        <v/>
      </c>
      <c r="N249" s="79" t="str">
        <f t="shared" si="76"/>
        <v/>
      </c>
      <c r="O249" s="79">
        <f t="shared" si="76"/>
        <v>0</v>
      </c>
      <c r="P249" s="79">
        <f t="shared" si="76"/>
        <v>0</v>
      </c>
      <c r="Q249" s="79">
        <f t="shared" si="76"/>
        <v>0</v>
      </c>
      <c r="R249" s="79">
        <f t="shared" si="76"/>
        <v>0</v>
      </c>
      <c r="S249" s="79">
        <f t="shared" si="76"/>
        <v>0</v>
      </c>
      <c r="T249" s="79">
        <f t="shared" si="76"/>
        <v>0</v>
      </c>
      <c r="U249" s="79">
        <f t="shared" si="76"/>
        <v>0</v>
      </c>
      <c r="V249" s="79">
        <f t="shared" si="76"/>
        <v>0</v>
      </c>
      <c r="W249" s="79">
        <f t="shared" si="76"/>
        <v>0</v>
      </c>
      <c r="X249" s="79">
        <f t="shared" si="76"/>
        <v>0</v>
      </c>
      <c r="Y249" s="42">
        <f t="shared" si="77"/>
        <v>0</v>
      </c>
    </row>
    <row r="250" spans="2:25" x14ac:dyDescent="0.15">
      <c r="B250" s="92"/>
      <c r="C250" s="49">
        <v>40</v>
      </c>
      <c r="D250" s="41">
        <v>0</v>
      </c>
      <c r="E250" s="42" t="str">
        <f t="shared" si="75"/>
        <v/>
      </c>
      <c r="F250" s="79" t="str">
        <f t="shared" si="76"/>
        <v/>
      </c>
      <c r="G250" s="79" t="str">
        <f t="shared" si="76"/>
        <v/>
      </c>
      <c r="H250" s="79" t="str">
        <f t="shared" si="76"/>
        <v/>
      </c>
      <c r="I250" s="79" t="str">
        <f t="shared" si="76"/>
        <v/>
      </c>
      <c r="J250" s="79" t="str">
        <f t="shared" si="76"/>
        <v/>
      </c>
      <c r="K250" s="79" t="str">
        <f t="shared" si="76"/>
        <v/>
      </c>
      <c r="L250" s="79" t="str">
        <f t="shared" si="76"/>
        <v/>
      </c>
      <c r="M250" s="79" t="str">
        <f t="shared" si="76"/>
        <v/>
      </c>
      <c r="N250" s="79" t="str">
        <f t="shared" si="76"/>
        <v/>
      </c>
      <c r="O250" s="79" t="str">
        <f t="shared" si="76"/>
        <v/>
      </c>
      <c r="P250" s="79">
        <f t="shared" si="76"/>
        <v>0</v>
      </c>
      <c r="Q250" s="79">
        <f t="shared" si="76"/>
        <v>0</v>
      </c>
      <c r="R250" s="79">
        <f t="shared" si="76"/>
        <v>0</v>
      </c>
      <c r="S250" s="79">
        <f t="shared" si="76"/>
        <v>0</v>
      </c>
      <c r="T250" s="79">
        <f t="shared" si="76"/>
        <v>0</v>
      </c>
      <c r="U250" s="79">
        <f t="shared" si="76"/>
        <v>0</v>
      </c>
      <c r="V250" s="79">
        <f t="shared" si="76"/>
        <v>0</v>
      </c>
      <c r="W250" s="79">
        <f t="shared" si="76"/>
        <v>0</v>
      </c>
      <c r="X250" s="79">
        <f t="shared" si="76"/>
        <v>0</v>
      </c>
      <c r="Y250" s="42">
        <f t="shared" si="77"/>
        <v>0</v>
      </c>
    </row>
    <row r="251" spans="2:25" x14ac:dyDescent="0.15">
      <c r="B251" s="92"/>
      <c r="C251" s="49">
        <v>41</v>
      </c>
      <c r="D251" s="41">
        <v>0</v>
      </c>
      <c r="E251" s="42" t="str">
        <f t="shared" si="75"/>
        <v/>
      </c>
      <c r="F251" s="79" t="str">
        <f t="shared" si="76"/>
        <v/>
      </c>
      <c r="G251" s="79" t="str">
        <f t="shared" si="76"/>
        <v/>
      </c>
      <c r="H251" s="79" t="str">
        <f t="shared" si="76"/>
        <v/>
      </c>
      <c r="I251" s="79" t="str">
        <f t="shared" si="76"/>
        <v/>
      </c>
      <c r="J251" s="79" t="str">
        <f t="shared" si="76"/>
        <v/>
      </c>
      <c r="K251" s="79" t="str">
        <f t="shared" si="76"/>
        <v/>
      </c>
      <c r="L251" s="79" t="str">
        <f t="shared" si="76"/>
        <v/>
      </c>
      <c r="M251" s="79" t="str">
        <f t="shared" si="76"/>
        <v/>
      </c>
      <c r="N251" s="79" t="str">
        <f t="shared" si="76"/>
        <v/>
      </c>
      <c r="O251" s="79" t="str">
        <f t="shared" si="76"/>
        <v/>
      </c>
      <c r="P251" s="79" t="str">
        <f t="shared" si="76"/>
        <v/>
      </c>
      <c r="Q251" s="79">
        <f t="shared" si="76"/>
        <v>0</v>
      </c>
      <c r="R251" s="79">
        <f t="shared" si="76"/>
        <v>0</v>
      </c>
      <c r="S251" s="79">
        <f t="shared" si="76"/>
        <v>0</v>
      </c>
      <c r="T251" s="79">
        <f t="shared" si="76"/>
        <v>0</v>
      </c>
      <c r="U251" s="79">
        <f t="shared" si="76"/>
        <v>0</v>
      </c>
      <c r="V251" s="79">
        <f t="shared" si="76"/>
        <v>0</v>
      </c>
      <c r="W251" s="79">
        <f t="shared" si="76"/>
        <v>0</v>
      </c>
      <c r="X251" s="79">
        <f t="shared" si="76"/>
        <v>0</v>
      </c>
      <c r="Y251" s="42">
        <f t="shared" si="77"/>
        <v>0</v>
      </c>
    </row>
    <row r="252" spans="2:25" x14ac:dyDescent="0.15">
      <c r="B252" s="92"/>
      <c r="C252" s="49">
        <v>42</v>
      </c>
      <c r="D252" s="41">
        <v>0</v>
      </c>
      <c r="E252" s="42" t="str">
        <f t="shared" si="75"/>
        <v/>
      </c>
      <c r="F252" s="79" t="str">
        <f t="shared" si="76"/>
        <v/>
      </c>
      <c r="G252" s="79" t="str">
        <f t="shared" si="76"/>
        <v/>
      </c>
      <c r="H252" s="79" t="str">
        <f t="shared" si="76"/>
        <v/>
      </c>
      <c r="I252" s="79" t="str">
        <f t="shared" si="76"/>
        <v/>
      </c>
      <c r="J252" s="79" t="str">
        <f t="shared" si="76"/>
        <v/>
      </c>
      <c r="K252" s="79" t="str">
        <f t="shared" si="76"/>
        <v/>
      </c>
      <c r="L252" s="79" t="str">
        <f t="shared" si="76"/>
        <v/>
      </c>
      <c r="M252" s="79" t="str">
        <f t="shared" si="76"/>
        <v/>
      </c>
      <c r="N252" s="79" t="str">
        <f t="shared" si="76"/>
        <v/>
      </c>
      <c r="O252" s="79" t="str">
        <f t="shared" si="76"/>
        <v/>
      </c>
      <c r="P252" s="79" t="str">
        <f t="shared" si="76"/>
        <v/>
      </c>
      <c r="Q252" s="79" t="str">
        <f t="shared" si="76"/>
        <v/>
      </c>
      <c r="R252" s="79">
        <f t="shared" si="76"/>
        <v>0</v>
      </c>
      <c r="S252" s="79">
        <f t="shared" si="76"/>
        <v>0</v>
      </c>
      <c r="T252" s="79">
        <f t="shared" si="76"/>
        <v>0</v>
      </c>
      <c r="U252" s="79">
        <f t="shared" si="76"/>
        <v>0</v>
      </c>
      <c r="V252" s="79">
        <f t="shared" si="76"/>
        <v>0</v>
      </c>
      <c r="W252" s="79">
        <f t="shared" si="76"/>
        <v>0</v>
      </c>
      <c r="X252" s="79">
        <f t="shared" si="76"/>
        <v>0</v>
      </c>
      <c r="Y252" s="42">
        <f t="shared" si="77"/>
        <v>0</v>
      </c>
    </row>
    <row r="253" spans="2:25" x14ac:dyDescent="0.15">
      <c r="B253" s="92"/>
      <c r="C253" s="49">
        <v>43</v>
      </c>
      <c r="D253" s="41">
        <v>0</v>
      </c>
      <c r="E253" s="42" t="str">
        <f t="shared" si="75"/>
        <v/>
      </c>
      <c r="F253" s="79" t="str">
        <f t="shared" si="76"/>
        <v/>
      </c>
      <c r="G253" s="79" t="str">
        <f t="shared" si="76"/>
        <v/>
      </c>
      <c r="H253" s="79" t="str">
        <f t="shared" si="76"/>
        <v/>
      </c>
      <c r="I253" s="79" t="str">
        <f t="shared" si="76"/>
        <v/>
      </c>
      <c r="J253" s="79" t="str">
        <f t="shared" si="76"/>
        <v/>
      </c>
      <c r="K253" s="79" t="str">
        <f t="shared" si="76"/>
        <v/>
      </c>
      <c r="L253" s="79" t="str">
        <f t="shared" si="76"/>
        <v/>
      </c>
      <c r="M253" s="79" t="str">
        <f t="shared" si="76"/>
        <v/>
      </c>
      <c r="N253" s="79" t="str">
        <f t="shared" ref="N253:X259" si="78">N221</f>
        <v/>
      </c>
      <c r="O253" s="79" t="str">
        <f t="shared" si="78"/>
        <v/>
      </c>
      <c r="P253" s="79" t="str">
        <f t="shared" si="78"/>
        <v/>
      </c>
      <c r="Q253" s="79" t="str">
        <f t="shared" si="78"/>
        <v/>
      </c>
      <c r="R253" s="79" t="str">
        <f t="shared" si="78"/>
        <v/>
      </c>
      <c r="S253" s="79">
        <f t="shared" si="78"/>
        <v>0</v>
      </c>
      <c r="T253" s="79">
        <f t="shared" si="78"/>
        <v>0</v>
      </c>
      <c r="U253" s="79">
        <f t="shared" si="78"/>
        <v>0</v>
      </c>
      <c r="V253" s="79">
        <f t="shared" si="78"/>
        <v>0</v>
      </c>
      <c r="W253" s="79">
        <f t="shared" si="78"/>
        <v>0</v>
      </c>
      <c r="X253" s="79">
        <f t="shared" si="78"/>
        <v>0</v>
      </c>
      <c r="Y253" s="42">
        <f t="shared" si="77"/>
        <v>0</v>
      </c>
    </row>
    <row r="254" spans="2:25" x14ac:dyDescent="0.15">
      <c r="B254" s="92"/>
      <c r="C254" s="49">
        <v>44</v>
      </c>
      <c r="D254" s="41">
        <v>0</v>
      </c>
      <c r="E254" s="42" t="str">
        <f t="shared" si="75"/>
        <v/>
      </c>
      <c r="F254" s="79" t="str">
        <f t="shared" ref="F254:U259" si="79">F222</f>
        <v/>
      </c>
      <c r="G254" s="79" t="str">
        <f t="shared" si="79"/>
        <v/>
      </c>
      <c r="H254" s="79" t="str">
        <f t="shared" si="79"/>
        <v/>
      </c>
      <c r="I254" s="79" t="str">
        <f t="shared" si="79"/>
        <v/>
      </c>
      <c r="J254" s="79" t="str">
        <f t="shared" si="79"/>
        <v/>
      </c>
      <c r="K254" s="79" t="str">
        <f t="shared" si="79"/>
        <v/>
      </c>
      <c r="L254" s="79" t="str">
        <f t="shared" si="79"/>
        <v/>
      </c>
      <c r="M254" s="79" t="str">
        <f t="shared" si="79"/>
        <v/>
      </c>
      <c r="N254" s="79" t="str">
        <f t="shared" si="79"/>
        <v/>
      </c>
      <c r="O254" s="79" t="str">
        <f t="shared" si="79"/>
        <v/>
      </c>
      <c r="P254" s="79" t="str">
        <f t="shared" si="79"/>
        <v/>
      </c>
      <c r="Q254" s="79" t="str">
        <f t="shared" si="79"/>
        <v/>
      </c>
      <c r="R254" s="79" t="str">
        <f t="shared" si="79"/>
        <v/>
      </c>
      <c r="S254" s="79" t="str">
        <f t="shared" si="79"/>
        <v/>
      </c>
      <c r="T254" s="79">
        <f t="shared" si="79"/>
        <v>0</v>
      </c>
      <c r="U254" s="79">
        <f t="shared" si="79"/>
        <v>0</v>
      </c>
      <c r="V254" s="79">
        <f t="shared" si="78"/>
        <v>0</v>
      </c>
      <c r="W254" s="79">
        <f t="shared" si="78"/>
        <v>0</v>
      </c>
      <c r="X254" s="79">
        <f t="shared" si="78"/>
        <v>0</v>
      </c>
      <c r="Y254" s="42">
        <f t="shared" si="77"/>
        <v>0</v>
      </c>
    </row>
    <row r="255" spans="2:25" x14ac:dyDescent="0.15">
      <c r="B255" s="92"/>
      <c r="C255" s="49">
        <v>45</v>
      </c>
      <c r="D255" s="41">
        <v>0</v>
      </c>
      <c r="E255" s="42" t="str">
        <f t="shared" si="75"/>
        <v/>
      </c>
      <c r="F255" s="79" t="str">
        <f t="shared" si="79"/>
        <v/>
      </c>
      <c r="G255" s="79" t="str">
        <f t="shared" si="79"/>
        <v/>
      </c>
      <c r="H255" s="79" t="str">
        <f t="shared" si="79"/>
        <v/>
      </c>
      <c r="I255" s="79" t="str">
        <f t="shared" si="79"/>
        <v/>
      </c>
      <c r="J255" s="79" t="str">
        <f t="shared" si="79"/>
        <v/>
      </c>
      <c r="K255" s="79" t="str">
        <f t="shared" si="79"/>
        <v/>
      </c>
      <c r="L255" s="79" t="str">
        <f t="shared" si="79"/>
        <v/>
      </c>
      <c r="M255" s="79" t="str">
        <f t="shared" si="79"/>
        <v/>
      </c>
      <c r="N255" s="79" t="str">
        <f t="shared" si="79"/>
        <v/>
      </c>
      <c r="O255" s="79" t="str">
        <f t="shared" si="79"/>
        <v/>
      </c>
      <c r="P255" s="79" t="str">
        <f t="shared" si="79"/>
        <v/>
      </c>
      <c r="Q255" s="79" t="str">
        <f t="shared" si="79"/>
        <v/>
      </c>
      <c r="R255" s="79" t="str">
        <f t="shared" si="79"/>
        <v/>
      </c>
      <c r="S255" s="79" t="str">
        <f t="shared" si="79"/>
        <v/>
      </c>
      <c r="T255" s="79" t="str">
        <f t="shared" si="79"/>
        <v/>
      </c>
      <c r="U255" s="79">
        <f t="shared" si="79"/>
        <v>0</v>
      </c>
      <c r="V255" s="79">
        <f t="shared" si="78"/>
        <v>0</v>
      </c>
      <c r="W255" s="79">
        <f t="shared" si="78"/>
        <v>0</v>
      </c>
      <c r="X255" s="79">
        <f t="shared" si="78"/>
        <v>0</v>
      </c>
      <c r="Y255" s="42">
        <f t="shared" si="77"/>
        <v>0</v>
      </c>
    </row>
    <row r="256" spans="2:25" x14ac:dyDescent="0.15">
      <c r="B256" s="92"/>
      <c r="C256" s="49">
        <v>46</v>
      </c>
      <c r="D256" s="41">
        <v>0</v>
      </c>
      <c r="E256" s="42" t="str">
        <f t="shared" si="75"/>
        <v/>
      </c>
      <c r="F256" s="79" t="str">
        <f t="shared" si="79"/>
        <v/>
      </c>
      <c r="G256" s="79" t="str">
        <f t="shared" si="79"/>
        <v/>
      </c>
      <c r="H256" s="79" t="str">
        <f t="shared" si="79"/>
        <v/>
      </c>
      <c r="I256" s="79" t="str">
        <f t="shared" si="79"/>
        <v/>
      </c>
      <c r="J256" s="79" t="str">
        <f t="shared" si="79"/>
        <v/>
      </c>
      <c r="K256" s="79" t="str">
        <f t="shared" si="79"/>
        <v/>
      </c>
      <c r="L256" s="79" t="str">
        <f t="shared" si="79"/>
        <v/>
      </c>
      <c r="M256" s="79" t="str">
        <f t="shared" si="79"/>
        <v/>
      </c>
      <c r="N256" s="79" t="str">
        <f t="shared" si="79"/>
        <v/>
      </c>
      <c r="O256" s="79" t="str">
        <f t="shared" si="79"/>
        <v/>
      </c>
      <c r="P256" s="79" t="str">
        <f t="shared" si="79"/>
        <v/>
      </c>
      <c r="Q256" s="79" t="str">
        <f t="shared" si="79"/>
        <v/>
      </c>
      <c r="R256" s="79" t="str">
        <f t="shared" si="79"/>
        <v/>
      </c>
      <c r="S256" s="79" t="str">
        <f t="shared" si="79"/>
        <v/>
      </c>
      <c r="T256" s="79" t="str">
        <f t="shared" si="79"/>
        <v/>
      </c>
      <c r="U256" s="79" t="str">
        <f t="shared" si="79"/>
        <v/>
      </c>
      <c r="V256" s="79">
        <f t="shared" si="78"/>
        <v>0</v>
      </c>
      <c r="W256" s="79">
        <f t="shared" si="78"/>
        <v>0</v>
      </c>
      <c r="X256" s="79">
        <f t="shared" si="78"/>
        <v>0</v>
      </c>
      <c r="Y256" s="42">
        <f t="shared" si="77"/>
        <v>0</v>
      </c>
    </row>
    <row r="257" spans="1:26" x14ac:dyDescent="0.15">
      <c r="B257" s="92"/>
      <c r="C257" s="49">
        <v>47</v>
      </c>
      <c r="D257" s="41">
        <v>0</v>
      </c>
      <c r="E257" s="42" t="str">
        <f t="shared" si="75"/>
        <v/>
      </c>
      <c r="F257" s="79" t="str">
        <f t="shared" si="79"/>
        <v/>
      </c>
      <c r="G257" s="79" t="str">
        <f t="shared" si="79"/>
        <v/>
      </c>
      <c r="H257" s="79" t="str">
        <f t="shared" si="79"/>
        <v/>
      </c>
      <c r="I257" s="79" t="str">
        <f t="shared" si="79"/>
        <v/>
      </c>
      <c r="J257" s="79" t="str">
        <f t="shared" si="79"/>
        <v/>
      </c>
      <c r="K257" s="79" t="str">
        <f t="shared" si="79"/>
        <v/>
      </c>
      <c r="L257" s="79" t="str">
        <f t="shared" si="79"/>
        <v/>
      </c>
      <c r="M257" s="79" t="str">
        <f t="shared" si="79"/>
        <v/>
      </c>
      <c r="N257" s="79" t="str">
        <f t="shared" si="79"/>
        <v/>
      </c>
      <c r="O257" s="79" t="str">
        <f t="shared" si="79"/>
        <v/>
      </c>
      <c r="P257" s="79" t="str">
        <f t="shared" si="79"/>
        <v/>
      </c>
      <c r="Q257" s="79" t="str">
        <f t="shared" si="79"/>
        <v/>
      </c>
      <c r="R257" s="79" t="str">
        <f t="shared" si="79"/>
        <v/>
      </c>
      <c r="S257" s="79" t="str">
        <f t="shared" si="79"/>
        <v/>
      </c>
      <c r="T257" s="79" t="str">
        <f t="shared" si="79"/>
        <v/>
      </c>
      <c r="U257" s="79" t="str">
        <f t="shared" si="79"/>
        <v/>
      </c>
      <c r="V257" s="79" t="str">
        <f t="shared" si="78"/>
        <v/>
      </c>
      <c r="W257" s="79">
        <f t="shared" si="78"/>
        <v>0</v>
      </c>
      <c r="X257" s="79">
        <f t="shared" si="78"/>
        <v>0</v>
      </c>
      <c r="Y257" s="42">
        <f t="shared" si="77"/>
        <v>0</v>
      </c>
    </row>
    <row r="258" spans="1:26" x14ac:dyDescent="0.15">
      <c r="B258" s="92"/>
      <c r="C258" s="49">
        <v>48</v>
      </c>
      <c r="D258" s="41">
        <v>0</v>
      </c>
      <c r="E258" s="42" t="str">
        <f t="shared" si="75"/>
        <v/>
      </c>
      <c r="F258" s="79" t="str">
        <f t="shared" si="79"/>
        <v/>
      </c>
      <c r="G258" s="79" t="str">
        <f t="shared" si="79"/>
        <v/>
      </c>
      <c r="H258" s="79" t="str">
        <f t="shared" si="79"/>
        <v/>
      </c>
      <c r="I258" s="79" t="str">
        <f t="shared" si="79"/>
        <v/>
      </c>
      <c r="J258" s="79" t="str">
        <f t="shared" si="79"/>
        <v/>
      </c>
      <c r="K258" s="79" t="str">
        <f t="shared" si="79"/>
        <v/>
      </c>
      <c r="L258" s="79" t="str">
        <f t="shared" si="79"/>
        <v/>
      </c>
      <c r="M258" s="79" t="str">
        <f t="shared" si="79"/>
        <v/>
      </c>
      <c r="N258" s="79" t="str">
        <f t="shared" si="79"/>
        <v/>
      </c>
      <c r="O258" s="79" t="str">
        <f t="shared" si="79"/>
        <v/>
      </c>
      <c r="P258" s="79" t="str">
        <f t="shared" si="79"/>
        <v/>
      </c>
      <c r="Q258" s="79" t="str">
        <f t="shared" si="79"/>
        <v/>
      </c>
      <c r="R258" s="79" t="str">
        <f t="shared" si="79"/>
        <v/>
      </c>
      <c r="S258" s="79" t="str">
        <f t="shared" si="79"/>
        <v/>
      </c>
      <c r="T258" s="79" t="str">
        <f t="shared" si="79"/>
        <v/>
      </c>
      <c r="U258" s="79" t="str">
        <f t="shared" si="79"/>
        <v/>
      </c>
      <c r="V258" s="79" t="str">
        <f t="shared" si="78"/>
        <v/>
      </c>
      <c r="W258" s="79" t="str">
        <f t="shared" si="78"/>
        <v/>
      </c>
      <c r="X258" s="79">
        <f t="shared" si="78"/>
        <v>0</v>
      </c>
      <c r="Y258" s="42">
        <f t="shared" si="77"/>
        <v>0</v>
      </c>
    </row>
    <row r="259" spans="1:26" x14ac:dyDescent="0.15">
      <c r="B259" s="92"/>
      <c r="C259" s="49">
        <v>49</v>
      </c>
      <c r="D259" s="43">
        <v>0</v>
      </c>
      <c r="E259" s="42" t="str">
        <f t="shared" si="75"/>
        <v/>
      </c>
      <c r="F259" s="79" t="str">
        <f>F227</f>
        <v/>
      </c>
      <c r="G259" s="79" t="str">
        <f t="shared" si="79"/>
        <v/>
      </c>
      <c r="H259" s="79" t="str">
        <f t="shared" si="79"/>
        <v/>
      </c>
      <c r="I259" s="79" t="str">
        <f t="shared" si="79"/>
        <v/>
      </c>
      <c r="J259" s="79" t="str">
        <f t="shared" si="79"/>
        <v/>
      </c>
      <c r="K259" s="79" t="str">
        <f t="shared" si="79"/>
        <v/>
      </c>
      <c r="L259" s="79" t="str">
        <f t="shared" si="79"/>
        <v/>
      </c>
      <c r="M259" s="79" t="str">
        <f t="shared" si="79"/>
        <v/>
      </c>
      <c r="N259" s="79" t="str">
        <f t="shared" si="79"/>
        <v/>
      </c>
      <c r="O259" s="79" t="str">
        <f t="shared" si="79"/>
        <v/>
      </c>
      <c r="P259" s="79" t="str">
        <f t="shared" si="79"/>
        <v/>
      </c>
      <c r="Q259" s="79" t="str">
        <f t="shared" si="79"/>
        <v/>
      </c>
      <c r="R259" s="79" t="str">
        <f t="shared" si="79"/>
        <v/>
      </c>
      <c r="S259" s="79" t="str">
        <f t="shared" si="79"/>
        <v/>
      </c>
      <c r="T259" s="79" t="str">
        <f t="shared" si="79"/>
        <v/>
      </c>
      <c r="U259" s="79" t="str">
        <f t="shared" si="79"/>
        <v/>
      </c>
      <c r="V259" s="79" t="str">
        <f t="shared" si="78"/>
        <v/>
      </c>
      <c r="W259" s="79" t="str">
        <f t="shared" si="78"/>
        <v/>
      </c>
      <c r="X259" s="79" t="str">
        <f t="shared" si="78"/>
        <v/>
      </c>
      <c r="Y259" s="42">
        <f t="shared" si="77"/>
        <v>0</v>
      </c>
    </row>
    <row r="260" spans="1:26" x14ac:dyDescent="0.15">
      <c r="B260" s="36"/>
      <c r="C260" s="47" t="s">
        <v>147</v>
      </c>
      <c r="D260" s="47"/>
      <c r="E260" s="45">
        <f t="shared" ref="E260:X260" si="80">SUM(E240:E259)</f>
        <v>0</v>
      </c>
      <c r="F260" s="45">
        <f t="shared" si="80"/>
        <v>0</v>
      </c>
      <c r="G260" s="45">
        <f t="shared" si="80"/>
        <v>0</v>
      </c>
      <c r="H260" s="45">
        <f t="shared" si="80"/>
        <v>0</v>
      </c>
      <c r="I260" s="45">
        <f t="shared" si="80"/>
        <v>0</v>
      </c>
      <c r="J260" s="45">
        <f t="shared" si="80"/>
        <v>0</v>
      </c>
      <c r="K260" s="45">
        <f t="shared" si="80"/>
        <v>0</v>
      </c>
      <c r="L260" s="45">
        <f t="shared" si="80"/>
        <v>0</v>
      </c>
      <c r="M260" s="45">
        <f t="shared" si="80"/>
        <v>0</v>
      </c>
      <c r="N260" s="45">
        <f t="shared" si="80"/>
        <v>0</v>
      </c>
      <c r="O260" s="45">
        <f t="shared" si="80"/>
        <v>0</v>
      </c>
      <c r="P260" s="45">
        <f t="shared" si="80"/>
        <v>0</v>
      </c>
      <c r="Q260" s="45">
        <f t="shared" si="80"/>
        <v>0</v>
      </c>
      <c r="R260" s="45">
        <f t="shared" si="80"/>
        <v>0</v>
      </c>
      <c r="S260" s="45">
        <f t="shared" si="80"/>
        <v>0</v>
      </c>
      <c r="T260" s="45">
        <f t="shared" si="80"/>
        <v>0</v>
      </c>
      <c r="U260" s="45">
        <f t="shared" si="80"/>
        <v>0</v>
      </c>
      <c r="V260" s="45">
        <f t="shared" si="80"/>
        <v>0</v>
      </c>
      <c r="W260" s="45">
        <f t="shared" si="80"/>
        <v>0</v>
      </c>
      <c r="X260" s="45">
        <f t="shared" si="80"/>
        <v>0</v>
      </c>
      <c r="Y260" s="45">
        <f t="shared" si="77"/>
        <v>0</v>
      </c>
    </row>
    <row r="261" spans="1:26" x14ac:dyDescent="0.15">
      <c r="B261" s="36"/>
      <c r="C261" s="47" t="s">
        <v>148</v>
      </c>
      <c r="D261" s="47"/>
      <c r="E261" s="45">
        <f>E237-E260</f>
        <v>0</v>
      </c>
      <c r="F261" s="45">
        <f>E261+F237-F260</f>
        <v>0</v>
      </c>
      <c r="G261" s="45">
        <f t="shared" ref="G261:X261" si="81">F261+G237-G260</f>
        <v>0</v>
      </c>
      <c r="H261" s="45">
        <f t="shared" si="81"/>
        <v>0</v>
      </c>
      <c r="I261" s="45">
        <f t="shared" si="81"/>
        <v>0</v>
      </c>
      <c r="J261" s="45">
        <f t="shared" si="81"/>
        <v>0</v>
      </c>
      <c r="K261" s="45">
        <f t="shared" si="81"/>
        <v>0</v>
      </c>
      <c r="L261" s="45">
        <f t="shared" si="81"/>
        <v>0</v>
      </c>
      <c r="M261" s="45">
        <f t="shared" si="81"/>
        <v>0</v>
      </c>
      <c r="N261" s="45">
        <f t="shared" si="81"/>
        <v>0</v>
      </c>
      <c r="O261" s="45">
        <f t="shared" si="81"/>
        <v>0</v>
      </c>
      <c r="P261" s="45">
        <f t="shared" si="81"/>
        <v>0</v>
      </c>
      <c r="Q261" s="45">
        <f t="shared" si="81"/>
        <v>0</v>
      </c>
      <c r="R261" s="45">
        <f t="shared" si="81"/>
        <v>0</v>
      </c>
      <c r="S261" s="45">
        <f t="shared" si="81"/>
        <v>0</v>
      </c>
      <c r="T261" s="45">
        <f t="shared" si="81"/>
        <v>0</v>
      </c>
      <c r="U261" s="45">
        <f t="shared" si="81"/>
        <v>0</v>
      </c>
      <c r="V261" s="45">
        <f t="shared" si="81"/>
        <v>0</v>
      </c>
      <c r="W261" s="45">
        <f t="shared" si="81"/>
        <v>0</v>
      </c>
      <c r="X261" s="45">
        <f t="shared" si="81"/>
        <v>0</v>
      </c>
      <c r="Y261" s="45"/>
    </row>
    <row r="262" spans="1:26" ht="15" thickBot="1" x14ac:dyDescent="0.2">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4" spans="1:26" ht="15.75" x14ac:dyDescent="0.15">
      <c r="A264" s="3"/>
      <c r="B264" s="36"/>
      <c r="C264" s="47" t="s">
        <v>134</v>
      </c>
      <c r="D264" s="20">
        <f>主要工事一覧!C85</f>
        <v>20</v>
      </c>
    </row>
    <row r="265" spans="1:26" ht="15.75" x14ac:dyDescent="0.15">
      <c r="A265" s="3"/>
      <c r="B265" s="19"/>
      <c r="C265" s="19"/>
      <c r="D265" s="17"/>
      <c r="Y265" s="123" t="s">
        <v>53</v>
      </c>
    </row>
    <row r="266" spans="1:26" ht="15" x14ac:dyDescent="0.15">
      <c r="A266" s="148" t="s">
        <v>136</v>
      </c>
      <c r="E266" s="10">
        <v>30</v>
      </c>
      <c r="F266" s="10">
        <f t="shared" ref="F266:X267" si="82">E266+1</f>
        <v>31</v>
      </c>
      <c r="G266" s="10">
        <f t="shared" si="82"/>
        <v>32</v>
      </c>
      <c r="H266" s="10">
        <f t="shared" si="82"/>
        <v>33</v>
      </c>
      <c r="I266" s="10">
        <f t="shared" si="82"/>
        <v>34</v>
      </c>
      <c r="J266" s="10">
        <f t="shared" si="82"/>
        <v>35</v>
      </c>
      <c r="K266" s="10">
        <f t="shared" si="82"/>
        <v>36</v>
      </c>
      <c r="L266" s="10">
        <f t="shared" si="82"/>
        <v>37</v>
      </c>
      <c r="M266" s="10">
        <f t="shared" si="82"/>
        <v>38</v>
      </c>
      <c r="N266" s="10">
        <f t="shared" si="82"/>
        <v>39</v>
      </c>
      <c r="O266" s="10">
        <f t="shared" si="82"/>
        <v>40</v>
      </c>
      <c r="P266" s="10">
        <f t="shared" si="82"/>
        <v>41</v>
      </c>
      <c r="Q266" s="10">
        <f t="shared" si="82"/>
        <v>42</v>
      </c>
      <c r="R266" s="10">
        <f t="shared" si="82"/>
        <v>43</v>
      </c>
      <c r="S266" s="10">
        <f t="shared" si="82"/>
        <v>44</v>
      </c>
      <c r="T266" s="10">
        <f t="shared" si="82"/>
        <v>45</v>
      </c>
      <c r="U266" s="10">
        <f t="shared" si="82"/>
        <v>46</v>
      </c>
      <c r="V266" s="10">
        <f t="shared" si="82"/>
        <v>47</v>
      </c>
      <c r="W266" s="10">
        <f t="shared" si="82"/>
        <v>48</v>
      </c>
      <c r="X266" s="10">
        <f t="shared" si="82"/>
        <v>49</v>
      </c>
      <c r="Y266" s="124"/>
    </row>
    <row r="267" spans="1:26" x14ac:dyDescent="0.15">
      <c r="E267" s="6">
        <v>1</v>
      </c>
      <c r="F267" s="6">
        <f t="shared" si="82"/>
        <v>2</v>
      </c>
      <c r="G267" s="6">
        <f t="shared" si="82"/>
        <v>3</v>
      </c>
      <c r="H267" s="6">
        <f t="shared" si="82"/>
        <v>4</v>
      </c>
      <c r="I267" s="6">
        <f t="shared" si="82"/>
        <v>5</v>
      </c>
      <c r="J267" s="6">
        <f t="shared" si="82"/>
        <v>6</v>
      </c>
      <c r="K267" s="6">
        <f t="shared" si="82"/>
        <v>7</v>
      </c>
      <c r="L267" s="6">
        <f t="shared" si="82"/>
        <v>8</v>
      </c>
      <c r="M267" s="6">
        <f t="shared" si="82"/>
        <v>9</v>
      </c>
      <c r="N267" s="6">
        <f t="shared" si="82"/>
        <v>10</v>
      </c>
      <c r="O267" s="6">
        <f t="shared" si="82"/>
        <v>11</v>
      </c>
      <c r="P267" s="6">
        <f t="shared" si="82"/>
        <v>12</v>
      </c>
      <c r="Q267" s="6">
        <f t="shared" si="82"/>
        <v>13</v>
      </c>
      <c r="R267" s="6">
        <f t="shared" si="82"/>
        <v>14</v>
      </c>
      <c r="S267" s="6">
        <f t="shared" si="82"/>
        <v>15</v>
      </c>
      <c r="T267" s="6">
        <f t="shared" si="82"/>
        <v>16</v>
      </c>
      <c r="U267" s="6">
        <f t="shared" si="82"/>
        <v>17</v>
      </c>
      <c r="V267" s="6">
        <f t="shared" si="82"/>
        <v>18</v>
      </c>
      <c r="W267" s="6">
        <f t="shared" si="82"/>
        <v>19</v>
      </c>
      <c r="X267" s="6">
        <f t="shared" si="82"/>
        <v>20</v>
      </c>
      <c r="Y267" s="125" t="s">
        <v>54</v>
      </c>
    </row>
    <row r="268" spans="1:26" x14ac:dyDescent="0.15">
      <c r="E268" s="7">
        <v>43555</v>
      </c>
      <c r="F268" s="7">
        <f t="shared" ref="F268:X268" si="83">DATE(YEAR(E268)+1,MONTH(E268),DAY(E268))</f>
        <v>43921</v>
      </c>
      <c r="G268" s="7">
        <f t="shared" si="83"/>
        <v>44286</v>
      </c>
      <c r="H268" s="7">
        <f t="shared" si="83"/>
        <v>44651</v>
      </c>
      <c r="I268" s="7">
        <f t="shared" si="83"/>
        <v>45016</v>
      </c>
      <c r="J268" s="7">
        <f t="shared" si="83"/>
        <v>45382</v>
      </c>
      <c r="K268" s="7">
        <f t="shared" si="83"/>
        <v>45747</v>
      </c>
      <c r="L268" s="7">
        <f t="shared" si="83"/>
        <v>46112</v>
      </c>
      <c r="M268" s="7">
        <f t="shared" si="83"/>
        <v>46477</v>
      </c>
      <c r="N268" s="7">
        <f t="shared" si="83"/>
        <v>46843</v>
      </c>
      <c r="O268" s="7">
        <f t="shared" si="83"/>
        <v>47208</v>
      </c>
      <c r="P268" s="7">
        <f t="shared" si="83"/>
        <v>47573</v>
      </c>
      <c r="Q268" s="7">
        <f t="shared" si="83"/>
        <v>47938</v>
      </c>
      <c r="R268" s="7">
        <f t="shared" si="83"/>
        <v>48304</v>
      </c>
      <c r="S268" s="7">
        <f t="shared" si="83"/>
        <v>48669</v>
      </c>
      <c r="T268" s="7">
        <f t="shared" si="83"/>
        <v>49034</v>
      </c>
      <c r="U268" s="7">
        <f t="shared" si="83"/>
        <v>49399</v>
      </c>
      <c r="V268" s="7">
        <f t="shared" si="83"/>
        <v>49765</v>
      </c>
      <c r="W268" s="7">
        <f t="shared" si="83"/>
        <v>50130</v>
      </c>
      <c r="X268" s="7">
        <f t="shared" si="83"/>
        <v>50495</v>
      </c>
      <c r="Y268" s="8"/>
    </row>
    <row r="269" spans="1:26" x14ac:dyDescent="0.15">
      <c r="B269" s="36"/>
      <c r="C269" s="47" t="s">
        <v>137</v>
      </c>
      <c r="D269" s="47"/>
      <c r="E269" s="46">
        <f>主要工事一覧!D85</f>
        <v>0</v>
      </c>
      <c r="F269" s="46">
        <f>主要工事一覧!E85</f>
        <v>0</v>
      </c>
      <c r="G269" s="46">
        <f>主要工事一覧!F85</f>
        <v>0</v>
      </c>
      <c r="H269" s="46">
        <f>主要工事一覧!G85</f>
        <v>0</v>
      </c>
      <c r="I269" s="46">
        <f>主要工事一覧!H85</f>
        <v>0</v>
      </c>
      <c r="J269" s="46">
        <f>主要工事一覧!I85</f>
        <v>0</v>
      </c>
      <c r="K269" s="46">
        <f>主要工事一覧!J85</f>
        <v>0</v>
      </c>
      <c r="L269" s="46">
        <f>主要工事一覧!K85</f>
        <v>0</v>
      </c>
      <c r="M269" s="46">
        <f>主要工事一覧!L85</f>
        <v>0</v>
      </c>
      <c r="N269" s="46">
        <f>主要工事一覧!M85</f>
        <v>0</v>
      </c>
      <c r="O269" s="46">
        <f>主要工事一覧!N85</f>
        <v>0</v>
      </c>
      <c r="P269" s="46">
        <f>主要工事一覧!O85</f>
        <v>0</v>
      </c>
      <c r="Q269" s="46">
        <f>主要工事一覧!P85</f>
        <v>0</v>
      </c>
      <c r="R269" s="46">
        <f>主要工事一覧!Q85</f>
        <v>0</v>
      </c>
      <c r="S269" s="46">
        <f>主要工事一覧!R85</f>
        <v>0</v>
      </c>
      <c r="T269" s="46">
        <f>主要工事一覧!S85</f>
        <v>0</v>
      </c>
      <c r="U269" s="46">
        <f>主要工事一覧!T85</f>
        <v>0</v>
      </c>
      <c r="V269" s="46">
        <f>主要工事一覧!U85</f>
        <v>0</v>
      </c>
      <c r="W269" s="46">
        <f>主要工事一覧!V85</f>
        <v>0</v>
      </c>
      <c r="X269" s="46">
        <f>主要工事一覧!W85</f>
        <v>0</v>
      </c>
      <c r="Y269" s="46">
        <f>SUM(E269:X269)</f>
        <v>0</v>
      </c>
    </row>
    <row r="270" spans="1:26" x14ac:dyDescent="0.15">
      <c r="B270" s="36"/>
      <c r="C270" s="47" t="s">
        <v>138</v>
      </c>
      <c r="D270" s="4">
        <v>0.1</v>
      </c>
      <c r="E270" s="45">
        <f t="shared" ref="E270:X270" si="84">E269*$D$270</f>
        <v>0</v>
      </c>
      <c r="F270" s="45">
        <f t="shared" si="84"/>
        <v>0</v>
      </c>
      <c r="G270" s="45">
        <f t="shared" si="84"/>
        <v>0</v>
      </c>
      <c r="H270" s="45">
        <f t="shared" si="84"/>
        <v>0</v>
      </c>
      <c r="I270" s="45">
        <f t="shared" si="84"/>
        <v>0</v>
      </c>
      <c r="J270" s="45">
        <f t="shared" si="84"/>
        <v>0</v>
      </c>
      <c r="K270" s="45">
        <f t="shared" si="84"/>
        <v>0</v>
      </c>
      <c r="L270" s="45">
        <f t="shared" si="84"/>
        <v>0</v>
      </c>
      <c r="M270" s="45">
        <f t="shared" si="84"/>
        <v>0</v>
      </c>
      <c r="N270" s="45">
        <f t="shared" si="84"/>
        <v>0</v>
      </c>
      <c r="O270" s="45">
        <f t="shared" si="84"/>
        <v>0</v>
      </c>
      <c r="P270" s="45">
        <f t="shared" si="84"/>
        <v>0</v>
      </c>
      <c r="Q270" s="45">
        <f t="shared" si="84"/>
        <v>0</v>
      </c>
      <c r="R270" s="45">
        <f t="shared" si="84"/>
        <v>0</v>
      </c>
      <c r="S270" s="45">
        <f t="shared" si="84"/>
        <v>0</v>
      </c>
      <c r="T270" s="45">
        <f t="shared" si="84"/>
        <v>0</v>
      </c>
      <c r="U270" s="45">
        <f t="shared" si="84"/>
        <v>0</v>
      </c>
      <c r="V270" s="45">
        <f t="shared" si="84"/>
        <v>0</v>
      </c>
      <c r="W270" s="45">
        <f t="shared" si="84"/>
        <v>0</v>
      </c>
      <c r="X270" s="45">
        <f t="shared" si="84"/>
        <v>0</v>
      </c>
      <c r="Y270" s="45">
        <f>SUM(E270:X270)</f>
        <v>0</v>
      </c>
    </row>
    <row r="272" spans="1:26" x14ac:dyDescent="0.15">
      <c r="E272" s="10">
        <v>30</v>
      </c>
      <c r="F272" s="10">
        <f t="shared" ref="F272:X272" si="85">E272+1</f>
        <v>31</v>
      </c>
      <c r="G272" s="10">
        <f t="shared" si="85"/>
        <v>32</v>
      </c>
      <c r="H272" s="10">
        <f t="shared" si="85"/>
        <v>33</v>
      </c>
      <c r="I272" s="10">
        <f t="shared" si="85"/>
        <v>34</v>
      </c>
      <c r="J272" s="10">
        <f t="shared" si="85"/>
        <v>35</v>
      </c>
      <c r="K272" s="10">
        <f t="shared" si="85"/>
        <v>36</v>
      </c>
      <c r="L272" s="10">
        <f t="shared" si="85"/>
        <v>37</v>
      </c>
      <c r="M272" s="10">
        <f t="shared" si="85"/>
        <v>38</v>
      </c>
      <c r="N272" s="10">
        <f t="shared" si="85"/>
        <v>39</v>
      </c>
      <c r="O272" s="10">
        <f t="shared" si="85"/>
        <v>40</v>
      </c>
      <c r="P272" s="10">
        <f t="shared" si="85"/>
        <v>41</v>
      </c>
      <c r="Q272" s="10">
        <f t="shared" si="85"/>
        <v>42</v>
      </c>
      <c r="R272" s="10">
        <f t="shared" si="85"/>
        <v>43</v>
      </c>
      <c r="S272" s="10">
        <f t="shared" si="85"/>
        <v>44</v>
      </c>
      <c r="T272" s="10">
        <f t="shared" si="85"/>
        <v>45</v>
      </c>
      <c r="U272" s="10">
        <f t="shared" si="85"/>
        <v>46</v>
      </c>
      <c r="V272" s="10">
        <f t="shared" si="85"/>
        <v>47</v>
      </c>
      <c r="W272" s="10">
        <f t="shared" si="85"/>
        <v>48</v>
      </c>
      <c r="X272" s="10">
        <f t="shared" si="85"/>
        <v>49</v>
      </c>
      <c r="Y272" s="5" t="s">
        <v>139</v>
      </c>
    </row>
    <row r="273" spans="2:25" x14ac:dyDescent="0.15">
      <c r="B273" s="91"/>
      <c r="C273" s="48">
        <f t="array" ref="C273:C292">TRANSPOSE(E266:X266)</f>
        <v>30</v>
      </c>
      <c r="D273" s="40">
        <f t="array" ref="D273:D292">TRANSPOSE(E270:X270)</f>
        <v>0</v>
      </c>
      <c r="E273" s="39" t="str">
        <f t="shared" ref="E273:E292" si="86">IF($C273&lt;E$266,$D273/$D$264,"")</f>
        <v/>
      </c>
      <c r="F273" s="81">
        <f>IF(AND($C273&lt;F$266,COUNT($E273:E273)&lt;$D$264+1),IF($D273*(1-$I$3)/$D$264*(F$266-$C$273)&gt;$D273*(1-$I$3),$D273*$I$3-$D273*$I$4,$D273*(1-$I$3)/$D$264),"")</f>
        <v>0</v>
      </c>
      <c r="G273" s="81">
        <f>IF(AND($C273&lt;G$266,COUNT($E273:F273)&lt;$D$264+1),IF($D273*(1-$I$3)/$D$264*(G$266-$C$273)&gt;$D273*(1-$I$3),$D273*$I$3-$D273*$I$4,$D273*(1-$I$3)/$D$264),"")</f>
        <v>0</v>
      </c>
      <c r="H273" s="81">
        <f>IF(AND($C273&lt;H$266,COUNT($E273:G273)&lt;$D$264+1),IF($D273*(1-$I$3)/$D$264*(H$266-$C$273)&gt;$D273*(1-$I$3),$D273*$I$3-$D273*$I$4,$D273*(1-$I$3)/$D$264),"")</f>
        <v>0</v>
      </c>
      <c r="I273" s="81">
        <f>IF(AND($C273&lt;I$266,COUNT($E273:H273)&lt;$D$264+1),IF($D273*(1-$I$3)/$D$264*(I$266-$C$273)&gt;$D273*(1-$I$3),$D273*$I$3-$D273*$I$4,$D273*(1-$I$3)/$D$264),"")</f>
        <v>0</v>
      </c>
      <c r="J273" s="81">
        <f>IF(AND($C273&lt;J$266,COUNT($E273:I273)&lt;$D$264+1),IF($D273*(1-$I$3)/$D$264*(J$266-$C$273)&gt;$D273*(1-$I$3),$D273*$I$3-$D273*$I$4,$D273*(1-$I$3)/$D$264),"")</f>
        <v>0</v>
      </c>
      <c r="K273" s="81">
        <f>IF(AND($C273&lt;K$266,COUNT($E273:J273)&lt;$D$264+1),IF($D273*(1-$I$3)/$D$264*(K$266-$C$273)&gt;$D273*(1-$I$3),$D273*$I$3-$D273*$I$4,$D273*(1-$I$3)/$D$264),"")</f>
        <v>0</v>
      </c>
      <c r="L273" s="81">
        <f>IF(AND($C273&lt;L$266,COUNT($E273:K273)&lt;$D$264+1),IF($D273*(1-$I$3)/$D$264*(L$266-$C$273)&gt;$D273*(1-$I$3),$D273*$I$3-$D273*$I$4,$D273*(1-$I$3)/$D$264),"")</f>
        <v>0</v>
      </c>
      <c r="M273" s="81">
        <f>IF(AND($C273&lt;M$266,COUNT($E273:L273)&lt;$D$264+1),IF($D273*(1-$I$3)/$D$264*(M$266-$C$273)&gt;$D273*(1-$I$3),$D273*$I$3-$D273*$I$4,$D273*(1-$I$3)/$D$264),"")</f>
        <v>0</v>
      </c>
      <c r="N273" s="81">
        <f>IF(AND($C273&lt;N$266,COUNT($E273:M273)&lt;$D$264+1),IF($D273*(1-$I$3)/$D$264*(N$266-$C$273)&gt;$D273*(1-$I$3),$D273*$I$3-$D273*$I$4,$D273*(1-$I$3)/$D$264),"")</f>
        <v>0</v>
      </c>
      <c r="O273" s="81">
        <f>IF(AND($C273&lt;O$266,COUNT($E273:N273)&lt;$D$264+1),IF($D273*(1-$I$3)/$D$264*(O$266-$C$273)&gt;$D273*(1-$I$3),$D273*$I$3-$D273*$I$4,$D273*(1-$I$3)/$D$264),"")</f>
        <v>0</v>
      </c>
      <c r="P273" s="81">
        <f>IF(AND($C273&lt;P$266,COUNT($E273:O273)&lt;$D$264+1),IF($D273*(1-$I$3)/$D$264*(P$266-$C$273)&gt;$D273*(1-$I$3),$D273*$I$3-$D273*$I$4,$D273*(1-$I$3)/$D$264),"")</f>
        <v>0</v>
      </c>
      <c r="Q273" s="81">
        <f>IF(AND($C273&lt;Q$266,COUNT($E273:P273)&lt;$D$264+1),IF($D273*(1-$I$3)/$D$264*(Q$266-$C$273)&gt;$D273*(1-$I$3),$D273*$I$3-$D273*$I$4,$D273*(1-$I$3)/$D$264),"")</f>
        <v>0</v>
      </c>
      <c r="R273" s="81">
        <f>IF(AND($C273&lt;R$266,COUNT($E273:Q273)&lt;$D$264+1),IF($D273*(1-$I$3)/$D$264*(R$266-$C$273)&gt;$D273*(1-$I$3),$D273*$I$3-$D273*$I$4,$D273*(1-$I$3)/$D$264),"")</f>
        <v>0</v>
      </c>
      <c r="S273" s="81">
        <f>IF(AND($C273&lt;S$266,COUNT($E273:R273)&lt;$D$264+1),IF($D273*(1-$I$3)/$D$264*(S$266-$C$273)&gt;$D273*(1-$I$3),$D273*$I$3-$D273*$I$4,$D273*(1-$I$3)/$D$264),"")</f>
        <v>0</v>
      </c>
      <c r="T273" s="81">
        <f>IF(AND($C273&lt;T$266,COUNT($E273:S273)&lt;$D$264+1),IF($D273*(1-$I$3)/$D$264*(T$266-$C$273)&gt;$D273*(1-$I$3),$D273*$I$3-$D273*$I$4,$D273*(1-$I$3)/$D$264),"")</f>
        <v>0</v>
      </c>
      <c r="U273" s="81">
        <f>IF(AND($C273&lt;U$266,COUNT($E273:T273)&lt;$D$264+1),IF($D273*(1-$I$3)/$D$264*(U$266-$C$273)&gt;$D273*(1-$I$3),$D273*$I$3-$D273*$I$4,$D273*(1-$I$3)/$D$264),"")</f>
        <v>0</v>
      </c>
      <c r="V273" s="81">
        <f>IF(AND($C273&lt;V$266,COUNT($E273:U273)&lt;$D$264+1),IF($D273*(1-$I$3)/$D$264*(V$266-$C$273)&gt;$D273*(1-$I$3),$D273*$I$3-$D273*$I$4,$D273*(1-$I$3)/$D$264),"")</f>
        <v>0</v>
      </c>
      <c r="W273" s="81">
        <f>IF(AND($C273&lt;W$266,COUNT($E273:V273)&lt;$D$264+1),IF($D273*(1-$I$3)/$D$264*(W$266-$C$273)&gt;$D273*(1-$I$3),$D273*$I$3-$D273*$I$4,$D273*(1-$I$3)/$D$264),"")</f>
        <v>0</v>
      </c>
      <c r="X273" s="81">
        <f>IF(AND($C273&lt;X$266,COUNT($E273:W273)&lt;$D$264+1),IF($D273*(1-$I$3)/$D$264*(X$266-$C$273)&gt;$D273*(1-$I$3),$D273*$I$3-$D273*$I$4,$D273*(1-$I$3)/$D$264),"")</f>
        <v>0</v>
      </c>
      <c r="Y273" s="39">
        <f t="shared" ref="Y273:Y292" si="87">D273-SUM(E273:X273)</f>
        <v>0</v>
      </c>
    </row>
    <row r="274" spans="2:25" x14ac:dyDescent="0.15">
      <c r="B274" s="92"/>
      <c r="C274" s="49">
        <v>31</v>
      </c>
      <c r="D274" s="41">
        <v>0</v>
      </c>
      <c r="E274" s="42" t="str">
        <f t="shared" si="86"/>
        <v/>
      </c>
      <c r="F274" s="79" t="str">
        <f>IF(AND($C274&lt;F$266,COUNT($E274:E274)&lt;$D$264+1),IF($D274*(1-$I$3)/$D$264*(F$266-$C$274)&gt;$D274*(1-$I$3),$D274*$I$3-$D274*$I$4,$D274*(1-$I$3)/$D$264),"")</f>
        <v/>
      </c>
      <c r="G274" s="79">
        <f>IF(AND($C274&lt;G$266,COUNT($E274:F274)&lt;$D$264+1),IF($D274*(1-$I$3)/$D$264*(G$266-$C$274)&gt;$D274*(1-$I$3),$D274*$I$3-$D274*$I$4,$D274*(1-$I$3)/$D$264),"")</f>
        <v>0</v>
      </c>
      <c r="H274" s="79">
        <f>IF(AND($C274&lt;H$266,COUNT($E274:G274)&lt;$D$264+1),IF($D274*(1-$I$3)/$D$264*(H$266-$C$274)&gt;$D274*(1-$I$3),$D274*$I$3-$D274*$I$4,$D274*(1-$I$3)/$D$264),"")</f>
        <v>0</v>
      </c>
      <c r="I274" s="79">
        <f>IF(AND($C274&lt;I$266,COUNT($E274:H274)&lt;$D$264+1),IF($D274*(1-$I$3)/$D$264*(I$266-$C$274)&gt;$D274*(1-$I$3),$D274*$I$3-$D274*$I$4,$D274*(1-$I$3)/$D$264),"")</f>
        <v>0</v>
      </c>
      <c r="J274" s="79">
        <f>IF(AND($C274&lt;J$266,COUNT($E274:I274)&lt;$D$264+1),IF($D274*(1-$I$3)/$D$264*(J$266-$C$274)&gt;$D274*(1-$I$3),$D274*$I$3-$D274*$I$4,$D274*(1-$I$3)/$D$264),"")</f>
        <v>0</v>
      </c>
      <c r="K274" s="79">
        <f>IF(AND($C274&lt;K$266,COUNT($E274:J274)&lt;$D$264+1),IF($D274*(1-$I$3)/$D$264*(K$266-$C$274)&gt;$D274*(1-$I$3),$D274*$I$3-$D274*$I$4,$D274*(1-$I$3)/$D$264),"")</f>
        <v>0</v>
      </c>
      <c r="L274" s="79">
        <f>IF(AND($C274&lt;L$266,COUNT($E274:K274)&lt;$D$264+1),IF($D274*(1-$I$3)/$D$264*(L$266-$C$274)&gt;$D274*(1-$I$3),$D274*$I$3-$D274*$I$4,$D274*(1-$I$3)/$D$264),"")</f>
        <v>0</v>
      </c>
      <c r="M274" s="79">
        <f>IF(AND($C274&lt;M$266,COUNT($E274:L274)&lt;$D$264+1),IF($D274*(1-$I$3)/$D$264*(M$266-$C$274)&gt;$D274*(1-$I$3),$D274*$I$3-$D274*$I$4,$D274*(1-$I$3)/$D$264),"")</f>
        <v>0</v>
      </c>
      <c r="N274" s="79">
        <f>IF(AND($C274&lt;N$266,COUNT($E274:M274)&lt;$D$264+1),IF($D274*(1-$I$3)/$D$264*(N$266-$C$274)&gt;$D274*(1-$I$3),$D274*$I$3-$D274*$I$4,$D274*(1-$I$3)/$D$264),"")</f>
        <v>0</v>
      </c>
      <c r="O274" s="79">
        <f>IF(AND($C274&lt;O$266,COUNT($E274:N274)&lt;$D$264+1),IF($D274*(1-$I$3)/$D$264*(O$266-$C$274)&gt;$D274*(1-$I$3),$D274*$I$3-$D274*$I$4,$D274*(1-$I$3)/$D$264),"")</f>
        <v>0</v>
      </c>
      <c r="P274" s="79">
        <f>IF(AND($C274&lt;P$266,COUNT($E274:O274)&lt;$D$264+1),IF($D274*(1-$I$3)/$D$264*(P$266-$C$274)&gt;$D274*(1-$I$3),$D274*$I$3-$D274*$I$4,$D274*(1-$I$3)/$D$264),"")</f>
        <v>0</v>
      </c>
      <c r="Q274" s="79">
        <f>IF(AND($C274&lt;Q$266,COUNT($E274:P274)&lt;$D$264+1),IF($D274*(1-$I$3)/$D$264*(Q$266-$C$274)&gt;$D274*(1-$I$3),$D274*$I$3-$D274*$I$4,$D274*(1-$I$3)/$D$264),"")</f>
        <v>0</v>
      </c>
      <c r="R274" s="79">
        <f>IF(AND($C274&lt;R$266,COUNT($E274:Q274)&lt;$D$264+1),IF($D274*(1-$I$3)/$D$264*(R$266-$C$274)&gt;$D274*(1-$I$3),$D274*$I$3-$D274*$I$4,$D274*(1-$I$3)/$D$264),"")</f>
        <v>0</v>
      </c>
      <c r="S274" s="79">
        <f>IF(AND($C274&lt;S$266,COUNT($E274:R274)&lt;$D$264+1),IF($D274*(1-$I$3)/$D$264*(S$266-$C$274)&gt;$D274*(1-$I$3),$D274*$I$3-$D274*$I$4,$D274*(1-$I$3)/$D$264),"")</f>
        <v>0</v>
      </c>
      <c r="T274" s="79">
        <f>IF(AND($C274&lt;T$266,COUNT($E274:S274)&lt;$D$264+1),IF($D274*(1-$I$3)/$D$264*(T$266-$C$274)&gt;$D274*(1-$I$3),$D274*$I$3-$D274*$I$4,$D274*(1-$I$3)/$D$264),"")</f>
        <v>0</v>
      </c>
      <c r="U274" s="79">
        <f>IF(AND($C274&lt;U$266,COUNT($E274:T274)&lt;$D$264+1),IF($D274*(1-$I$3)/$D$264*(U$266-$C$274)&gt;$D274*(1-$I$3),$D274*$I$3-$D274*$I$4,$D274*(1-$I$3)/$D$264),"")</f>
        <v>0</v>
      </c>
      <c r="V274" s="79">
        <f>IF(AND($C274&lt;V$266,COUNT($E274:U274)&lt;$D$264+1),IF($D274*(1-$I$3)/$D$264*(V$266-$C$274)&gt;$D274*(1-$I$3),$D274*$I$3-$D274*$I$4,$D274*(1-$I$3)/$D$264),"")</f>
        <v>0</v>
      </c>
      <c r="W274" s="79">
        <f>IF(AND($C274&lt;W$266,COUNT($E274:V274)&lt;$D$264+1),IF($D274*(1-$I$3)/$D$264*(W$266-$C$274)&gt;$D274*(1-$I$3),$D274*$I$3-$D274*$I$4,$D274*(1-$I$3)/$D$264),"")</f>
        <v>0</v>
      </c>
      <c r="X274" s="79">
        <f>IF(AND($C274&lt;X$266,COUNT($E274:W274)&lt;$D$264+1),IF($D274*(1-$I$3)/$D$264*(X$266-$C$274)&gt;$D274*(1-$I$3),$D274*$I$3-$D274*$I$4,$D274*(1-$I$3)/$D$264),"")</f>
        <v>0</v>
      </c>
      <c r="Y274" s="42">
        <f t="shared" si="87"/>
        <v>0</v>
      </c>
    </row>
    <row r="275" spans="2:25" x14ac:dyDescent="0.15">
      <c r="B275" s="92"/>
      <c r="C275" s="49">
        <v>32</v>
      </c>
      <c r="D275" s="41">
        <v>0</v>
      </c>
      <c r="E275" s="42" t="str">
        <f t="shared" si="86"/>
        <v/>
      </c>
      <c r="F275" s="79" t="str">
        <f>IF(AND($C275&lt;F$266,COUNT($E275:E275)&lt;$D$264+1),IF($D275*(1-$I$3)/$D$264*(F$266-$C$275)&gt;$D275*(1-$I$3),$D275*$I$3-$D275*$I$4,$D275*(1-$I$3)/$D$264),"")</f>
        <v/>
      </c>
      <c r="G275" s="79" t="str">
        <f>IF(AND($C275&lt;G$266,COUNT($E275:F275)&lt;$D$264+1),IF($D275*(1-$I$3)/$D$264*(G$266-$C$275)&gt;$D275*(1-$I$3),$D275*$I$3-$D275*$I$4,$D275*(1-$I$3)/$D$264),"")</f>
        <v/>
      </c>
      <c r="H275" s="79">
        <f>IF(AND($C275&lt;H$266,COUNT($E275:G275)&lt;$D$264+1),IF($D275*(1-$I$3)/$D$264*(H$266-$C$275)&gt;$D275*(1-$I$3),$D275*$I$3-$D275*$I$4,$D275*(1-$I$3)/$D$264),"")</f>
        <v>0</v>
      </c>
      <c r="I275" s="79">
        <f>IF(AND($C275&lt;I$266,COUNT($E275:H275)&lt;$D$264+1),IF($D275*(1-$I$3)/$D$264*(I$266-$C$275)&gt;$D275*(1-$I$3),$D275*$I$3-$D275*$I$4,$D275*(1-$I$3)/$D$264),"")</f>
        <v>0</v>
      </c>
      <c r="J275" s="79">
        <f>IF(AND($C275&lt;J$266,COUNT($E275:I275)&lt;$D$264+1),IF($D275*(1-$I$3)/$D$264*(J$266-$C$275)&gt;$D275*(1-$I$3),$D275*$I$3-$D275*$I$4,$D275*(1-$I$3)/$D$264),"")</f>
        <v>0</v>
      </c>
      <c r="K275" s="79">
        <f>IF(AND($C275&lt;K$266,COUNT($E275:J275)&lt;$D$264+1),IF($D275*(1-$I$3)/$D$264*(K$266-$C$275)&gt;$D275*(1-$I$3),$D275*$I$3-$D275*$I$4,$D275*(1-$I$3)/$D$264),"")</f>
        <v>0</v>
      </c>
      <c r="L275" s="79">
        <f>IF(AND($C275&lt;L$266,COUNT($E275:K275)&lt;$D$264+1),IF($D275*(1-$I$3)/$D$264*(L$266-$C$275)&gt;$D275*(1-$I$3),$D275*$I$3-$D275*$I$4,$D275*(1-$I$3)/$D$264),"")</f>
        <v>0</v>
      </c>
      <c r="M275" s="79">
        <f>IF(AND($C275&lt;M$266,COUNT($E275:L275)&lt;$D$264+1),IF($D275*(1-$I$3)/$D$264*(M$266-$C$275)&gt;$D275*(1-$I$3),$D275*$I$3-$D275*$I$4,$D275*(1-$I$3)/$D$264),"")</f>
        <v>0</v>
      </c>
      <c r="N275" s="79">
        <f>IF(AND($C275&lt;N$266,COUNT($E275:M275)&lt;$D$264+1),IF($D275*(1-$I$3)/$D$264*(N$266-$C$275)&gt;$D275*(1-$I$3),$D275*$I$3-$D275*$I$4,$D275*(1-$I$3)/$D$264),"")</f>
        <v>0</v>
      </c>
      <c r="O275" s="79">
        <f>IF(AND($C275&lt;O$266,COUNT($E275:N275)&lt;$D$264+1),IF($D275*(1-$I$3)/$D$264*(O$266-$C$275)&gt;$D275*(1-$I$3),$D275*$I$3-$D275*$I$4,$D275*(1-$I$3)/$D$264),"")</f>
        <v>0</v>
      </c>
      <c r="P275" s="79">
        <f>IF(AND($C275&lt;P$266,COUNT($E275:O275)&lt;$D$264+1),IF($D275*(1-$I$3)/$D$264*(P$266-$C$275)&gt;$D275*(1-$I$3),$D275*$I$3-$D275*$I$4,$D275*(1-$I$3)/$D$264),"")</f>
        <v>0</v>
      </c>
      <c r="Q275" s="79">
        <f>IF(AND($C275&lt;Q$266,COUNT($E275:P275)&lt;$D$264+1),IF($D275*(1-$I$3)/$D$264*(Q$266-$C$275)&gt;$D275*(1-$I$3),$D275*$I$3-$D275*$I$4,$D275*(1-$I$3)/$D$264),"")</f>
        <v>0</v>
      </c>
      <c r="R275" s="79">
        <f>IF(AND($C275&lt;R$266,COUNT($E275:Q275)&lt;$D$264+1),IF($D275*(1-$I$3)/$D$264*(R$266-$C$275)&gt;$D275*(1-$I$3),$D275*$I$3-$D275*$I$4,$D275*(1-$I$3)/$D$264),"")</f>
        <v>0</v>
      </c>
      <c r="S275" s="79">
        <f>IF(AND($C275&lt;S$266,COUNT($E275:R275)&lt;$D$264+1),IF($D275*(1-$I$3)/$D$264*(S$266-$C$275)&gt;$D275*(1-$I$3),$D275*$I$3-$D275*$I$4,$D275*(1-$I$3)/$D$264),"")</f>
        <v>0</v>
      </c>
      <c r="T275" s="79">
        <f>IF(AND($C275&lt;T$266,COUNT($E275:S275)&lt;$D$264+1),IF($D275*(1-$I$3)/$D$264*(T$266-$C$275)&gt;$D275*(1-$I$3),$D275*$I$3-$D275*$I$4,$D275*(1-$I$3)/$D$264),"")</f>
        <v>0</v>
      </c>
      <c r="U275" s="79">
        <f>IF(AND($C275&lt;U$266,COUNT($E275:T275)&lt;$D$264+1),IF($D275*(1-$I$3)/$D$264*(U$266-$C$275)&gt;$D275*(1-$I$3),$D275*$I$3-$D275*$I$4,$D275*(1-$I$3)/$D$264),"")</f>
        <v>0</v>
      </c>
      <c r="V275" s="79">
        <f>IF(AND($C275&lt;V$266,COUNT($E275:U275)&lt;$D$264+1),IF($D275*(1-$I$3)/$D$264*(V$266-$C$275)&gt;$D275*(1-$I$3),$D275*$I$3-$D275*$I$4,$D275*(1-$I$3)/$D$264),"")</f>
        <v>0</v>
      </c>
      <c r="W275" s="79">
        <f>IF(AND($C275&lt;W$266,COUNT($E275:V275)&lt;$D$264+1),IF($D275*(1-$I$3)/$D$264*(W$266-$C$275)&gt;$D275*(1-$I$3),$D275*$I$3-$D275*$I$4,$D275*(1-$I$3)/$D$264),"")</f>
        <v>0</v>
      </c>
      <c r="X275" s="79">
        <f>IF(AND($C275&lt;X$266,COUNT($E275:W275)&lt;$D$264+1),IF($D275*(1-$I$3)/$D$264*(X$266-$C$275)&gt;$D275*(1-$I$3),$D275*$I$3-$D275*$I$4,$D275*(1-$I$3)/$D$264),"")</f>
        <v>0</v>
      </c>
      <c r="Y275" s="42">
        <f t="shared" si="87"/>
        <v>0</v>
      </c>
    </row>
    <row r="276" spans="2:25" x14ac:dyDescent="0.15">
      <c r="B276" s="92"/>
      <c r="C276" s="49">
        <v>33</v>
      </c>
      <c r="D276" s="41">
        <v>0</v>
      </c>
      <c r="E276" s="42" t="str">
        <f t="shared" si="86"/>
        <v/>
      </c>
      <c r="F276" s="79" t="str">
        <f>IF(AND($C276&lt;F$266,COUNT($E276:E276)&lt;$D$264+1),IF($D276*(1-$I$3)/$D$264*(F$266-$C$276)&gt;$D276*(1-$I$3),$D276*$I$3-$D276*$I$4,$D276*(1-$I$3)/$D$264),"")</f>
        <v/>
      </c>
      <c r="G276" s="79" t="str">
        <f>IF(AND($C276&lt;G$266,COUNT($E276:F276)&lt;$D$264+1),IF($D276*(1-$I$3)/$D$264*(G$266-$C$276)&gt;$D276*(1-$I$3),$D276*$I$3-$D276*$I$4,$D276*(1-$I$3)/$D$264),"")</f>
        <v/>
      </c>
      <c r="H276" s="79" t="str">
        <f>IF(AND($C276&lt;H$266,COUNT($E276:G276)&lt;$D$264+1),IF($D276*(1-$I$3)/$D$264*(H$266-$C$276)&gt;$D276*(1-$I$3),$D276*$I$3-$D276*$I$4,$D276*(1-$I$3)/$D$264),"")</f>
        <v/>
      </c>
      <c r="I276" s="79">
        <f>IF(AND($C276&lt;I$266,COUNT($E276:H276)&lt;$D$264+1),IF($D276*(1-$I$3)/$D$264*(I$266-$C$276)&gt;$D276*(1-$I$3),$D276*$I$3-$D276*$I$4,$D276*(1-$I$3)/$D$264),"")</f>
        <v>0</v>
      </c>
      <c r="J276" s="79">
        <f>IF(AND($C276&lt;J$266,COUNT($E276:I276)&lt;$D$264+1),IF($D276*(1-$I$3)/$D$264*(J$266-$C$276)&gt;$D276*(1-$I$3),$D276*$I$3-$D276*$I$4,$D276*(1-$I$3)/$D$264),"")</f>
        <v>0</v>
      </c>
      <c r="K276" s="79">
        <f>IF(AND($C276&lt;K$266,COUNT($E276:J276)&lt;$D$264+1),IF($D276*(1-$I$3)/$D$264*(K$266-$C$276)&gt;$D276*(1-$I$3),$D276*$I$3-$D276*$I$4,$D276*(1-$I$3)/$D$264),"")</f>
        <v>0</v>
      </c>
      <c r="L276" s="79">
        <f>IF(AND($C276&lt;L$266,COUNT($E276:K276)&lt;$D$264+1),IF($D276*(1-$I$3)/$D$264*(L$266-$C$276)&gt;$D276*(1-$I$3),$D276*$I$3-$D276*$I$4,$D276*(1-$I$3)/$D$264),"")</f>
        <v>0</v>
      </c>
      <c r="M276" s="79">
        <f>IF(AND($C276&lt;M$266,COUNT($E276:L276)&lt;$D$264+1),IF($D276*(1-$I$3)/$D$264*(M$266-$C$276)&gt;$D276*(1-$I$3),$D276*$I$3-$D276*$I$4,$D276*(1-$I$3)/$D$264),"")</f>
        <v>0</v>
      </c>
      <c r="N276" s="79">
        <f>IF(AND($C276&lt;N$266,COUNT($E276:M276)&lt;$D$264+1),IF($D276*(1-$I$3)/$D$264*(N$266-$C$276)&gt;$D276*(1-$I$3),$D276*$I$3-$D276*$I$4,$D276*(1-$I$3)/$D$264),"")</f>
        <v>0</v>
      </c>
      <c r="O276" s="79">
        <f>IF(AND($C276&lt;O$266,COUNT($E276:N276)&lt;$D$264+1),IF($D276*(1-$I$3)/$D$264*(O$266-$C$276)&gt;$D276*(1-$I$3),$D276*$I$3-$D276*$I$4,$D276*(1-$I$3)/$D$264),"")</f>
        <v>0</v>
      </c>
      <c r="P276" s="79">
        <f>IF(AND($C276&lt;P$266,COUNT($E276:O276)&lt;$D$264+1),IF($D276*(1-$I$3)/$D$264*(P$266-$C$276)&gt;$D276*(1-$I$3),$D276*$I$3-$D276*$I$4,$D276*(1-$I$3)/$D$264),"")</f>
        <v>0</v>
      </c>
      <c r="Q276" s="79">
        <f>IF(AND($C276&lt;Q$266,COUNT($E276:P276)&lt;$D$264+1),IF($D276*(1-$I$3)/$D$264*(Q$266-$C$276)&gt;$D276*(1-$I$3),$D276*$I$3-$D276*$I$4,$D276*(1-$I$3)/$D$264),"")</f>
        <v>0</v>
      </c>
      <c r="R276" s="79">
        <f>IF(AND($C276&lt;R$266,COUNT($E276:Q276)&lt;$D$264+1),IF($D276*(1-$I$3)/$D$264*(R$266-$C$276)&gt;$D276*(1-$I$3),$D276*$I$3-$D276*$I$4,$D276*(1-$I$3)/$D$264),"")</f>
        <v>0</v>
      </c>
      <c r="S276" s="79">
        <f>IF(AND($C276&lt;S$266,COUNT($E276:R276)&lt;$D$264+1),IF($D276*(1-$I$3)/$D$264*(S$266-$C$276)&gt;$D276*(1-$I$3),$D276*$I$3-$D276*$I$4,$D276*(1-$I$3)/$D$264),"")</f>
        <v>0</v>
      </c>
      <c r="T276" s="79">
        <f>IF(AND($C276&lt;T$266,COUNT($E276:S276)&lt;$D$264+1),IF($D276*(1-$I$3)/$D$264*(T$266-$C$276)&gt;$D276*(1-$I$3),$D276*$I$3-$D276*$I$4,$D276*(1-$I$3)/$D$264),"")</f>
        <v>0</v>
      </c>
      <c r="U276" s="79">
        <f>IF(AND($C276&lt;U$266,COUNT($E276:T276)&lt;$D$264+1),IF($D276*(1-$I$3)/$D$264*(U$266-$C$276)&gt;$D276*(1-$I$3),$D276*$I$3-$D276*$I$4,$D276*(1-$I$3)/$D$264),"")</f>
        <v>0</v>
      </c>
      <c r="V276" s="79">
        <f>IF(AND($C276&lt;V$266,COUNT($E276:U276)&lt;$D$264+1),IF($D276*(1-$I$3)/$D$264*(V$266-$C$276)&gt;$D276*(1-$I$3),$D276*$I$3-$D276*$I$4,$D276*(1-$I$3)/$D$264),"")</f>
        <v>0</v>
      </c>
      <c r="W276" s="79">
        <f>IF(AND($C276&lt;W$266,COUNT($E276:V276)&lt;$D$264+1),IF($D276*(1-$I$3)/$D$264*(W$266-$C$276)&gt;$D276*(1-$I$3),$D276*$I$3-$D276*$I$4,$D276*(1-$I$3)/$D$264),"")</f>
        <v>0</v>
      </c>
      <c r="X276" s="79">
        <f>IF(AND($C276&lt;X$266,COUNT($E276:W276)&lt;$D$264+1),IF($D276*(1-$I$3)/$D$264*(X$266-$C$276)&gt;$D276*(1-$I$3),$D276*$I$3-$D276*$I$4,$D276*(1-$I$3)/$D$264),"")</f>
        <v>0</v>
      </c>
      <c r="Y276" s="42">
        <f t="shared" si="87"/>
        <v>0</v>
      </c>
    </row>
    <row r="277" spans="2:25" x14ac:dyDescent="0.15">
      <c r="B277" s="92"/>
      <c r="C277" s="49">
        <v>34</v>
      </c>
      <c r="D277" s="41">
        <v>0</v>
      </c>
      <c r="E277" s="42" t="str">
        <f t="shared" si="86"/>
        <v/>
      </c>
      <c r="F277" s="79" t="str">
        <f>IF(AND($C277&lt;F$266,COUNT($E277:E277)&lt;$D$264+1),IF($D277*(1-$I$3)/$D$264*(F$266-$C$277)&gt;$D277*(1-$I$3),$D277*$I$3-$D277*$I$4,$D277*(1-$I$3)/$D$264),"")</f>
        <v/>
      </c>
      <c r="G277" s="79" t="str">
        <f>IF(AND($C277&lt;G$266,COUNT($E277:F277)&lt;$D$264+1),IF($D277*(1-$I$3)/$D$264*(G$266-$C$277)&gt;$D277*(1-$I$3),$D277*$I$3-$D277*$I$4,$D277*(1-$I$3)/$D$264),"")</f>
        <v/>
      </c>
      <c r="H277" s="79" t="str">
        <f>IF(AND($C277&lt;H$266,COUNT($E277:G277)&lt;$D$264+1),IF($D277*(1-$I$3)/$D$264*(H$266-$C$277)&gt;$D277*(1-$I$3),$D277*$I$3-$D277*$I$4,$D277*(1-$I$3)/$D$264),"")</f>
        <v/>
      </c>
      <c r="I277" s="79" t="str">
        <f>IF(AND($C277&lt;I$266,COUNT($E277:H277)&lt;$D$264+1),IF($D277*(1-$I$3)/$D$264*(I$266-$C$277)&gt;$D277*(1-$I$3),$D277*$I$3-$D277*$I$4,$D277*(1-$I$3)/$D$264),"")</f>
        <v/>
      </c>
      <c r="J277" s="79">
        <f>IF(AND($C277&lt;J$266,COUNT($E277:I277)&lt;$D$264+1),IF($D277*(1-$I$3)/$D$264*(J$266-$C$277)&gt;$D277*(1-$I$3),$D277*$I$3-$D277*$I$4,$D277*(1-$I$3)/$D$264),"")</f>
        <v>0</v>
      </c>
      <c r="K277" s="79">
        <f>IF(AND($C277&lt;K$266,COUNT($E277:J277)&lt;$D$264+1),IF($D277*(1-$I$3)/$D$264*(K$266-$C$277)&gt;$D277*(1-$I$3),$D277*$I$3-$D277*$I$4,$D277*(1-$I$3)/$D$264),"")</f>
        <v>0</v>
      </c>
      <c r="L277" s="79">
        <f>IF(AND($C277&lt;L$266,COUNT($E277:K277)&lt;$D$264+1),IF($D277*(1-$I$3)/$D$264*(L$266-$C$277)&gt;$D277*(1-$I$3),$D277*$I$3-$D277*$I$4,$D277*(1-$I$3)/$D$264),"")</f>
        <v>0</v>
      </c>
      <c r="M277" s="79">
        <f>IF(AND($C277&lt;M$266,COUNT($E277:L277)&lt;$D$264+1),IF($D277*(1-$I$3)/$D$264*(M$266-$C$277)&gt;$D277*(1-$I$3),$D277*$I$3-$D277*$I$4,$D277*(1-$I$3)/$D$264),"")</f>
        <v>0</v>
      </c>
      <c r="N277" s="79">
        <f>IF(AND($C277&lt;N$266,COUNT($E277:M277)&lt;$D$264+1),IF($D277*(1-$I$3)/$D$264*(N$266-$C$277)&gt;$D277*(1-$I$3),$D277*$I$3-$D277*$I$4,$D277*(1-$I$3)/$D$264),"")</f>
        <v>0</v>
      </c>
      <c r="O277" s="79">
        <f>IF(AND($C277&lt;O$266,COUNT($E277:N277)&lt;$D$264+1),IF($D277*(1-$I$3)/$D$264*(O$266-$C$277)&gt;$D277*(1-$I$3),$D277*$I$3-$D277*$I$4,$D277*(1-$I$3)/$D$264),"")</f>
        <v>0</v>
      </c>
      <c r="P277" s="79">
        <f>IF(AND($C277&lt;P$266,COUNT($E277:O277)&lt;$D$264+1),IF($D277*(1-$I$3)/$D$264*(P$266-$C$277)&gt;$D277*(1-$I$3),$D277*$I$3-$D277*$I$4,$D277*(1-$I$3)/$D$264),"")</f>
        <v>0</v>
      </c>
      <c r="Q277" s="79">
        <f>IF(AND($C277&lt;Q$266,COUNT($E277:P277)&lt;$D$264+1),IF($D277*(1-$I$3)/$D$264*(Q$266-$C$277)&gt;$D277*(1-$I$3),$D277*$I$3-$D277*$I$4,$D277*(1-$I$3)/$D$264),"")</f>
        <v>0</v>
      </c>
      <c r="R277" s="79">
        <f>IF(AND($C277&lt;R$266,COUNT($E277:Q277)&lt;$D$264+1),IF($D277*(1-$I$3)/$D$264*(R$266-$C$277)&gt;$D277*(1-$I$3),$D277*$I$3-$D277*$I$4,$D277*(1-$I$3)/$D$264),"")</f>
        <v>0</v>
      </c>
      <c r="S277" s="79">
        <f>IF(AND($C277&lt;S$266,COUNT($E277:R277)&lt;$D$264+1),IF($D277*(1-$I$3)/$D$264*(S$266-$C$277)&gt;$D277*(1-$I$3),$D277*$I$3-$D277*$I$4,$D277*(1-$I$3)/$D$264),"")</f>
        <v>0</v>
      </c>
      <c r="T277" s="79">
        <f>IF(AND($C277&lt;T$266,COUNT($E277:S277)&lt;$D$264+1),IF($D277*(1-$I$3)/$D$264*(T$266-$C$277)&gt;$D277*(1-$I$3),$D277*$I$3-$D277*$I$4,$D277*(1-$I$3)/$D$264),"")</f>
        <v>0</v>
      </c>
      <c r="U277" s="79">
        <f>IF(AND($C277&lt;U$266,COUNT($E277:T277)&lt;$D$264+1),IF($D277*(1-$I$3)/$D$264*(U$266-$C$277)&gt;$D277*(1-$I$3),$D277*$I$3-$D277*$I$4,$D277*(1-$I$3)/$D$264),"")</f>
        <v>0</v>
      </c>
      <c r="V277" s="79">
        <f>IF(AND($C277&lt;V$266,COUNT($E277:U277)&lt;$D$264+1),IF($D277*(1-$I$3)/$D$264*(V$266-$C$277)&gt;$D277*(1-$I$3),$D277*$I$3-$D277*$I$4,$D277*(1-$I$3)/$D$264),"")</f>
        <v>0</v>
      </c>
      <c r="W277" s="79">
        <f>IF(AND($C277&lt;W$266,COUNT($E277:V277)&lt;$D$264+1),IF($D277*(1-$I$3)/$D$264*(W$266-$C$277)&gt;$D277*(1-$I$3),$D277*$I$3-$D277*$I$4,$D277*(1-$I$3)/$D$264),"")</f>
        <v>0</v>
      </c>
      <c r="X277" s="79">
        <f>IF(AND($C277&lt;X$266,COUNT($E277:W277)&lt;$D$264+1),IF($D277*(1-$I$3)/$D$264*(X$266-$C$277)&gt;$D277*(1-$I$3),$D277*$I$3-$D277*$I$4,$D277*(1-$I$3)/$D$264),"")</f>
        <v>0</v>
      </c>
      <c r="Y277" s="42">
        <f t="shared" si="87"/>
        <v>0</v>
      </c>
    </row>
    <row r="278" spans="2:25" x14ac:dyDescent="0.15">
      <c r="B278" s="92"/>
      <c r="C278" s="49">
        <v>35</v>
      </c>
      <c r="D278" s="41">
        <v>0</v>
      </c>
      <c r="E278" s="42" t="str">
        <f t="shared" si="86"/>
        <v/>
      </c>
      <c r="F278" s="79" t="str">
        <f>IF(AND($C278&lt;F$266,COUNT($E278:E278)&lt;$D$264+1),IF($D278*(1-$I$3)/$D$264*(F$266-$C$278)&gt;$D278*(1-$I$3),$D278*$I$3-$D278*$I$4,$D278*(1-$I$3)/$D$264),"")</f>
        <v/>
      </c>
      <c r="G278" s="79" t="str">
        <f>IF(AND($C278&lt;G$266,COUNT($E278:F278)&lt;$D$264+1),IF($D278*(1-$I$3)/$D$264*(G$266-$C$278)&gt;$D278*(1-$I$3),$D278*$I$3-$D278*$I$4,$D278*(1-$I$3)/$D$264),"")</f>
        <v/>
      </c>
      <c r="H278" s="79" t="str">
        <f>IF(AND($C278&lt;H$266,COUNT($E278:G278)&lt;$D$264+1),IF($D278*(1-$I$3)/$D$264*(H$266-$C$278)&gt;$D278*(1-$I$3),$D278*$I$3-$D278*$I$4,$D278*(1-$I$3)/$D$264),"")</f>
        <v/>
      </c>
      <c r="I278" s="79" t="str">
        <f>IF(AND($C278&lt;I$266,COUNT($E278:H278)&lt;$D$264+1),IF($D278*(1-$I$3)/$D$264*(I$266-$C$278)&gt;$D278*(1-$I$3),$D278*$I$3-$D278*$I$4,$D278*(1-$I$3)/$D$264),"")</f>
        <v/>
      </c>
      <c r="J278" s="79" t="str">
        <f>IF(AND($C278&lt;J$266,COUNT($E278:I278)&lt;$D$264+1),IF($D278*(1-$I$3)/$D$264*(J$266-$C$278)&gt;$D278*(1-$I$3),$D278*$I$3-$D278*$I$4,$D278*(1-$I$3)/$D$264),"")</f>
        <v/>
      </c>
      <c r="K278" s="79">
        <f>IF(AND($C278&lt;K$266,COUNT($E278:J278)&lt;$D$264+1),IF($D278*(1-$I$3)/$D$264*(K$266-$C$278)&gt;$D278*(1-$I$3),$D278*$I$3-$D278*$I$4,$D278*(1-$I$3)/$D$264),"")</f>
        <v>0</v>
      </c>
      <c r="L278" s="79">
        <f>IF(AND($C278&lt;L$266,COUNT($E278:K278)&lt;$D$264+1),IF($D278*(1-$I$3)/$D$264*(L$266-$C$278)&gt;$D278*(1-$I$3),$D278*$I$3-$D278*$I$4,$D278*(1-$I$3)/$D$264),"")</f>
        <v>0</v>
      </c>
      <c r="M278" s="79">
        <f>IF(AND($C278&lt;M$266,COUNT($E278:L278)&lt;$D$264+1),IF($D278*(1-$I$3)/$D$264*(M$266-$C$278)&gt;$D278*(1-$I$3),$D278*$I$3-$D278*$I$4,$D278*(1-$I$3)/$D$264),"")</f>
        <v>0</v>
      </c>
      <c r="N278" s="79">
        <f>IF(AND($C278&lt;N$266,COUNT($E278:M278)&lt;$D$264+1),IF($D278*(1-$I$3)/$D$264*(N$266-$C$278)&gt;$D278*(1-$I$3),$D278*$I$3-$D278*$I$4,$D278*(1-$I$3)/$D$264),"")</f>
        <v>0</v>
      </c>
      <c r="O278" s="79">
        <f>IF(AND($C278&lt;O$266,COUNT($E278:N278)&lt;$D$264+1),IF($D278*(1-$I$3)/$D$264*(O$266-$C$278)&gt;$D278*(1-$I$3),$D278*$I$3-$D278*$I$4,$D278*(1-$I$3)/$D$264),"")</f>
        <v>0</v>
      </c>
      <c r="P278" s="79">
        <f>IF(AND($C278&lt;P$266,COUNT($E278:O278)&lt;$D$264+1),IF($D278*(1-$I$3)/$D$264*(P$266-$C$278)&gt;$D278*(1-$I$3),$D278*$I$3-$D278*$I$4,$D278*(1-$I$3)/$D$264),"")</f>
        <v>0</v>
      </c>
      <c r="Q278" s="79">
        <f>IF(AND($C278&lt;Q$266,COUNT($E278:P278)&lt;$D$264+1),IF($D278*(1-$I$3)/$D$264*(Q$266-$C$278)&gt;$D278*(1-$I$3),$D278*$I$3-$D278*$I$4,$D278*(1-$I$3)/$D$264),"")</f>
        <v>0</v>
      </c>
      <c r="R278" s="79">
        <f>IF(AND($C278&lt;R$266,COUNT($E278:Q278)&lt;$D$264+1),IF($D278*(1-$I$3)/$D$264*(R$266-$C$278)&gt;$D278*(1-$I$3),$D278*$I$3-$D278*$I$4,$D278*(1-$I$3)/$D$264),"")</f>
        <v>0</v>
      </c>
      <c r="S278" s="79">
        <f>IF(AND($C278&lt;S$266,COUNT($E278:R278)&lt;$D$264+1),IF($D278*(1-$I$3)/$D$264*(S$266-$C$278)&gt;$D278*(1-$I$3),$D278*$I$3-$D278*$I$4,$D278*(1-$I$3)/$D$264),"")</f>
        <v>0</v>
      </c>
      <c r="T278" s="79">
        <f>IF(AND($C278&lt;T$266,COUNT($E278:S278)&lt;$D$264+1),IF($D278*(1-$I$3)/$D$264*(T$266-$C$278)&gt;$D278*(1-$I$3),$D278*$I$3-$D278*$I$4,$D278*(1-$I$3)/$D$264),"")</f>
        <v>0</v>
      </c>
      <c r="U278" s="79">
        <f>IF(AND($C278&lt;U$266,COUNT($E278:T278)&lt;$D$264+1),IF($D278*(1-$I$3)/$D$264*(U$266-$C$278)&gt;$D278*(1-$I$3),$D278*$I$3-$D278*$I$4,$D278*(1-$I$3)/$D$264),"")</f>
        <v>0</v>
      </c>
      <c r="V278" s="79">
        <f>IF(AND($C278&lt;V$266,COUNT($E278:U278)&lt;$D$264+1),IF($D278*(1-$I$3)/$D$264*(V$266-$C$278)&gt;$D278*(1-$I$3),$D278*$I$3-$D278*$I$4,$D278*(1-$I$3)/$D$264),"")</f>
        <v>0</v>
      </c>
      <c r="W278" s="79">
        <f>IF(AND($C278&lt;W$266,COUNT($E278:V278)&lt;$D$264+1),IF($D278*(1-$I$3)/$D$264*(W$266-$C$278)&gt;$D278*(1-$I$3),$D278*$I$3-$D278*$I$4,$D278*(1-$I$3)/$D$264),"")</f>
        <v>0</v>
      </c>
      <c r="X278" s="79">
        <f>IF(AND($C278&lt;X$266,COUNT($E278:W278)&lt;$D$264+1),IF($D278*(1-$I$3)/$D$264*(X$266-$C$278)&gt;$D278*(1-$I$3),$D278*$I$3-$D278*$I$4,$D278*(1-$I$3)/$D$264),"")</f>
        <v>0</v>
      </c>
      <c r="Y278" s="42">
        <f t="shared" si="87"/>
        <v>0</v>
      </c>
    </row>
    <row r="279" spans="2:25" x14ac:dyDescent="0.15">
      <c r="B279" s="92"/>
      <c r="C279" s="49">
        <v>36</v>
      </c>
      <c r="D279" s="41">
        <v>0</v>
      </c>
      <c r="E279" s="42" t="str">
        <f t="shared" si="86"/>
        <v/>
      </c>
      <c r="F279" s="79" t="str">
        <f>IF(AND($C279&lt;F$266,COUNT($E279:E279)&lt;$D$264+1),IF($D279*(1-$I$3)/$D$264*(F$266-$C$279)&gt;$D279*(1-$I$3),$D279*$I$3-$D279*$I$4,$D279*(1-$I$3)/$D$264),"")</f>
        <v/>
      </c>
      <c r="G279" s="79" t="str">
        <f>IF(AND($C279&lt;G$266,COUNT($E279:F279)&lt;$D$264+1),IF($D279*(1-$I$3)/$D$264*(G$266-$C$279)&gt;$D279*(1-$I$3),$D279*$I$3-$D279*$I$4,$D279*(1-$I$3)/$D$264),"")</f>
        <v/>
      </c>
      <c r="H279" s="79" t="str">
        <f>IF(AND($C279&lt;H$266,COUNT($E279:G279)&lt;$D$264+1),IF($D279*(1-$I$3)/$D$264*(H$266-$C$279)&gt;$D279*(1-$I$3),$D279*$I$3-$D279*$I$4,$D279*(1-$I$3)/$D$264),"")</f>
        <v/>
      </c>
      <c r="I279" s="79" t="str">
        <f>IF(AND($C279&lt;I$266,COUNT($E279:H279)&lt;$D$264+1),IF($D279*(1-$I$3)/$D$264*(I$266-$C$279)&gt;$D279*(1-$I$3),$D279*$I$3-$D279*$I$4,$D279*(1-$I$3)/$D$264),"")</f>
        <v/>
      </c>
      <c r="J279" s="79" t="str">
        <f>IF(AND($C279&lt;J$266,COUNT($E279:I279)&lt;$D$264+1),IF($D279*(1-$I$3)/$D$264*(J$266-$C$279)&gt;$D279*(1-$I$3),$D279*$I$3-$D279*$I$4,$D279*(1-$I$3)/$D$264),"")</f>
        <v/>
      </c>
      <c r="K279" s="79" t="str">
        <f>IF(AND($C279&lt;K$266,COUNT($E279:J279)&lt;$D$264+1),IF($D279*(1-$I$3)/$D$264*(K$266-$C$279)&gt;$D279*(1-$I$3),$D279*$I$3-$D279*$I$4,$D279*(1-$I$3)/$D$264),"")</f>
        <v/>
      </c>
      <c r="L279" s="79">
        <f>IF(AND($C279&lt;L$266,COUNT($E279:K279)&lt;$D$264+1),IF($D279*(1-$I$3)/$D$264*(L$266-$C$279)&gt;$D279*(1-$I$3),$D279*$I$3-$D279*$I$4,$D279*(1-$I$3)/$D$264),"")</f>
        <v>0</v>
      </c>
      <c r="M279" s="79">
        <f>IF(AND($C279&lt;M$266,COUNT($E279:L279)&lt;$D$264+1),IF($D279*(1-$I$3)/$D$264*(M$266-$C$279)&gt;$D279*(1-$I$3),$D279*$I$3-$D279*$I$4,$D279*(1-$I$3)/$D$264),"")</f>
        <v>0</v>
      </c>
      <c r="N279" s="79">
        <f>IF(AND($C279&lt;N$266,COUNT($E279:M279)&lt;$D$264+1),IF($D279*(1-$I$3)/$D$264*(N$266-$C$279)&gt;$D279*(1-$I$3),$D279*$I$3-$D279*$I$4,$D279*(1-$I$3)/$D$264),"")</f>
        <v>0</v>
      </c>
      <c r="O279" s="79">
        <f>IF(AND($C279&lt;O$266,COUNT($E279:N279)&lt;$D$264+1),IF($D279*(1-$I$3)/$D$264*(O$266-$C$279)&gt;$D279*(1-$I$3),$D279*$I$3-$D279*$I$4,$D279*(1-$I$3)/$D$264),"")</f>
        <v>0</v>
      </c>
      <c r="P279" s="79">
        <f>IF(AND($C279&lt;P$266,COUNT($E279:O279)&lt;$D$264+1),IF($D279*(1-$I$3)/$D$264*(P$266-$C$279)&gt;$D279*(1-$I$3),$D279*$I$3-$D279*$I$4,$D279*(1-$I$3)/$D$264),"")</f>
        <v>0</v>
      </c>
      <c r="Q279" s="79">
        <f>IF(AND($C279&lt;Q$266,COUNT($E279:P279)&lt;$D$264+1),IF($D279*(1-$I$3)/$D$264*(Q$266-$C$279)&gt;$D279*(1-$I$3),$D279*$I$3-$D279*$I$4,$D279*(1-$I$3)/$D$264),"")</f>
        <v>0</v>
      </c>
      <c r="R279" s="79">
        <f>IF(AND($C279&lt;R$266,COUNT($E279:Q279)&lt;$D$264+1),IF($D279*(1-$I$3)/$D$264*(R$266-$C$279)&gt;$D279*(1-$I$3),$D279*$I$3-$D279*$I$4,$D279*(1-$I$3)/$D$264),"")</f>
        <v>0</v>
      </c>
      <c r="S279" s="79">
        <f>IF(AND($C279&lt;S$266,COUNT($E279:R279)&lt;$D$264+1),IF($D279*(1-$I$3)/$D$264*(S$266-$C$279)&gt;$D279*(1-$I$3),$D279*$I$3-$D279*$I$4,$D279*(1-$I$3)/$D$264),"")</f>
        <v>0</v>
      </c>
      <c r="T279" s="79">
        <f>IF(AND($C279&lt;T$266,COUNT($E279:S279)&lt;$D$264+1),IF($D279*(1-$I$3)/$D$264*(T$266-$C$279)&gt;$D279*(1-$I$3),$D279*$I$3-$D279*$I$4,$D279*(1-$I$3)/$D$264),"")</f>
        <v>0</v>
      </c>
      <c r="U279" s="79">
        <f>IF(AND($C279&lt;U$266,COUNT($E279:T279)&lt;$D$264+1),IF($D279*(1-$I$3)/$D$264*(U$266-$C$279)&gt;$D279*(1-$I$3),$D279*$I$3-$D279*$I$4,$D279*(1-$I$3)/$D$264),"")</f>
        <v>0</v>
      </c>
      <c r="V279" s="79">
        <f>IF(AND($C279&lt;V$266,COUNT($E279:U279)&lt;$D$264+1),IF($D279*(1-$I$3)/$D$264*(V$266-$C$279)&gt;$D279*(1-$I$3),$D279*$I$3-$D279*$I$4,$D279*(1-$I$3)/$D$264),"")</f>
        <v>0</v>
      </c>
      <c r="W279" s="79">
        <f>IF(AND($C279&lt;W$266,COUNT($E279:V279)&lt;$D$264+1),IF($D279*(1-$I$3)/$D$264*(W$266-$C$279)&gt;$D279*(1-$I$3),$D279*$I$3-$D279*$I$4,$D279*(1-$I$3)/$D$264),"")</f>
        <v>0</v>
      </c>
      <c r="X279" s="79">
        <f>IF(AND($C279&lt;X$266,COUNT($E279:W279)&lt;$D$264+1),IF($D279*(1-$I$3)/$D$264*(X$266-$C$279)&gt;$D279*(1-$I$3),$D279*$I$3-$D279*$I$4,$D279*(1-$I$3)/$D$264),"")</f>
        <v>0</v>
      </c>
      <c r="Y279" s="42">
        <f t="shared" si="87"/>
        <v>0</v>
      </c>
    </row>
    <row r="280" spans="2:25" x14ac:dyDescent="0.15">
      <c r="B280" s="92"/>
      <c r="C280" s="49">
        <v>37</v>
      </c>
      <c r="D280" s="41">
        <v>0</v>
      </c>
      <c r="E280" s="42" t="str">
        <f t="shared" si="86"/>
        <v/>
      </c>
      <c r="F280" s="79" t="str">
        <f>IF(AND($C280&lt;F$266,COUNT($E280:E280)&lt;$D$264+1),IF($D280*(1-$I$3)/$D$264*(F$266-$C$280)&gt;$D280*(1-$I$3),$D280*$I$3-$D280*$I$4,$D280*(1-$I$3)/$D$264),"")</f>
        <v/>
      </c>
      <c r="G280" s="79" t="str">
        <f>IF(AND($C280&lt;G$266,COUNT($E280:F280)&lt;$D$264+1),IF($D280*(1-$I$3)/$D$264*(G$266-$C$280)&gt;$D280*(1-$I$3),$D280*$I$3-$D280*$I$4,$D280*(1-$I$3)/$D$264),"")</f>
        <v/>
      </c>
      <c r="H280" s="79" t="str">
        <f>IF(AND($C280&lt;H$266,COUNT($E280:G280)&lt;$D$264+1),IF($D280*(1-$I$3)/$D$264*(H$266-$C$280)&gt;$D280*(1-$I$3),$D280*$I$3-$D280*$I$4,$D280*(1-$I$3)/$D$264),"")</f>
        <v/>
      </c>
      <c r="I280" s="79" t="str">
        <f>IF(AND($C280&lt;I$266,COUNT($E280:H280)&lt;$D$264+1),IF($D280*(1-$I$3)/$D$264*(I$266-$C$280)&gt;$D280*(1-$I$3),$D280*$I$3-$D280*$I$4,$D280*(1-$I$3)/$D$264),"")</f>
        <v/>
      </c>
      <c r="J280" s="79" t="str">
        <f>IF(AND($C280&lt;J$266,COUNT($E280:I280)&lt;$D$264+1),IF($D280*(1-$I$3)/$D$264*(J$266-$C$280)&gt;$D280*(1-$I$3),$D280*$I$3-$D280*$I$4,$D280*(1-$I$3)/$D$264),"")</f>
        <v/>
      </c>
      <c r="K280" s="79" t="str">
        <f>IF(AND($C280&lt;K$266,COUNT($E280:J280)&lt;$D$264+1),IF($D280*(1-$I$3)/$D$264*(K$266-$C$280)&gt;$D280*(1-$I$3),$D280*$I$3-$D280*$I$4,$D280*(1-$I$3)/$D$264),"")</f>
        <v/>
      </c>
      <c r="L280" s="79" t="str">
        <f>IF(AND($C280&lt;L$266,COUNT($E280:K280)&lt;$D$264+1),IF($D280*(1-$I$3)/$D$264*(L$266-$C$280)&gt;$D280*(1-$I$3),$D280*$I$3-$D280*$I$4,$D280*(1-$I$3)/$D$264),"")</f>
        <v/>
      </c>
      <c r="M280" s="79">
        <f>IF(AND($C280&lt;M$266,COUNT($E280:L280)&lt;$D$264+1),IF($D280*(1-$I$3)/$D$264*(M$266-$C$280)&gt;$D280*(1-$I$3),$D280*$I$3-$D280*$I$4,$D280*(1-$I$3)/$D$264),"")</f>
        <v>0</v>
      </c>
      <c r="N280" s="79">
        <f>IF(AND($C280&lt;N$266,COUNT($E280:M280)&lt;$D$264+1),IF($D280*(1-$I$3)/$D$264*(N$266-$C$280)&gt;$D280*(1-$I$3),$D280*$I$3-$D280*$I$4,$D280*(1-$I$3)/$D$264),"")</f>
        <v>0</v>
      </c>
      <c r="O280" s="79">
        <f>IF(AND($C280&lt;O$266,COUNT($E280:N280)&lt;$D$264+1),IF($D280*(1-$I$3)/$D$264*(O$266-$C$280)&gt;$D280*(1-$I$3),$D280*$I$3-$D280*$I$4,$D280*(1-$I$3)/$D$264),"")</f>
        <v>0</v>
      </c>
      <c r="P280" s="79">
        <f>IF(AND($C280&lt;P$266,COUNT($E280:O280)&lt;$D$264+1),IF($D280*(1-$I$3)/$D$264*(P$266-$C$280)&gt;$D280*(1-$I$3),$D280*$I$3-$D280*$I$4,$D280*(1-$I$3)/$D$264),"")</f>
        <v>0</v>
      </c>
      <c r="Q280" s="79">
        <f>IF(AND($C280&lt;Q$266,COUNT($E280:P280)&lt;$D$264+1),IF($D280*(1-$I$3)/$D$264*(Q$266-$C$280)&gt;$D280*(1-$I$3),$D280*$I$3-$D280*$I$4,$D280*(1-$I$3)/$D$264),"")</f>
        <v>0</v>
      </c>
      <c r="R280" s="79">
        <f>IF(AND($C280&lt;R$266,COUNT($E280:Q280)&lt;$D$264+1),IF($D280*(1-$I$3)/$D$264*(R$266-$C$280)&gt;$D280*(1-$I$3),$D280*$I$3-$D280*$I$4,$D280*(1-$I$3)/$D$264),"")</f>
        <v>0</v>
      </c>
      <c r="S280" s="79">
        <f>IF(AND($C280&lt;S$266,COUNT($E280:R280)&lt;$D$264+1),IF($D280*(1-$I$3)/$D$264*(S$266-$C$280)&gt;$D280*(1-$I$3),$D280*$I$3-$D280*$I$4,$D280*(1-$I$3)/$D$264),"")</f>
        <v>0</v>
      </c>
      <c r="T280" s="79">
        <f>IF(AND($C280&lt;T$266,COUNT($E280:S280)&lt;$D$264+1),IF($D280*(1-$I$3)/$D$264*(T$266-$C$280)&gt;$D280*(1-$I$3),$D280*$I$3-$D280*$I$4,$D280*(1-$I$3)/$D$264),"")</f>
        <v>0</v>
      </c>
      <c r="U280" s="79">
        <f>IF(AND($C280&lt;U$266,COUNT($E280:T280)&lt;$D$264+1),IF($D280*(1-$I$3)/$D$264*(U$266-$C$280)&gt;$D280*(1-$I$3),$D280*$I$3-$D280*$I$4,$D280*(1-$I$3)/$D$264),"")</f>
        <v>0</v>
      </c>
      <c r="V280" s="79">
        <f>IF(AND($C280&lt;V$266,COUNT($E280:U280)&lt;$D$264+1),IF($D280*(1-$I$3)/$D$264*(V$266-$C$280)&gt;$D280*(1-$I$3),$D280*$I$3-$D280*$I$4,$D280*(1-$I$3)/$D$264),"")</f>
        <v>0</v>
      </c>
      <c r="W280" s="79">
        <f>IF(AND($C280&lt;W$266,COUNT($E280:V280)&lt;$D$264+1),IF($D280*(1-$I$3)/$D$264*(W$266-$C$280)&gt;$D280*(1-$I$3),$D280*$I$3-$D280*$I$4,$D280*(1-$I$3)/$D$264),"")</f>
        <v>0</v>
      </c>
      <c r="X280" s="79">
        <f>IF(AND($C280&lt;X$266,COUNT($E280:W280)&lt;$D$264+1),IF($D280*(1-$I$3)/$D$264*(X$266-$C$280)&gt;$D280*(1-$I$3),$D280*$I$3-$D280*$I$4,$D280*(1-$I$3)/$D$264),"")</f>
        <v>0</v>
      </c>
      <c r="Y280" s="42">
        <f t="shared" si="87"/>
        <v>0</v>
      </c>
    </row>
    <row r="281" spans="2:25" x14ac:dyDescent="0.15">
      <c r="B281" s="92"/>
      <c r="C281" s="49">
        <v>38</v>
      </c>
      <c r="D281" s="41">
        <v>0</v>
      </c>
      <c r="E281" s="42" t="str">
        <f t="shared" si="86"/>
        <v/>
      </c>
      <c r="F281" s="79" t="str">
        <f>IF(AND($C281&lt;F$266,COUNT($E281:E281)&lt;$D$264+1),IF($D281*(1-$I$3)/$D$264*(F$266-$C$281)&gt;$D281*(1-$I$3),$D281*$I$3-$D281*$I$4,$D281*(1-$I$3)/$D$264),"")</f>
        <v/>
      </c>
      <c r="G281" s="79" t="str">
        <f>IF(AND($C281&lt;G$266,COUNT($E281:F281)&lt;$D$264+1),IF($D281*(1-$I$3)/$D$264*(G$266-$C$281)&gt;$D281*(1-$I$3),$D281*$I$3-$D281*$I$4,$D281*(1-$I$3)/$D$264),"")</f>
        <v/>
      </c>
      <c r="H281" s="79" t="str">
        <f>IF(AND($C281&lt;H$266,COUNT($E281:G281)&lt;$D$264+1),IF($D281*(1-$I$3)/$D$264*(H$266-$C$281)&gt;$D281*(1-$I$3),$D281*$I$3-$D281*$I$4,$D281*(1-$I$3)/$D$264),"")</f>
        <v/>
      </c>
      <c r="I281" s="79" t="str">
        <f>IF(AND($C281&lt;I$266,COUNT($E281:H281)&lt;$D$264+1),IF($D281*(1-$I$3)/$D$264*(I$266-$C$281)&gt;$D281*(1-$I$3),$D281*$I$3-$D281*$I$4,$D281*(1-$I$3)/$D$264),"")</f>
        <v/>
      </c>
      <c r="J281" s="79" t="str">
        <f>IF(AND($C281&lt;J$266,COUNT($E281:I281)&lt;$D$264+1),IF($D281*(1-$I$3)/$D$264*(J$266-$C$281)&gt;$D281*(1-$I$3),$D281*$I$3-$D281*$I$4,$D281*(1-$I$3)/$D$264),"")</f>
        <v/>
      </c>
      <c r="K281" s="79" t="str">
        <f>IF(AND($C281&lt;K$266,COUNT($E281:J281)&lt;$D$264+1),IF($D281*(1-$I$3)/$D$264*(K$266-$C$281)&gt;$D281*(1-$I$3),$D281*$I$3-$D281*$I$4,$D281*(1-$I$3)/$D$264),"")</f>
        <v/>
      </c>
      <c r="L281" s="79" t="str">
        <f>IF(AND($C281&lt;L$266,COUNT($E281:K281)&lt;$D$264+1),IF($D281*(1-$I$3)/$D$264*(L$266-$C$281)&gt;$D281*(1-$I$3),$D281*$I$3-$D281*$I$4,$D281*(1-$I$3)/$D$264),"")</f>
        <v/>
      </c>
      <c r="M281" s="79" t="str">
        <f>IF(AND($C281&lt;M$266,COUNT($E281:L281)&lt;$D$264+1),IF($D281*(1-$I$3)/$D$264*(M$266-$C$281)&gt;$D281*(1-$I$3),$D281*$I$3-$D281*$I$4,$D281*(1-$I$3)/$D$264),"")</f>
        <v/>
      </c>
      <c r="N281" s="79">
        <f>IF(AND($C281&lt;N$266,COUNT($E281:M281)&lt;$D$264+1),IF($D281*(1-$I$3)/$D$264*(N$266-$C$281)&gt;$D281*(1-$I$3),$D281*$I$3-$D281*$I$4,$D281*(1-$I$3)/$D$264),"")</f>
        <v>0</v>
      </c>
      <c r="O281" s="79">
        <f>IF(AND($C281&lt;O$266,COUNT($E281:N281)&lt;$D$264+1),IF($D281*(1-$I$3)/$D$264*(O$266-$C$281)&gt;$D281*(1-$I$3),$D281*$I$3-$D281*$I$4,$D281*(1-$I$3)/$D$264),"")</f>
        <v>0</v>
      </c>
      <c r="P281" s="79">
        <f>IF(AND($C281&lt;P$266,COUNT($E281:O281)&lt;$D$264+1),IF($D281*(1-$I$3)/$D$264*(P$266-$C$281)&gt;$D281*(1-$I$3),$D281*$I$3-$D281*$I$4,$D281*(1-$I$3)/$D$264),"")</f>
        <v>0</v>
      </c>
      <c r="Q281" s="79">
        <f>IF(AND($C281&lt;Q$266,COUNT($E281:P281)&lt;$D$264+1),IF($D281*(1-$I$3)/$D$264*(Q$266-$C$281)&gt;$D281*(1-$I$3),$D281*$I$3-$D281*$I$4,$D281*(1-$I$3)/$D$264),"")</f>
        <v>0</v>
      </c>
      <c r="R281" s="79">
        <f>IF(AND($C281&lt;R$266,COUNT($E281:Q281)&lt;$D$264+1),IF($D281*(1-$I$3)/$D$264*(R$266-$C$281)&gt;$D281*(1-$I$3),$D281*$I$3-$D281*$I$4,$D281*(1-$I$3)/$D$264),"")</f>
        <v>0</v>
      </c>
      <c r="S281" s="79">
        <f>IF(AND($C281&lt;S$266,COUNT($E281:R281)&lt;$D$264+1),IF($D281*(1-$I$3)/$D$264*(S$266-$C$281)&gt;$D281*(1-$I$3),$D281*$I$3-$D281*$I$4,$D281*(1-$I$3)/$D$264),"")</f>
        <v>0</v>
      </c>
      <c r="T281" s="79">
        <f>IF(AND($C281&lt;T$266,COUNT($E281:S281)&lt;$D$264+1),IF($D281*(1-$I$3)/$D$264*(T$266-$C$281)&gt;$D281*(1-$I$3),$D281*$I$3-$D281*$I$4,$D281*(1-$I$3)/$D$264),"")</f>
        <v>0</v>
      </c>
      <c r="U281" s="79">
        <f>IF(AND($C281&lt;U$266,COUNT($E281:T281)&lt;$D$264+1),IF($D281*(1-$I$3)/$D$264*(U$266-$C$281)&gt;$D281*(1-$I$3),$D281*$I$3-$D281*$I$4,$D281*(1-$I$3)/$D$264),"")</f>
        <v>0</v>
      </c>
      <c r="V281" s="79">
        <f>IF(AND($C281&lt;V$266,COUNT($E281:U281)&lt;$D$264+1),IF($D281*(1-$I$3)/$D$264*(V$266-$C$281)&gt;$D281*(1-$I$3),$D281*$I$3-$D281*$I$4,$D281*(1-$I$3)/$D$264),"")</f>
        <v>0</v>
      </c>
      <c r="W281" s="79">
        <f>IF(AND($C281&lt;W$266,COUNT($E281:V281)&lt;$D$264+1),IF($D281*(1-$I$3)/$D$264*(W$266-$C$281)&gt;$D281*(1-$I$3),$D281*$I$3-$D281*$I$4,$D281*(1-$I$3)/$D$264),"")</f>
        <v>0</v>
      </c>
      <c r="X281" s="79">
        <f>IF(AND($C281&lt;X$266,COUNT($E281:W281)&lt;$D$264+1),IF($D281*(1-$I$3)/$D$264*(X$266-$C$281)&gt;$D281*(1-$I$3),$D281*$I$3-$D281*$I$4,$D281*(1-$I$3)/$D$264),"")</f>
        <v>0</v>
      </c>
      <c r="Y281" s="42">
        <f t="shared" si="87"/>
        <v>0</v>
      </c>
    </row>
    <row r="282" spans="2:25" x14ac:dyDescent="0.15">
      <c r="B282" s="92"/>
      <c r="C282" s="49">
        <v>39</v>
      </c>
      <c r="D282" s="41">
        <v>0</v>
      </c>
      <c r="E282" s="42" t="str">
        <f t="shared" si="86"/>
        <v/>
      </c>
      <c r="F282" s="79" t="str">
        <f>IF(AND($C282&lt;F$266,COUNT($E282:E282)&lt;$D$264+1),IF($D282*(1-$I$3)/$D$264*(F$266-$C$282)&gt;$D282*(1-$I$3),$D282*$I$3-$D282*$I$4,$D282*(1-$I$3)/$D$264),"")</f>
        <v/>
      </c>
      <c r="G282" s="79" t="str">
        <f>IF(AND($C282&lt;G$266,COUNT($E282:F282)&lt;$D$264+1),IF($D282*(1-$I$3)/$D$264*(G$266-$C$282)&gt;$D282*(1-$I$3),$D282*$I$3-$D282*$I$4,$D282*(1-$I$3)/$D$264),"")</f>
        <v/>
      </c>
      <c r="H282" s="79" t="str">
        <f>IF(AND($C282&lt;H$266,COUNT($E282:G282)&lt;$D$264+1),IF($D282*(1-$I$3)/$D$264*(H$266-$C$282)&gt;$D282*(1-$I$3),$D282*$I$3-$D282*$I$4,$D282*(1-$I$3)/$D$264),"")</f>
        <v/>
      </c>
      <c r="I282" s="79" t="str">
        <f>IF(AND($C282&lt;I$266,COUNT($E282:H282)&lt;$D$264+1),IF($D282*(1-$I$3)/$D$264*(I$266-$C$282)&gt;$D282*(1-$I$3),$D282*$I$3-$D282*$I$4,$D282*(1-$I$3)/$D$264),"")</f>
        <v/>
      </c>
      <c r="J282" s="79" t="str">
        <f>IF(AND($C282&lt;J$266,COUNT($E282:I282)&lt;$D$264+1),IF($D282*(1-$I$3)/$D$264*(J$266-$C$282)&gt;$D282*(1-$I$3),$D282*$I$3-$D282*$I$4,$D282*(1-$I$3)/$D$264),"")</f>
        <v/>
      </c>
      <c r="K282" s="79" t="str">
        <f>IF(AND($C282&lt;K$266,COUNT($E282:J282)&lt;$D$264+1),IF($D282*(1-$I$3)/$D$264*(K$266-$C$282)&gt;$D282*(1-$I$3),$D282*$I$3-$D282*$I$4,$D282*(1-$I$3)/$D$264),"")</f>
        <v/>
      </c>
      <c r="L282" s="79" t="str">
        <f>IF(AND($C282&lt;L$266,COUNT($E282:K282)&lt;$D$264+1),IF($D282*(1-$I$3)/$D$264*(L$266-$C$282)&gt;$D282*(1-$I$3),$D282*$I$3-$D282*$I$4,$D282*(1-$I$3)/$D$264),"")</f>
        <v/>
      </c>
      <c r="M282" s="79" t="str">
        <f>IF(AND($C282&lt;M$266,COUNT($E282:L282)&lt;$D$264+1),IF($D282*(1-$I$3)/$D$264*(M$266-$C$282)&gt;$D282*(1-$I$3),$D282*$I$3-$D282*$I$4,$D282*(1-$I$3)/$D$264),"")</f>
        <v/>
      </c>
      <c r="N282" s="79" t="str">
        <f>IF(AND($C282&lt;N$266,COUNT($E282:M282)&lt;$D$264+1),IF($D282*(1-$I$3)/$D$264*(N$266-$C$282)&gt;$D282*(1-$I$3),$D282*$I$3-$D282*$I$4,$D282*(1-$I$3)/$D$264),"")</f>
        <v/>
      </c>
      <c r="O282" s="79">
        <f>IF(AND($C282&lt;O$266,COUNT($E282:N282)&lt;$D$264+1),IF($D282*(1-$I$3)/$D$264*(O$266-$C$282)&gt;$D282*(1-$I$3),$D282*$I$3-$D282*$I$4,$D282*(1-$I$3)/$D$264),"")</f>
        <v>0</v>
      </c>
      <c r="P282" s="79">
        <f>IF(AND($C282&lt;P$266,COUNT($E282:O282)&lt;$D$264+1),IF($D282*(1-$I$3)/$D$264*(P$266-$C$282)&gt;$D282*(1-$I$3),$D282*$I$3-$D282*$I$4,$D282*(1-$I$3)/$D$264),"")</f>
        <v>0</v>
      </c>
      <c r="Q282" s="79">
        <f>IF(AND($C282&lt;Q$266,COUNT($E282:P282)&lt;$D$264+1),IF($D282*(1-$I$3)/$D$264*(Q$266-$C$282)&gt;$D282*(1-$I$3),$D282*$I$3-$D282*$I$4,$D282*(1-$I$3)/$D$264),"")</f>
        <v>0</v>
      </c>
      <c r="R282" s="79">
        <f>IF(AND($C282&lt;R$266,COUNT($E282:Q282)&lt;$D$264+1),IF($D282*(1-$I$3)/$D$264*(R$266-$C$282)&gt;$D282*(1-$I$3),$D282*$I$3-$D282*$I$4,$D282*(1-$I$3)/$D$264),"")</f>
        <v>0</v>
      </c>
      <c r="S282" s="79">
        <f>IF(AND($C282&lt;S$266,COUNT($E282:R282)&lt;$D$264+1),IF($D282*(1-$I$3)/$D$264*(S$266-$C$282)&gt;$D282*(1-$I$3),$D282*$I$3-$D282*$I$4,$D282*(1-$I$3)/$D$264),"")</f>
        <v>0</v>
      </c>
      <c r="T282" s="79">
        <f>IF(AND($C282&lt;T$266,COUNT($E282:S282)&lt;$D$264+1),IF($D282*(1-$I$3)/$D$264*(T$266-$C$282)&gt;$D282*(1-$I$3),$D282*$I$3-$D282*$I$4,$D282*(1-$I$3)/$D$264),"")</f>
        <v>0</v>
      </c>
      <c r="U282" s="79">
        <f>IF(AND($C282&lt;U$266,COUNT($E282:T282)&lt;$D$264+1),IF($D282*(1-$I$3)/$D$264*(U$266-$C$282)&gt;$D282*(1-$I$3),$D282*$I$3-$D282*$I$4,$D282*(1-$I$3)/$D$264),"")</f>
        <v>0</v>
      </c>
      <c r="V282" s="79">
        <f>IF(AND($C282&lt;V$266,COUNT($E282:U282)&lt;$D$264+1),IF($D282*(1-$I$3)/$D$264*(V$266-$C$282)&gt;$D282*(1-$I$3),$D282*$I$3-$D282*$I$4,$D282*(1-$I$3)/$D$264),"")</f>
        <v>0</v>
      </c>
      <c r="W282" s="79">
        <f>IF(AND($C282&lt;W$266,COUNT($E282:V282)&lt;$D$264+1),IF($D282*(1-$I$3)/$D$264*(W$266-$C$282)&gt;$D282*(1-$I$3),$D282*$I$3-$D282*$I$4,$D282*(1-$I$3)/$D$264),"")</f>
        <v>0</v>
      </c>
      <c r="X282" s="79">
        <f>IF(AND($C282&lt;X$266,COUNT($E282:W282)&lt;$D$264+1),IF($D282*(1-$I$3)/$D$264*(X$266-$C$282)&gt;$D282*(1-$I$3),$D282*$I$3-$D282*$I$4,$D282*(1-$I$3)/$D$264),"")</f>
        <v>0</v>
      </c>
      <c r="Y282" s="42">
        <f t="shared" si="87"/>
        <v>0</v>
      </c>
    </row>
    <row r="283" spans="2:25" x14ac:dyDescent="0.15">
      <c r="B283" s="92"/>
      <c r="C283" s="49">
        <v>40</v>
      </c>
      <c r="D283" s="41">
        <v>0</v>
      </c>
      <c r="E283" s="42" t="str">
        <f t="shared" si="86"/>
        <v/>
      </c>
      <c r="F283" s="79" t="str">
        <f>IF(AND($C283&lt;F$266,COUNT($E283:E283)&lt;$D$264+1),IF($D283*(1-$I$3)/$D$264*(F$266-$C$283)&gt;$D283*(1-$I$3),$D283*$I$3-$D283*$I$4,$D283*(1-$I$3)/$D$264),"")</f>
        <v/>
      </c>
      <c r="G283" s="79" t="str">
        <f>IF(AND($C283&lt;G$266,COUNT($E283:F283)&lt;$D$264+1),IF($D283*(1-$I$3)/$D$264*(G$266-$C$283)&gt;$D283*(1-$I$3),$D283*$I$3-$D283*$I$4,$D283*(1-$I$3)/$D$264),"")</f>
        <v/>
      </c>
      <c r="H283" s="79" t="str">
        <f>IF(AND($C283&lt;H$266,COUNT($E283:G283)&lt;$D$264+1),IF($D283*(1-$I$3)/$D$264*(H$266-$C$283)&gt;$D283*(1-$I$3),$D283*$I$3-$D283*$I$4,$D283*(1-$I$3)/$D$264),"")</f>
        <v/>
      </c>
      <c r="I283" s="79" t="str">
        <f>IF(AND($C283&lt;I$266,COUNT($E283:H283)&lt;$D$264+1),IF($D283*(1-$I$3)/$D$264*(I$266-$C$283)&gt;$D283*(1-$I$3),$D283*$I$3-$D283*$I$4,$D283*(1-$I$3)/$D$264),"")</f>
        <v/>
      </c>
      <c r="J283" s="79" t="str">
        <f>IF(AND($C283&lt;J$266,COUNT($E283:I283)&lt;$D$264+1),IF($D283*(1-$I$3)/$D$264*(J$266-$C$283)&gt;$D283*(1-$I$3),$D283*$I$3-$D283*$I$4,$D283*(1-$I$3)/$D$264),"")</f>
        <v/>
      </c>
      <c r="K283" s="79" t="str">
        <f>IF(AND($C283&lt;K$266,COUNT($E283:J283)&lt;$D$264+1),IF($D283*(1-$I$3)/$D$264*(K$266-$C$283)&gt;$D283*(1-$I$3),$D283*$I$3-$D283*$I$4,$D283*(1-$I$3)/$D$264),"")</f>
        <v/>
      </c>
      <c r="L283" s="79" t="str">
        <f>IF(AND($C283&lt;L$266,COUNT($E283:K283)&lt;$D$264+1),IF($D283*(1-$I$3)/$D$264*(L$266-$C$283)&gt;$D283*(1-$I$3),$D283*$I$3-$D283*$I$4,$D283*(1-$I$3)/$D$264),"")</f>
        <v/>
      </c>
      <c r="M283" s="79" t="str">
        <f>IF(AND($C283&lt;M$266,COUNT($E283:L283)&lt;$D$264+1),IF($D283*(1-$I$3)/$D$264*(M$266-$C$283)&gt;$D283*(1-$I$3),$D283*$I$3-$D283*$I$4,$D283*(1-$I$3)/$D$264),"")</f>
        <v/>
      </c>
      <c r="N283" s="79" t="str">
        <f>IF(AND($C283&lt;N$266,COUNT($E283:M283)&lt;$D$264+1),IF($D283*(1-$I$3)/$D$264*(N$266-$C$283)&gt;$D283*(1-$I$3),$D283*$I$3-$D283*$I$4,$D283*(1-$I$3)/$D$264),"")</f>
        <v/>
      </c>
      <c r="O283" s="79" t="str">
        <f>IF(AND($C283&lt;O$266,COUNT($E283:N283)&lt;$D$264+1),IF($D283*(1-$I$3)/$D$264*(O$266-$C$283)&gt;$D283*(1-$I$3),$D283*$I$3-$D283*$I$4,$D283*(1-$I$3)/$D$264),"")</f>
        <v/>
      </c>
      <c r="P283" s="79">
        <f>IF(AND($C283&lt;P$266,COUNT($E283:O283)&lt;$D$264+1),IF($D283*(1-$I$3)/$D$264*(P$266-$C$283)&gt;$D283*(1-$I$3),$D283*$I$3-$D283*$I$4,$D283*(1-$I$3)/$D$264),"")</f>
        <v>0</v>
      </c>
      <c r="Q283" s="79">
        <f>IF(AND($C283&lt;Q$266,COUNT($E283:P283)&lt;$D$264+1),IF($D283*(1-$I$3)/$D$264*(Q$266-$C$283)&gt;$D283*(1-$I$3),$D283*$I$3-$D283*$I$4,$D283*(1-$I$3)/$D$264),"")</f>
        <v>0</v>
      </c>
      <c r="R283" s="79">
        <f>IF(AND($C283&lt;R$266,COUNT($E283:Q283)&lt;$D$264+1),IF($D283*(1-$I$3)/$D$264*(R$266-$C$283)&gt;$D283*(1-$I$3),$D283*$I$3-$D283*$I$4,$D283*(1-$I$3)/$D$264),"")</f>
        <v>0</v>
      </c>
      <c r="S283" s="79">
        <f>IF(AND($C283&lt;S$266,COUNT($E283:R283)&lt;$D$264+1),IF($D283*(1-$I$3)/$D$264*(S$266-$C$283)&gt;$D283*(1-$I$3),$D283*$I$3-$D283*$I$4,$D283*(1-$I$3)/$D$264),"")</f>
        <v>0</v>
      </c>
      <c r="T283" s="79">
        <f>IF(AND($C283&lt;T$266,COUNT($E283:S283)&lt;$D$264+1),IF($D283*(1-$I$3)/$D$264*(T$266-$C$283)&gt;$D283*(1-$I$3),$D283*$I$3-$D283*$I$4,$D283*(1-$I$3)/$D$264),"")</f>
        <v>0</v>
      </c>
      <c r="U283" s="79">
        <f>IF(AND($C283&lt;U$266,COUNT($E283:T283)&lt;$D$264+1),IF($D283*(1-$I$3)/$D$264*(U$266-$C$283)&gt;$D283*(1-$I$3),$D283*$I$3-$D283*$I$4,$D283*(1-$I$3)/$D$264),"")</f>
        <v>0</v>
      </c>
      <c r="V283" s="79">
        <f>IF(AND($C283&lt;V$266,COUNT($E283:U283)&lt;$D$264+1),IF($D283*(1-$I$3)/$D$264*(V$266-$C$283)&gt;$D283*(1-$I$3),$D283*$I$3-$D283*$I$4,$D283*(1-$I$3)/$D$264),"")</f>
        <v>0</v>
      </c>
      <c r="W283" s="79">
        <f>IF(AND($C283&lt;W$266,COUNT($E283:V283)&lt;$D$264+1),IF($D283*(1-$I$3)/$D$264*(W$266-$C$283)&gt;$D283*(1-$I$3),$D283*$I$3-$D283*$I$4,$D283*(1-$I$3)/$D$264),"")</f>
        <v>0</v>
      </c>
      <c r="X283" s="79">
        <f>IF(AND($C283&lt;X$266,COUNT($E283:W283)&lt;$D$264+1),IF($D283*(1-$I$3)/$D$264*(X$266-$C$283)&gt;$D283*(1-$I$3),$D283*$I$3-$D283*$I$4,$D283*(1-$I$3)/$D$264),"")</f>
        <v>0</v>
      </c>
      <c r="Y283" s="42">
        <f t="shared" si="87"/>
        <v>0</v>
      </c>
    </row>
    <row r="284" spans="2:25" x14ac:dyDescent="0.15">
      <c r="B284" s="92"/>
      <c r="C284" s="49">
        <v>41</v>
      </c>
      <c r="D284" s="41">
        <v>0</v>
      </c>
      <c r="E284" s="42" t="str">
        <f t="shared" si="86"/>
        <v/>
      </c>
      <c r="F284" s="79" t="str">
        <f>IF(AND($C284&lt;F$266,COUNT($E284:E284)&lt;$D$264+1),IF($D284*(1-$I$3)/$D$264*(F$266-$C$284)&gt;$D284*(1-$I$3),$D284*$I$3-$D284*$I$4,$D284*(1-$I$3)/$D$264),"")</f>
        <v/>
      </c>
      <c r="G284" s="79" t="str">
        <f>IF(AND($C284&lt;G$266,COUNT($E284:F284)&lt;$D$264+1),IF($D284*(1-$I$3)/$D$264*(G$266-$C$284)&gt;$D284*(1-$I$3),$D284*$I$3-$D284*$I$4,$D284*(1-$I$3)/$D$264),"")</f>
        <v/>
      </c>
      <c r="H284" s="79" t="str">
        <f>IF(AND($C284&lt;H$266,COUNT($E284:G284)&lt;$D$264+1),IF($D284*(1-$I$3)/$D$264*(H$266-$C$284)&gt;$D284*(1-$I$3),$D284*$I$3-$D284*$I$4,$D284*(1-$I$3)/$D$264),"")</f>
        <v/>
      </c>
      <c r="I284" s="79" t="str">
        <f>IF(AND($C284&lt;I$266,COUNT($E284:H284)&lt;$D$264+1),IF($D284*(1-$I$3)/$D$264*(I$266-$C$284)&gt;$D284*(1-$I$3),$D284*$I$3-$D284*$I$4,$D284*(1-$I$3)/$D$264),"")</f>
        <v/>
      </c>
      <c r="J284" s="79" t="str">
        <f>IF(AND($C284&lt;J$266,COUNT($E284:I284)&lt;$D$264+1),IF($D284*(1-$I$3)/$D$264*(J$266-$C$284)&gt;$D284*(1-$I$3),$D284*$I$3-$D284*$I$4,$D284*(1-$I$3)/$D$264),"")</f>
        <v/>
      </c>
      <c r="K284" s="79" t="str">
        <f>IF(AND($C284&lt;K$266,COUNT($E284:J284)&lt;$D$264+1),IF($D284*(1-$I$3)/$D$264*(K$266-$C$284)&gt;$D284*(1-$I$3),$D284*$I$3-$D284*$I$4,$D284*(1-$I$3)/$D$264),"")</f>
        <v/>
      </c>
      <c r="L284" s="79" t="str">
        <f>IF(AND($C284&lt;L$266,COUNT($E284:K284)&lt;$D$264+1),IF($D284*(1-$I$3)/$D$264*(L$266-$C$284)&gt;$D284*(1-$I$3),$D284*$I$3-$D284*$I$4,$D284*(1-$I$3)/$D$264),"")</f>
        <v/>
      </c>
      <c r="M284" s="79" t="str">
        <f>IF(AND($C284&lt;M$266,COUNT($E284:L284)&lt;$D$264+1),IF($D284*(1-$I$3)/$D$264*(M$266-$C$284)&gt;$D284*(1-$I$3),$D284*$I$3-$D284*$I$4,$D284*(1-$I$3)/$D$264),"")</f>
        <v/>
      </c>
      <c r="N284" s="79" t="str">
        <f>IF(AND($C284&lt;N$266,COUNT($E284:M284)&lt;$D$264+1),IF($D284*(1-$I$3)/$D$264*(N$266-$C$284)&gt;$D284*(1-$I$3),$D284*$I$3-$D284*$I$4,$D284*(1-$I$3)/$D$264),"")</f>
        <v/>
      </c>
      <c r="O284" s="79" t="str">
        <f>IF(AND($C284&lt;O$266,COUNT($E284:N284)&lt;$D$264+1),IF($D284*(1-$I$3)/$D$264*(O$266-$C$284)&gt;$D284*(1-$I$3),$D284*$I$3-$D284*$I$4,$D284*(1-$I$3)/$D$264),"")</f>
        <v/>
      </c>
      <c r="P284" s="79" t="str">
        <f>IF(AND($C284&lt;P$266,COUNT($E284:O284)&lt;$D$264+1),IF($D284*(1-$I$3)/$D$264*(P$266-$C$284)&gt;$D284*(1-$I$3),$D284*$I$3-$D284*$I$4,$D284*(1-$I$3)/$D$264),"")</f>
        <v/>
      </c>
      <c r="Q284" s="79">
        <f>IF(AND($C284&lt;Q$266,COUNT($E284:P284)&lt;$D$264+1),IF($D284*(1-$I$3)/$D$264*(Q$266-$C$284)&gt;$D284*(1-$I$3),$D284*$I$3-$D284*$I$4,$D284*(1-$I$3)/$D$264),"")</f>
        <v>0</v>
      </c>
      <c r="R284" s="79">
        <f>IF(AND($C284&lt;R$266,COUNT($E284:Q284)&lt;$D$264+1),IF($D284*(1-$I$3)/$D$264*(R$266-$C$284)&gt;$D284*(1-$I$3),$D284*$I$3-$D284*$I$4,$D284*(1-$I$3)/$D$264),"")</f>
        <v>0</v>
      </c>
      <c r="S284" s="79">
        <f>IF(AND($C284&lt;S$266,COUNT($E284:R284)&lt;$D$264+1),IF($D284*(1-$I$3)/$D$264*(S$266-$C$284)&gt;$D284*(1-$I$3),$D284*$I$3-$D284*$I$4,$D284*(1-$I$3)/$D$264),"")</f>
        <v>0</v>
      </c>
      <c r="T284" s="79">
        <f>IF(AND($C284&lt;T$266,COUNT($E284:S284)&lt;$D$264+1),IF($D284*(1-$I$3)/$D$264*(T$266-$C$284)&gt;$D284*(1-$I$3),$D284*$I$3-$D284*$I$4,$D284*(1-$I$3)/$D$264),"")</f>
        <v>0</v>
      </c>
      <c r="U284" s="79">
        <f>IF(AND($C284&lt;U$266,COUNT($E284:T284)&lt;$D$264+1),IF($D284*(1-$I$3)/$D$264*(U$266-$C$284)&gt;$D284*(1-$I$3),$D284*$I$3-$D284*$I$4,$D284*(1-$I$3)/$D$264),"")</f>
        <v>0</v>
      </c>
      <c r="V284" s="79">
        <f>IF(AND($C284&lt;V$266,COUNT($E284:U284)&lt;$D$264+1),IF($D284*(1-$I$3)/$D$264*(V$266-$C$284)&gt;$D284*(1-$I$3),$D284*$I$3-$D284*$I$4,$D284*(1-$I$3)/$D$264),"")</f>
        <v>0</v>
      </c>
      <c r="W284" s="79">
        <f>IF(AND($C284&lt;W$266,COUNT($E284:V284)&lt;$D$264+1),IF($D284*(1-$I$3)/$D$264*(W$266-$C$284)&gt;$D284*(1-$I$3),$D284*$I$3-$D284*$I$4,$D284*(1-$I$3)/$D$264),"")</f>
        <v>0</v>
      </c>
      <c r="X284" s="79">
        <f>IF(AND($C284&lt;X$266,COUNT($E284:W284)&lt;$D$264+1),IF($D284*(1-$I$3)/$D$264*(X$266-$C$284)&gt;$D284*(1-$I$3),$D284*$I$3-$D284*$I$4,$D284*(1-$I$3)/$D$264),"")</f>
        <v>0</v>
      </c>
      <c r="Y284" s="42">
        <f t="shared" si="87"/>
        <v>0</v>
      </c>
    </row>
    <row r="285" spans="2:25" x14ac:dyDescent="0.15">
      <c r="B285" s="92"/>
      <c r="C285" s="49">
        <v>42</v>
      </c>
      <c r="D285" s="41">
        <v>0</v>
      </c>
      <c r="E285" s="42" t="str">
        <f t="shared" si="86"/>
        <v/>
      </c>
      <c r="F285" s="79" t="str">
        <f>IF(AND($C285&lt;F$266,COUNT($E285:E285)&lt;$D$264+1),IF($D285*(1-$I$3)/$D$264*(F$266-$C$285)&gt;$D285*(1-$I$3),$D285*$I$3-$D285*$I$4,$D285*(1-$I$3)/$D$264),"")</f>
        <v/>
      </c>
      <c r="G285" s="79" t="str">
        <f>IF(AND($C285&lt;G$266,COUNT($E285:F285)&lt;$D$264+1),IF($D285*(1-$I$3)/$D$264*(G$266-$C$285)&gt;$D285*(1-$I$3),$D285*$I$3-$D285*$I$4,$D285*(1-$I$3)/$D$264),"")</f>
        <v/>
      </c>
      <c r="H285" s="79" t="str">
        <f>IF(AND($C285&lt;H$266,COUNT($E285:G285)&lt;$D$264+1),IF($D285*(1-$I$3)/$D$264*(H$266-$C$285)&gt;$D285*(1-$I$3),$D285*$I$3-$D285*$I$4,$D285*(1-$I$3)/$D$264),"")</f>
        <v/>
      </c>
      <c r="I285" s="79" t="str">
        <f>IF(AND($C285&lt;I$266,COUNT($E285:H285)&lt;$D$264+1),IF($D285*(1-$I$3)/$D$264*(I$266-$C$285)&gt;$D285*(1-$I$3),$D285*$I$3-$D285*$I$4,$D285*(1-$I$3)/$D$264),"")</f>
        <v/>
      </c>
      <c r="J285" s="79" t="str">
        <f>IF(AND($C285&lt;J$266,COUNT($E285:I285)&lt;$D$264+1),IF($D285*(1-$I$3)/$D$264*(J$266-$C$285)&gt;$D285*(1-$I$3),$D285*$I$3-$D285*$I$4,$D285*(1-$I$3)/$D$264),"")</f>
        <v/>
      </c>
      <c r="K285" s="79" t="str">
        <f>IF(AND($C285&lt;K$266,COUNT($E285:J285)&lt;$D$264+1),IF($D285*(1-$I$3)/$D$264*(K$266-$C$285)&gt;$D285*(1-$I$3),$D285*$I$3-$D285*$I$4,$D285*(1-$I$3)/$D$264),"")</f>
        <v/>
      </c>
      <c r="L285" s="79" t="str">
        <f>IF(AND($C285&lt;L$266,COUNT($E285:K285)&lt;$D$264+1),IF($D285*(1-$I$3)/$D$264*(L$266-$C$285)&gt;$D285*(1-$I$3),$D285*$I$3-$D285*$I$4,$D285*(1-$I$3)/$D$264),"")</f>
        <v/>
      </c>
      <c r="M285" s="79" t="str">
        <f>IF(AND($C285&lt;M$266,COUNT($E285:L285)&lt;$D$264+1),IF($D285*(1-$I$3)/$D$264*(M$266-$C$285)&gt;$D285*(1-$I$3),$D285*$I$3-$D285*$I$4,$D285*(1-$I$3)/$D$264),"")</f>
        <v/>
      </c>
      <c r="N285" s="79" t="str">
        <f>IF(AND($C285&lt;N$266,COUNT($E285:M285)&lt;$D$264+1),IF($D285*(1-$I$3)/$D$264*(N$266-$C$285)&gt;$D285*(1-$I$3),$D285*$I$3-$D285*$I$4,$D285*(1-$I$3)/$D$264),"")</f>
        <v/>
      </c>
      <c r="O285" s="79" t="str">
        <f>IF(AND($C285&lt;O$266,COUNT($E285:N285)&lt;$D$264+1),IF($D285*(1-$I$3)/$D$264*(O$266-$C$285)&gt;$D285*(1-$I$3),$D285*$I$3-$D285*$I$4,$D285*(1-$I$3)/$D$264),"")</f>
        <v/>
      </c>
      <c r="P285" s="79" t="str">
        <f>IF(AND($C285&lt;P$266,COUNT($E285:O285)&lt;$D$264+1),IF($D285*(1-$I$3)/$D$264*(P$266-$C$285)&gt;$D285*(1-$I$3),$D285*$I$3-$D285*$I$4,$D285*(1-$I$3)/$D$264),"")</f>
        <v/>
      </c>
      <c r="Q285" s="79" t="str">
        <f>IF(AND($C285&lt;Q$266,COUNT($E285:P285)&lt;$D$264+1),IF($D285*(1-$I$3)/$D$264*(Q$266-$C$285)&gt;$D285*(1-$I$3),$D285*$I$3-$D285*$I$4,$D285*(1-$I$3)/$D$264),"")</f>
        <v/>
      </c>
      <c r="R285" s="79">
        <f>IF(AND($C285&lt;R$266,COUNT($E285:Q285)&lt;$D$264+1),IF($D285*(1-$I$3)/$D$264*(R$266-$C$285)&gt;$D285*(1-$I$3),$D285*$I$3-$D285*$I$4,$D285*(1-$I$3)/$D$264),"")</f>
        <v>0</v>
      </c>
      <c r="S285" s="79">
        <f>IF(AND($C285&lt;S$266,COUNT($E285:R285)&lt;$D$264+1),IF($D285*(1-$I$3)/$D$264*(S$266-$C$285)&gt;$D285*(1-$I$3),$D285*$I$3-$D285*$I$4,$D285*(1-$I$3)/$D$264),"")</f>
        <v>0</v>
      </c>
      <c r="T285" s="79">
        <f>IF(AND($C285&lt;T$266,COUNT($E285:S285)&lt;$D$264+1),IF($D285*(1-$I$3)/$D$264*(T$266-$C$285)&gt;$D285*(1-$I$3),$D285*$I$3-$D285*$I$4,$D285*(1-$I$3)/$D$264),"")</f>
        <v>0</v>
      </c>
      <c r="U285" s="79">
        <f>IF(AND($C285&lt;U$266,COUNT($E285:T285)&lt;$D$264+1),IF($D285*(1-$I$3)/$D$264*(U$266-$C$285)&gt;$D285*(1-$I$3),$D285*$I$3-$D285*$I$4,$D285*(1-$I$3)/$D$264),"")</f>
        <v>0</v>
      </c>
      <c r="V285" s="79">
        <f>IF(AND($C285&lt;V$266,COUNT($E285:U285)&lt;$D$264+1),IF($D285*(1-$I$3)/$D$264*(V$266-$C$285)&gt;$D285*(1-$I$3),$D285*$I$3-$D285*$I$4,$D285*(1-$I$3)/$D$264),"")</f>
        <v>0</v>
      </c>
      <c r="W285" s="79">
        <f>IF(AND($C285&lt;W$266,COUNT($E285:V285)&lt;$D$264+1),IF($D285*(1-$I$3)/$D$264*(W$266-$C$285)&gt;$D285*(1-$I$3),$D285*$I$3-$D285*$I$4,$D285*(1-$I$3)/$D$264),"")</f>
        <v>0</v>
      </c>
      <c r="X285" s="79">
        <f>IF(AND($C285&lt;X$266,COUNT($E285:W285)&lt;$D$264+1),IF($D285*(1-$I$3)/$D$264*(X$266-$C$285)&gt;$D285*(1-$I$3),$D285*$I$3-$D285*$I$4,$D285*(1-$I$3)/$D$264),"")</f>
        <v>0</v>
      </c>
      <c r="Y285" s="42">
        <f t="shared" si="87"/>
        <v>0</v>
      </c>
    </row>
    <row r="286" spans="2:25" x14ac:dyDescent="0.15">
      <c r="B286" s="92"/>
      <c r="C286" s="49">
        <v>43</v>
      </c>
      <c r="D286" s="41">
        <v>0</v>
      </c>
      <c r="E286" s="42" t="str">
        <f t="shared" si="86"/>
        <v/>
      </c>
      <c r="F286" s="79" t="str">
        <f>IF(AND($C286&lt;F$266,COUNT($E286:E286)&lt;$D$264+1),IF($D286*(1-$I$3)/$D$264*(F$266-$C$286)&gt;$D286*(1-$I$3),$D286*$I$3-$D286*$I$4,$D286*(1-$I$3)/$D$264),"")</f>
        <v/>
      </c>
      <c r="G286" s="79" t="str">
        <f>IF(AND($C286&lt;G$266,COUNT($E286:F286)&lt;$D$264+1),IF($D286*(1-$I$3)/$D$264*(G$266-$C$286)&gt;$D286*(1-$I$3),$D286*$I$3-$D286*$I$4,$D286*(1-$I$3)/$D$264),"")</f>
        <v/>
      </c>
      <c r="H286" s="79" t="str">
        <f>IF(AND($C286&lt;H$266,COUNT($E286:G286)&lt;$D$264+1),IF($D286*(1-$I$3)/$D$264*(H$266-$C$286)&gt;$D286*(1-$I$3),$D286*$I$3-$D286*$I$4,$D286*(1-$I$3)/$D$264),"")</f>
        <v/>
      </c>
      <c r="I286" s="79" t="str">
        <f>IF(AND($C286&lt;I$266,COUNT($E286:H286)&lt;$D$264+1),IF($D286*(1-$I$3)/$D$264*(I$266-$C$286)&gt;$D286*(1-$I$3),$D286*$I$3-$D286*$I$4,$D286*(1-$I$3)/$D$264),"")</f>
        <v/>
      </c>
      <c r="J286" s="79" t="str">
        <f>IF(AND($C286&lt;J$266,COUNT($E286:I286)&lt;$D$264+1),IF($D286*(1-$I$3)/$D$264*(J$266-$C$286)&gt;$D286*(1-$I$3),$D286*$I$3-$D286*$I$4,$D286*(1-$I$3)/$D$264),"")</f>
        <v/>
      </c>
      <c r="K286" s="79" t="str">
        <f>IF(AND($C286&lt;K$266,COUNT($E286:J286)&lt;$D$264+1),IF($D286*(1-$I$3)/$D$264*(K$266-$C$286)&gt;$D286*(1-$I$3),$D286*$I$3-$D286*$I$4,$D286*(1-$I$3)/$D$264),"")</f>
        <v/>
      </c>
      <c r="L286" s="79" t="str">
        <f>IF(AND($C286&lt;L$266,COUNT($E286:K286)&lt;$D$264+1),IF($D286*(1-$I$3)/$D$264*(L$266-$C$286)&gt;$D286*(1-$I$3),$D286*$I$3-$D286*$I$4,$D286*(1-$I$3)/$D$264),"")</f>
        <v/>
      </c>
      <c r="M286" s="79" t="str">
        <f>IF(AND($C286&lt;M$266,COUNT($E286:L286)&lt;$D$264+1),IF($D286*(1-$I$3)/$D$264*(M$266-$C$286)&gt;$D286*(1-$I$3),$D286*$I$3-$D286*$I$4,$D286*(1-$I$3)/$D$264),"")</f>
        <v/>
      </c>
      <c r="N286" s="79" t="str">
        <f>IF(AND($C286&lt;N$266,COUNT($E286:M286)&lt;$D$264+1),IF($D286*(1-$I$3)/$D$264*(N$266-$C$286)&gt;$D286*(1-$I$3),$D286*$I$3-$D286*$I$4,$D286*(1-$I$3)/$D$264),"")</f>
        <v/>
      </c>
      <c r="O286" s="79" t="str">
        <f>IF(AND($C286&lt;O$266,COUNT($E286:N286)&lt;$D$264+1),IF($D286*(1-$I$3)/$D$264*(O$266-$C$286)&gt;$D286*(1-$I$3),$D286*$I$3-$D286*$I$4,$D286*(1-$I$3)/$D$264),"")</f>
        <v/>
      </c>
      <c r="P286" s="79" t="str">
        <f>IF(AND($C286&lt;P$266,COUNT($E286:O286)&lt;$D$264+1),IF($D286*(1-$I$3)/$D$264*(P$266-$C$286)&gt;$D286*(1-$I$3),$D286*$I$3-$D286*$I$4,$D286*(1-$I$3)/$D$264),"")</f>
        <v/>
      </c>
      <c r="Q286" s="79" t="str">
        <f>IF(AND($C286&lt;Q$266,COUNT($E286:P286)&lt;$D$264+1),IF($D286*(1-$I$3)/$D$264*(Q$266-$C$286)&gt;$D286*(1-$I$3),$D286*$I$3-$D286*$I$4,$D286*(1-$I$3)/$D$264),"")</f>
        <v/>
      </c>
      <c r="R286" s="79" t="str">
        <f>IF(AND($C286&lt;R$266,COUNT($E286:Q286)&lt;$D$264+1),IF($D286*(1-$I$3)/$D$264*(R$266-$C$286)&gt;$D286*(1-$I$3),$D286*$I$3-$D286*$I$4,$D286*(1-$I$3)/$D$264),"")</f>
        <v/>
      </c>
      <c r="S286" s="79">
        <f>IF(AND($C286&lt;S$266,COUNT($E286:R286)&lt;$D$264+1),IF($D286*(1-$I$3)/$D$264*(S$266-$C$286)&gt;$D286*(1-$I$3),$D286*$I$3-$D286*$I$4,$D286*(1-$I$3)/$D$264),"")</f>
        <v>0</v>
      </c>
      <c r="T286" s="79">
        <f>IF(AND($C286&lt;T$266,COUNT($E286:S286)&lt;$D$264+1),IF($D286*(1-$I$3)/$D$264*(T$266-$C$286)&gt;$D286*(1-$I$3),$D286*$I$3-$D286*$I$4,$D286*(1-$I$3)/$D$264),"")</f>
        <v>0</v>
      </c>
      <c r="U286" s="79">
        <f>IF(AND($C286&lt;U$266,COUNT($E286:T286)&lt;$D$264+1),IF($D286*(1-$I$3)/$D$264*(U$266-$C$286)&gt;$D286*(1-$I$3),$D286*$I$3-$D286*$I$4,$D286*(1-$I$3)/$D$264),"")</f>
        <v>0</v>
      </c>
      <c r="V286" s="79">
        <f>IF(AND($C286&lt;V$266,COUNT($E286:U286)&lt;$D$264+1),IF($D286*(1-$I$3)/$D$264*(V$266-$C$286)&gt;$D286*(1-$I$3),$D286*$I$3-$D286*$I$4,$D286*(1-$I$3)/$D$264),"")</f>
        <v>0</v>
      </c>
      <c r="W286" s="79">
        <f>IF(AND($C286&lt;W$266,COUNT($E286:V286)&lt;$D$264+1),IF($D286*(1-$I$3)/$D$264*(W$266-$C$286)&gt;$D286*(1-$I$3),$D286*$I$3-$D286*$I$4,$D286*(1-$I$3)/$D$264),"")</f>
        <v>0</v>
      </c>
      <c r="X286" s="79">
        <f>IF(AND($C286&lt;X$266,COUNT($E286:W286)&lt;$D$264+1),IF($D286*(1-$I$3)/$D$264*(X$266-$C$286)&gt;$D286*(1-$I$3),$D286*$I$3-$D286*$I$4,$D286*(1-$I$3)/$D$264),"")</f>
        <v>0</v>
      </c>
      <c r="Y286" s="42">
        <f t="shared" si="87"/>
        <v>0</v>
      </c>
    </row>
    <row r="287" spans="2:25" x14ac:dyDescent="0.15">
      <c r="B287" s="92"/>
      <c r="C287" s="49">
        <v>44</v>
      </c>
      <c r="D287" s="41">
        <v>0</v>
      </c>
      <c r="E287" s="42" t="str">
        <f t="shared" si="86"/>
        <v/>
      </c>
      <c r="F287" s="79" t="str">
        <f>IF(AND($C287&lt;F$266,COUNT($E287:E287)&lt;$D$264+1),IF($D287*(1-$I$3)/$D$264*(F$266-$C$287)&gt;$D287*(1-$I$3),$D287*$I$3-$D287*$I$4,$D287*(1-$I$3)/$D$264),"")</f>
        <v/>
      </c>
      <c r="G287" s="79" t="str">
        <f>IF(AND($C287&lt;G$266,COUNT($E287:F287)&lt;$D$264+1),IF($D287*(1-$I$3)/$D$264*(G$266-$C$287)&gt;$D287*(1-$I$3),$D287*$I$3-$D287*$I$4,$D287*(1-$I$3)/$D$264),"")</f>
        <v/>
      </c>
      <c r="H287" s="79" t="str">
        <f>IF(AND($C287&lt;H$266,COUNT($E287:G287)&lt;$D$264+1),IF($D287*(1-$I$3)/$D$264*(H$266-$C$287)&gt;$D287*(1-$I$3),$D287*$I$3-$D287*$I$4,$D287*(1-$I$3)/$D$264),"")</f>
        <v/>
      </c>
      <c r="I287" s="79" t="str">
        <f>IF(AND($C287&lt;I$266,COUNT($E287:H287)&lt;$D$264+1),IF($D287*(1-$I$3)/$D$264*(I$266-$C$287)&gt;$D287*(1-$I$3),$D287*$I$3-$D287*$I$4,$D287*(1-$I$3)/$D$264),"")</f>
        <v/>
      </c>
      <c r="J287" s="79" t="str">
        <f>IF(AND($C287&lt;J$266,COUNT($E287:I287)&lt;$D$264+1),IF($D287*(1-$I$3)/$D$264*(J$266-$C$287)&gt;$D287*(1-$I$3),$D287*$I$3-$D287*$I$4,$D287*(1-$I$3)/$D$264),"")</f>
        <v/>
      </c>
      <c r="K287" s="79" t="str">
        <f>IF(AND($C287&lt;K$266,COUNT($E287:J287)&lt;$D$264+1),IF($D287*(1-$I$3)/$D$264*(K$266-$C$287)&gt;$D287*(1-$I$3),$D287*$I$3-$D287*$I$4,$D287*(1-$I$3)/$D$264),"")</f>
        <v/>
      </c>
      <c r="L287" s="79" t="str">
        <f>IF(AND($C287&lt;L$266,COUNT($E287:K287)&lt;$D$264+1),IF($D287*(1-$I$3)/$D$264*(L$266-$C$287)&gt;$D287*(1-$I$3),$D287*$I$3-$D287*$I$4,$D287*(1-$I$3)/$D$264),"")</f>
        <v/>
      </c>
      <c r="M287" s="79" t="str">
        <f>IF(AND($C287&lt;M$266,COUNT($E287:L287)&lt;$D$264+1),IF($D287*(1-$I$3)/$D$264*(M$266-$C$287)&gt;$D287*(1-$I$3),$D287*$I$3-$D287*$I$4,$D287*(1-$I$3)/$D$264),"")</f>
        <v/>
      </c>
      <c r="N287" s="79" t="str">
        <f>IF(AND($C287&lt;N$266,COUNT($E287:M287)&lt;$D$264+1),IF($D287*(1-$I$3)/$D$264*(N$266-$C$287)&gt;$D287*(1-$I$3),$D287*$I$3-$D287*$I$4,$D287*(1-$I$3)/$D$264),"")</f>
        <v/>
      </c>
      <c r="O287" s="79" t="str">
        <f>IF(AND($C287&lt;O$266,COUNT($E287:N287)&lt;$D$264+1),IF($D287*(1-$I$3)/$D$264*(O$266-$C$287)&gt;$D287*(1-$I$3),$D287*$I$3-$D287*$I$4,$D287*(1-$I$3)/$D$264),"")</f>
        <v/>
      </c>
      <c r="P287" s="79" t="str">
        <f>IF(AND($C287&lt;P$266,COUNT($E287:O287)&lt;$D$264+1),IF($D287*(1-$I$3)/$D$264*(P$266-$C$287)&gt;$D287*(1-$I$3),$D287*$I$3-$D287*$I$4,$D287*(1-$I$3)/$D$264),"")</f>
        <v/>
      </c>
      <c r="Q287" s="79" t="str">
        <f>IF(AND($C287&lt;Q$266,COUNT($E287:P287)&lt;$D$264+1),IF($D287*(1-$I$3)/$D$264*(Q$266-$C$287)&gt;$D287*(1-$I$3),$D287*$I$3-$D287*$I$4,$D287*(1-$I$3)/$D$264),"")</f>
        <v/>
      </c>
      <c r="R287" s="79" t="str">
        <f>IF(AND($C287&lt;R$266,COUNT($E287:Q287)&lt;$D$264+1),IF($D287*(1-$I$3)/$D$264*(R$266-$C$287)&gt;$D287*(1-$I$3),$D287*$I$3-$D287*$I$4,$D287*(1-$I$3)/$D$264),"")</f>
        <v/>
      </c>
      <c r="S287" s="79" t="str">
        <f>IF(AND($C287&lt;S$266,COUNT($E287:R287)&lt;$D$264+1),IF($D287*(1-$I$3)/$D$264*(S$266-$C$287)&gt;$D287*(1-$I$3),$D287*$I$3-$D287*$I$4,$D287*(1-$I$3)/$D$264),"")</f>
        <v/>
      </c>
      <c r="T287" s="79">
        <f>IF(AND($C287&lt;T$266,COUNT($E287:S287)&lt;$D$264+1),IF($D287*(1-$I$3)/$D$264*(T$266-$C$287)&gt;$D287*(1-$I$3),$D287*$I$3-$D287*$I$4,$D287*(1-$I$3)/$D$264),"")</f>
        <v>0</v>
      </c>
      <c r="U287" s="79">
        <f>IF(AND($C287&lt;U$266,COUNT($E287:T287)&lt;$D$264+1),IF($D287*(1-$I$3)/$D$264*(U$266-$C$287)&gt;$D287*(1-$I$3),$D287*$I$3-$D287*$I$4,$D287*(1-$I$3)/$D$264),"")</f>
        <v>0</v>
      </c>
      <c r="V287" s="79">
        <f>IF(AND($C287&lt;V$266,COUNT($E287:U287)&lt;$D$264+1),IF($D287*(1-$I$3)/$D$264*(V$266-$C$287)&gt;$D287*(1-$I$3),$D287*$I$3-$D287*$I$4,$D287*(1-$I$3)/$D$264),"")</f>
        <v>0</v>
      </c>
      <c r="W287" s="79">
        <f>IF(AND($C287&lt;W$266,COUNT($E287:V287)&lt;$D$264+1),IF($D287*(1-$I$3)/$D$264*(W$266-$C$287)&gt;$D287*(1-$I$3),$D287*$I$3-$D287*$I$4,$D287*(1-$I$3)/$D$264),"")</f>
        <v>0</v>
      </c>
      <c r="X287" s="79">
        <f>IF(AND($C287&lt;X$266,COUNT($E287:W287)&lt;$D$264+1),IF($D287*(1-$I$3)/$D$264*(X$266-$C$287)&gt;$D287*(1-$I$3),$D287*$I$3-$D287*$I$4,$D287*(1-$I$3)/$D$264),"")</f>
        <v>0</v>
      </c>
      <c r="Y287" s="42">
        <f t="shared" si="87"/>
        <v>0</v>
      </c>
    </row>
    <row r="288" spans="2:25" x14ac:dyDescent="0.15">
      <c r="B288" s="92"/>
      <c r="C288" s="49">
        <v>45</v>
      </c>
      <c r="D288" s="41">
        <v>0</v>
      </c>
      <c r="E288" s="42" t="str">
        <f t="shared" si="86"/>
        <v/>
      </c>
      <c r="F288" s="79" t="str">
        <f>IF(AND($C288&lt;F$266,COUNT($E288:E288)&lt;$D$264+1),IF($D288*(1-$I$3)/$D$264*(F$266-$C$288)&gt;$D288*(1-$I$3),$D288*$I$3-$D288*$I$4,$D288*(1-$I$3)/$D$264),"")</f>
        <v/>
      </c>
      <c r="G288" s="79" t="str">
        <f>IF(AND($C288&lt;G$266,COUNT($E288:F288)&lt;$D$264+1),IF($D288*(1-$I$3)/$D$264*(G$266-$C$288)&gt;$D288*(1-$I$3),$D288*$I$3-$D288*$I$4,$D288*(1-$I$3)/$D$264),"")</f>
        <v/>
      </c>
      <c r="H288" s="79" t="str">
        <f>IF(AND($C288&lt;H$266,COUNT($E288:G288)&lt;$D$264+1),IF($D288*(1-$I$3)/$D$264*(H$266-$C$288)&gt;$D288*(1-$I$3),$D288*$I$3-$D288*$I$4,$D288*(1-$I$3)/$D$264),"")</f>
        <v/>
      </c>
      <c r="I288" s="79" t="str">
        <f>IF(AND($C288&lt;I$266,COUNT($E288:H288)&lt;$D$264+1),IF($D288*(1-$I$3)/$D$264*(I$266-$C$288)&gt;$D288*(1-$I$3),$D288*$I$3-$D288*$I$4,$D288*(1-$I$3)/$D$264),"")</f>
        <v/>
      </c>
      <c r="J288" s="79" t="str">
        <f>IF(AND($C288&lt;J$266,COUNT($E288:I288)&lt;$D$264+1),IF($D288*(1-$I$3)/$D$264*(J$266-$C$288)&gt;$D288*(1-$I$3),$D288*$I$3-$D288*$I$4,$D288*(1-$I$3)/$D$264),"")</f>
        <v/>
      </c>
      <c r="K288" s="79" t="str">
        <f>IF(AND($C288&lt;K$266,COUNT($E288:J288)&lt;$D$264+1),IF($D288*(1-$I$3)/$D$264*(K$266-$C$288)&gt;$D288*(1-$I$3),$D288*$I$3-$D288*$I$4,$D288*(1-$I$3)/$D$264),"")</f>
        <v/>
      </c>
      <c r="L288" s="79" t="str">
        <f>IF(AND($C288&lt;L$266,COUNT($E288:K288)&lt;$D$264+1),IF($D288*(1-$I$3)/$D$264*(L$266-$C$288)&gt;$D288*(1-$I$3),$D288*$I$3-$D288*$I$4,$D288*(1-$I$3)/$D$264),"")</f>
        <v/>
      </c>
      <c r="M288" s="79" t="str">
        <f>IF(AND($C288&lt;M$266,COUNT($E288:L288)&lt;$D$264+1),IF($D288*(1-$I$3)/$D$264*(M$266-$C$288)&gt;$D288*(1-$I$3),$D288*$I$3-$D288*$I$4,$D288*(1-$I$3)/$D$264),"")</f>
        <v/>
      </c>
      <c r="N288" s="79" t="str">
        <f>IF(AND($C288&lt;N$266,COUNT($E288:M288)&lt;$D$264+1),IF($D288*(1-$I$3)/$D$264*(N$266-$C$288)&gt;$D288*(1-$I$3),$D288*$I$3-$D288*$I$4,$D288*(1-$I$3)/$D$264),"")</f>
        <v/>
      </c>
      <c r="O288" s="79" t="str">
        <f>IF(AND($C288&lt;O$266,COUNT($E288:N288)&lt;$D$264+1),IF($D288*(1-$I$3)/$D$264*(O$266-$C$288)&gt;$D288*(1-$I$3),$D288*$I$3-$D288*$I$4,$D288*(1-$I$3)/$D$264),"")</f>
        <v/>
      </c>
      <c r="P288" s="79" t="str">
        <f>IF(AND($C288&lt;P$266,COUNT($E288:O288)&lt;$D$264+1),IF($D288*(1-$I$3)/$D$264*(P$266-$C$288)&gt;$D288*(1-$I$3),$D288*$I$3-$D288*$I$4,$D288*(1-$I$3)/$D$264),"")</f>
        <v/>
      </c>
      <c r="Q288" s="79" t="str">
        <f>IF(AND($C288&lt;Q$266,COUNT($E288:P288)&lt;$D$264+1),IF($D288*(1-$I$3)/$D$264*(Q$266-$C$288)&gt;$D288*(1-$I$3),$D288*$I$3-$D288*$I$4,$D288*(1-$I$3)/$D$264),"")</f>
        <v/>
      </c>
      <c r="R288" s="79" t="str">
        <f>IF(AND($C288&lt;R$266,COUNT($E288:Q288)&lt;$D$264+1),IF($D288*(1-$I$3)/$D$264*(R$266-$C$288)&gt;$D288*(1-$I$3),$D288*$I$3-$D288*$I$4,$D288*(1-$I$3)/$D$264),"")</f>
        <v/>
      </c>
      <c r="S288" s="79" t="str">
        <f>IF(AND($C288&lt;S$266,COUNT($E288:R288)&lt;$D$264+1),IF($D288*(1-$I$3)/$D$264*(S$266-$C$288)&gt;$D288*(1-$I$3),$D288*$I$3-$D288*$I$4,$D288*(1-$I$3)/$D$264),"")</f>
        <v/>
      </c>
      <c r="T288" s="79" t="str">
        <f>IF(AND($C288&lt;T$266,COUNT($E288:S288)&lt;$D$264+1),IF($D288*(1-$I$3)/$D$264*(T$266-$C$288)&gt;$D288*(1-$I$3),$D288*$I$3-$D288*$I$4,$D288*(1-$I$3)/$D$264),"")</f>
        <v/>
      </c>
      <c r="U288" s="79">
        <f>IF(AND($C288&lt;U$266,COUNT($E288:T288)&lt;$D$264+1),IF($D288*(1-$I$3)/$D$264*(U$266-$C$288)&gt;$D288*(1-$I$3),$D288*$I$3-$D288*$I$4,$D288*(1-$I$3)/$D$264),"")</f>
        <v>0</v>
      </c>
      <c r="V288" s="79">
        <f>IF(AND($C288&lt;V$266,COUNT($E288:U288)&lt;$D$264+1),IF($D288*(1-$I$3)/$D$264*(V$266-$C$288)&gt;$D288*(1-$I$3),$D288*$I$3-$D288*$I$4,$D288*(1-$I$3)/$D$264),"")</f>
        <v>0</v>
      </c>
      <c r="W288" s="79">
        <f>IF(AND($C288&lt;W$266,COUNT($E288:V288)&lt;$D$264+1),IF($D288*(1-$I$3)/$D$264*(W$266-$C$288)&gt;$D288*(1-$I$3),$D288*$I$3-$D288*$I$4,$D288*(1-$I$3)/$D$264),"")</f>
        <v>0</v>
      </c>
      <c r="X288" s="79">
        <f>IF(AND($C288&lt;X$266,COUNT($E288:W288)&lt;$D$264+1),IF($D288*(1-$I$3)/$D$264*(X$266-$C$288)&gt;$D288*(1-$I$3),$D288*$I$3-$D288*$I$4,$D288*(1-$I$3)/$D$264),"")</f>
        <v>0</v>
      </c>
      <c r="Y288" s="42">
        <f t="shared" si="87"/>
        <v>0</v>
      </c>
    </row>
    <row r="289" spans="1:25" x14ac:dyDescent="0.15">
      <c r="B289" s="92"/>
      <c r="C289" s="49">
        <v>46</v>
      </c>
      <c r="D289" s="41">
        <v>0</v>
      </c>
      <c r="E289" s="42" t="str">
        <f t="shared" si="86"/>
        <v/>
      </c>
      <c r="F289" s="79" t="str">
        <f>IF(AND($C289&lt;F$266,COUNT($E289:E289)&lt;$D$264+1),IF($D289*(1-$I$3)/$D$264*(F$266-$C$289)&gt;$D289*(1-$I$3),$D289*$I$3-$D289*$I$4,$D289*(1-$I$3)/$D$264),"")</f>
        <v/>
      </c>
      <c r="G289" s="79" t="str">
        <f>IF(AND($C289&lt;G$266,COUNT($E289:F289)&lt;$D$264+1),IF($D289*(1-$I$3)/$D$264*(G$266-$C$289)&gt;$D289*(1-$I$3),$D289*$I$3-$D289*$I$4,$D289*(1-$I$3)/$D$264),"")</f>
        <v/>
      </c>
      <c r="H289" s="79" t="str">
        <f>IF(AND($C289&lt;H$266,COUNT($E289:G289)&lt;$D$264+1),IF($D289*(1-$I$3)/$D$264*(H$266-$C$289)&gt;$D289*(1-$I$3),$D289*$I$3-$D289*$I$4,$D289*(1-$I$3)/$D$264),"")</f>
        <v/>
      </c>
      <c r="I289" s="79" t="str">
        <f>IF(AND($C289&lt;I$266,COUNT($E289:H289)&lt;$D$264+1),IF($D289*(1-$I$3)/$D$264*(I$266-$C$289)&gt;$D289*(1-$I$3),$D289*$I$3-$D289*$I$4,$D289*(1-$I$3)/$D$264),"")</f>
        <v/>
      </c>
      <c r="J289" s="79" t="str">
        <f>IF(AND($C289&lt;J$266,COUNT($E289:I289)&lt;$D$264+1),IF($D289*(1-$I$3)/$D$264*(J$266-$C$289)&gt;$D289*(1-$I$3),$D289*$I$3-$D289*$I$4,$D289*(1-$I$3)/$D$264),"")</f>
        <v/>
      </c>
      <c r="K289" s="79" t="str">
        <f>IF(AND($C289&lt;K$266,COUNT($E289:J289)&lt;$D$264+1),IF($D289*(1-$I$3)/$D$264*(K$266-$C$289)&gt;$D289*(1-$I$3),$D289*$I$3-$D289*$I$4,$D289*(1-$I$3)/$D$264),"")</f>
        <v/>
      </c>
      <c r="L289" s="79" t="str">
        <f>IF(AND($C289&lt;L$266,COUNT($E289:K289)&lt;$D$264+1),IF($D289*(1-$I$3)/$D$264*(L$266-$C$289)&gt;$D289*(1-$I$3),$D289*$I$3-$D289*$I$4,$D289*(1-$I$3)/$D$264),"")</f>
        <v/>
      </c>
      <c r="M289" s="79" t="str">
        <f>IF(AND($C289&lt;M$266,COUNT($E289:L289)&lt;$D$264+1),IF($D289*(1-$I$3)/$D$264*(M$266-$C$289)&gt;$D289*(1-$I$3),$D289*$I$3-$D289*$I$4,$D289*(1-$I$3)/$D$264),"")</f>
        <v/>
      </c>
      <c r="N289" s="79" t="str">
        <f>IF(AND($C289&lt;N$266,COUNT($E289:M289)&lt;$D$264+1),IF($D289*(1-$I$3)/$D$264*(N$266-$C$289)&gt;$D289*(1-$I$3),$D289*$I$3-$D289*$I$4,$D289*(1-$I$3)/$D$264),"")</f>
        <v/>
      </c>
      <c r="O289" s="79" t="str">
        <f>IF(AND($C289&lt;O$266,COUNT($E289:N289)&lt;$D$264+1),IF($D289*(1-$I$3)/$D$264*(O$266-$C$289)&gt;$D289*(1-$I$3),$D289*$I$3-$D289*$I$4,$D289*(1-$I$3)/$D$264),"")</f>
        <v/>
      </c>
      <c r="P289" s="79" t="str">
        <f>IF(AND($C289&lt;P$266,COUNT($E289:O289)&lt;$D$264+1),IF($D289*(1-$I$3)/$D$264*(P$266-$C$289)&gt;$D289*(1-$I$3),$D289*$I$3-$D289*$I$4,$D289*(1-$I$3)/$D$264),"")</f>
        <v/>
      </c>
      <c r="Q289" s="79" t="str">
        <f>IF(AND($C289&lt;Q$266,COUNT($E289:P289)&lt;$D$264+1),IF($D289*(1-$I$3)/$D$264*(Q$266-$C$289)&gt;$D289*(1-$I$3),$D289*$I$3-$D289*$I$4,$D289*(1-$I$3)/$D$264),"")</f>
        <v/>
      </c>
      <c r="R289" s="79" t="str">
        <f>IF(AND($C289&lt;R$266,COUNT($E289:Q289)&lt;$D$264+1),IF($D289*(1-$I$3)/$D$264*(R$266-$C$289)&gt;$D289*(1-$I$3),$D289*$I$3-$D289*$I$4,$D289*(1-$I$3)/$D$264),"")</f>
        <v/>
      </c>
      <c r="S289" s="79" t="str">
        <f>IF(AND($C289&lt;S$266,COUNT($E289:R289)&lt;$D$264+1),IF($D289*(1-$I$3)/$D$264*(S$266-$C$289)&gt;$D289*(1-$I$3),$D289*$I$3-$D289*$I$4,$D289*(1-$I$3)/$D$264),"")</f>
        <v/>
      </c>
      <c r="T289" s="79" t="str">
        <f>IF(AND($C289&lt;T$266,COUNT($E289:S289)&lt;$D$264+1),IF($D289*(1-$I$3)/$D$264*(T$266-$C$289)&gt;$D289*(1-$I$3),$D289*$I$3-$D289*$I$4,$D289*(1-$I$3)/$D$264),"")</f>
        <v/>
      </c>
      <c r="U289" s="79" t="str">
        <f>IF(AND($C289&lt;U$266,COUNT($E289:T289)&lt;$D$264+1),IF($D289*(1-$I$3)/$D$264*(U$266-$C$289)&gt;$D289*(1-$I$3),$D289*$I$3-$D289*$I$4,$D289*(1-$I$3)/$D$264),"")</f>
        <v/>
      </c>
      <c r="V289" s="79">
        <f>IF(AND($C289&lt;V$266,COUNT($E289:U289)&lt;$D$264+1),IF($D289*(1-$I$3)/$D$264*(V$266-$C$289)&gt;$D289*(1-$I$3),$D289*$I$3-$D289*$I$4,$D289*(1-$I$3)/$D$264),"")</f>
        <v>0</v>
      </c>
      <c r="W289" s="79">
        <f>IF(AND($C289&lt;W$266,COUNT($E289:V289)&lt;$D$264+1),IF($D289*(1-$I$3)/$D$264*(W$266-$C$289)&gt;$D289*(1-$I$3),$D289*$I$3-$D289*$I$4,$D289*(1-$I$3)/$D$264),"")</f>
        <v>0</v>
      </c>
      <c r="X289" s="79">
        <f>IF(AND($C289&lt;X$266,COUNT($E289:W289)&lt;$D$264+1),IF($D289*(1-$I$3)/$D$264*(X$266-$C$289)&gt;$D289*(1-$I$3),$D289*$I$3-$D289*$I$4,$D289*(1-$I$3)/$D$264),"")</f>
        <v>0</v>
      </c>
      <c r="Y289" s="42">
        <f t="shared" si="87"/>
        <v>0</v>
      </c>
    </row>
    <row r="290" spans="1:25" x14ac:dyDescent="0.15">
      <c r="B290" s="92"/>
      <c r="C290" s="49">
        <v>47</v>
      </c>
      <c r="D290" s="41">
        <v>0</v>
      </c>
      <c r="E290" s="42" t="str">
        <f t="shared" si="86"/>
        <v/>
      </c>
      <c r="F290" s="79" t="str">
        <f>IF(AND($C290&lt;F$266,COUNT($E290:E290)&lt;$D$264+1),IF($D290*(1-$I$3)/$D$264*(F$266-$C$290)&gt;$D290*(1-$I$3),$D290*$I$3-$D290*$I$4,$D290*(1-$I$3)/$D$264),"")</f>
        <v/>
      </c>
      <c r="G290" s="79" t="str">
        <f>IF(AND($C290&lt;G$266,COUNT($E290:F290)&lt;$D$264+1),IF($D290*(1-$I$3)/$D$264*(G$266-$C$290)&gt;$D290*(1-$I$3),$D290*$I$3-$D290*$I$4,$D290*(1-$I$3)/$D$264),"")</f>
        <v/>
      </c>
      <c r="H290" s="79" t="str">
        <f>IF(AND($C290&lt;H$266,COUNT($E290:G290)&lt;$D$264+1),IF($D290*(1-$I$3)/$D$264*(H$266-$C$290)&gt;$D290*(1-$I$3),$D290*$I$3-$D290*$I$4,$D290*(1-$I$3)/$D$264),"")</f>
        <v/>
      </c>
      <c r="I290" s="79" t="str">
        <f>IF(AND($C290&lt;I$266,COUNT($E290:H290)&lt;$D$264+1),IF($D290*(1-$I$3)/$D$264*(I$266-$C$290)&gt;$D290*(1-$I$3),$D290*$I$3-$D290*$I$4,$D290*(1-$I$3)/$D$264),"")</f>
        <v/>
      </c>
      <c r="J290" s="79" t="str">
        <f>IF(AND($C290&lt;J$266,COUNT($E290:I290)&lt;$D$264+1),IF($D290*(1-$I$3)/$D$264*(J$266-$C$290)&gt;$D290*(1-$I$3),$D290*$I$3-$D290*$I$4,$D290*(1-$I$3)/$D$264),"")</f>
        <v/>
      </c>
      <c r="K290" s="79" t="str">
        <f>IF(AND($C290&lt;K$266,COUNT($E290:J290)&lt;$D$264+1),IF($D290*(1-$I$3)/$D$264*(K$266-$C$290)&gt;$D290*(1-$I$3),$D290*$I$3-$D290*$I$4,$D290*(1-$I$3)/$D$264),"")</f>
        <v/>
      </c>
      <c r="L290" s="79" t="str">
        <f>IF(AND($C290&lt;L$266,COUNT($E290:K290)&lt;$D$264+1),IF($D290*(1-$I$3)/$D$264*(L$266-$C$290)&gt;$D290*(1-$I$3),$D290*$I$3-$D290*$I$4,$D290*(1-$I$3)/$D$264),"")</f>
        <v/>
      </c>
      <c r="M290" s="79" t="str">
        <f>IF(AND($C290&lt;M$266,COUNT($E290:L290)&lt;$D$264+1),IF($D290*(1-$I$3)/$D$264*(M$266-$C$290)&gt;$D290*(1-$I$3),$D290*$I$3-$D290*$I$4,$D290*(1-$I$3)/$D$264),"")</f>
        <v/>
      </c>
      <c r="N290" s="79" t="str">
        <f>IF(AND($C290&lt;N$266,COUNT($E290:M290)&lt;$D$264+1),IF($D290*(1-$I$3)/$D$264*(N$266-$C$290)&gt;$D290*(1-$I$3),$D290*$I$3-$D290*$I$4,$D290*(1-$I$3)/$D$264),"")</f>
        <v/>
      </c>
      <c r="O290" s="79" t="str">
        <f>IF(AND($C290&lt;O$266,COUNT($E290:N290)&lt;$D$264+1),IF($D290*(1-$I$3)/$D$264*(O$266-$C$290)&gt;$D290*(1-$I$3),$D290*$I$3-$D290*$I$4,$D290*(1-$I$3)/$D$264),"")</f>
        <v/>
      </c>
      <c r="P290" s="79" t="str">
        <f>IF(AND($C290&lt;P$266,COUNT($E290:O290)&lt;$D$264+1),IF($D290*(1-$I$3)/$D$264*(P$266-$C$290)&gt;$D290*(1-$I$3),$D290*$I$3-$D290*$I$4,$D290*(1-$I$3)/$D$264),"")</f>
        <v/>
      </c>
      <c r="Q290" s="79" t="str">
        <f>IF(AND($C290&lt;Q$266,COUNT($E290:P290)&lt;$D$264+1),IF($D290*(1-$I$3)/$D$264*(Q$266-$C$290)&gt;$D290*(1-$I$3),$D290*$I$3-$D290*$I$4,$D290*(1-$I$3)/$D$264),"")</f>
        <v/>
      </c>
      <c r="R290" s="79" t="str">
        <f>IF(AND($C290&lt;R$266,COUNT($E290:Q290)&lt;$D$264+1),IF($D290*(1-$I$3)/$D$264*(R$266-$C$290)&gt;$D290*(1-$I$3),$D290*$I$3-$D290*$I$4,$D290*(1-$I$3)/$D$264),"")</f>
        <v/>
      </c>
      <c r="S290" s="79" t="str">
        <f>IF(AND($C290&lt;S$266,COUNT($E290:R290)&lt;$D$264+1),IF($D290*(1-$I$3)/$D$264*(S$266-$C$290)&gt;$D290*(1-$I$3),$D290*$I$3-$D290*$I$4,$D290*(1-$I$3)/$D$264),"")</f>
        <v/>
      </c>
      <c r="T290" s="79" t="str">
        <f>IF(AND($C290&lt;T$266,COUNT($E290:S290)&lt;$D$264+1),IF($D290*(1-$I$3)/$D$264*(T$266-$C$290)&gt;$D290*(1-$I$3),$D290*$I$3-$D290*$I$4,$D290*(1-$I$3)/$D$264),"")</f>
        <v/>
      </c>
      <c r="U290" s="79" t="str">
        <f>IF(AND($C290&lt;U$266,COUNT($E290:T290)&lt;$D$264+1),IF($D290*(1-$I$3)/$D$264*(U$266-$C$290)&gt;$D290*(1-$I$3),$D290*$I$3-$D290*$I$4,$D290*(1-$I$3)/$D$264),"")</f>
        <v/>
      </c>
      <c r="V290" s="79" t="str">
        <f>IF(AND($C290&lt;V$266,COUNT($E290:U290)&lt;$D$264+1),IF($D290*(1-$I$3)/$D$264*(V$266-$C$290)&gt;$D290*(1-$I$3),$D290*$I$3-$D290*$I$4,$D290*(1-$I$3)/$D$264),"")</f>
        <v/>
      </c>
      <c r="W290" s="79">
        <f>IF(AND($C290&lt;W$266,COUNT($E290:V290)&lt;$D$264+1),IF($D290*(1-$I$3)/$D$264*(W$266-$C$290)&gt;$D290*(1-$I$3),$D290*$I$3-$D290*$I$4,$D290*(1-$I$3)/$D$264),"")</f>
        <v>0</v>
      </c>
      <c r="X290" s="79">
        <f>IF(AND($C290&lt;X$266,COUNT($E290:W290)&lt;$D$264+1),IF($D290*(1-$I$3)/$D$264*(X$266-$C$290)&gt;$D290*(1-$I$3),$D290*$I$3-$D290*$I$4,$D290*(1-$I$3)/$D$264),"")</f>
        <v>0</v>
      </c>
      <c r="Y290" s="42">
        <f t="shared" si="87"/>
        <v>0</v>
      </c>
    </row>
    <row r="291" spans="1:25" x14ac:dyDescent="0.15">
      <c r="B291" s="92"/>
      <c r="C291" s="49">
        <v>48</v>
      </c>
      <c r="D291" s="41">
        <v>0</v>
      </c>
      <c r="E291" s="42" t="str">
        <f t="shared" si="86"/>
        <v/>
      </c>
      <c r="F291" s="79" t="str">
        <f>IF(AND($C291&lt;F$266,COUNT($E291:E291)&lt;$D$264+1),IF($D291*(1-$I$3)/$D$264*(F$266-$C$291)&gt;$D291*(1-$I$3),$D291*$I$3-$D291*$I$4,$D291*(1-$I$3)/$D$264),"")</f>
        <v/>
      </c>
      <c r="G291" s="79" t="str">
        <f>IF(AND($C291&lt;G$266,COUNT($E291:F291)&lt;$D$264+1),IF($D291*(1-$I$3)/$D$264*(G$266-$C$291)&gt;$D291*(1-$I$3),$D291*$I$3-$D291*$I$4,$D291*(1-$I$3)/$D$264),"")</f>
        <v/>
      </c>
      <c r="H291" s="79" t="str">
        <f>IF(AND($C291&lt;H$266,COUNT($E291:G291)&lt;$D$264+1),IF($D291*(1-$I$3)/$D$264*(H$266-$C$291)&gt;$D291*(1-$I$3),$D291*$I$3-$D291*$I$4,$D291*(1-$I$3)/$D$264),"")</f>
        <v/>
      </c>
      <c r="I291" s="79" t="str">
        <f>IF(AND($C291&lt;I$266,COUNT($E291:H291)&lt;$D$264+1),IF($D291*(1-$I$3)/$D$264*(I$266-$C$291)&gt;$D291*(1-$I$3),$D291*$I$3-$D291*$I$4,$D291*(1-$I$3)/$D$264),"")</f>
        <v/>
      </c>
      <c r="J291" s="79" t="str">
        <f>IF(AND($C291&lt;J$266,COUNT($E291:I291)&lt;$D$264+1),IF($D291*(1-$I$3)/$D$264*(J$266-$C$291)&gt;$D291*(1-$I$3),$D291*$I$3-$D291*$I$4,$D291*(1-$I$3)/$D$264),"")</f>
        <v/>
      </c>
      <c r="K291" s="79" t="str">
        <f>IF(AND($C291&lt;K$266,COUNT($E291:J291)&lt;$D$264+1),IF($D291*(1-$I$3)/$D$264*(K$266-$C$291)&gt;$D291*(1-$I$3),$D291*$I$3-$D291*$I$4,$D291*(1-$I$3)/$D$264),"")</f>
        <v/>
      </c>
      <c r="L291" s="79" t="str">
        <f>IF(AND($C291&lt;L$266,COUNT($E291:K291)&lt;$D$264+1),IF($D291*(1-$I$3)/$D$264*(L$266-$C$291)&gt;$D291*(1-$I$3),$D291*$I$3-$D291*$I$4,$D291*(1-$I$3)/$D$264),"")</f>
        <v/>
      </c>
      <c r="M291" s="79" t="str">
        <f>IF(AND($C291&lt;M$266,COUNT($E291:L291)&lt;$D$264+1),IF($D291*(1-$I$3)/$D$264*(M$266-$C$291)&gt;$D291*(1-$I$3),$D291*$I$3-$D291*$I$4,$D291*(1-$I$3)/$D$264),"")</f>
        <v/>
      </c>
      <c r="N291" s="79" t="str">
        <f>IF(AND($C291&lt;N$266,COUNT($E291:M291)&lt;$D$264+1),IF($D291*(1-$I$3)/$D$264*(N$266-$C$291)&gt;$D291*(1-$I$3),$D291*$I$3-$D291*$I$4,$D291*(1-$I$3)/$D$264),"")</f>
        <v/>
      </c>
      <c r="O291" s="79" t="str">
        <f>IF(AND($C291&lt;O$266,COUNT($E291:N291)&lt;$D$264+1),IF($D291*(1-$I$3)/$D$264*(O$266-$C$291)&gt;$D291*(1-$I$3),$D291*$I$3-$D291*$I$4,$D291*(1-$I$3)/$D$264),"")</f>
        <v/>
      </c>
      <c r="P291" s="79" t="str">
        <f>IF(AND($C291&lt;P$266,COUNT($E291:O291)&lt;$D$264+1),IF($D291*(1-$I$3)/$D$264*(P$266-$C$291)&gt;$D291*(1-$I$3),$D291*$I$3-$D291*$I$4,$D291*(1-$I$3)/$D$264),"")</f>
        <v/>
      </c>
      <c r="Q291" s="79" t="str">
        <f>IF(AND($C291&lt;Q$266,COUNT($E291:P291)&lt;$D$264+1),IF($D291*(1-$I$3)/$D$264*(Q$266-$C$291)&gt;$D291*(1-$I$3),$D291*$I$3-$D291*$I$4,$D291*(1-$I$3)/$D$264),"")</f>
        <v/>
      </c>
      <c r="R291" s="79" t="str">
        <f>IF(AND($C291&lt;R$266,COUNT($E291:Q291)&lt;$D$264+1),IF($D291*(1-$I$3)/$D$264*(R$266-$C$291)&gt;$D291*(1-$I$3),$D291*$I$3-$D291*$I$4,$D291*(1-$I$3)/$D$264),"")</f>
        <v/>
      </c>
      <c r="S291" s="79" t="str">
        <f>IF(AND($C291&lt;S$266,COUNT($E291:R291)&lt;$D$264+1),IF($D291*(1-$I$3)/$D$264*(S$266-$C$291)&gt;$D291*(1-$I$3),$D291*$I$3-$D291*$I$4,$D291*(1-$I$3)/$D$264),"")</f>
        <v/>
      </c>
      <c r="T291" s="79" t="str">
        <f>IF(AND($C291&lt;T$266,COUNT($E291:S291)&lt;$D$264+1),IF($D291*(1-$I$3)/$D$264*(T$266-$C$291)&gt;$D291*(1-$I$3),$D291*$I$3-$D291*$I$4,$D291*(1-$I$3)/$D$264),"")</f>
        <v/>
      </c>
      <c r="U291" s="79" t="str">
        <f>IF(AND($C291&lt;U$266,COUNT($E291:T291)&lt;$D$264+1),IF($D291*(1-$I$3)/$D$264*(U$266-$C$291)&gt;$D291*(1-$I$3),$D291*$I$3-$D291*$I$4,$D291*(1-$I$3)/$D$264),"")</f>
        <v/>
      </c>
      <c r="V291" s="79" t="str">
        <f>IF(AND($C291&lt;V$266,COUNT($E291:U291)&lt;$D$264+1),IF($D291*(1-$I$3)/$D$264*(V$266-$C$291)&gt;$D291*(1-$I$3),$D291*$I$3-$D291*$I$4,$D291*(1-$I$3)/$D$264),"")</f>
        <v/>
      </c>
      <c r="W291" s="79" t="str">
        <f>IF(AND($C291&lt;W$266,COUNT($E291:V291)&lt;$D$264+1),IF($D291*(1-$I$3)/$D$264*(W$266-$C$291)&gt;$D291*(1-$I$3),$D291*$I$3-$D291*$I$4,$D291*(1-$I$3)/$D$264),"")</f>
        <v/>
      </c>
      <c r="X291" s="79">
        <f>IF(AND($C291&lt;X$266,COUNT($E291:W291)&lt;$D$264+1),IF($D291*(1-$I$3)/$D$264*(X$266-$C$291)&gt;$D291*(1-$I$3),$D291*$I$3-$D291*$I$4,$D291*(1-$I$3)/$D$264),"")</f>
        <v>0</v>
      </c>
      <c r="Y291" s="42">
        <f t="shared" si="87"/>
        <v>0</v>
      </c>
    </row>
    <row r="292" spans="1:25" x14ac:dyDescent="0.15">
      <c r="B292" s="93"/>
      <c r="C292" s="52">
        <v>49</v>
      </c>
      <c r="D292" s="43">
        <v>0</v>
      </c>
      <c r="E292" s="44" t="str">
        <f t="shared" si="86"/>
        <v/>
      </c>
      <c r="F292" s="80" t="str">
        <f>IF(AND($C292&lt;F$266,COUNT($E292:E292)&lt;$D$264+1),IF($D292*(1-$I$3)/$D$264*(F$266-$C$292)&gt;$D292*(1-$I$3),$D292*$I$3-$D292*$I$4,$D292*(1-$I$3)/$D$264),"")</f>
        <v/>
      </c>
      <c r="G292" s="80" t="str">
        <f>IF(AND($C292&lt;G$266,COUNT($E292:F292)&lt;$D$264+1),IF($D292*(1-$I$3)/$D$264*(G$266-$C$292)&gt;$D292*(1-$I$3),$D292*$I$3-$D292*$I$4,$D292*(1-$I$3)/$D$264),"")</f>
        <v/>
      </c>
      <c r="H292" s="80" t="str">
        <f>IF(AND($C292&lt;H$266,COUNT($E292:G292)&lt;$D$264+1),IF($D292*(1-$I$3)/$D$264*(H$266-$C$292)&gt;$D292*(1-$I$3),$D292*$I$3-$D292*$I$4,$D292*(1-$I$3)/$D$264),"")</f>
        <v/>
      </c>
      <c r="I292" s="80" t="str">
        <f>IF(AND($C292&lt;I$266,COUNT($E292:H292)&lt;$D$264+1),IF($D292*(1-$I$3)/$D$264*(I$266-$C$292)&gt;$D292*(1-$I$3),$D292*$I$3-$D292*$I$4,$D292*(1-$I$3)/$D$264),"")</f>
        <v/>
      </c>
      <c r="J292" s="80" t="str">
        <f>IF(AND($C292&lt;J$266,COUNT($E292:I292)&lt;$D$264+1),IF($D292*(1-$I$3)/$D$264*(J$266-$C$292)&gt;$D292*(1-$I$3),$D292*$I$3-$D292*$I$4,$D292*(1-$I$3)/$D$264),"")</f>
        <v/>
      </c>
      <c r="K292" s="80" t="str">
        <f>IF(AND($C292&lt;K$266,COUNT($E292:J292)&lt;$D$264+1),IF($D292*(1-$I$3)/$D$264*(K$266-$C$292)&gt;$D292*(1-$I$3),$D292*$I$3-$D292*$I$4,$D292*(1-$I$3)/$D$264),"")</f>
        <v/>
      </c>
      <c r="L292" s="80" t="str">
        <f>IF(AND($C292&lt;L$266,COUNT($E292:K292)&lt;$D$264+1),IF($D292*(1-$I$3)/$D$264*(L$266-$C$292)&gt;$D292*(1-$I$3),$D292*$I$3-$D292*$I$4,$D292*(1-$I$3)/$D$264),"")</f>
        <v/>
      </c>
      <c r="M292" s="80" t="str">
        <f>IF(AND($C292&lt;M$266,COUNT($E292:L292)&lt;$D$264+1),IF($D292*(1-$I$3)/$D$264*(M$266-$C$292)&gt;$D292*(1-$I$3),$D292*$I$3-$D292*$I$4,$D292*(1-$I$3)/$D$264),"")</f>
        <v/>
      </c>
      <c r="N292" s="80" t="str">
        <f>IF(AND($C292&lt;N$266,COUNT($E292:M292)&lt;$D$264+1),IF($D292*(1-$I$3)/$D$264*(N$266-$C$292)&gt;$D292*(1-$I$3),$D292*$I$3-$D292*$I$4,$D292*(1-$I$3)/$D$264),"")</f>
        <v/>
      </c>
      <c r="O292" s="80" t="str">
        <f>IF(AND($C292&lt;O$266,COUNT($E292:N292)&lt;$D$264+1),IF($D292*(1-$I$3)/$D$264*(O$266-$C$292)&gt;$D292*(1-$I$3),$D292*$I$3-$D292*$I$4,$D292*(1-$I$3)/$D$264),"")</f>
        <v/>
      </c>
      <c r="P292" s="80" t="str">
        <f>IF(AND($C292&lt;P$266,COUNT($E292:O292)&lt;$D$264+1),IF($D292*(1-$I$3)/$D$264*(P$266-$C$292)&gt;$D292*(1-$I$3),$D292*$I$3-$D292*$I$4,$D292*(1-$I$3)/$D$264),"")</f>
        <v/>
      </c>
      <c r="Q292" s="80" t="str">
        <f>IF(AND($C292&lt;Q$266,COUNT($E292:P292)&lt;$D$264+1),IF($D292*(1-$I$3)/$D$264*(Q$266-$C$292)&gt;$D292*(1-$I$3),$D292*$I$3-$D292*$I$4,$D292*(1-$I$3)/$D$264),"")</f>
        <v/>
      </c>
      <c r="R292" s="80" t="str">
        <f>IF(AND($C292&lt;R$266,COUNT($E292:Q292)&lt;$D$264+1),IF($D292*(1-$I$3)/$D$264*(R$266-$C$292)&gt;$D292*(1-$I$3),$D292*$I$3-$D292*$I$4,$D292*(1-$I$3)/$D$264),"")</f>
        <v/>
      </c>
      <c r="S292" s="80" t="str">
        <f>IF(AND($C292&lt;S$266,COUNT($E292:R292)&lt;$D$264+1),IF($D292*(1-$I$3)/$D$264*(S$266-$C$292)&gt;$D292*(1-$I$3),$D292*$I$3-$D292*$I$4,$D292*(1-$I$3)/$D$264),"")</f>
        <v/>
      </c>
      <c r="T292" s="80" t="str">
        <f>IF(AND($C292&lt;T$266,COUNT($E292:S292)&lt;$D$264+1),IF($D292*(1-$I$3)/$D$264*(T$266-$C$292)&gt;$D292*(1-$I$3),$D292*$I$3-$D292*$I$4,$D292*(1-$I$3)/$D$264),"")</f>
        <v/>
      </c>
      <c r="U292" s="80" t="str">
        <f>IF(AND($C292&lt;U$266,COUNT($E292:T292)&lt;$D$264+1),IF($D292*(1-$I$3)/$D$264*(U$266-$C$292)&gt;$D292*(1-$I$3),$D292*$I$3-$D292*$I$4,$D292*(1-$I$3)/$D$264),"")</f>
        <v/>
      </c>
      <c r="V292" s="80" t="str">
        <f>IF(AND($C292&lt;V$266,COUNT($E292:U292)&lt;$D$264+1),IF($D292*(1-$I$3)/$D$264*(V$266-$C$292)&gt;$D292*(1-$I$3),$D292*$I$3-$D292*$I$4,$D292*(1-$I$3)/$D$264),"")</f>
        <v/>
      </c>
      <c r="W292" s="80" t="str">
        <f>IF(AND($C292&lt;W$266,COUNT($E292:V292)&lt;$D$264+1),IF($D292*(1-$I$3)/$D$264*(W$266-$C$292)&gt;$D292*(1-$I$3),$D292*$I$3-$D292*$I$4,$D292*(1-$I$3)/$D$264),"")</f>
        <v/>
      </c>
      <c r="X292" s="80" t="str">
        <f>IF(AND($C292&lt;X$266,COUNT($E292:W292)&lt;$D$264+1),IF($D292*(1-$I$3)/$D$264*(X$266-$C$292)&gt;$D292*(1-$I$3),$D292*$I$3-$D292*$I$4,$D292*(1-$I$3)/$D$264),"")</f>
        <v/>
      </c>
      <c r="Y292" s="44">
        <f t="shared" si="87"/>
        <v>0</v>
      </c>
    </row>
    <row r="294" spans="1:25" x14ac:dyDescent="0.15">
      <c r="Y294" s="123" t="s">
        <v>53</v>
      </c>
    </row>
    <row r="295" spans="1:25" ht="15" x14ac:dyDescent="0.15">
      <c r="A295" s="148" t="s">
        <v>140</v>
      </c>
      <c r="E295" s="10">
        <v>30</v>
      </c>
      <c r="F295" s="10">
        <f t="shared" ref="F295:X296" si="88">E295+1</f>
        <v>31</v>
      </c>
      <c r="G295" s="10">
        <f t="shared" si="88"/>
        <v>32</v>
      </c>
      <c r="H295" s="10">
        <f t="shared" si="88"/>
        <v>33</v>
      </c>
      <c r="I295" s="10">
        <f t="shared" si="88"/>
        <v>34</v>
      </c>
      <c r="J295" s="10">
        <f t="shared" si="88"/>
        <v>35</v>
      </c>
      <c r="K295" s="10">
        <f t="shared" si="88"/>
        <v>36</v>
      </c>
      <c r="L295" s="10">
        <f t="shared" si="88"/>
        <v>37</v>
      </c>
      <c r="M295" s="10">
        <f t="shared" si="88"/>
        <v>38</v>
      </c>
      <c r="N295" s="10">
        <f t="shared" si="88"/>
        <v>39</v>
      </c>
      <c r="O295" s="10">
        <f t="shared" si="88"/>
        <v>40</v>
      </c>
      <c r="P295" s="10">
        <f t="shared" si="88"/>
        <v>41</v>
      </c>
      <c r="Q295" s="10">
        <f t="shared" si="88"/>
        <v>42</v>
      </c>
      <c r="R295" s="10">
        <f t="shared" si="88"/>
        <v>43</v>
      </c>
      <c r="S295" s="10">
        <f t="shared" si="88"/>
        <v>44</v>
      </c>
      <c r="T295" s="10">
        <f t="shared" si="88"/>
        <v>45</v>
      </c>
      <c r="U295" s="10">
        <f t="shared" si="88"/>
        <v>46</v>
      </c>
      <c r="V295" s="10">
        <f t="shared" si="88"/>
        <v>47</v>
      </c>
      <c r="W295" s="10">
        <f t="shared" si="88"/>
        <v>48</v>
      </c>
      <c r="X295" s="10">
        <f t="shared" si="88"/>
        <v>49</v>
      </c>
      <c r="Y295" s="124"/>
    </row>
    <row r="296" spans="1:25" x14ac:dyDescent="0.15">
      <c r="E296" s="6">
        <v>1</v>
      </c>
      <c r="F296" s="6">
        <f t="shared" si="88"/>
        <v>2</v>
      </c>
      <c r="G296" s="6">
        <f t="shared" si="88"/>
        <v>3</v>
      </c>
      <c r="H296" s="6">
        <f t="shared" si="88"/>
        <v>4</v>
      </c>
      <c r="I296" s="6">
        <f t="shared" si="88"/>
        <v>5</v>
      </c>
      <c r="J296" s="6">
        <f t="shared" si="88"/>
        <v>6</v>
      </c>
      <c r="K296" s="6">
        <f t="shared" si="88"/>
        <v>7</v>
      </c>
      <c r="L296" s="6">
        <f t="shared" si="88"/>
        <v>8</v>
      </c>
      <c r="M296" s="6">
        <f t="shared" si="88"/>
        <v>9</v>
      </c>
      <c r="N296" s="6">
        <f t="shared" si="88"/>
        <v>10</v>
      </c>
      <c r="O296" s="6">
        <f t="shared" si="88"/>
        <v>11</v>
      </c>
      <c r="P296" s="6">
        <f t="shared" si="88"/>
        <v>12</v>
      </c>
      <c r="Q296" s="6">
        <f t="shared" si="88"/>
        <v>13</v>
      </c>
      <c r="R296" s="6">
        <f t="shared" si="88"/>
        <v>14</v>
      </c>
      <c r="S296" s="6">
        <f t="shared" si="88"/>
        <v>15</v>
      </c>
      <c r="T296" s="6">
        <f t="shared" si="88"/>
        <v>16</v>
      </c>
      <c r="U296" s="6">
        <f t="shared" si="88"/>
        <v>17</v>
      </c>
      <c r="V296" s="6">
        <f t="shared" si="88"/>
        <v>18</v>
      </c>
      <c r="W296" s="6">
        <f t="shared" si="88"/>
        <v>19</v>
      </c>
      <c r="X296" s="6">
        <f t="shared" si="88"/>
        <v>20</v>
      </c>
      <c r="Y296" s="125" t="s">
        <v>54</v>
      </c>
    </row>
    <row r="297" spans="1:25" x14ac:dyDescent="0.15">
      <c r="E297" s="7">
        <v>43555</v>
      </c>
      <c r="F297" s="7">
        <f t="shared" ref="F297:X297" si="89">DATE(YEAR(E297)+1,MONTH(E297),DAY(E297))</f>
        <v>43921</v>
      </c>
      <c r="G297" s="7">
        <f t="shared" si="89"/>
        <v>44286</v>
      </c>
      <c r="H297" s="7">
        <f t="shared" si="89"/>
        <v>44651</v>
      </c>
      <c r="I297" s="7">
        <f t="shared" si="89"/>
        <v>45016</v>
      </c>
      <c r="J297" s="7">
        <f t="shared" si="89"/>
        <v>45382</v>
      </c>
      <c r="K297" s="7">
        <f t="shared" si="89"/>
        <v>45747</v>
      </c>
      <c r="L297" s="7">
        <f t="shared" si="89"/>
        <v>46112</v>
      </c>
      <c r="M297" s="7">
        <f t="shared" si="89"/>
        <v>46477</v>
      </c>
      <c r="N297" s="7">
        <f t="shared" si="89"/>
        <v>46843</v>
      </c>
      <c r="O297" s="7">
        <f t="shared" si="89"/>
        <v>47208</v>
      </c>
      <c r="P297" s="7">
        <f t="shared" si="89"/>
        <v>47573</v>
      </c>
      <c r="Q297" s="7">
        <f t="shared" si="89"/>
        <v>47938</v>
      </c>
      <c r="R297" s="7">
        <f t="shared" si="89"/>
        <v>48304</v>
      </c>
      <c r="S297" s="7">
        <f t="shared" si="89"/>
        <v>48669</v>
      </c>
      <c r="T297" s="7">
        <f t="shared" si="89"/>
        <v>49034</v>
      </c>
      <c r="U297" s="7">
        <f t="shared" si="89"/>
        <v>49399</v>
      </c>
      <c r="V297" s="7">
        <f t="shared" si="89"/>
        <v>49765</v>
      </c>
      <c r="W297" s="7">
        <f t="shared" si="89"/>
        <v>50130</v>
      </c>
      <c r="X297" s="7">
        <f t="shared" si="89"/>
        <v>50495</v>
      </c>
      <c r="Y297" s="8"/>
    </row>
    <row r="298" spans="1:25" x14ac:dyDescent="0.15">
      <c r="B298" s="126"/>
      <c r="C298" s="50" t="s">
        <v>141</v>
      </c>
      <c r="D298" s="50"/>
      <c r="E298" s="42">
        <f t="shared" ref="E298:X298" si="90">E269</f>
        <v>0</v>
      </c>
      <c r="F298" s="42">
        <f t="shared" si="90"/>
        <v>0</v>
      </c>
      <c r="G298" s="42">
        <f t="shared" si="90"/>
        <v>0</v>
      </c>
      <c r="H298" s="42">
        <f t="shared" si="90"/>
        <v>0</v>
      </c>
      <c r="I298" s="42">
        <f t="shared" si="90"/>
        <v>0</v>
      </c>
      <c r="J298" s="42">
        <f t="shared" si="90"/>
        <v>0</v>
      </c>
      <c r="K298" s="42">
        <f t="shared" si="90"/>
        <v>0</v>
      </c>
      <c r="L298" s="42">
        <f t="shared" si="90"/>
        <v>0</v>
      </c>
      <c r="M298" s="42">
        <f t="shared" si="90"/>
        <v>0</v>
      </c>
      <c r="N298" s="42">
        <f t="shared" si="90"/>
        <v>0</v>
      </c>
      <c r="O298" s="42">
        <f t="shared" si="90"/>
        <v>0</v>
      </c>
      <c r="P298" s="42">
        <f t="shared" si="90"/>
        <v>0</v>
      </c>
      <c r="Q298" s="42">
        <f t="shared" si="90"/>
        <v>0</v>
      </c>
      <c r="R298" s="42">
        <f t="shared" si="90"/>
        <v>0</v>
      </c>
      <c r="S298" s="42">
        <f t="shared" si="90"/>
        <v>0</v>
      </c>
      <c r="T298" s="42">
        <f t="shared" si="90"/>
        <v>0</v>
      </c>
      <c r="U298" s="42">
        <f t="shared" si="90"/>
        <v>0</v>
      </c>
      <c r="V298" s="42">
        <f t="shared" si="90"/>
        <v>0</v>
      </c>
      <c r="W298" s="42">
        <f t="shared" si="90"/>
        <v>0</v>
      </c>
      <c r="X298" s="42">
        <f t="shared" si="90"/>
        <v>0</v>
      </c>
      <c r="Y298" s="42">
        <f>SUM(E298:X298)</f>
        <v>0</v>
      </c>
    </row>
    <row r="299" spans="1:25" x14ac:dyDescent="0.15">
      <c r="B299" s="92"/>
      <c r="C299" s="130" t="s">
        <v>142</v>
      </c>
      <c r="D299" s="51"/>
      <c r="E299" s="42">
        <f t="array" ref="E299:X299">TRANSPOSE(Y273:Y292)</f>
        <v>0</v>
      </c>
      <c r="F299" s="42">
        <v>0</v>
      </c>
      <c r="G299" s="42">
        <v>0</v>
      </c>
      <c r="H299" s="42">
        <v>0</v>
      </c>
      <c r="I299" s="42">
        <v>0</v>
      </c>
      <c r="J299" s="42">
        <v>0</v>
      </c>
      <c r="K299" s="42">
        <v>0</v>
      </c>
      <c r="L299" s="42">
        <v>0</v>
      </c>
      <c r="M299" s="42">
        <v>0</v>
      </c>
      <c r="N299" s="42">
        <v>0</v>
      </c>
      <c r="O299" s="42">
        <v>0</v>
      </c>
      <c r="P299" s="42">
        <v>0</v>
      </c>
      <c r="Q299" s="42">
        <v>0</v>
      </c>
      <c r="R299" s="42">
        <v>0</v>
      </c>
      <c r="S299" s="42">
        <v>0</v>
      </c>
      <c r="T299" s="42">
        <v>0</v>
      </c>
      <c r="U299" s="42">
        <v>0</v>
      </c>
      <c r="V299" s="42">
        <v>0</v>
      </c>
      <c r="W299" s="42">
        <v>0</v>
      </c>
      <c r="X299" s="42">
        <v>0</v>
      </c>
      <c r="Y299" s="42">
        <f>SUM(E299:X299)</f>
        <v>0</v>
      </c>
    </row>
    <row r="300" spans="1:25" x14ac:dyDescent="0.15">
      <c r="B300" s="92"/>
      <c r="C300" s="130" t="s">
        <v>143</v>
      </c>
      <c r="D300" s="4">
        <v>0.55000000000000004</v>
      </c>
      <c r="E300" s="42">
        <f t="shared" ref="E300:X300" si="91">E269*$D$300</f>
        <v>0</v>
      </c>
      <c r="F300" s="42">
        <f t="shared" si="91"/>
        <v>0</v>
      </c>
      <c r="G300" s="42">
        <f t="shared" si="91"/>
        <v>0</v>
      </c>
      <c r="H300" s="42">
        <f t="shared" si="91"/>
        <v>0</v>
      </c>
      <c r="I300" s="42">
        <f t="shared" si="91"/>
        <v>0</v>
      </c>
      <c r="J300" s="42">
        <f t="shared" si="91"/>
        <v>0</v>
      </c>
      <c r="K300" s="42">
        <f t="shared" si="91"/>
        <v>0</v>
      </c>
      <c r="L300" s="42">
        <f t="shared" si="91"/>
        <v>0</v>
      </c>
      <c r="M300" s="42">
        <f t="shared" si="91"/>
        <v>0</v>
      </c>
      <c r="N300" s="42">
        <f t="shared" si="91"/>
        <v>0</v>
      </c>
      <c r="O300" s="42">
        <f t="shared" si="91"/>
        <v>0</v>
      </c>
      <c r="P300" s="42">
        <f t="shared" si="91"/>
        <v>0</v>
      </c>
      <c r="Q300" s="42">
        <f t="shared" si="91"/>
        <v>0</v>
      </c>
      <c r="R300" s="42">
        <f t="shared" si="91"/>
        <v>0</v>
      </c>
      <c r="S300" s="42">
        <f t="shared" si="91"/>
        <v>0</v>
      </c>
      <c r="T300" s="42">
        <f t="shared" si="91"/>
        <v>0</v>
      </c>
      <c r="U300" s="42">
        <f t="shared" si="91"/>
        <v>0</v>
      </c>
      <c r="V300" s="42">
        <f t="shared" si="91"/>
        <v>0</v>
      </c>
      <c r="W300" s="42">
        <f t="shared" si="91"/>
        <v>0</v>
      </c>
      <c r="X300" s="42">
        <f t="shared" si="91"/>
        <v>0</v>
      </c>
      <c r="Y300" s="42">
        <f>SUM(E300:X300)</f>
        <v>0</v>
      </c>
    </row>
    <row r="301" spans="1:25" x14ac:dyDescent="0.15">
      <c r="B301" s="92"/>
      <c r="C301" s="130" t="s">
        <v>144</v>
      </c>
      <c r="D301" s="51"/>
      <c r="E301" s="42">
        <f>E298-E300-E270</f>
        <v>0</v>
      </c>
      <c r="F301" s="42">
        <f t="shared" ref="F301:X301" si="92">F298-F300-F270</f>
        <v>0</v>
      </c>
      <c r="G301" s="42">
        <f t="shared" si="92"/>
        <v>0</v>
      </c>
      <c r="H301" s="42">
        <f t="shared" si="92"/>
        <v>0</v>
      </c>
      <c r="I301" s="42">
        <f t="shared" si="92"/>
        <v>0</v>
      </c>
      <c r="J301" s="42">
        <f t="shared" si="92"/>
        <v>0</v>
      </c>
      <c r="K301" s="42">
        <f t="shared" si="92"/>
        <v>0</v>
      </c>
      <c r="L301" s="42">
        <f t="shared" si="92"/>
        <v>0</v>
      </c>
      <c r="M301" s="42">
        <f t="shared" si="92"/>
        <v>0</v>
      </c>
      <c r="N301" s="42">
        <f t="shared" si="92"/>
        <v>0</v>
      </c>
      <c r="O301" s="42">
        <f t="shared" si="92"/>
        <v>0</v>
      </c>
      <c r="P301" s="42">
        <f t="shared" si="92"/>
        <v>0</v>
      </c>
      <c r="Q301" s="42">
        <f t="shared" si="92"/>
        <v>0</v>
      </c>
      <c r="R301" s="42">
        <f t="shared" si="92"/>
        <v>0</v>
      </c>
      <c r="S301" s="42">
        <f t="shared" si="92"/>
        <v>0</v>
      </c>
      <c r="T301" s="42">
        <f t="shared" si="92"/>
        <v>0</v>
      </c>
      <c r="U301" s="42">
        <f t="shared" si="92"/>
        <v>0</v>
      </c>
      <c r="V301" s="42">
        <f t="shared" si="92"/>
        <v>0</v>
      </c>
      <c r="W301" s="42">
        <f t="shared" si="92"/>
        <v>0</v>
      </c>
      <c r="X301" s="42">
        <f t="shared" si="92"/>
        <v>0</v>
      </c>
      <c r="Y301" s="42">
        <f>SUM(E301:X301)</f>
        <v>0</v>
      </c>
    </row>
    <row r="302" spans="1:25" x14ac:dyDescent="0.15">
      <c r="B302" s="36"/>
      <c r="C302" s="47" t="s">
        <v>145</v>
      </c>
      <c r="D302" s="47"/>
      <c r="E302" s="45">
        <f t="shared" ref="E302:X302" si="93">E298-E299-E300-E301</f>
        <v>0</v>
      </c>
      <c r="F302" s="45">
        <f t="shared" si="93"/>
        <v>0</v>
      </c>
      <c r="G302" s="45">
        <f t="shared" si="93"/>
        <v>0</v>
      </c>
      <c r="H302" s="45">
        <f t="shared" si="93"/>
        <v>0</v>
      </c>
      <c r="I302" s="45">
        <f t="shared" si="93"/>
        <v>0</v>
      </c>
      <c r="J302" s="45">
        <f t="shared" si="93"/>
        <v>0</v>
      </c>
      <c r="K302" s="45">
        <f t="shared" si="93"/>
        <v>0</v>
      </c>
      <c r="L302" s="45">
        <f t="shared" si="93"/>
        <v>0</v>
      </c>
      <c r="M302" s="45">
        <f t="shared" si="93"/>
        <v>0</v>
      </c>
      <c r="N302" s="45">
        <f t="shared" si="93"/>
        <v>0</v>
      </c>
      <c r="O302" s="45">
        <f t="shared" si="93"/>
        <v>0</v>
      </c>
      <c r="P302" s="45">
        <f t="shared" si="93"/>
        <v>0</v>
      </c>
      <c r="Q302" s="45">
        <f t="shared" si="93"/>
        <v>0</v>
      </c>
      <c r="R302" s="45">
        <f t="shared" si="93"/>
        <v>0</v>
      </c>
      <c r="S302" s="45">
        <f t="shared" si="93"/>
        <v>0</v>
      </c>
      <c r="T302" s="45">
        <f t="shared" si="93"/>
        <v>0</v>
      </c>
      <c r="U302" s="45">
        <f t="shared" si="93"/>
        <v>0</v>
      </c>
      <c r="V302" s="45">
        <f t="shared" si="93"/>
        <v>0</v>
      </c>
      <c r="W302" s="45">
        <f t="shared" si="93"/>
        <v>0</v>
      </c>
      <c r="X302" s="45">
        <f t="shared" si="93"/>
        <v>0</v>
      </c>
      <c r="Y302" s="45">
        <f>SUM(E302:X302)</f>
        <v>0</v>
      </c>
    </row>
    <row r="304" spans="1:25" x14ac:dyDescent="0.15">
      <c r="E304" s="10">
        <v>30</v>
      </c>
      <c r="F304" s="10">
        <f>E304+1</f>
        <v>31</v>
      </c>
      <c r="G304" s="10">
        <f t="shared" ref="G304:X304" si="94">F304+1</f>
        <v>32</v>
      </c>
      <c r="H304" s="10">
        <f t="shared" si="94"/>
        <v>33</v>
      </c>
      <c r="I304" s="10">
        <f t="shared" si="94"/>
        <v>34</v>
      </c>
      <c r="J304" s="10">
        <f t="shared" si="94"/>
        <v>35</v>
      </c>
      <c r="K304" s="10">
        <f t="shared" si="94"/>
        <v>36</v>
      </c>
      <c r="L304" s="10">
        <f t="shared" si="94"/>
        <v>37</v>
      </c>
      <c r="M304" s="10">
        <f t="shared" si="94"/>
        <v>38</v>
      </c>
      <c r="N304" s="10">
        <f t="shared" si="94"/>
        <v>39</v>
      </c>
      <c r="O304" s="10">
        <f t="shared" si="94"/>
        <v>40</v>
      </c>
      <c r="P304" s="10">
        <f t="shared" si="94"/>
        <v>41</v>
      </c>
      <c r="Q304" s="10">
        <f t="shared" si="94"/>
        <v>42</v>
      </c>
      <c r="R304" s="10">
        <f t="shared" si="94"/>
        <v>43</v>
      </c>
      <c r="S304" s="10">
        <f t="shared" si="94"/>
        <v>44</v>
      </c>
      <c r="T304" s="10">
        <f t="shared" si="94"/>
        <v>45</v>
      </c>
      <c r="U304" s="10">
        <f t="shared" si="94"/>
        <v>46</v>
      </c>
      <c r="V304" s="10">
        <f t="shared" si="94"/>
        <v>47</v>
      </c>
      <c r="W304" s="10">
        <f t="shared" si="94"/>
        <v>48</v>
      </c>
      <c r="X304" s="10">
        <f t="shared" si="94"/>
        <v>49</v>
      </c>
      <c r="Y304" s="5" t="s">
        <v>146</v>
      </c>
    </row>
    <row r="305" spans="2:25" x14ac:dyDescent="0.15">
      <c r="B305" s="91"/>
      <c r="C305" s="48">
        <f t="array" ref="C305:C324">TRANSPOSE(E295:X295)</f>
        <v>30</v>
      </c>
      <c r="D305" s="40">
        <f t="array" ref="D305:D324">TRANSPOSE(E302:X302)</f>
        <v>0</v>
      </c>
      <c r="E305" s="39" t="str">
        <f t="shared" ref="E305:E324" si="95">IF($C305&lt;E$295,$D305/MIN($D$264,COUNT($E$295:$X$295)),"")</f>
        <v/>
      </c>
      <c r="F305" s="81">
        <f>F273</f>
        <v>0</v>
      </c>
      <c r="G305" s="81">
        <f t="shared" ref="G305:X319" si="96">G273</f>
        <v>0</v>
      </c>
      <c r="H305" s="81">
        <f t="shared" si="96"/>
        <v>0</v>
      </c>
      <c r="I305" s="81">
        <f t="shared" si="96"/>
        <v>0</v>
      </c>
      <c r="J305" s="81">
        <f t="shared" si="96"/>
        <v>0</v>
      </c>
      <c r="K305" s="81">
        <f t="shared" si="96"/>
        <v>0</v>
      </c>
      <c r="L305" s="81">
        <f t="shared" si="96"/>
        <v>0</v>
      </c>
      <c r="M305" s="81">
        <f t="shared" si="96"/>
        <v>0</v>
      </c>
      <c r="N305" s="81">
        <f t="shared" si="96"/>
        <v>0</v>
      </c>
      <c r="O305" s="81">
        <f t="shared" si="96"/>
        <v>0</v>
      </c>
      <c r="P305" s="81">
        <f t="shared" si="96"/>
        <v>0</v>
      </c>
      <c r="Q305" s="81">
        <f t="shared" si="96"/>
        <v>0</v>
      </c>
      <c r="R305" s="81">
        <f t="shared" si="96"/>
        <v>0</v>
      </c>
      <c r="S305" s="81">
        <f t="shared" si="96"/>
        <v>0</v>
      </c>
      <c r="T305" s="81">
        <f t="shared" si="96"/>
        <v>0</v>
      </c>
      <c r="U305" s="81">
        <f t="shared" si="96"/>
        <v>0</v>
      </c>
      <c r="V305" s="81">
        <f t="shared" si="96"/>
        <v>0</v>
      </c>
      <c r="W305" s="81">
        <f t="shared" si="96"/>
        <v>0</v>
      </c>
      <c r="X305" s="81">
        <f t="shared" si="96"/>
        <v>0</v>
      </c>
      <c r="Y305" s="39">
        <f t="shared" ref="Y305:Y325" si="97">SUM(E305:X305)</f>
        <v>0</v>
      </c>
    </row>
    <row r="306" spans="2:25" x14ac:dyDescent="0.15">
      <c r="B306" s="92"/>
      <c r="C306" s="49">
        <v>31</v>
      </c>
      <c r="D306" s="41">
        <v>0</v>
      </c>
      <c r="E306" s="42" t="str">
        <f t="shared" si="95"/>
        <v/>
      </c>
      <c r="F306" s="79" t="str">
        <f>F274</f>
        <v/>
      </c>
      <c r="G306" s="79">
        <f t="shared" si="96"/>
        <v>0</v>
      </c>
      <c r="H306" s="79">
        <f t="shared" si="96"/>
        <v>0</v>
      </c>
      <c r="I306" s="79">
        <f t="shared" si="96"/>
        <v>0</v>
      </c>
      <c r="J306" s="79">
        <f t="shared" si="96"/>
        <v>0</v>
      </c>
      <c r="K306" s="79">
        <f t="shared" si="96"/>
        <v>0</v>
      </c>
      <c r="L306" s="79">
        <f t="shared" si="96"/>
        <v>0</v>
      </c>
      <c r="M306" s="79">
        <f t="shared" si="96"/>
        <v>0</v>
      </c>
      <c r="N306" s="79">
        <f t="shared" si="96"/>
        <v>0</v>
      </c>
      <c r="O306" s="79">
        <f t="shared" si="96"/>
        <v>0</v>
      </c>
      <c r="P306" s="79">
        <f t="shared" si="96"/>
        <v>0</v>
      </c>
      <c r="Q306" s="79">
        <f t="shared" si="96"/>
        <v>0</v>
      </c>
      <c r="R306" s="79">
        <f t="shared" si="96"/>
        <v>0</v>
      </c>
      <c r="S306" s="79">
        <f t="shared" si="96"/>
        <v>0</v>
      </c>
      <c r="T306" s="79">
        <f t="shared" si="96"/>
        <v>0</v>
      </c>
      <c r="U306" s="79">
        <f t="shared" si="96"/>
        <v>0</v>
      </c>
      <c r="V306" s="79">
        <f t="shared" si="96"/>
        <v>0</v>
      </c>
      <c r="W306" s="79">
        <f t="shared" si="96"/>
        <v>0</v>
      </c>
      <c r="X306" s="79">
        <f t="shared" si="96"/>
        <v>0</v>
      </c>
      <c r="Y306" s="42">
        <f t="shared" si="97"/>
        <v>0</v>
      </c>
    </row>
    <row r="307" spans="2:25" x14ac:dyDescent="0.15">
      <c r="B307" s="92"/>
      <c r="C307" s="49">
        <v>32</v>
      </c>
      <c r="D307" s="41">
        <v>0</v>
      </c>
      <c r="E307" s="42" t="str">
        <f t="shared" si="95"/>
        <v/>
      </c>
      <c r="F307" s="79" t="str">
        <f t="shared" ref="F307:U322" si="98">F275</f>
        <v/>
      </c>
      <c r="G307" s="79" t="str">
        <f t="shared" si="98"/>
        <v/>
      </c>
      <c r="H307" s="79">
        <f t="shared" si="98"/>
        <v>0</v>
      </c>
      <c r="I307" s="79">
        <f t="shared" si="98"/>
        <v>0</v>
      </c>
      <c r="J307" s="79">
        <f t="shared" si="98"/>
        <v>0</v>
      </c>
      <c r="K307" s="79">
        <f t="shared" si="98"/>
        <v>0</v>
      </c>
      <c r="L307" s="79">
        <f t="shared" si="98"/>
        <v>0</v>
      </c>
      <c r="M307" s="79">
        <f t="shared" si="98"/>
        <v>0</v>
      </c>
      <c r="N307" s="79">
        <f t="shared" si="98"/>
        <v>0</v>
      </c>
      <c r="O307" s="79">
        <f t="shared" si="98"/>
        <v>0</v>
      </c>
      <c r="P307" s="79">
        <f t="shared" si="98"/>
        <v>0</v>
      </c>
      <c r="Q307" s="79">
        <f t="shared" si="98"/>
        <v>0</v>
      </c>
      <c r="R307" s="79">
        <f t="shared" si="98"/>
        <v>0</v>
      </c>
      <c r="S307" s="79">
        <f t="shared" si="98"/>
        <v>0</v>
      </c>
      <c r="T307" s="79">
        <f t="shared" si="98"/>
        <v>0</v>
      </c>
      <c r="U307" s="79">
        <f t="shared" si="98"/>
        <v>0</v>
      </c>
      <c r="V307" s="79">
        <f t="shared" si="96"/>
        <v>0</v>
      </c>
      <c r="W307" s="79">
        <f t="shared" si="96"/>
        <v>0</v>
      </c>
      <c r="X307" s="79">
        <f t="shared" si="96"/>
        <v>0</v>
      </c>
      <c r="Y307" s="42">
        <f t="shared" si="97"/>
        <v>0</v>
      </c>
    </row>
    <row r="308" spans="2:25" x14ac:dyDescent="0.15">
      <c r="B308" s="92"/>
      <c r="C308" s="49">
        <v>33</v>
      </c>
      <c r="D308" s="41">
        <v>0</v>
      </c>
      <c r="E308" s="42" t="str">
        <f t="shared" si="95"/>
        <v/>
      </c>
      <c r="F308" s="79" t="str">
        <f t="shared" si="98"/>
        <v/>
      </c>
      <c r="G308" s="79" t="str">
        <f t="shared" si="96"/>
        <v/>
      </c>
      <c r="H308" s="79" t="str">
        <f t="shared" si="96"/>
        <v/>
      </c>
      <c r="I308" s="79">
        <f t="shared" si="96"/>
        <v>0</v>
      </c>
      <c r="J308" s="79">
        <f t="shared" si="96"/>
        <v>0</v>
      </c>
      <c r="K308" s="79">
        <f t="shared" si="96"/>
        <v>0</v>
      </c>
      <c r="L308" s="79">
        <f t="shared" si="96"/>
        <v>0</v>
      </c>
      <c r="M308" s="79">
        <f t="shared" si="96"/>
        <v>0</v>
      </c>
      <c r="N308" s="79">
        <f t="shared" si="96"/>
        <v>0</v>
      </c>
      <c r="O308" s="79">
        <f t="shared" si="96"/>
        <v>0</v>
      </c>
      <c r="P308" s="79">
        <f t="shared" si="96"/>
        <v>0</v>
      </c>
      <c r="Q308" s="79">
        <f t="shared" si="96"/>
        <v>0</v>
      </c>
      <c r="R308" s="79">
        <f t="shared" si="96"/>
        <v>0</v>
      </c>
      <c r="S308" s="79">
        <f t="shared" si="96"/>
        <v>0</v>
      </c>
      <c r="T308" s="79">
        <f t="shared" si="96"/>
        <v>0</v>
      </c>
      <c r="U308" s="79">
        <f t="shared" si="96"/>
        <v>0</v>
      </c>
      <c r="V308" s="79">
        <f t="shared" si="96"/>
        <v>0</v>
      </c>
      <c r="W308" s="79">
        <f t="shared" si="96"/>
        <v>0</v>
      </c>
      <c r="X308" s="79">
        <f t="shared" si="96"/>
        <v>0</v>
      </c>
      <c r="Y308" s="42">
        <f t="shared" si="97"/>
        <v>0</v>
      </c>
    </row>
    <row r="309" spans="2:25" x14ac:dyDescent="0.15">
      <c r="B309" s="92"/>
      <c r="C309" s="49">
        <v>34</v>
      </c>
      <c r="D309" s="41">
        <v>0</v>
      </c>
      <c r="E309" s="42" t="str">
        <f t="shared" si="95"/>
        <v/>
      </c>
      <c r="F309" s="79" t="str">
        <f t="shared" si="98"/>
        <v/>
      </c>
      <c r="G309" s="79" t="str">
        <f t="shared" si="96"/>
        <v/>
      </c>
      <c r="H309" s="79" t="str">
        <f t="shared" si="96"/>
        <v/>
      </c>
      <c r="I309" s="79" t="str">
        <f t="shared" si="96"/>
        <v/>
      </c>
      <c r="J309" s="79">
        <f t="shared" si="96"/>
        <v>0</v>
      </c>
      <c r="K309" s="79">
        <f t="shared" si="96"/>
        <v>0</v>
      </c>
      <c r="L309" s="79">
        <f t="shared" si="96"/>
        <v>0</v>
      </c>
      <c r="M309" s="79">
        <f t="shared" si="96"/>
        <v>0</v>
      </c>
      <c r="N309" s="79">
        <f t="shared" si="96"/>
        <v>0</v>
      </c>
      <c r="O309" s="79">
        <f t="shared" si="96"/>
        <v>0</v>
      </c>
      <c r="P309" s="79">
        <f t="shared" si="96"/>
        <v>0</v>
      </c>
      <c r="Q309" s="79">
        <f t="shared" si="96"/>
        <v>0</v>
      </c>
      <c r="R309" s="79">
        <f t="shared" si="96"/>
        <v>0</v>
      </c>
      <c r="S309" s="79">
        <f t="shared" si="96"/>
        <v>0</v>
      </c>
      <c r="T309" s="79">
        <f t="shared" si="96"/>
        <v>0</v>
      </c>
      <c r="U309" s="79">
        <f t="shared" si="96"/>
        <v>0</v>
      </c>
      <c r="V309" s="79">
        <f t="shared" si="96"/>
        <v>0</v>
      </c>
      <c r="W309" s="79">
        <f t="shared" si="96"/>
        <v>0</v>
      </c>
      <c r="X309" s="79">
        <f t="shared" si="96"/>
        <v>0</v>
      </c>
      <c r="Y309" s="42">
        <f t="shared" si="97"/>
        <v>0</v>
      </c>
    </row>
    <row r="310" spans="2:25" x14ac:dyDescent="0.15">
      <c r="B310" s="92"/>
      <c r="C310" s="49">
        <v>35</v>
      </c>
      <c r="D310" s="41">
        <v>0</v>
      </c>
      <c r="E310" s="42" t="str">
        <f t="shared" si="95"/>
        <v/>
      </c>
      <c r="F310" s="79" t="str">
        <f t="shared" si="98"/>
        <v/>
      </c>
      <c r="G310" s="79" t="str">
        <f t="shared" si="96"/>
        <v/>
      </c>
      <c r="H310" s="79" t="str">
        <f t="shared" si="96"/>
        <v/>
      </c>
      <c r="I310" s="79" t="str">
        <f t="shared" si="96"/>
        <v/>
      </c>
      <c r="J310" s="79" t="str">
        <f t="shared" si="96"/>
        <v/>
      </c>
      <c r="K310" s="79">
        <f t="shared" si="96"/>
        <v>0</v>
      </c>
      <c r="L310" s="79">
        <f t="shared" si="96"/>
        <v>0</v>
      </c>
      <c r="M310" s="79">
        <f t="shared" si="96"/>
        <v>0</v>
      </c>
      <c r="N310" s="79">
        <f t="shared" si="96"/>
        <v>0</v>
      </c>
      <c r="O310" s="79">
        <f t="shared" si="96"/>
        <v>0</v>
      </c>
      <c r="P310" s="79">
        <f t="shared" si="96"/>
        <v>0</v>
      </c>
      <c r="Q310" s="79">
        <f t="shared" si="96"/>
        <v>0</v>
      </c>
      <c r="R310" s="79">
        <f t="shared" si="96"/>
        <v>0</v>
      </c>
      <c r="S310" s="79">
        <f t="shared" si="96"/>
        <v>0</v>
      </c>
      <c r="T310" s="79">
        <f t="shared" si="96"/>
        <v>0</v>
      </c>
      <c r="U310" s="79">
        <f t="shared" si="96"/>
        <v>0</v>
      </c>
      <c r="V310" s="79">
        <f t="shared" si="96"/>
        <v>0</v>
      </c>
      <c r="W310" s="79">
        <f t="shared" si="96"/>
        <v>0</v>
      </c>
      <c r="X310" s="79">
        <f t="shared" si="96"/>
        <v>0</v>
      </c>
      <c r="Y310" s="42">
        <f t="shared" si="97"/>
        <v>0</v>
      </c>
    </row>
    <row r="311" spans="2:25" x14ac:dyDescent="0.15">
      <c r="B311" s="92"/>
      <c r="C311" s="49">
        <v>36</v>
      </c>
      <c r="D311" s="41">
        <v>0</v>
      </c>
      <c r="E311" s="42" t="str">
        <f t="shared" si="95"/>
        <v/>
      </c>
      <c r="F311" s="79" t="str">
        <f t="shared" si="98"/>
        <v/>
      </c>
      <c r="G311" s="79" t="str">
        <f t="shared" si="96"/>
        <v/>
      </c>
      <c r="H311" s="79" t="str">
        <f t="shared" si="96"/>
        <v/>
      </c>
      <c r="I311" s="79" t="str">
        <f t="shared" si="96"/>
        <v/>
      </c>
      <c r="J311" s="79" t="str">
        <f t="shared" si="96"/>
        <v/>
      </c>
      <c r="K311" s="79" t="str">
        <f t="shared" si="96"/>
        <v/>
      </c>
      <c r="L311" s="79">
        <f t="shared" si="96"/>
        <v>0</v>
      </c>
      <c r="M311" s="79">
        <f t="shared" si="96"/>
        <v>0</v>
      </c>
      <c r="N311" s="79">
        <f t="shared" si="96"/>
        <v>0</v>
      </c>
      <c r="O311" s="79">
        <f t="shared" si="96"/>
        <v>0</v>
      </c>
      <c r="P311" s="79">
        <f t="shared" si="96"/>
        <v>0</v>
      </c>
      <c r="Q311" s="79">
        <f t="shared" si="96"/>
        <v>0</v>
      </c>
      <c r="R311" s="79">
        <f t="shared" si="96"/>
        <v>0</v>
      </c>
      <c r="S311" s="79">
        <f t="shared" si="96"/>
        <v>0</v>
      </c>
      <c r="T311" s="79">
        <f t="shared" si="96"/>
        <v>0</v>
      </c>
      <c r="U311" s="79">
        <f t="shared" si="96"/>
        <v>0</v>
      </c>
      <c r="V311" s="79">
        <f t="shared" si="96"/>
        <v>0</v>
      </c>
      <c r="W311" s="79">
        <f t="shared" si="96"/>
        <v>0</v>
      </c>
      <c r="X311" s="79">
        <f t="shared" si="96"/>
        <v>0</v>
      </c>
      <c r="Y311" s="42">
        <f t="shared" si="97"/>
        <v>0</v>
      </c>
    </row>
    <row r="312" spans="2:25" x14ac:dyDescent="0.15">
      <c r="B312" s="92"/>
      <c r="C312" s="49">
        <v>37</v>
      </c>
      <c r="D312" s="41">
        <v>0</v>
      </c>
      <c r="E312" s="42" t="str">
        <f t="shared" si="95"/>
        <v/>
      </c>
      <c r="F312" s="79" t="str">
        <f t="shared" si="98"/>
        <v/>
      </c>
      <c r="G312" s="79" t="str">
        <f t="shared" si="96"/>
        <v/>
      </c>
      <c r="H312" s="79" t="str">
        <f t="shared" si="96"/>
        <v/>
      </c>
      <c r="I312" s="79" t="str">
        <f t="shared" si="96"/>
        <v/>
      </c>
      <c r="J312" s="79" t="str">
        <f t="shared" si="96"/>
        <v/>
      </c>
      <c r="K312" s="79" t="str">
        <f t="shared" si="96"/>
        <v/>
      </c>
      <c r="L312" s="79" t="str">
        <f t="shared" si="96"/>
        <v/>
      </c>
      <c r="M312" s="79">
        <f t="shared" si="96"/>
        <v>0</v>
      </c>
      <c r="N312" s="79">
        <f t="shared" si="96"/>
        <v>0</v>
      </c>
      <c r="O312" s="79">
        <f t="shared" si="96"/>
        <v>0</v>
      </c>
      <c r="P312" s="79">
        <f t="shared" si="96"/>
        <v>0</v>
      </c>
      <c r="Q312" s="79">
        <f t="shared" si="96"/>
        <v>0</v>
      </c>
      <c r="R312" s="79">
        <f t="shared" si="96"/>
        <v>0</v>
      </c>
      <c r="S312" s="79">
        <f t="shared" si="96"/>
        <v>0</v>
      </c>
      <c r="T312" s="79">
        <f t="shared" si="96"/>
        <v>0</v>
      </c>
      <c r="U312" s="79">
        <f t="shared" si="96"/>
        <v>0</v>
      </c>
      <c r="V312" s="79">
        <f t="shared" si="96"/>
        <v>0</v>
      </c>
      <c r="W312" s="79">
        <f t="shared" si="96"/>
        <v>0</v>
      </c>
      <c r="X312" s="79">
        <f t="shared" si="96"/>
        <v>0</v>
      </c>
      <c r="Y312" s="42">
        <f t="shared" si="97"/>
        <v>0</v>
      </c>
    </row>
    <row r="313" spans="2:25" x14ac:dyDescent="0.15">
      <c r="B313" s="92"/>
      <c r="C313" s="49">
        <v>38</v>
      </c>
      <c r="D313" s="41">
        <v>0</v>
      </c>
      <c r="E313" s="42" t="str">
        <f t="shared" si="95"/>
        <v/>
      </c>
      <c r="F313" s="79" t="str">
        <f t="shared" si="98"/>
        <v/>
      </c>
      <c r="G313" s="79" t="str">
        <f t="shared" si="96"/>
        <v/>
      </c>
      <c r="H313" s="79" t="str">
        <f t="shared" si="96"/>
        <v/>
      </c>
      <c r="I313" s="79" t="str">
        <f t="shared" si="96"/>
        <v/>
      </c>
      <c r="J313" s="79" t="str">
        <f t="shared" si="96"/>
        <v/>
      </c>
      <c r="K313" s="79" t="str">
        <f t="shared" si="96"/>
        <v/>
      </c>
      <c r="L313" s="79" t="str">
        <f t="shared" si="96"/>
        <v/>
      </c>
      <c r="M313" s="79" t="str">
        <f t="shared" si="96"/>
        <v/>
      </c>
      <c r="N313" s="79">
        <f t="shared" si="96"/>
        <v>0</v>
      </c>
      <c r="O313" s="79">
        <f t="shared" si="96"/>
        <v>0</v>
      </c>
      <c r="P313" s="79">
        <f t="shared" si="96"/>
        <v>0</v>
      </c>
      <c r="Q313" s="79">
        <f t="shared" si="96"/>
        <v>0</v>
      </c>
      <c r="R313" s="79">
        <f t="shared" si="96"/>
        <v>0</v>
      </c>
      <c r="S313" s="79">
        <f t="shared" si="96"/>
        <v>0</v>
      </c>
      <c r="T313" s="79">
        <f t="shared" si="96"/>
        <v>0</v>
      </c>
      <c r="U313" s="79">
        <f t="shared" si="96"/>
        <v>0</v>
      </c>
      <c r="V313" s="79">
        <f t="shared" si="96"/>
        <v>0</v>
      </c>
      <c r="W313" s="79">
        <f t="shared" si="96"/>
        <v>0</v>
      </c>
      <c r="X313" s="79">
        <f t="shared" si="96"/>
        <v>0</v>
      </c>
      <c r="Y313" s="42">
        <f t="shared" si="97"/>
        <v>0</v>
      </c>
    </row>
    <row r="314" spans="2:25" x14ac:dyDescent="0.15">
      <c r="B314" s="92"/>
      <c r="C314" s="49">
        <v>39</v>
      </c>
      <c r="D314" s="41">
        <v>0</v>
      </c>
      <c r="E314" s="42" t="str">
        <f t="shared" si="95"/>
        <v/>
      </c>
      <c r="F314" s="79" t="str">
        <f t="shared" si="98"/>
        <v/>
      </c>
      <c r="G314" s="79" t="str">
        <f t="shared" si="96"/>
        <v/>
      </c>
      <c r="H314" s="79" t="str">
        <f t="shared" si="96"/>
        <v/>
      </c>
      <c r="I314" s="79" t="str">
        <f t="shared" si="96"/>
        <v/>
      </c>
      <c r="J314" s="79" t="str">
        <f t="shared" si="96"/>
        <v/>
      </c>
      <c r="K314" s="79" t="str">
        <f t="shared" si="96"/>
        <v/>
      </c>
      <c r="L314" s="79" t="str">
        <f t="shared" si="96"/>
        <v/>
      </c>
      <c r="M314" s="79" t="str">
        <f t="shared" si="96"/>
        <v/>
      </c>
      <c r="N314" s="79" t="str">
        <f t="shared" si="96"/>
        <v/>
      </c>
      <c r="O314" s="79">
        <f t="shared" si="96"/>
        <v>0</v>
      </c>
      <c r="P314" s="79">
        <f t="shared" si="96"/>
        <v>0</v>
      </c>
      <c r="Q314" s="79">
        <f t="shared" si="96"/>
        <v>0</v>
      </c>
      <c r="R314" s="79">
        <f t="shared" si="96"/>
        <v>0</v>
      </c>
      <c r="S314" s="79">
        <f t="shared" si="96"/>
        <v>0</v>
      </c>
      <c r="T314" s="79">
        <f t="shared" si="96"/>
        <v>0</v>
      </c>
      <c r="U314" s="79">
        <f t="shared" si="96"/>
        <v>0</v>
      </c>
      <c r="V314" s="79">
        <f t="shared" si="96"/>
        <v>0</v>
      </c>
      <c r="W314" s="79">
        <f t="shared" si="96"/>
        <v>0</v>
      </c>
      <c r="X314" s="79">
        <f t="shared" si="96"/>
        <v>0</v>
      </c>
      <c r="Y314" s="42">
        <f t="shared" si="97"/>
        <v>0</v>
      </c>
    </row>
    <row r="315" spans="2:25" x14ac:dyDescent="0.15">
      <c r="B315" s="92"/>
      <c r="C315" s="49">
        <v>40</v>
      </c>
      <c r="D315" s="41">
        <v>0</v>
      </c>
      <c r="E315" s="42" t="str">
        <f t="shared" si="95"/>
        <v/>
      </c>
      <c r="F315" s="79" t="str">
        <f t="shared" si="98"/>
        <v/>
      </c>
      <c r="G315" s="79" t="str">
        <f t="shared" si="96"/>
        <v/>
      </c>
      <c r="H315" s="79" t="str">
        <f t="shared" si="96"/>
        <v/>
      </c>
      <c r="I315" s="79" t="str">
        <f t="shared" si="96"/>
        <v/>
      </c>
      <c r="J315" s="79" t="str">
        <f t="shared" si="96"/>
        <v/>
      </c>
      <c r="K315" s="79" t="str">
        <f t="shared" si="96"/>
        <v/>
      </c>
      <c r="L315" s="79" t="str">
        <f t="shared" si="96"/>
        <v/>
      </c>
      <c r="M315" s="79" t="str">
        <f t="shared" si="96"/>
        <v/>
      </c>
      <c r="N315" s="79" t="str">
        <f t="shared" si="96"/>
        <v/>
      </c>
      <c r="O315" s="79" t="str">
        <f t="shared" si="96"/>
        <v/>
      </c>
      <c r="P315" s="79">
        <f t="shared" si="96"/>
        <v>0</v>
      </c>
      <c r="Q315" s="79">
        <f t="shared" si="96"/>
        <v>0</v>
      </c>
      <c r="R315" s="79">
        <f t="shared" si="96"/>
        <v>0</v>
      </c>
      <c r="S315" s="79">
        <f t="shared" si="96"/>
        <v>0</v>
      </c>
      <c r="T315" s="79">
        <f t="shared" si="96"/>
        <v>0</v>
      </c>
      <c r="U315" s="79">
        <f t="shared" si="96"/>
        <v>0</v>
      </c>
      <c r="V315" s="79">
        <f t="shared" si="96"/>
        <v>0</v>
      </c>
      <c r="W315" s="79">
        <f t="shared" si="96"/>
        <v>0</v>
      </c>
      <c r="X315" s="79">
        <f t="shared" si="96"/>
        <v>0</v>
      </c>
      <c r="Y315" s="42">
        <f t="shared" si="97"/>
        <v>0</v>
      </c>
    </row>
    <row r="316" spans="2:25" x14ac:dyDescent="0.15">
      <c r="B316" s="92"/>
      <c r="C316" s="49">
        <v>41</v>
      </c>
      <c r="D316" s="41">
        <v>0</v>
      </c>
      <c r="E316" s="42" t="str">
        <f t="shared" si="95"/>
        <v/>
      </c>
      <c r="F316" s="79" t="str">
        <f t="shared" si="98"/>
        <v/>
      </c>
      <c r="G316" s="79" t="str">
        <f t="shared" si="96"/>
        <v/>
      </c>
      <c r="H316" s="79" t="str">
        <f t="shared" si="96"/>
        <v/>
      </c>
      <c r="I316" s="79" t="str">
        <f t="shared" si="96"/>
        <v/>
      </c>
      <c r="J316" s="79" t="str">
        <f t="shared" si="96"/>
        <v/>
      </c>
      <c r="K316" s="79" t="str">
        <f t="shared" si="96"/>
        <v/>
      </c>
      <c r="L316" s="79" t="str">
        <f t="shared" si="96"/>
        <v/>
      </c>
      <c r="M316" s="79" t="str">
        <f t="shared" si="96"/>
        <v/>
      </c>
      <c r="N316" s="79" t="str">
        <f t="shared" si="96"/>
        <v/>
      </c>
      <c r="O316" s="79" t="str">
        <f t="shared" si="96"/>
        <v/>
      </c>
      <c r="P316" s="79" t="str">
        <f t="shared" si="96"/>
        <v/>
      </c>
      <c r="Q316" s="79">
        <f t="shared" si="96"/>
        <v>0</v>
      </c>
      <c r="R316" s="79">
        <f t="shared" si="96"/>
        <v>0</v>
      </c>
      <c r="S316" s="79">
        <f t="shared" si="96"/>
        <v>0</v>
      </c>
      <c r="T316" s="79">
        <f t="shared" si="96"/>
        <v>0</v>
      </c>
      <c r="U316" s="79">
        <f t="shared" si="96"/>
        <v>0</v>
      </c>
      <c r="V316" s="79">
        <f t="shared" si="96"/>
        <v>0</v>
      </c>
      <c r="W316" s="79">
        <f t="shared" si="96"/>
        <v>0</v>
      </c>
      <c r="X316" s="79">
        <f t="shared" si="96"/>
        <v>0</v>
      </c>
      <c r="Y316" s="42">
        <f t="shared" si="97"/>
        <v>0</v>
      </c>
    </row>
    <row r="317" spans="2:25" x14ac:dyDescent="0.15">
      <c r="B317" s="92"/>
      <c r="C317" s="49">
        <v>42</v>
      </c>
      <c r="D317" s="41">
        <v>0</v>
      </c>
      <c r="E317" s="42" t="str">
        <f t="shared" si="95"/>
        <v/>
      </c>
      <c r="F317" s="79" t="str">
        <f t="shared" si="98"/>
        <v/>
      </c>
      <c r="G317" s="79" t="str">
        <f t="shared" si="96"/>
        <v/>
      </c>
      <c r="H317" s="79" t="str">
        <f t="shared" si="96"/>
        <v/>
      </c>
      <c r="I317" s="79" t="str">
        <f t="shared" si="96"/>
        <v/>
      </c>
      <c r="J317" s="79" t="str">
        <f t="shared" si="96"/>
        <v/>
      </c>
      <c r="K317" s="79" t="str">
        <f t="shared" si="96"/>
        <v/>
      </c>
      <c r="L317" s="79" t="str">
        <f t="shared" si="96"/>
        <v/>
      </c>
      <c r="M317" s="79" t="str">
        <f t="shared" si="96"/>
        <v/>
      </c>
      <c r="N317" s="79" t="str">
        <f t="shared" si="96"/>
        <v/>
      </c>
      <c r="O317" s="79" t="str">
        <f t="shared" si="96"/>
        <v/>
      </c>
      <c r="P317" s="79" t="str">
        <f t="shared" si="96"/>
        <v/>
      </c>
      <c r="Q317" s="79" t="str">
        <f t="shared" si="96"/>
        <v/>
      </c>
      <c r="R317" s="79">
        <f t="shared" si="96"/>
        <v>0</v>
      </c>
      <c r="S317" s="79">
        <f t="shared" si="96"/>
        <v>0</v>
      </c>
      <c r="T317" s="79">
        <f t="shared" si="96"/>
        <v>0</v>
      </c>
      <c r="U317" s="79">
        <f t="shared" si="96"/>
        <v>0</v>
      </c>
      <c r="V317" s="79">
        <f t="shared" si="96"/>
        <v>0</v>
      </c>
      <c r="W317" s="79">
        <f t="shared" si="96"/>
        <v>0</v>
      </c>
      <c r="X317" s="79">
        <f t="shared" si="96"/>
        <v>0</v>
      </c>
      <c r="Y317" s="42">
        <f t="shared" si="97"/>
        <v>0</v>
      </c>
    </row>
    <row r="318" spans="2:25" x14ac:dyDescent="0.15">
      <c r="B318" s="92"/>
      <c r="C318" s="49">
        <v>43</v>
      </c>
      <c r="D318" s="41">
        <v>0</v>
      </c>
      <c r="E318" s="42" t="str">
        <f t="shared" si="95"/>
        <v/>
      </c>
      <c r="F318" s="79" t="str">
        <f t="shared" si="98"/>
        <v/>
      </c>
      <c r="G318" s="79" t="str">
        <f t="shared" si="96"/>
        <v/>
      </c>
      <c r="H318" s="79" t="str">
        <f t="shared" si="96"/>
        <v/>
      </c>
      <c r="I318" s="79" t="str">
        <f t="shared" si="96"/>
        <v/>
      </c>
      <c r="J318" s="79" t="str">
        <f t="shared" si="96"/>
        <v/>
      </c>
      <c r="K318" s="79" t="str">
        <f t="shared" si="96"/>
        <v/>
      </c>
      <c r="L318" s="79" t="str">
        <f t="shared" si="96"/>
        <v/>
      </c>
      <c r="M318" s="79" t="str">
        <f t="shared" si="96"/>
        <v/>
      </c>
      <c r="N318" s="79" t="str">
        <f t="shared" si="96"/>
        <v/>
      </c>
      <c r="O318" s="79" t="str">
        <f t="shared" si="96"/>
        <v/>
      </c>
      <c r="P318" s="79" t="str">
        <f t="shared" si="96"/>
        <v/>
      </c>
      <c r="Q318" s="79" t="str">
        <f t="shared" si="96"/>
        <v/>
      </c>
      <c r="R318" s="79" t="str">
        <f t="shared" si="96"/>
        <v/>
      </c>
      <c r="S318" s="79">
        <f t="shared" si="96"/>
        <v>0</v>
      </c>
      <c r="T318" s="79">
        <f t="shared" si="96"/>
        <v>0</v>
      </c>
      <c r="U318" s="79">
        <f t="shared" si="96"/>
        <v>0</v>
      </c>
      <c r="V318" s="79">
        <f t="shared" si="96"/>
        <v>0</v>
      </c>
      <c r="W318" s="79">
        <f t="shared" si="96"/>
        <v>0</v>
      </c>
      <c r="X318" s="79">
        <f t="shared" si="96"/>
        <v>0</v>
      </c>
      <c r="Y318" s="42">
        <f t="shared" si="97"/>
        <v>0</v>
      </c>
    </row>
    <row r="319" spans="2:25" x14ac:dyDescent="0.15">
      <c r="B319" s="92"/>
      <c r="C319" s="49">
        <v>44</v>
      </c>
      <c r="D319" s="41">
        <v>0</v>
      </c>
      <c r="E319" s="42" t="str">
        <f t="shared" si="95"/>
        <v/>
      </c>
      <c r="F319" s="79" t="str">
        <f t="shared" si="98"/>
        <v/>
      </c>
      <c r="G319" s="79" t="str">
        <f t="shared" si="96"/>
        <v/>
      </c>
      <c r="H319" s="79" t="str">
        <f t="shared" si="96"/>
        <v/>
      </c>
      <c r="I319" s="79" t="str">
        <f t="shared" si="96"/>
        <v/>
      </c>
      <c r="J319" s="79" t="str">
        <f t="shared" si="96"/>
        <v/>
      </c>
      <c r="K319" s="79" t="str">
        <f t="shared" si="96"/>
        <v/>
      </c>
      <c r="L319" s="79" t="str">
        <f t="shared" si="96"/>
        <v/>
      </c>
      <c r="M319" s="79" t="str">
        <f t="shared" si="96"/>
        <v/>
      </c>
      <c r="N319" s="79" t="str">
        <f t="shared" si="96"/>
        <v/>
      </c>
      <c r="O319" s="79" t="str">
        <f t="shared" si="96"/>
        <v/>
      </c>
      <c r="P319" s="79" t="str">
        <f t="shared" si="96"/>
        <v/>
      </c>
      <c r="Q319" s="79" t="str">
        <f t="shared" si="96"/>
        <v/>
      </c>
      <c r="R319" s="79" t="str">
        <f t="shared" si="96"/>
        <v/>
      </c>
      <c r="S319" s="79" t="str">
        <f t="shared" si="96"/>
        <v/>
      </c>
      <c r="T319" s="79">
        <f t="shared" si="96"/>
        <v>0</v>
      </c>
      <c r="U319" s="79">
        <f t="shared" si="96"/>
        <v>0</v>
      </c>
      <c r="V319" s="79">
        <f t="shared" si="96"/>
        <v>0</v>
      </c>
      <c r="W319" s="79">
        <f t="shared" si="96"/>
        <v>0</v>
      </c>
      <c r="X319" s="79">
        <f t="shared" si="96"/>
        <v>0</v>
      </c>
      <c r="Y319" s="42">
        <f t="shared" si="97"/>
        <v>0</v>
      </c>
    </row>
    <row r="320" spans="2:25" x14ac:dyDescent="0.15">
      <c r="B320" s="92"/>
      <c r="C320" s="49">
        <v>45</v>
      </c>
      <c r="D320" s="41">
        <v>0</v>
      </c>
      <c r="E320" s="42" t="str">
        <f t="shared" si="95"/>
        <v/>
      </c>
      <c r="F320" s="79" t="str">
        <f t="shared" si="98"/>
        <v/>
      </c>
      <c r="G320" s="79" t="str">
        <f t="shared" si="98"/>
        <v/>
      </c>
      <c r="H320" s="79" t="str">
        <f t="shared" si="98"/>
        <v/>
      </c>
      <c r="I320" s="79" t="str">
        <f t="shared" si="98"/>
        <v/>
      </c>
      <c r="J320" s="79" t="str">
        <f t="shared" si="98"/>
        <v/>
      </c>
      <c r="K320" s="79" t="str">
        <f t="shared" si="98"/>
        <v/>
      </c>
      <c r="L320" s="79" t="str">
        <f t="shared" si="98"/>
        <v/>
      </c>
      <c r="M320" s="79" t="str">
        <f t="shared" si="98"/>
        <v/>
      </c>
      <c r="N320" s="79" t="str">
        <f t="shared" si="98"/>
        <v/>
      </c>
      <c r="O320" s="79" t="str">
        <f t="shared" si="98"/>
        <v/>
      </c>
      <c r="P320" s="79" t="str">
        <f t="shared" si="98"/>
        <v/>
      </c>
      <c r="Q320" s="79" t="str">
        <f t="shared" si="98"/>
        <v/>
      </c>
      <c r="R320" s="79" t="str">
        <f t="shared" si="98"/>
        <v/>
      </c>
      <c r="S320" s="79" t="str">
        <f t="shared" si="98"/>
        <v/>
      </c>
      <c r="T320" s="79" t="str">
        <f t="shared" si="98"/>
        <v/>
      </c>
      <c r="U320" s="79">
        <f t="shared" si="98"/>
        <v>0</v>
      </c>
      <c r="V320" s="79">
        <f t="shared" ref="V320:X322" si="99">V288</f>
        <v>0</v>
      </c>
      <c r="W320" s="79">
        <f t="shared" si="99"/>
        <v>0</v>
      </c>
      <c r="X320" s="79">
        <f t="shared" si="99"/>
        <v>0</v>
      </c>
      <c r="Y320" s="42">
        <f t="shared" si="97"/>
        <v>0</v>
      </c>
    </row>
    <row r="321" spans="1:25" x14ac:dyDescent="0.15">
      <c r="B321" s="92"/>
      <c r="C321" s="49">
        <v>46</v>
      </c>
      <c r="D321" s="41">
        <v>0</v>
      </c>
      <c r="E321" s="42" t="str">
        <f t="shared" si="95"/>
        <v/>
      </c>
      <c r="F321" s="79" t="str">
        <f t="shared" si="98"/>
        <v/>
      </c>
      <c r="G321" s="79" t="str">
        <f t="shared" si="98"/>
        <v/>
      </c>
      <c r="H321" s="79" t="str">
        <f t="shared" si="98"/>
        <v/>
      </c>
      <c r="I321" s="79" t="str">
        <f t="shared" si="98"/>
        <v/>
      </c>
      <c r="J321" s="79" t="str">
        <f t="shared" si="98"/>
        <v/>
      </c>
      <c r="K321" s="79" t="str">
        <f t="shared" si="98"/>
        <v/>
      </c>
      <c r="L321" s="79" t="str">
        <f t="shared" si="98"/>
        <v/>
      </c>
      <c r="M321" s="79" t="str">
        <f t="shared" si="98"/>
        <v/>
      </c>
      <c r="N321" s="79" t="str">
        <f t="shared" si="98"/>
        <v/>
      </c>
      <c r="O321" s="79" t="str">
        <f t="shared" si="98"/>
        <v/>
      </c>
      <c r="P321" s="79" t="str">
        <f t="shared" si="98"/>
        <v/>
      </c>
      <c r="Q321" s="79" t="str">
        <f t="shared" si="98"/>
        <v/>
      </c>
      <c r="R321" s="79" t="str">
        <f t="shared" si="98"/>
        <v/>
      </c>
      <c r="S321" s="79" t="str">
        <f t="shared" si="98"/>
        <v/>
      </c>
      <c r="T321" s="79" t="str">
        <f t="shared" si="98"/>
        <v/>
      </c>
      <c r="U321" s="79" t="str">
        <f t="shared" si="98"/>
        <v/>
      </c>
      <c r="V321" s="79">
        <f t="shared" si="99"/>
        <v>0</v>
      </c>
      <c r="W321" s="79">
        <f t="shared" si="99"/>
        <v>0</v>
      </c>
      <c r="X321" s="79">
        <f t="shared" si="99"/>
        <v>0</v>
      </c>
      <c r="Y321" s="42">
        <f t="shared" si="97"/>
        <v>0</v>
      </c>
    </row>
    <row r="322" spans="1:25" x14ac:dyDescent="0.15">
      <c r="B322" s="92"/>
      <c r="C322" s="49">
        <v>47</v>
      </c>
      <c r="D322" s="41">
        <v>0</v>
      </c>
      <c r="E322" s="42" t="str">
        <f t="shared" si="95"/>
        <v/>
      </c>
      <c r="F322" s="79" t="str">
        <f t="shared" si="98"/>
        <v/>
      </c>
      <c r="G322" s="79" t="str">
        <f t="shared" si="98"/>
        <v/>
      </c>
      <c r="H322" s="79" t="str">
        <f t="shared" si="98"/>
        <v/>
      </c>
      <c r="I322" s="79" t="str">
        <f t="shared" si="98"/>
        <v/>
      </c>
      <c r="J322" s="79" t="str">
        <f t="shared" si="98"/>
        <v/>
      </c>
      <c r="K322" s="79" t="str">
        <f t="shared" si="98"/>
        <v/>
      </c>
      <c r="L322" s="79" t="str">
        <f t="shared" si="98"/>
        <v/>
      </c>
      <c r="M322" s="79" t="str">
        <f t="shared" si="98"/>
        <v/>
      </c>
      <c r="N322" s="79" t="str">
        <f t="shared" si="98"/>
        <v/>
      </c>
      <c r="O322" s="79" t="str">
        <f t="shared" si="98"/>
        <v/>
      </c>
      <c r="P322" s="79" t="str">
        <f t="shared" si="98"/>
        <v/>
      </c>
      <c r="Q322" s="79" t="str">
        <f t="shared" si="98"/>
        <v/>
      </c>
      <c r="R322" s="79" t="str">
        <f t="shared" si="98"/>
        <v/>
      </c>
      <c r="S322" s="79" t="str">
        <f t="shared" si="98"/>
        <v/>
      </c>
      <c r="T322" s="79" t="str">
        <f t="shared" si="98"/>
        <v/>
      </c>
      <c r="U322" s="79" t="str">
        <f t="shared" si="98"/>
        <v/>
      </c>
      <c r="V322" s="79" t="str">
        <f t="shared" si="99"/>
        <v/>
      </c>
      <c r="W322" s="79">
        <f t="shared" si="99"/>
        <v>0</v>
      </c>
      <c r="X322" s="79">
        <f t="shared" si="99"/>
        <v>0</v>
      </c>
      <c r="Y322" s="42">
        <f t="shared" si="97"/>
        <v>0</v>
      </c>
    </row>
    <row r="323" spans="1:25" x14ac:dyDescent="0.15">
      <c r="B323" s="92"/>
      <c r="C323" s="49">
        <v>48</v>
      </c>
      <c r="D323" s="41">
        <v>0</v>
      </c>
      <c r="E323" s="42" t="str">
        <f t="shared" si="95"/>
        <v/>
      </c>
      <c r="F323" s="79" t="str">
        <f t="shared" ref="F323:X324" si="100">F291</f>
        <v/>
      </c>
      <c r="G323" s="79" t="str">
        <f t="shared" si="100"/>
        <v/>
      </c>
      <c r="H323" s="79" t="str">
        <f t="shared" si="100"/>
        <v/>
      </c>
      <c r="I323" s="79" t="str">
        <f t="shared" si="100"/>
        <v/>
      </c>
      <c r="J323" s="79" t="str">
        <f t="shared" si="100"/>
        <v/>
      </c>
      <c r="K323" s="79" t="str">
        <f t="shared" si="100"/>
        <v/>
      </c>
      <c r="L323" s="79" t="str">
        <f t="shared" si="100"/>
        <v/>
      </c>
      <c r="M323" s="79" t="str">
        <f t="shared" si="100"/>
        <v/>
      </c>
      <c r="N323" s="79" t="str">
        <f t="shared" si="100"/>
        <v/>
      </c>
      <c r="O323" s="79" t="str">
        <f t="shared" si="100"/>
        <v/>
      </c>
      <c r="P323" s="79" t="str">
        <f t="shared" si="100"/>
        <v/>
      </c>
      <c r="Q323" s="79" t="str">
        <f t="shared" si="100"/>
        <v/>
      </c>
      <c r="R323" s="79" t="str">
        <f t="shared" si="100"/>
        <v/>
      </c>
      <c r="S323" s="79" t="str">
        <f t="shared" si="100"/>
        <v/>
      </c>
      <c r="T323" s="79" t="str">
        <f t="shared" si="100"/>
        <v/>
      </c>
      <c r="U323" s="79" t="str">
        <f t="shared" si="100"/>
        <v/>
      </c>
      <c r="V323" s="79" t="str">
        <f t="shared" si="100"/>
        <v/>
      </c>
      <c r="W323" s="79" t="str">
        <f t="shared" si="100"/>
        <v/>
      </c>
      <c r="X323" s="79">
        <f t="shared" si="100"/>
        <v>0</v>
      </c>
      <c r="Y323" s="42">
        <f t="shared" si="97"/>
        <v>0</v>
      </c>
    </row>
    <row r="324" spans="1:25" x14ac:dyDescent="0.15">
      <c r="B324" s="92"/>
      <c r="C324" s="49">
        <v>49</v>
      </c>
      <c r="D324" s="43">
        <v>0</v>
      </c>
      <c r="E324" s="42" t="str">
        <f t="shared" si="95"/>
        <v/>
      </c>
      <c r="F324" s="79" t="str">
        <f>F292</f>
        <v/>
      </c>
      <c r="G324" s="79" t="str">
        <f t="shared" si="100"/>
        <v/>
      </c>
      <c r="H324" s="79" t="str">
        <f t="shared" si="100"/>
        <v/>
      </c>
      <c r="I324" s="79" t="str">
        <f t="shared" si="100"/>
        <v/>
      </c>
      <c r="J324" s="79" t="str">
        <f t="shared" si="100"/>
        <v/>
      </c>
      <c r="K324" s="79" t="str">
        <f t="shared" si="100"/>
        <v/>
      </c>
      <c r="L324" s="79" t="str">
        <f t="shared" si="100"/>
        <v/>
      </c>
      <c r="M324" s="79" t="str">
        <f t="shared" si="100"/>
        <v/>
      </c>
      <c r="N324" s="79" t="str">
        <f t="shared" si="100"/>
        <v/>
      </c>
      <c r="O324" s="79" t="str">
        <f t="shared" si="100"/>
        <v/>
      </c>
      <c r="P324" s="79" t="str">
        <f t="shared" si="100"/>
        <v/>
      </c>
      <c r="Q324" s="79" t="str">
        <f t="shared" si="100"/>
        <v/>
      </c>
      <c r="R324" s="79" t="str">
        <f t="shared" si="100"/>
        <v/>
      </c>
      <c r="S324" s="79" t="str">
        <f t="shared" si="100"/>
        <v/>
      </c>
      <c r="T324" s="79" t="str">
        <f t="shared" si="100"/>
        <v/>
      </c>
      <c r="U324" s="79" t="str">
        <f t="shared" si="100"/>
        <v/>
      </c>
      <c r="V324" s="79" t="str">
        <f t="shared" si="100"/>
        <v/>
      </c>
      <c r="W324" s="79" t="str">
        <f t="shared" si="100"/>
        <v/>
      </c>
      <c r="X324" s="79" t="str">
        <f t="shared" si="100"/>
        <v/>
      </c>
      <c r="Y324" s="42">
        <f t="shared" si="97"/>
        <v>0</v>
      </c>
    </row>
    <row r="325" spans="1:25" x14ac:dyDescent="0.15">
      <c r="B325" s="36"/>
      <c r="C325" s="47" t="s">
        <v>147</v>
      </c>
      <c r="D325" s="47"/>
      <c r="E325" s="45">
        <f t="shared" ref="E325:X325" si="101">SUM(E305:E324)</f>
        <v>0</v>
      </c>
      <c r="F325" s="45">
        <f t="shared" si="101"/>
        <v>0</v>
      </c>
      <c r="G325" s="45">
        <f t="shared" si="101"/>
        <v>0</v>
      </c>
      <c r="H325" s="45">
        <f t="shared" si="101"/>
        <v>0</v>
      </c>
      <c r="I325" s="45">
        <f t="shared" si="101"/>
        <v>0</v>
      </c>
      <c r="J325" s="45">
        <f t="shared" si="101"/>
        <v>0</v>
      </c>
      <c r="K325" s="45">
        <f t="shared" si="101"/>
        <v>0</v>
      </c>
      <c r="L325" s="45">
        <f t="shared" si="101"/>
        <v>0</v>
      </c>
      <c r="M325" s="45">
        <f t="shared" si="101"/>
        <v>0</v>
      </c>
      <c r="N325" s="45">
        <f t="shared" si="101"/>
        <v>0</v>
      </c>
      <c r="O325" s="45">
        <f t="shared" si="101"/>
        <v>0</v>
      </c>
      <c r="P325" s="45">
        <f t="shared" si="101"/>
        <v>0</v>
      </c>
      <c r="Q325" s="45">
        <f t="shared" si="101"/>
        <v>0</v>
      </c>
      <c r="R325" s="45">
        <f t="shared" si="101"/>
        <v>0</v>
      </c>
      <c r="S325" s="45">
        <f t="shared" si="101"/>
        <v>0</v>
      </c>
      <c r="T325" s="45">
        <f t="shared" si="101"/>
        <v>0</v>
      </c>
      <c r="U325" s="45">
        <f t="shared" si="101"/>
        <v>0</v>
      </c>
      <c r="V325" s="45">
        <f t="shared" si="101"/>
        <v>0</v>
      </c>
      <c r="W325" s="45">
        <f t="shared" si="101"/>
        <v>0</v>
      </c>
      <c r="X325" s="45">
        <f t="shared" si="101"/>
        <v>0</v>
      </c>
      <c r="Y325" s="45">
        <f t="shared" si="97"/>
        <v>0</v>
      </c>
    </row>
    <row r="326" spans="1:25" x14ac:dyDescent="0.15">
      <c r="B326" s="36"/>
      <c r="C326" s="47" t="s">
        <v>148</v>
      </c>
      <c r="D326" s="47"/>
      <c r="E326" s="45">
        <f>E302-E325</f>
        <v>0</v>
      </c>
      <c r="F326" s="45">
        <f>E326+F302-F325</f>
        <v>0</v>
      </c>
      <c r="G326" s="45">
        <f t="shared" ref="G326:X326" si="102">F326+G302-G325</f>
        <v>0</v>
      </c>
      <c r="H326" s="45">
        <f t="shared" si="102"/>
        <v>0</v>
      </c>
      <c r="I326" s="45">
        <f t="shared" si="102"/>
        <v>0</v>
      </c>
      <c r="J326" s="45">
        <f t="shared" si="102"/>
        <v>0</v>
      </c>
      <c r="K326" s="45">
        <f t="shared" si="102"/>
        <v>0</v>
      </c>
      <c r="L326" s="45">
        <f t="shared" si="102"/>
        <v>0</v>
      </c>
      <c r="M326" s="45">
        <f t="shared" si="102"/>
        <v>0</v>
      </c>
      <c r="N326" s="45">
        <f t="shared" si="102"/>
        <v>0</v>
      </c>
      <c r="O326" s="45">
        <f t="shared" si="102"/>
        <v>0</v>
      </c>
      <c r="P326" s="45">
        <f t="shared" si="102"/>
        <v>0</v>
      </c>
      <c r="Q326" s="45">
        <f t="shared" si="102"/>
        <v>0</v>
      </c>
      <c r="R326" s="45">
        <f t="shared" si="102"/>
        <v>0</v>
      </c>
      <c r="S326" s="45">
        <f t="shared" si="102"/>
        <v>0</v>
      </c>
      <c r="T326" s="45">
        <f t="shared" si="102"/>
        <v>0</v>
      </c>
      <c r="U326" s="45">
        <f t="shared" si="102"/>
        <v>0</v>
      </c>
      <c r="V326" s="45">
        <f t="shared" si="102"/>
        <v>0</v>
      </c>
      <c r="W326" s="45">
        <f t="shared" si="102"/>
        <v>0</v>
      </c>
      <c r="X326" s="45">
        <f t="shared" si="102"/>
        <v>0</v>
      </c>
      <c r="Y326" s="45"/>
    </row>
    <row r="327" spans="1:25" x14ac:dyDescent="0.15">
      <c r="B327" s="19"/>
      <c r="C327" s="19"/>
      <c r="D327" s="19"/>
      <c r="E327" s="16"/>
      <c r="F327" s="16"/>
      <c r="G327" s="16"/>
      <c r="H327" s="16"/>
      <c r="I327" s="16"/>
      <c r="J327" s="16"/>
      <c r="K327" s="16"/>
      <c r="L327" s="16"/>
      <c r="M327" s="16"/>
      <c r="N327" s="16"/>
      <c r="O327" s="16"/>
      <c r="P327" s="16"/>
      <c r="Q327" s="16"/>
      <c r="R327" s="16"/>
      <c r="S327" s="16"/>
      <c r="T327" s="16"/>
      <c r="U327" s="16"/>
      <c r="V327" s="16"/>
      <c r="W327" s="16"/>
      <c r="X327" s="16"/>
      <c r="Y327" s="16"/>
    </row>
    <row r="328" spans="1:25" ht="15" x14ac:dyDescent="0.15">
      <c r="B328" s="157"/>
      <c r="C328" s="19"/>
      <c r="D328" s="19"/>
      <c r="E328" s="16"/>
      <c r="F328" s="16"/>
      <c r="G328" s="16"/>
      <c r="H328" s="16"/>
      <c r="I328" s="16"/>
      <c r="J328" s="16"/>
      <c r="K328" s="16"/>
      <c r="L328" s="16"/>
      <c r="M328" s="16"/>
      <c r="N328" s="16"/>
      <c r="O328" s="16"/>
      <c r="P328" s="16"/>
      <c r="Q328" s="16"/>
      <c r="R328" s="16"/>
      <c r="S328" s="16"/>
      <c r="T328" s="16"/>
      <c r="U328" s="16"/>
      <c r="V328" s="16"/>
      <c r="W328" s="16"/>
      <c r="X328" s="16"/>
      <c r="Y328" s="16"/>
    </row>
    <row r="329" spans="1:25" ht="15" x14ac:dyDescent="0.15">
      <c r="A329" s="148" t="s">
        <v>149</v>
      </c>
      <c r="E329" s="10">
        <v>30</v>
      </c>
      <c r="F329" s="10">
        <f>E329+1</f>
        <v>31</v>
      </c>
      <c r="G329" s="10">
        <f t="shared" ref="G329:X329" si="103">F329+1</f>
        <v>32</v>
      </c>
      <c r="H329" s="10">
        <f t="shared" si="103"/>
        <v>33</v>
      </c>
      <c r="I329" s="10">
        <f t="shared" si="103"/>
        <v>34</v>
      </c>
      <c r="J329" s="10">
        <f t="shared" si="103"/>
        <v>35</v>
      </c>
      <c r="K329" s="10">
        <f t="shared" si="103"/>
        <v>36</v>
      </c>
      <c r="L329" s="10">
        <f t="shared" si="103"/>
        <v>37</v>
      </c>
      <c r="M329" s="10">
        <f t="shared" si="103"/>
        <v>38</v>
      </c>
      <c r="N329" s="10">
        <f t="shared" si="103"/>
        <v>39</v>
      </c>
      <c r="O329" s="10">
        <f t="shared" si="103"/>
        <v>40</v>
      </c>
      <c r="P329" s="10">
        <f t="shared" si="103"/>
        <v>41</v>
      </c>
      <c r="Q329" s="10">
        <f t="shared" si="103"/>
        <v>42</v>
      </c>
      <c r="R329" s="10">
        <f t="shared" si="103"/>
        <v>43</v>
      </c>
      <c r="S329" s="10">
        <f t="shared" si="103"/>
        <v>44</v>
      </c>
      <c r="T329" s="10">
        <f t="shared" si="103"/>
        <v>45</v>
      </c>
      <c r="U329" s="10">
        <f t="shared" si="103"/>
        <v>46</v>
      </c>
      <c r="V329" s="10">
        <f t="shared" si="103"/>
        <v>47</v>
      </c>
      <c r="W329" s="10">
        <f t="shared" si="103"/>
        <v>48</v>
      </c>
      <c r="X329" s="10">
        <f t="shared" si="103"/>
        <v>49</v>
      </c>
      <c r="Y329" s="5" t="s">
        <v>130</v>
      </c>
    </row>
    <row r="330" spans="1:25" x14ac:dyDescent="0.15">
      <c r="A330" s="158"/>
      <c r="B330" s="36"/>
      <c r="C330" s="47" t="s">
        <v>142</v>
      </c>
      <c r="D330" s="47"/>
      <c r="E330" s="45">
        <f>SUM(E39,E104,E169,E234,E299)</f>
        <v>0</v>
      </c>
      <c r="F330" s="45">
        <f t="shared" ref="F330:X332" si="104">SUM(F39,F104,F169,F234,F299)</f>
        <v>0</v>
      </c>
      <c r="G330" s="45">
        <f t="shared" si="104"/>
        <v>0</v>
      </c>
      <c r="H330" s="45">
        <f t="shared" si="104"/>
        <v>0</v>
      </c>
      <c r="I330" s="45">
        <f t="shared" si="104"/>
        <v>0</v>
      </c>
      <c r="J330" s="45">
        <f t="shared" si="104"/>
        <v>0</v>
      </c>
      <c r="K330" s="45">
        <f t="shared" si="104"/>
        <v>0</v>
      </c>
      <c r="L330" s="45">
        <f t="shared" si="104"/>
        <v>0</v>
      </c>
      <c r="M330" s="45">
        <f t="shared" si="104"/>
        <v>0</v>
      </c>
      <c r="N330" s="45">
        <f t="shared" si="104"/>
        <v>0</v>
      </c>
      <c r="O330" s="45">
        <f t="shared" si="104"/>
        <v>0</v>
      </c>
      <c r="P330" s="45">
        <f t="shared" si="104"/>
        <v>0</v>
      </c>
      <c r="Q330" s="45">
        <f t="shared" si="104"/>
        <v>0</v>
      </c>
      <c r="R330" s="45">
        <f t="shared" si="104"/>
        <v>0</v>
      </c>
      <c r="S330" s="45">
        <f t="shared" si="104"/>
        <v>0</v>
      </c>
      <c r="T330" s="45">
        <f t="shared" si="104"/>
        <v>0</v>
      </c>
      <c r="U330" s="45">
        <f t="shared" si="104"/>
        <v>0</v>
      </c>
      <c r="V330" s="45">
        <f t="shared" si="104"/>
        <v>0</v>
      </c>
      <c r="W330" s="45">
        <f t="shared" si="104"/>
        <v>0</v>
      </c>
      <c r="X330" s="45">
        <f t="shared" si="104"/>
        <v>0</v>
      </c>
      <c r="Y330" s="45">
        <f>SUM(E330:X330)</f>
        <v>0</v>
      </c>
    </row>
    <row r="331" spans="1:25" x14ac:dyDescent="0.15">
      <c r="B331" s="36"/>
      <c r="C331" s="47" t="s">
        <v>143</v>
      </c>
      <c r="D331" s="47"/>
      <c r="E331" s="45">
        <f>SUM(E40,E105,E170,E235,E300)</f>
        <v>0</v>
      </c>
      <c r="F331" s="45">
        <f t="shared" si="104"/>
        <v>0</v>
      </c>
      <c r="G331" s="45">
        <f t="shared" si="104"/>
        <v>0</v>
      </c>
      <c r="H331" s="45">
        <f t="shared" si="104"/>
        <v>0</v>
      </c>
      <c r="I331" s="45">
        <f t="shared" si="104"/>
        <v>0</v>
      </c>
      <c r="J331" s="45">
        <f t="shared" si="104"/>
        <v>0</v>
      </c>
      <c r="K331" s="45">
        <f t="shared" si="104"/>
        <v>0</v>
      </c>
      <c r="L331" s="45">
        <f t="shared" si="104"/>
        <v>0</v>
      </c>
      <c r="M331" s="45">
        <f t="shared" si="104"/>
        <v>0</v>
      </c>
      <c r="N331" s="45">
        <f t="shared" si="104"/>
        <v>0</v>
      </c>
      <c r="O331" s="45">
        <f t="shared" si="104"/>
        <v>0</v>
      </c>
      <c r="P331" s="45">
        <f t="shared" si="104"/>
        <v>0</v>
      </c>
      <c r="Q331" s="45">
        <f t="shared" si="104"/>
        <v>0</v>
      </c>
      <c r="R331" s="45">
        <f t="shared" si="104"/>
        <v>0</v>
      </c>
      <c r="S331" s="45">
        <f t="shared" si="104"/>
        <v>0</v>
      </c>
      <c r="T331" s="45">
        <f t="shared" si="104"/>
        <v>0</v>
      </c>
      <c r="U331" s="45">
        <f t="shared" si="104"/>
        <v>0</v>
      </c>
      <c r="V331" s="45">
        <f t="shared" si="104"/>
        <v>0</v>
      </c>
      <c r="W331" s="45">
        <f t="shared" si="104"/>
        <v>0</v>
      </c>
      <c r="X331" s="45">
        <f t="shared" si="104"/>
        <v>0</v>
      </c>
      <c r="Y331" s="45">
        <f>SUM(E331:X331)</f>
        <v>0</v>
      </c>
    </row>
    <row r="332" spans="1:25" x14ac:dyDescent="0.15">
      <c r="B332" s="36"/>
      <c r="C332" s="47" t="s">
        <v>150</v>
      </c>
      <c r="D332" s="47"/>
      <c r="E332" s="45">
        <f>SUM(E41,E106,E171,E236,E301)</f>
        <v>0</v>
      </c>
      <c r="F332" s="45">
        <f t="shared" si="104"/>
        <v>0</v>
      </c>
      <c r="G332" s="45">
        <f t="shared" si="104"/>
        <v>0</v>
      </c>
      <c r="H332" s="45">
        <f t="shared" si="104"/>
        <v>0</v>
      </c>
      <c r="I332" s="45">
        <f t="shared" si="104"/>
        <v>0</v>
      </c>
      <c r="J332" s="45">
        <f t="shared" si="104"/>
        <v>0</v>
      </c>
      <c r="K332" s="45">
        <f t="shared" si="104"/>
        <v>0</v>
      </c>
      <c r="L332" s="45">
        <f t="shared" si="104"/>
        <v>0</v>
      </c>
      <c r="M332" s="45">
        <f t="shared" si="104"/>
        <v>0</v>
      </c>
      <c r="N332" s="45">
        <f t="shared" si="104"/>
        <v>0</v>
      </c>
      <c r="O332" s="45">
        <f t="shared" si="104"/>
        <v>0</v>
      </c>
      <c r="P332" s="45">
        <f t="shared" si="104"/>
        <v>0</v>
      </c>
      <c r="Q332" s="45">
        <f t="shared" si="104"/>
        <v>0</v>
      </c>
      <c r="R332" s="45">
        <f t="shared" si="104"/>
        <v>0</v>
      </c>
      <c r="S332" s="45">
        <f t="shared" si="104"/>
        <v>0</v>
      </c>
      <c r="T332" s="45">
        <f t="shared" si="104"/>
        <v>0</v>
      </c>
      <c r="U332" s="45">
        <f t="shared" si="104"/>
        <v>0</v>
      </c>
      <c r="V332" s="45">
        <f t="shared" si="104"/>
        <v>0</v>
      </c>
      <c r="W332" s="45">
        <f t="shared" si="104"/>
        <v>0</v>
      </c>
      <c r="X332" s="45">
        <f t="shared" si="104"/>
        <v>0</v>
      </c>
      <c r="Y332" s="45">
        <f>SUM(E332:X332)</f>
        <v>0</v>
      </c>
    </row>
    <row r="333" spans="1:25" x14ac:dyDescent="0.15">
      <c r="B333" s="36"/>
      <c r="C333" s="47" t="s">
        <v>147</v>
      </c>
      <c r="D333" s="47"/>
      <c r="E333" s="45">
        <f t="shared" ref="E333:X334" si="105">SUM(E65,E130,E195,E260,E325)</f>
        <v>0</v>
      </c>
      <c r="F333" s="45">
        <f t="shared" si="105"/>
        <v>0</v>
      </c>
      <c r="G333" s="45">
        <f t="shared" si="105"/>
        <v>0</v>
      </c>
      <c r="H333" s="45">
        <f t="shared" si="105"/>
        <v>0</v>
      </c>
      <c r="I333" s="45">
        <f t="shared" si="105"/>
        <v>0</v>
      </c>
      <c r="J333" s="45">
        <f t="shared" si="105"/>
        <v>0</v>
      </c>
      <c r="K333" s="45">
        <f t="shared" si="105"/>
        <v>0</v>
      </c>
      <c r="L333" s="45">
        <f t="shared" si="105"/>
        <v>0</v>
      </c>
      <c r="M333" s="45">
        <f t="shared" si="105"/>
        <v>0</v>
      </c>
      <c r="N333" s="45">
        <f t="shared" si="105"/>
        <v>0</v>
      </c>
      <c r="O333" s="45">
        <f t="shared" si="105"/>
        <v>0</v>
      </c>
      <c r="P333" s="45">
        <f t="shared" si="105"/>
        <v>0</v>
      </c>
      <c r="Q333" s="45">
        <f t="shared" si="105"/>
        <v>0</v>
      </c>
      <c r="R333" s="45">
        <f t="shared" si="105"/>
        <v>0</v>
      </c>
      <c r="S333" s="45">
        <f t="shared" si="105"/>
        <v>0</v>
      </c>
      <c r="T333" s="45">
        <f t="shared" si="105"/>
        <v>0</v>
      </c>
      <c r="U333" s="45">
        <f t="shared" si="105"/>
        <v>0</v>
      </c>
      <c r="V333" s="45">
        <f t="shared" si="105"/>
        <v>0</v>
      </c>
      <c r="W333" s="45">
        <f t="shared" si="105"/>
        <v>0</v>
      </c>
      <c r="X333" s="45">
        <f t="shared" si="105"/>
        <v>0</v>
      </c>
      <c r="Y333" s="45">
        <f>SUM(E333:X333)</f>
        <v>0</v>
      </c>
    </row>
    <row r="334" spans="1:25" x14ac:dyDescent="0.15">
      <c r="B334" s="36"/>
      <c r="C334" s="47" t="s">
        <v>148</v>
      </c>
      <c r="D334" s="47"/>
      <c r="E334" s="45">
        <f t="shared" si="105"/>
        <v>0</v>
      </c>
      <c r="F334" s="45">
        <f t="shared" si="105"/>
        <v>0</v>
      </c>
      <c r="G334" s="45">
        <f t="shared" si="105"/>
        <v>0</v>
      </c>
      <c r="H334" s="45">
        <f t="shared" si="105"/>
        <v>0</v>
      </c>
      <c r="I334" s="45">
        <f t="shared" si="105"/>
        <v>0</v>
      </c>
      <c r="J334" s="45">
        <f t="shared" si="105"/>
        <v>0</v>
      </c>
      <c r="K334" s="45">
        <f t="shared" si="105"/>
        <v>0</v>
      </c>
      <c r="L334" s="45">
        <f t="shared" si="105"/>
        <v>0</v>
      </c>
      <c r="M334" s="45">
        <f t="shared" si="105"/>
        <v>0</v>
      </c>
      <c r="N334" s="45">
        <f t="shared" si="105"/>
        <v>0</v>
      </c>
      <c r="O334" s="45">
        <f t="shared" si="105"/>
        <v>0</v>
      </c>
      <c r="P334" s="45">
        <f t="shared" si="105"/>
        <v>0</v>
      </c>
      <c r="Q334" s="45">
        <f t="shared" si="105"/>
        <v>0</v>
      </c>
      <c r="R334" s="45">
        <f t="shared" si="105"/>
        <v>0</v>
      </c>
      <c r="S334" s="45">
        <f t="shared" si="105"/>
        <v>0</v>
      </c>
      <c r="T334" s="45">
        <f t="shared" si="105"/>
        <v>0</v>
      </c>
      <c r="U334" s="45">
        <f t="shared" si="105"/>
        <v>0</v>
      </c>
      <c r="V334" s="45">
        <f t="shared" si="105"/>
        <v>0</v>
      </c>
      <c r="W334" s="45">
        <f t="shared" si="105"/>
        <v>0</v>
      </c>
      <c r="X334" s="45">
        <f t="shared" si="105"/>
        <v>0</v>
      </c>
      <c r="Y334"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4" manualBreakCount="4">
    <brk id="67" max="24" man="1"/>
    <brk id="132" max="24" man="1"/>
    <brk id="197" max="24" man="1"/>
    <brk id="262"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07"/>
  <sheetViews>
    <sheetView showGridLines="0" zoomScale="70" zoomScaleNormal="70" workbookViewId="0">
      <selection activeCell="H22" sqref="H22"/>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39</v>
      </c>
    </row>
    <row r="3" spans="1:25" ht="15.75" x14ac:dyDescent="0.15">
      <c r="A3" s="3"/>
      <c r="B3" s="36"/>
      <c r="C3" s="47" t="s">
        <v>134</v>
      </c>
      <c r="D3" s="20">
        <f>主要工事一覧!C123</f>
        <v>0</v>
      </c>
      <c r="F3" s="36" t="s">
        <v>33</v>
      </c>
      <c r="G3" s="37"/>
      <c r="H3" s="155"/>
      <c r="I3" s="38" t="s">
        <v>37</v>
      </c>
    </row>
    <row r="4" spans="1:25" ht="15.75" x14ac:dyDescent="0.15">
      <c r="A4" s="3"/>
      <c r="B4" s="19"/>
      <c r="C4" s="19"/>
      <c r="D4" s="17"/>
      <c r="Y4" s="123" t="s">
        <v>53</v>
      </c>
    </row>
    <row r="5" spans="1:25" ht="15" x14ac:dyDescent="0.15">
      <c r="A5" s="148" t="s">
        <v>151</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c r="C8" s="47" t="s">
        <v>152</v>
      </c>
      <c r="D8" s="47"/>
      <c r="E8" s="46">
        <f>主要工事一覧!D123</f>
        <v>0</v>
      </c>
      <c r="F8" s="46">
        <f>主要工事一覧!E123</f>
        <v>0</v>
      </c>
      <c r="G8" s="46">
        <f>主要工事一覧!F123</f>
        <v>0</v>
      </c>
      <c r="H8" s="46">
        <f>主要工事一覧!G123</f>
        <v>0</v>
      </c>
      <c r="I8" s="46">
        <f>主要工事一覧!H123</f>
        <v>0</v>
      </c>
      <c r="J8" s="46">
        <f>主要工事一覧!I123</f>
        <v>0</v>
      </c>
      <c r="K8" s="46">
        <f>主要工事一覧!J123</f>
        <v>0</v>
      </c>
      <c r="L8" s="46">
        <f>主要工事一覧!K123</f>
        <v>0</v>
      </c>
      <c r="M8" s="46">
        <f>主要工事一覧!L123</f>
        <v>0</v>
      </c>
      <c r="N8" s="46">
        <f>主要工事一覧!M123</f>
        <v>0</v>
      </c>
      <c r="O8" s="46">
        <f>主要工事一覧!N123</f>
        <v>0</v>
      </c>
      <c r="P8" s="46">
        <f>主要工事一覧!O123</f>
        <v>0</v>
      </c>
      <c r="Q8" s="46">
        <f>主要工事一覧!P123</f>
        <v>0</v>
      </c>
      <c r="R8" s="46">
        <f>主要工事一覧!Q123</f>
        <v>0</v>
      </c>
      <c r="S8" s="46">
        <f>主要工事一覧!R123</f>
        <v>0</v>
      </c>
      <c r="T8" s="46">
        <f>主要工事一覧!S123</f>
        <v>0</v>
      </c>
      <c r="U8" s="46">
        <f>主要工事一覧!T123</f>
        <v>0</v>
      </c>
      <c r="V8" s="46">
        <f>主要工事一覧!U123</f>
        <v>0</v>
      </c>
      <c r="W8" s="46">
        <f>主要工事一覧!V123</f>
        <v>0</v>
      </c>
      <c r="X8" s="46">
        <f>主要工事一覧!W123</f>
        <v>0</v>
      </c>
      <c r="Y8" s="46">
        <f>SUM(E8:X8)</f>
        <v>0</v>
      </c>
    </row>
    <row r="9" spans="1:25" x14ac:dyDescent="0.15">
      <c r="B9" s="36"/>
      <c r="C9" s="47" t="s">
        <v>138</v>
      </c>
      <c r="D9" s="4">
        <v>1</v>
      </c>
      <c r="E9" s="45">
        <f>E8*$D$9</f>
        <v>0</v>
      </c>
      <c r="F9" s="45">
        <f t="shared" ref="F9:X9" si="3">F8*$D$9</f>
        <v>0</v>
      </c>
      <c r="G9" s="45">
        <f t="shared" si="3"/>
        <v>0</v>
      </c>
      <c r="H9" s="45">
        <f t="shared" si="3"/>
        <v>0</v>
      </c>
      <c r="I9" s="45">
        <f t="shared" si="3"/>
        <v>0</v>
      </c>
      <c r="J9" s="45">
        <f t="shared" si="3"/>
        <v>0</v>
      </c>
      <c r="K9" s="45">
        <f t="shared" si="3"/>
        <v>0</v>
      </c>
      <c r="L9" s="45">
        <f t="shared" si="3"/>
        <v>0</v>
      </c>
      <c r="M9" s="45">
        <f t="shared" si="3"/>
        <v>0</v>
      </c>
      <c r="N9" s="45">
        <f t="shared" si="3"/>
        <v>0</v>
      </c>
      <c r="O9" s="45">
        <f t="shared" si="3"/>
        <v>0</v>
      </c>
      <c r="P9" s="45">
        <f t="shared" si="3"/>
        <v>0</v>
      </c>
      <c r="Q9" s="45">
        <f t="shared" si="3"/>
        <v>0</v>
      </c>
      <c r="R9" s="45">
        <f t="shared" si="3"/>
        <v>0</v>
      </c>
      <c r="S9" s="45">
        <f t="shared" si="3"/>
        <v>0</v>
      </c>
      <c r="T9" s="45">
        <f t="shared" si="3"/>
        <v>0</v>
      </c>
      <c r="U9" s="45">
        <f t="shared" si="3"/>
        <v>0</v>
      </c>
      <c r="V9" s="45">
        <f t="shared" si="3"/>
        <v>0</v>
      </c>
      <c r="W9" s="45">
        <f t="shared" si="3"/>
        <v>0</v>
      </c>
      <c r="X9" s="45">
        <f t="shared" si="3"/>
        <v>0</v>
      </c>
      <c r="Y9" s="45">
        <f>SUM(E9:X9)</f>
        <v>0</v>
      </c>
    </row>
    <row r="11" spans="1:25" x14ac:dyDescent="0.15">
      <c r="E11" s="10">
        <v>30</v>
      </c>
      <c r="F11" s="10">
        <f>E11+1</f>
        <v>31</v>
      </c>
      <c r="G11" s="10">
        <f t="shared" ref="G11:X11" si="4">F11+1</f>
        <v>32</v>
      </c>
      <c r="H11" s="10">
        <f t="shared" si="4"/>
        <v>33</v>
      </c>
      <c r="I11" s="10">
        <f t="shared" si="4"/>
        <v>34</v>
      </c>
      <c r="J11" s="10">
        <f t="shared" si="4"/>
        <v>35</v>
      </c>
      <c r="K11" s="10">
        <f t="shared" si="4"/>
        <v>36</v>
      </c>
      <c r="L11" s="10">
        <f t="shared" si="4"/>
        <v>37</v>
      </c>
      <c r="M11" s="10">
        <f t="shared" si="4"/>
        <v>38</v>
      </c>
      <c r="N11" s="10">
        <f t="shared" si="4"/>
        <v>39</v>
      </c>
      <c r="O11" s="10">
        <f t="shared" si="4"/>
        <v>40</v>
      </c>
      <c r="P11" s="10">
        <f t="shared" si="4"/>
        <v>41</v>
      </c>
      <c r="Q11" s="10">
        <f t="shared" si="4"/>
        <v>42</v>
      </c>
      <c r="R11" s="10">
        <f t="shared" si="4"/>
        <v>43</v>
      </c>
      <c r="S11" s="10">
        <f t="shared" si="4"/>
        <v>44</v>
      </c>
      <c r="T11" s="10">
        <f t="shared" si="4"/>
        <v>45</v>
      </c>
      <c r="U11" s="10">
        <f t="shared" si="4"/>
        <v>46</v>
      </c>
      <c r="V11" s="10">
        <f t="shared" si="4"/>
        <v>47</v>
      </c>
      <c r="W11" s="10">
        <f t="shared" si="4"/>
        <v>48</v>
      </c>
      <c r="X11" s="10">
        <f t="shared" si="4"/>
        <v>49</v>
      </c>
      <c r="Y11" s="5" t="s">
        <v>139</v>
      </c>
    </row>
    <row r="12" spans="1:25" x14ac:dyDescent="0.15">
      <c r="B12" s="91"/>
      <c r="C12" s="48">
        <f t="array" ref="C12:C31">TRANSPOSE(E5:X5)</f>
        <v>30</v>
      </c>
      <c r="D12" s="40">
        <f t="array" ref="D12:D31">TRANSPOSE(E9:X9)</f>
        <v>0</v>
      </c>
      <c r="E12" s="39" t="str">
        <f t="shared" ref="E12:E31" si="5">IF($C12&lt;E$5,$D12/$D$3,"")</f>
        <v/>
      </c>
      <c r="F12" s="39" t="str">
        <f>IF(AND($C12&lt;F$5,COUNT($E12:E12)&lt;$D$3),$D12/$D$3,"")</f>
        <v/>
      </c>
      <c r="G12" s="39" t="str">
        <f>IF(AND($C12&lt;G$5,COUNT($E12:F12)&lt;$D$3),$D12/$D$3,"")</f>
        <v/>
      </c>
      <c r="H12" s="39" t="str">
        <f>IF(AND($C12&lt;H$5,COUNT($E12:G12)&lt;$D$3),$D12/$D$3,"")</f>
        <v/>
      </c>
      <c r="I12" s="39" t="str">
        <f>IF(AND($C12&lt;I$5,COUNT($E12:H12)&lt;$D$3),$D12/$D$3,"")</f>
        <v/>
      </c>
      <c r="J12" s="39" t="str">
        <f>IF(AND($C12&lt;J$5,COUNT($E12:I12)&lt;$D$3),$D12/$D$3,"")</f>
        <v/>
      </c>
      <c r="K12" s="39" t="str">
        <f>IF(AND($C12&lt;K$5,COUNT($E12:J12)&lt;$D$3),$D12/$D$3,"")</f>
        <v/>
      </c>
      <c r="L12" s="39" t="str">
        <f>IF(AND($C12&lt;L$5,COUNT($E12:K12)&lt;$D$3),$D12/$D$3,"")</f>
        <v/>
      </c>
      <c r="M12" s="39" t="str">
        <f>IF(AND($C12&lt;M$5,COUNT($E12:L12)&lt;$D$3),$D12/$D$3,"")</f>
        <v/>
      </c>
      <c r="N12" s="39" t="str">
        <f>IF(AND($C12&lt;N$5,COUNT($E12:M12)&lt;$D$3),$D12/$D$3,"")</f>
        <v/>
      </c>
      <c r="O12" s="39" t="str">
        <f>IF(AND($C12&lt;O$5,COUNT($E12:N12)&lt;$D$3),$D12/$D$3,"")</f>
        <v/>
      </c>
      <c r="P12" s="39" t="str">
        <f>IF(AND($C12&lt;P$5,COUNT($E12:O12)&lt;$D$3),$D12/$D$3,"")</f>
        <v/>
      </c>
      <c r="Q12" s="39" t="str">
        <f>IF(AND($C12&lt;Q$5,COUNT($E12:P12)&lt;$D$3),$D12/$D$3,"")</f>
        <v/>
      </c>
      <c r="R12" s="39" t="str">
        <f>IF(AND($C12&lt;R$5,COUNT($E12:Q12)&lt;$D$3),$D12/$D$3,"")</f>
        <v/>
      </c>
      <c r="S12" s="39" t="str">
        <f>IF(AND($C12&lt;S$5,COUNT($E12:R12)&lt;$D$3),$D12/$D$3,"")</f>
        <v/>
      </c>
      <c r="T12" s="39" t="str">
        <f>IF(AND($C12&lt;T$5,COUNT($E12:S12)&lt;$D$3),$D12/$D$3,"")</f>
        <v/>
      </c>
      <c r="U12" s="39" t="str">
        <f>IF(AND($C12&lt;U$5,COUNT($E12:T12)&lt;$D$3),$D12/$D$3,"")</f>
        <v/>
      </c>
      <c r="V12" s="39" t="str">
        <f>IF(AND($C12&lt;V$5,COUNT($E12:U12)&lt;$D$3),$D12/$D$3,"")</f>
        <v/>
      </c>
      <c r="W12" s="39" t="str">
        <f>IF(AND($C12&lt;W$5,COUNT($E12:V12)&lt;$D$3),$D12/$D$3,"")</f>
        <v/>
      </c>
      <c r="X12" s="39" t="str">
        <f>IF(AND($C12&lt;X$5,COUNT($E12:W12)&lt;$D$3),$D12/$D$3,"")</f>
        <v/>
      </c>
      <c r="Y12" s="39">
        <f>D12-SUM(E12:X12)</f>
        <v>0</v>
      </c>
    </row>
    <row r="13" spans="1:25" x14ac:dyDescent="0.15">
      <c r="B13" s="92"/>
      <c r="C13" s="49">
        <v>31</v>
      </c>
      <c r="D13" s="41">
        <v>0</v>
      </c>
      <c r="E13" s="42" t="str">
        <f t="shared" si="5"/>
        <v/>
      </c>
      <c r="F13" s="79" t="str">
        <f>IF(AND($C13&lt;F$5,COUNT($E13:E13)&lt;$D$3),$D13/$D$3,"")</f>
        <v/>
      </c>
      <c r="G13" s="79" t="str">
        <f>IF(AND($C13&lt;G$5,COUNT($E13:F13)&lt;$D$3),$D13/$D$3,"")</f>
        <v/>
      </c>
      <c r="H13" s="79" t="str">
        <f>IF(AND($C13&lt;H$5,COUNT($E13:G13)&lt;$D$3),$D13/$D$3,"")</f>
        <v/>
      </c>
      <c r="I13" s="79" t="str">
        <f>IF(AND($C13&lt;I$5,COUNT($E13:H13)&lt;$D$3),$D13/$D$3,"")</f>
        <v/>
      </c>
      <c r="J13" s="79" t="str">
        <f>IF(AND($C13&lt;J$5,COUNT($E13:I13)&lt;$D$3),$D13/$D$3,"")</f>
        <v/>
      </c>
      <c r="K13" s="79" t="str">
        <f>IF(AND($C13&lt;K$5,COUNT($E13:J13)&lt;$D$3),$D13/$D$3,"")</f>
        <v/>
      </c>
      <c r="L13" s="79" t="str">
        <f>IF(AND($C13&lt;L$5,COUNT($E13:K13)&lt;$D$3),$D13/$D$3,"")</f>
        <v/>
      </c>
      <c r="M13" s="79" t="str">
        <f>IF(AND($C13&lt;M$5,COUNT($E13:L13)&lt;$D$3),$D13/$D$3,"")</f>
        <v/>
      </c>
      <c r="N13" s="79" t="str">
        <f>IF(AND($C13&lt;N$5,COUNT($E13:M13)&lt;$D$3),$D13/$D$3,"")</f>
        <v/>
      </c>
      <c r="O13" s="79" t="str">
        <f>IF(AND($C13&lt;O$5,COUNT($E13:N13)&lt;$D$3),$D13/$D$3,"")</f>
        <v/>
      </c>
      <c r="P13" s="79" t="str">
        <f>IF(AND($C13&lt;P$5,COUNT($E13:O13)&lt;$D$3),$D13/$D$3,"")</f>
        <v/>
      </c>
      <c r="Q13" s="79" t="str">
        <f>IF(AND($C13&lt;Q$5,COUNT($E13:P13)&lt;$D$3),$D13/$D$3,"")</f>
        <v/>
      </c>
      <c r="R13" s="79" t="str">
        <f>IF(AND($C13&lt;R$5,COUNT($E13:Q13)&lt;$D$3),$D13/$D$3,"")</f>
        <v/>
      </c>
      <c r="S13" s="79" t="str">
        <f>IF(AND($C13&lt;S$5,COUNT($E13:R13)&lt;$D$3),$D13/$D$3,"")</f>
        <v/>
      </c>
      <c r="T13" s="79" t="str">
        <f>IF(AND($C13&lt;T$5,COUNT($E13:S13)&lt;$D$3),$D13/$D$3,"")</f>
        <v/>
      </c>
      <c r="U13" s="79" t="str">
        <f>IF(AND($C13&lt;U$5,COUNT($E13:T13)&lt;$D$3),$D13/$D$3,"")</f>
        <v/>
      </c>
      <c r="V13" s="79" t="str">
        <f>IF(AND($C13&lt;V$5,COUNT($E13:U13)&lt;$D$3),$D13/$D$3,"")</f>
        <v/>
      </c>
      <c r="W13" s="79" t="str">
        <f>IF(AND($C13&lt;W$5,COUNT($E13:V13)&lt;$D$3),$D13/$D$3,"")</f>
        <v/>
      </c>
      <c r="X13" s="79" t="str">
        <f>IF(AND($C13&lt;X$5,COUNT($E13:W13)&lt;$D$3),$D13/$D$3,"")</f>
        <v/>
      </c>
      <c r="Y13" s="42">
        <f t="shared" ref="Y13:Y31" si="6">D13-SUM(E13:X13)</f>
        <v>0</v>
      </c>
    </row>
    <row r="14" spans="1:25" x14ac:dyDescent="0.15">
      <c r="B14" s="92"/>
      <c r="C14" s="49">
        <v>32</v>
      </c>
      <c r="D14" s="41">
        <v>0</v>
      </c>
      <c r="E14" s="42" t="str">
        <f t="shared" si="5"/>
        <v/>
      </c>
      <c r="F14" s="79" t="str">
        <f>IF(AND($C14&lt;F$5,COUNT($E14:E14)&lt;$D$3),$D14/$D$3,"")</f>
        <v/>
      </c>
      <c r="G14" s="79" t="str">
        <f>IF(AND($C14&lt;G$5,COUNT($E14:F14)&lt;$D$3),$D14/$D$3,"")</f>
        <v/>
      </c>
      <c r="H14" s="79" t="str">
        <f>IF(AND($C14&lt;H$5,COUNT($E14:G14)&lt;$D$3),$D14/$D$3,"")</f>
        <v/>
      </c>
      <c r="I14" s="79" t="str">
        <f>IF(AND($C14&lt;I$5,COUNT($E14:H14)&lt;$D$3),$D14/$D$3,"")</f>
        <v/>
      </c>
      <c r="J14" s="79" t="str">
        <f>IF(AND($C14&lt;J$5,COUNT($E14:I14)&lt;$D$3),$D14/$D$3,"")</f>
        <v/>
      </c>
      <c r="K14" s="79" t="str">
        <f>IF(AND($C14&lt;K$5,COUNT($E14:J14)&lt;$D$3),$D14/$D$3,"")</f>
        <v/>
      </c>
      <c r="L14" s="79" t="str">
        <f>IF(AND($C14&lt;L$5,COUNT($E14:K14)&lt;$D$3),$D14/$D$3,"")</f>
        <v/>
      </c>
      <c r="M14" s="79" t="str">
        <f>IF(AND($C14&lt;M$5,COUNT($E14:L14)&lt;$D$3),$D14/$D$3,"")</f>
        <v/>
      </c>
      <c r="N14" s="79" t="str">
        <f>IF(AND($C14&lt;N$5,COUNT($E14:M14)&lt;$D$3),$D14/$D$3,"")</f>
        <v/>
      </c>
      <c r="O14" s="79" t="str">
        <f>IF(AND($C14&lt;O$5,COUNT($E14:N14)&lt;$D$3),$D14/$D$3,"")</f>
        <v/>
      </c>
      <c r="P14" s="79" t="str">
        <f>IF(AND($C14&lt;P$5,COUNT($E14:O14)&lt;$D$3),$D14/$D$3,"")</f>
        <v/>
      </c>
      <c r="Q14" s="79" t="str">
        <f>IF(AND($C14&lt;Q$5,COUNT($E14:P14)&lt;$D$3),$D14/$D$3,"")</f>
        <v/>
      </c>
      <c r="R14" s="79" t="str">
        <f>IF(AND($C14&lt;R$5,COUNT($E14:Q14)&lt;$D$3),$D14/$D$3,"")</f>
        <v/>
      </c>
      <c r="S14" s="79" t="str">
        <f>IF(AND($C14&lt;S$5,COUNT($E14:R14)&lt;$D$3),$D14/$D$3,"")</f>
        <v/>
      </c>
      <c r="T14" s="79" t="str">
        <f>IF(AND($C14&lt;T$5,COUNT($E14:S14)&lt;$D$3),$D14/$D$3,"")</f>
        <v/>
      </c>
      <c r="U14" s="79" t="str">
        <f>IF(AND($C14&lt;U$5,COUNT($E14:T14)&lt;$D$3),$D14/$D$3,"")</f>
        <v/>
      </c>
      <c r="V14" s="79" t="str">
        <f>IF(AND($C14&lt;V$5,COUNT($E14:U14)&lt;$D$3),$D14/$D$3,"")</f>
        <v/>
      </c>
      <c r="W14" s="79" t="str">
        <f>IF(AND($C14&lt;W$5,COUNT($E14:V14)&lt;$D$3),$D14/$D$3,"")</f>
        <v/>
      </c>
      <c r="X14" s="79" t="str">
        <f>IF(AND($C14&lt;X$5,COUNT($E14:W14)&lt;$D$3),$D14/$D$3,"")</f>
        <v/>
      </c>
      <c r="Y14" s="42">
        <f t="shared" si="6"/>
        <v>0</v>
      </c>
    </row>
    <row r="15" spans="1:25" x14ac:dyDescent="0.15">
      <c r="B15" s="92"/>
      <c r="C15" s="49">
        <v>33</v>
      </c>
      <c r="D15" s="41">
        <v>0</v>
      </c>
      <c r="E15" s="42" t="str">
        <f t="shared" si="5"/>
        <v/>
      </c>
      <c r="F15" s="79" t="str">
        <f>IF(AND($C15&lt;F$5,COUNT($E15:E15)&lt;$D$3),$D15/$D$3,"")</f>
        <v/>
      </c>
      <c r="G15" s="79" t="str">
        <f>IF(AND($C15&lt;G$5,COUNT($E15:F15)&lt;$D$3),$D15/$D$3,"")</f>
        <v/>
      </c>
      <c r="H15" s="79" t="str">
        <f>IF(AND($C15&lt;H$5,COUNT($E15:G15)&lt;$D$3),$D15/$D$3,"")</f>
        <v/>
      </c>
      <c r="I15" s="79" t="str">
        <f>IF(AND($C15&lt;I$5,COUNT($E15:H15)&lt;$D$3),$D15/$D$3,"")</f>
        <v/>
      </c>
      <c r="J15" s="79" t="str">
        <f>IF(AND($C15&lt;J$5,COUNT($E15:I15)&lt;$D$3),$D15/$D$3,"")</f>
        <v/>
      </c>
      <c r="K15" s="79" t="str">
        <f>IF(AND($C15&lt;K$5,COUNT($E15:J15)&lt;$D$3),$D15/$D$3,"")</f>
        <v/>
      </c>
      <c r="L15" s="79" t="str">
        <f>IF(AND($C15&lt;L$5,COUNT($E15:K15)&lt;$D$3),$D15/$D$3,"")</f>
        <v/>
      </c>
      <c r="M15" s="79" t="str">
        <f>IF(AND($C15&lt;M$5,COUNT($E15:L15)&lt;$D$3),$D15/$D$3,"")</f>
        <v/>
      </c>
      <c r="N15" s="79" t="str">
        <f>IF(AND($C15&lt;N$5,COUNT($E15:M15)&lt;$D$3),$D15/$D$3,"")</f>
        <v/>
      </c>
      <c r="O15" s="79" t="str">
        <f>IF(AND($C15&lt;O$5,COUNT($E15:N15)&lt;$D$3),$D15/$D$3,"")</f>
        <v/>
      </c>
      <c r="P15" s="79" t="str">
        <f>IF(AND($C15&lt;P$5,COUNT($E15:O15)&lt;$D$3),$D15/$D$3,"")</f>
        <v/>
      </c>
      <c r="Q15" s="79" t="str">
        <f>IF(AND($C15&lt;Q$5,COUNT($E15:P15)&lt;$D$3),$D15/$D$3,"")</f>
        <v/>
      </c>
      <c r="R15" s="79" t="str">
        <f>IF(AND($C15&lt;R$5,COUNT($E15:Q15)&lt;$D$3),$D15/$D$3,"")</f>
        <v/>
      </c>
      <c r="S15" s="79" t="str">
        <f>IF(AND($C15&lt;S$5,COUNT($E15:R15)&lt;$D$3),$D15/$D$3,"")</f>
        <v/>
      </c>
      <c r="T15" s="79" t="str">
        <f>IF(AND($C15&lt;T$5,COUNT($E15:S15)&lt;$D$3),$D15/$D$3,"")</f>
        <v/>
      </c>
      <c r="U15" s="79" t="str">
        <f>IF(AND($C15&lt;U$5,COUNT($E15:T15)&lt;$D$3),$D15/$D$3,"")</f>
        <v/>
      </c>
      <c r="V15" s="79" t="str">
        <f>IF(AND($C15&lt;V$5,COUNT($E15:U15)&lt;$D$3),$D15/$D$3,"")</f>
        <v/>
      </c>
      <c r="W15" s="79" t="str">
        <f>IF(AND($C15&lt;W$5,COUNT($E15:V15)&lt;$D$3),$D15/$D$3,"")</f>
        <v/>
      </c>
      <c r="X15" s="79" t="str">
        <f>IF(AND($C15&lt;X$5,COUNT($E15:W15)&lt;$D$3),$D15/$D$3,"")</f>
        <v/>
      </c>
      <c r="Y15" s="42">
        <f t="shared" si="6"/>
        <v>0</v>
      </c>
    </row>
    <row r="16" spans="1:25" x14ac:dyDescent="0.15">
      <c r="B16" s="92"/>
      <c r="C16" s="49">
        <v>34</v>
      </c>
      <c r="D16" s="41">
        <v>0</v>
      </c>
      <c r="E16" s="42" t="str">
        <f t="shared" si="5"/>
        <v/>
      </c>
      <c r="F16" s="79" t="str">
        <f>IF(AND($C16&lt;F$5,COUNT($E16:E16)&lt;$D$3),$D16/$D$3,"")</f>
        <v/>
      </c>
      <c r="G16" s="79" t="str">
        <f>IF(AND($C16&lt;G$5,COUNT($E16:F16)&lt;$D$3),$D16/$D$3,"")</f>
        <v/>
      </c>
      <c r="H16" s="79" t="str">
        <f>IF(AND($C16&lt;H$5,COUNT($E16:G16)&lt;$D$3),$D16/$D$3,"")</f>
        <v/>
      </c>
      <c r="I16" s="79" t="str">
        <f>IF(AND($C16&lt;I$5,COUNT($E16:H16)&lt;$D$3),$D16/$D$3,"")</f>
        <v/>
      </c>
      <c r="J16" s="79" t="str">
        <f>IF(AND($C16&lt;J$5,COUNT($E16:I16)&lt;$D$3),$D16/$D$3,"")</f>
        <v/>
      </c>
      <c r="K16" s="79" t="str">
        <f>IF(AND($C16&lt;K$5,COUNT($E16:J16)&lt;$D$3),$D16/$D$3,"")</f>
        <v/>
      </c>
      <c r="L16" s="79" t="str">
        <f>IF(AND($C16&lt;L$5,COUNT($E16:K16)&lt;$D$3),$D16/$D$3,"")</f>
        <v/>
      </c>
      <c r="M16" s="79" t="str">
        <f>IF(AND($C16&lt;M$5,COUNT($E16:L16)&lt;$D$3),$D16/$D$3,"")</f>
        <v/>
      </c>
      <c r="N16" s="79" t="str">
        <f>IF(AND($C16&lt;N$5,COUNT($E16:M16)&lt;$D$3),$D16/$D$3,"")</f>
        <v/>
      </c>
      <c r="O16" s="79" t="str">
        <f>IF(AND($C16&lt;O$5,COUNT($E16:N16)&lt;$D$3),$D16/$D$3,"")</f>
        <v/>
      </c>
      <c r="P16" s="79" t="str">
        <f>IF(AND($C16&lt;P$5,COUNT($E16:O16)&lt;$D$3),$D16/$D$3,"")</f>
        <v/>
      </c>
      <c r="Q16" s="79" t="str">
        <f>IF(AND($C16&lt;Q$5,COUNT($E16:P16)&lt;$D$3),$D16/$D$3,"")</f>
        <v/>
      </c>
      <c r="R16" s="79" t="str">
        <f>IF(AND($C16&lt;R$5,COUNT($E16:Q16)&lt;$D$3),$D16/$D$3,"")</f>
        <v/>
      </c>
      <c r="S16" s="79" t="str">
        <f>IF(AND($C16&lt;S$5,COUNT($E16:R16)&lt;$D$3),$D16/$D$3,"")</f>
        <v/>
      </c>
      <c r="T16" s="79" t="str">
        <f>IF(AND($C16&lt;T$5,COUNT($E16:S16)&lt;$D$3),$D16/$D$3,"")</f>
        <v/>
      </c>
      <c r="U16" s="79" t="str">
        <f>IF(AND($C16&lt;U$5,COUNT($E16:T16)&lt;$D$3),$D16/$D$3,"")</f>
        <v/>
      </c>
      <c r="V16" s="79" t="str">
        <f>IF(AND($C16&lt;V$5,COUNT($E16:U16)&lt;$D$3),$D16/$D$3,"")</f>
        <v/>
      </c>
      <c r="W16" s="79" t="str">
        <f>IF(AND($C16&lt;W$5,COUNT($E16:V16)&lt;$D$3),$D16/$D$3,"")</f>
        <v/>
      </c>
      <c r="X16" s="79" t="str">
        <f>IF(AND($C16&lt;X$5,COUNT($E16:W16)&lt;$D$3),$D16/$D$3,"")</f>
        <v/>
      </c>
      <c r="Y16" s="42">
        <f t="shared" si="6"/>
        <v>0</v>
      </c>
    </row>
    <row r="17" spans="2:25" x14ac:dyDescent="0.15">
      <c r="B17" s="92"/>
      <c r="C17" s="49">
        <v>35</v>
      </c>
      <c r="D17" s="41">
        <v>0</v>
      </c>
      <c r="E17" s="42" t="str">
        <f t="shared" si="5"/>
        <v/>
      </c>
      <c r="F17" s="79" t="str">
        <f>IF(AND($C17&lt;F$5,COUNT($E17:E17)&lt;$D$3),$D17/$D$3,"")</f>
        <v/>
      </c>
      <c r="G17" s="79" t="str">
        <f>IF(AND($C17&lt;G$5,COUNT($E17:F17)&lt;$D$3),$D17/$D$3,"")</f>
        <v/>
      </c>
      <c r="H17" s="79" t="str">
        <f>IF(AND($C17&lt;H$5,COUNT($E17:G17)&lt;$D$3),$D17/$D$3,"")</f>
        <v/>
      </c>
      <c r="I17" s="79" t="str">
        <f>IF(AND($C17&lt;I$5,COUNT($E17:H17)&lt;$D$3),$D17/$D$3,"")</f>
        <v/>
      </c>
      <c r="J17" s="79" t="str">
        <f>IF(AND($C17&lt;J$5,COUNT($E17:I17)&lt;$D$3),$D17/$D$3,"")</f>
        <v/>
      </c>
      <c r="K17" s="79" t="str">
        <f>IF(AND($C17&lt;K$5,COUNT($E17:J17)&lt;$D$3),$D17/$D$3,"")</f>
        <v/>
      </c>
      <c r="L17" s="79" t="str">
        <f>IF(AND($C17&lt;L$5,COUNT($E17:K17)&lt;$D$3),$D17/$D$3,"")</f>
        <v/>
      </c>
      <c r="M17" s="79" t="str">
        <f>IF(AND($C17&lt;M$5,COUNT($E17:L17)&lt;$D$3),$D17/$D$3,"")</f>
        <v/>
      </c>
      <c r="N17" s="79" t="str">
        <f>IF(AND($C17&lt;N$5,COUNT($E17:M17)&lt;$D$3),$D17/$D$3,"")</f>
        <v/>
      </c>
      <c r="O17" s="79" t="str">
        <f>IF(AND($C17&lt;O$5,COUNT($E17:N17)&lt;$D$3),$D17/$D$3,"")</f>
        <v/>
      </c>
      <c r="P17" s="79" t="str">
        <f>IF(AND($C17&lt;P$5,COUNT($E17:O17)&lt;$D$3),$D17/$D$3,"")</f>
        <v/>
      </c>
      <c r="Q17" s="79" t="str">
        <f>IF(AND($C17&lt;Q$5,COUNT($E17:P17)&lt;$D$3),$D17/$D$3,"")</f>
        <v/>
      </c>
      <c r="R17" s="79" t="str">
        <f>IF(AND($C17&lt;R$5,COUNT($E17:Q17)&lt;$D$3),$D17/$D$3,"")</f>
        <v/>
      </c>
      <c r="S17" s="79" t="str">
        <f>IF(AND($C17&lt;S$5,COUNT($E17:R17)&lt;$D$3),$D17/$D$3,"")</f>
        <v/>
      </c>
      <c r="T17" s="79" t="str">
        <f>IF(AND($C17&lt;T$5,COUNT($E17:S17)&lt;$D$3),$D17/$D$3,"")</f>
        <v/>
      </c>
      <c r="U17" s="79" t="str">
        <f>IF(AND($C17&lt;U$5,COUNT($E17:T17)&lt;$D$3),$D17/$D$3,"")</f>
        <v/>
      </c>
      <c r="V17" s="79" t="str">
        <f>IF(AND($C17&lt;V$5,COUNT($E17:U17)&lt;$D$3),$D17/$D$3,"")</f>
        <v/>
      </c>
      <c r="W17" s="79" t="str">
        <f>IF(AND($C17&lt;W$5,COUNT($E17:V17)&lt;$D$3),$D17/$D$3,"")</f>
        <v/>
      </c>
      <c r="X17" s="79" t="str">
        <f>IF(AND($C17&lt;X$5,COUNT($E17:W17)&lt;$D$3),$D17/$D$3,"")</f>
        <v/>
      </c>
      <c r="Y17" s="42">
        <f t="shared" si="6"/>
        <v>0</v>
      </c>
    </row>
    <row r="18" spans="2:25" x14ac:dyDescent="0.15">
      <c r="B18" s="92"/>
      <c r="C18" s="49">
        <v>36</v>
      </c>
      <c r="D18" s="41">
        <v>0</v>
      </c>
      <c r="E18" s="42" t="str">
        <f t="shared" si="5"/>
        <v/>
      </c>
      <c r="F18" s="79" t="str">
        <f>IF(AND($C18&lt;F$5,COUNT($E18:E18)&lt;$D$3),$D18/$D$3,"")</f>
        <v/>
      </c>
      <c r="G18" s="79" t="str">
        <f>IF(AND($C18&lt;G$5,COUNT($E18:F18)&lt;$D$3),$D18/$D$3,"")</f>
        <v/>
      </c>
      <c r="H18" s="79" t="str">
        <f>IF(AND($C18&lt;H$5,COUNT($E18:G18)&lt;$D$3),$D18/$D$3,"")</f>
        <v/>
      </c>
      <c r="I18" s="79" t="str">
        <f>IF(AND($C18&lt;I$5,COUNT($E18:H18)&lt;$D$3),$D18/$D$3,"")</f>
        <v/>
      </c>
      <c r="J18" s="79" t="str">
        <f>IF(AND($C18&lt;J$5,COUNT($E18:I18)&lt;$D$3),$D18/$D$3,"")</f>
        <v/>
      </c>
      <c r="K18" s="79" t="str">
        <f>IF(AND($C18&lt;K$5,COUNT($E18:J18)&lt;$D$3),$D18/$D$3,"")</f>
        <v/>
      </c>
      <c r="L18" s="79" t="str">
        <f>IF(AND($C18&lt;L$5,COUNT($E18:K18)&lt;$D$3),$D18/$D$3,"")</f>
        <v/>
      </c>
      <c r="M18" s="79" t="str">
        <f>IF(AND($C18&lt;M$5,COUNT($E18:L18)&lt;$D$3),$D18/$D$3,"")</f>
        <v/>
      </c>
      <c r="N18" s="79" t="str">
        <f>IF(AND($C18&lt;N$5,COUNT($E18:M18)&lt;$D$3),$D18/$D$3,"")</f>
        <v/>
      </c>
      <c r="O18" s="79" t="str">
        <f>IF(AND($C18&lt;O$5,COUNT($E18:N18)&lt;$D$3),$D18/$D$3,"")</f>
        <v/>
      </c>
      <c r="P18" s="79" t="str">
        <f>IF(AND($C18&lt;P$5,COUNT($E18:O18)&lt;$D$3),$D18/$D$3,"")</f>
        <v/>
      </c>
      <c r="Q18" s="79" t="str">
        <f>IF(AND($C18&lt;Q$5,COUNT($E18:P18)&lt;$D$3),$D18/$D$3,"")</f>
        <v/>
      </c>
      <c r="R18" s="79" t="str">
        <f>IF(AND($C18&lt;R$5,COUNT($E18:Q18)&lt;$D$3),$D18/$D$3,"")</f>
        <v/>
      </c>
      <c r="S18" s="79" t="str">
        <f>IF(AND($C18&lt;S$5,COUNT($E18:R18)&lt;$D$3),$D18/$D$3,"")</f>
        <v/>
      </c>
      <c r="T18" s="79" t="str">
        <f>IF(AND($C18&lt;T$5,COUNT($E18:S18)&lt;$D$3),$D18/$D$3,"")</f>
        <v/>
      </c>
      <c r="U18" s="79" t="str">
        <f>IF(AND($C18&lt;U$5,COUNT($E18:T18)&lt;$D$3),$D18/$D$3,"")</f>
        <v/>
      </c>
      <c r="V18" s="79" t="str">
        <f>IF(AND($C18&lt;V$5,COUNT($E18:U18)&lt;$D$3),$D18/$D$3,"")</f>
        <v/>
      </c>
      <c r="W18" s="79" t="str">
        <f>IF(AND($C18&lt;W$5,COUNT($E18:V18)&lt;$D$3),$D18/$D$3,"")</f>
        <v/>
      </c>
      <c r="X18" s="79" t="str">
        <f>IF(AND($C18&lt;X$5,COUNT($E18:W18)&lt;$D$3),$D18/$D$3,"")</f>
        <v/>
      </c>
      <c r="Y18" s="42">
        <f t="shared" si="6"/>
        <v>0</v>
      </c>
    </row>
    <row r="19" spans="2:25" x14ac:dyDescent="0.15">
      <c r="B19" s="92"/>
      <c r="C19" s="49">
        <v>37</v>
      </c>
      <c r="D19" s="41">
        <v>0</v>
      </c>
      <c r="E19" s="42" t="str">
        <f t="shared" si="5"/>
        <v/>
      </c>
      <c r="F19" s="79" t="str">
        <f>IF(AND($C19&lt;F$5,COUNT($E19:E19)&lt;$D$3),$D19/$D$3,"")</f>
        <v/>
      </c>
      <c r="G19" s="79" t="str">
        <f>IF(AND($C19&lt;G$5,COUNT($E19:F19)&lt;$D$3),$D19/$D$3,"")</f>
        <v/>
      </c>
      <c r="H19" s="79" t="str">
        <f>IF(AND($C19&lt;H$5,COUNT($E19:G19)&lt;$D$3),$D19/$D$3,"")</f>
        <v/>
      </c>
      <c r="I19" s="79" t="str">
        <f>IF(AND($C19&lt;I$5,COUNT($E19:H19)&lt;$D$3),$D19/$D$3,"")</f>
        <v/>
      </c>
      <c r="J19" s="79" t="str">
        <f>IF(AND($C19&lt;J$5,COUNT($E19:I19)&lt;$D$3),$D19/$D$3,"")</f>
        <v/>
      </c>
      <c r="K19" s="79" t="str">
        <f>IF(AND($C19&lt;K$5,COUNT($E19:J19)&lt;$D$3),$D19/$D$3,"")</f>
        <v/>
      </c>
      <c r="L19" s="79" t="str">
        <f>IF(AND($C19&lt;L$5,COUNT($E19:K19)&lt;$D$3),$D19/$D$3,"")</f>
        <v/>
      </c>
      <c r="M19" s="79" t="str">
        <f>IF(AND($C19&lt;M$5,COUNT($E19:L19)&lt;$D$3),$D19/$D$3,"")</f>
        <v/>
      </c>
      <c r="N19" s="79" t="str">
        <f>IF(AND($C19&lt;N$5,COUNT($E19:M19)&lt;$D$3),$D19/$D$3,"")</f>
        <v/>
      </c>
      <c r="O19" s="79" t="str">
        <f>IF(AND($C19&lt;O$5,COUNT($E19:N19)&lt;$D$3),$D19/$D$3,"")</f>
        <v/>
      </c>
      <c r="P19" s="79" t="str">
        <f>IF(AND($C19&lt;P$5,COUNT($E19:O19)&lt;$D$3),$D19/$D$3,"")</f>
        <v/>
      </c>
      <c r="Q19" s="79" t="str">
        <f>IF(AND($C19&lt;Q$5,COUNT($E19:P19)&lt;$D$3),$D19/$D$3,"")</f>
        <v/>
      </c>
      <c r="R19" s="79" t="str">
        <f>IF(AND($C19&lt;R$5,COUNT($E19:Q19)&lt;$D$3),$D19/$D$3,"")</f>
        <v/>
      </c>
      <c r="S19" s="79" t="str">
        <f>IF(AND($C19&lt;S$5,COUNT($E19:R19)&lt;$D$3),$D19/$D$3,"")</f>
        <v/>
      </c>
      <c r="T19" s="79" t="str">
        <f>IF(AND($C19&lt;T$5,COUNT($E19:S19)&lt;$D$3),$D19/$D$3,"")</f>
        <v/>
      </c>
      <c r="U19" s="79" t="str">
        <f>IF(AND($C19&lt;U$5,COUNT($E19:T19)&lt;$D$3),$D19/$D$3,"")</f>
        <v/>
      </c>
      <c r="V19" s="79" t="str">
        <f>IF(AND($C19&lt;V$5,COUNT($E19:U19)&lt;$D$3),$D19/$D$3,"")</f>
        <v/>
      </c>
      <c r="W19" s="79" t="str">
        <f>IF(AND($C19&lt;W$5,COUNT($E19:V19)&lt;$D$3),$D19/$D$3,"")</f>
        <v/>
      </c>
      <c r="X19" s="79" t="str">
        <f>IF(AND($C19&lt;X$5,COUNT($E19:W19)&lt;$D$3),$D19/$D$3,"")</f>
        <v/>
      </c>
      <c r="Y19" s="42">
        <f t="shared" si="6"/>
        <v>0</v>
      </c>
    </row>
    <row r="20" spans="2:25" x14ac:dyDescent="0.15">
      <c r="B20" s="92"/>
      <c r="C20" s="49">
        <v>38</v>
      </c>
      <c r="D20" s="41">
        <v>0</v>
      </c>
      <c r="E20" s="42" t="str">
        <f t="shared" si="5"/>
        <v/>
      </c>
      <c r="F20" s="79" t="str">
        <f>IF(AND($C20&lt;F$5,COUNT($E20:E20)&lt;$D$3),$D20/$D$3,"")</f>
        <v/>
      </c>
      <c r="G20" s="79" t="str">
        <f>IF(AND($C20&lt;G$5,COUNT($E20:F20)&lt;$D$3),$D20/$D$3,"")</f>
        <v/>
      </c>
      <c r="H20" s="79" t="str">
        <f>IF(AND($C20&lt;H$5,COUNT($E20:G20)&lt;$D$3),$D20/$D$3,"")</f>
        <v/>
      </c>
      <c r="I20" s="79" t="str">
        <f>IF(AND($C20&lt;I$5,COUNT($E20:H20)&lt;$D$3),$D20/$D$3,"")</f>
        <v/>
      </c>
      <c r="J20" s="79" t="str">
        <f>IF(AND($C20&lt;J$5,COUNT($E20:I20)&lt;$D$3),$D20/$D$3,"")</f>
        <v/>
      </c>
      <c r="K20" s="79" t="str">
        <f>IF(AND($C20&lt;K$5,COUNT($E20:J20)&lt;$D$3),$D20/$D$3,"")</f>
        <v/>
      </c>
      <c r="L20" s="79" t="str">
        <f>IF(AND($C20&lt;L$5,COUNT($E20:K20)&lt;$D$3),$D20/$D$3,"")</f>
        <v/>
      </c>
      <c r="M20" s="79" t="str">
        <f>IF(AND($C20&lt;M$5,COUNT($E20:L20)&lt;$D$3),$D20/$D$3,"")</f>
        <v/>
      </c>
      <c r="N20" s="79" t="str">
        <f>IF(AND($C20&lt;N$5,COUNT($E20:M20)&lt;$D$3),$D20/$D$3,"")</f>
        <v/>
      </c>
      <c r="O20" s="79" t="str">
        <f>IF(AND($C20&lt;O$5,COUNT($E20:N20)&lt;$D$3),$D20/$D$3,"")</f>
        <v/>
      </c>
      <c r="P20" s="79" t="str">
        <f>IF(AND($C20&lt;P$5,COUNT($E20:O20)&lt;$D$3),$D20/$D$3,"")</f>
        <v/>
      </c>
      <c r="Q20" s="79" t="str">
        <f>IF(AND($C20&lt;Q$5,COUNT($E20:P20)&lt;$D$3),$D20/$D$3,"")</f>
        <v/>
      </c>
      <c r="R20" s="79" t="str">
        <f>IF(AND($C20&lt;R$5,COUNT($E20:Q20)&lt;$D$3),$D20/$D$3,"")</f>
        <v/>
      </c>
      <c r="S20" s="79" t="str">
        <f>IF(AND($C20&lt;S$5,COUNT($E20:R20)&lt;$D$3),$D20/$D$3,"")</f>
        <v/>
      </c>
      <c r="T20" s="79" t="str">
        <f>IF(AND($C20&lt;T$5,COUNT($E20:S20)&lt;$D$3),$D20/$D$3,"")</f>
        <v/>
      </c>
      <c r="U20" s="79" t="str">
        <f>IF(AND($C20&lt;U$5,COUNT($E20:T20)&lt;$D$3),$D20/$D$3,"")</f>
        <v/>
      </c>
      <c r="V20" s="79" t="str">
        <f>IF(AND($C20&lt;V$5,COUNT($E20:U20)&lt;$D$3),$D20/$D$3,"")</f>
        <v/>
      </c>
      <c r="W20" s="79" t="str">
        <f>IF(AND($C20&lt;W$5,COUNT($E20:V20)&lt;$D$3),$D20/$D$3,"")</f>
        <v/>
      </c>
      <c r="X20" s="79" t="str">
        <f>IF(AND($C20&lt;X$5,COUNT($E20:W20)&lt;$D$3),$D20/$D$3,"")</f>
        <v/>
      </c>
      <c r="Y20" s="42">
        <f t="shared" si="6"/>
        <v>0</v>
      </c>
    </row>
    <row r="21" spans="2:25" x14ac:dyDescent="0.15">
      <c r="B21" s="92"/>
      <c r="C21" s="49">
        <v>39</v>
      </c>
      <c r="D21" s="41">
        <v>0</v>
      </c>
      <c r="E21" s="42" t="str">
        <f t="shared" si="5"/>
        <v/>
      </c>
      <c r="F21" s="79" t="str">
        <f>IF(AND($C21&lt;F$5,COUNT($E21:E21)&lt;$D$3),$D21/$D$3,"")</f>
        <v/>
      </c>
      <c r="G21" s="79" t="str">
        <f>IF(AND($C21&lt;G$5,COUNT($E21:F21)&lt;$D$3),$D21/$D$3,"")</f>
        <v/>
      </c>
      <c r="H21" s="79" t="str">
        <f>IF(AND($C21&lt;H$5,COUNT($E21:G21)&lt;$D$3),$D21/$D$3,"")</f>
        <v/>
      </c>
      <c r="I21" s="79" t="str">
        <f>IF(AND($C21&lt;I$5,COUNT($E21:H21)&lt;$D$3),$D21/$D$3,"")</f>
        <v/>
      </c>
      <c r="J21" s="79" t="str">
        <f>IF(AND($C21&lt;J$5,COUNT($E21:I21)&lt;$D$3),$D21/$D$3,"")</f>
        <v/>
      </c>
      <c r="K21" s="79" t="str">
        <f>IF(AND($C21&lt;K$5,COUNT($E21:J21)&lt;$D$3),$D21/$D$3,"")</f>
        <v/>
      </c>
      <c r="L21" s="79" t="str">
        <f>IF(AND($C21&lt;L$5,COUNT($E21:K21)&lt;$D$3),$D21/$D$3,"")</f>
        <v/>
      </c>
      <c r="M21" s="79" t="str">
        <f>IF(AND($C21&lt;M$5,COUNT($E21:L21)&lt;$D$3),$D21/$D$3,"")</f>
        <v/>
      </c>
      <c r="N21" s="79" t="str">
        <f>IF(AND($C21&lt;N$5,COUNT($E21:M21)&lt;$D$3),$D21/$D$3,"")</f>
        <v/>
      </c>
      <c r="O21" s="79" t="str">
        <f>IF(AND($C21&lt;O$5,COUNT($E21:N21)&lt;$D$3),$D21/$D$3,"")</f>
        <v/>
      </c>
      <c r="P21" s="79" t="str">
        <f>IF(AND($C21&lt;P$5,COUNT($E21:O21)&lt;$D$3),$D21/$D$3,"")</f>
        <v/>
      </c>
      <c r="Q21" s="79" t="str">
        <f>IF(AND($C21&lt;Q$5,COUNT($E21:P21)&lt;$D$3),$D21/$D$3,"")</f>
        <v/>
      </c>
      <c r="R21" s="79" t="str">
        <f>IF(AND($C21&lt;R$5,COUNT($E21:Q21)&lt;$D$3),$D21/$D$3,"")</f>
        <v/>
      </c>
      <c r="S21" s="79" t="str">
        <f>IF(AND($C21&lt;S$5,COUNT($E21:R21)&lt;$D$3),$D21/$D$3,"")</f>
        <v/>
      </c>
      <c r="T21" s="79" t="str">
        <f>IF(AND($C21&lt;T$5,COUNT($E21:S21)&lt;$D$3),$D21/$D$3,"")</f>
        <v/>
      </c>
      <c r="U21" s="79" t="str">
        <f>IF(AND($C21&lt;U$5,COUNT($E21:T21)&lt;$D$3),$D21/$D$3,"")</f>
        <v/>
      </c>
      <c r="V21" s="79" t="str">
        <f>IF(AND($C21&lt;V$5,COUNT($E21:U21)&lt;$D$3),$D21/$D$3,"")</f>
        <v/>
      </c>
      <c r="W21" s="79" t="str">
        <f>IF(AND($C21&lt;W$5,COUNT($E21:V21)&lt;$D$3),$D21/$D$3,"")</f>
        <v/>
      </c>
      <c r="X21" s="79" t="str">
        <f>IF(AND($C21&lt;X$5,COUNT($E21:W21)&lt;$D$3),$D21/$D$3,"")</f>
        <v/>
      </c>
      <c r="Y21" s="42">
        <f t="shared" si="6"/>
        <v>0</v>
      </c>
    </row>
    <row r="22" spans="2:25" x14ac:dyDescent="0.15">
      <c r="B22" s="92"/>
      <c r="C22" s="49">
        <v>40</v>
      </c>
      <c r="D22" s="41">
        <v>0</v>
      </c>
      <c r="E22" s="42" t="str">
        <f t="shared" si="5"/>
        <v/>
      </c>
      <c r="F22" s="79" t="str">
        <f>IF(AND($C22&lt;F$5,COUNT($E22:E22)&lt;$D$3),$D22/$D$3,"")</f>
        <v/>
      </c>
      <c r="G22" s="79" t="str">
        <f>IF(AND($C22&lt;G$5,COUNT($E22:F22)&lt;$D$3),$D22/$D$3,"")</f>
        <v/>
      </c>
      <c r="H22" s="79" t="str">
        <f>IF(AND($C22&lt;H$5,COUNT($E22:G22)&lt;$D$3),$D22/$D$3,"")</f>
        <v/>
      </c>
      <c r="I22" s="79" t="str">
        <f>IF(AND($C22&lt;I$5,COUNT($E22:H22)&lt;$D$3),$D22/$D$3,"")</f>
        <v/>
      </c>
      <c r="J22" s="79" t="str">
        <f>IF(AND($C22&lt;J$5,COUNT($E22:I22)&lt;$D$3),$D22/$D$3,"")</f>
        <v/>
      </c>
      <c r="K22" s="79" t="str">
        <f>IF(AND($C22&lt;K$5,COUNT($E22:J22)&lt;$D$3),$D22/$D$3,"")</f>
        <v/>
      </c>
      <c r="L22" s="79" t="str">
        <f>IF(AND($C22&lt;L$5,COUNT($E22:K22)&lt;$D$3),$D22/$D$3,"")</f>
        <v/>
      </c>
      <c r="M22" s="79" t="str">
        <f>IF(AND($C22&lt;M$5,COUNT($E22:L22)&lt;$D$3),$D22/$D$3,"")</f>
        <v/>
      </c>
      <c r="N22" s="79" t="str">
        <f>IF(AND($C22&lt;N$5,COUNT($E22:M22)&lt;$D$3),$D22/$D$3,"")</f>
        <v/>
      </c>
      <c r="O22" s="79" t="str">
        <f>IF(AND($C22&lt;O$5,COUNT($E22:N22)&lt;$D$3),$D22/$D$3,"")</f>
        <v/>
      </c>
      <c r="P22" s="79" t="str">
        <f>IF(AND($C22&lt;P$5,COUNT($E22:O22)&lt;$D$3),$D22/$D$3,"")</f>
        <v/>
      </c>
      <c r="Q22" s="79" t="str">
        <f>IF(AND($C22&lt;Q$5,COUNT($E22:P22)&lt;$D$3),$D22/$D$3,"")</f>
        <v/>
      </c>
      <c r="R22" s="79" t="str">
        <f>IF(AND($C22&lt;R$5,COUNT($E22:Q22)&lt;$D$3),$D22/$D$3,"")</f>
        <v/>
      </c>
      <c r="S22" s="79" t="str">
        <f>IF(AND($C22&lt;S$5,COUNT($E22:R22)&lt;$D$3),$D22/$D$3,"")</f>
        <v/>
      </c>
      <c r="T22" s="79" t="str">
        <f>IF(AND($C22&lt;T$5,COUNT($E22:S22)&lt;$D$3),$D22/$D$3,"")</f>
        <v/>
      </c>
      <c r="U22" s="79" t="str">
        <f>IF(AND($C22&lt;U$5,COUNT($E22:T22)&lt;$D$3),$D22/$D$3,"")</f>
        <v/>
      </c>
      <c r="V22" s="79" t="str">
        <f>IF(AND($C22&lt;V$5,COUNT($E22:U22)&lt;$D$3),$D22/$D$3,"")</f>
        <v/>
      </c>
      <c r="W22" s="79" t="str">
        <f>IF(AND($C22&lt;W$5,COUNT($E22:V22)&lt;$D$3),$D22/$D$3,"")</f>
        <v/>
      </c>
      <c r="X22" s="79" t="str">
        <f>IF(AND($C22&lt;X$5,COUNT($E22:W22)&lt;$D$3),$D22/$D$3,"")</f>
        <v/>
      </c>
      <c r="Y22" s="42">
        <f t="shared" si="6"/>
        <v>0</v>
      </c>
    </row>
    <row r="23" spans="2:25" x14ac:dyDescent="0.15">
      <c r="B23" s="92"/>
      <c r="C23" s="49">
        <v>41</v>
      </c>
      <c r="D23" s="41">
        <v>0</v>
      </c>
      <c r="E23" s="42" t="str">
        <f t="shared" si="5"/>
        <v/>
      </c>
      <c r="F23" s="79" t="str">
        <f>IF(AND($C23&lt;F$5,COUNT($E23:E23)&lt;$D$3),$D23/$D$3,"")</f>
        <v/>
      </c>
      <c r="G23" s="79" t="str">
        <f>IF(AND($C23&lt;G$5,COUNT($E23:F23)&lt;$D$3),$D23/$D$3,"")</f>
        <v/>
      </c>
      <c r="H23" s="79" t="str">
        <f>IF(AND($C23&lt;H$5,COUNT($E23:G23)&lt;$D$3),$D23/$D$3,"")</f>
        <v/>
      </c>
      <c r="I23" s="79" t="str">
        <f>IF(AND($C23&lt;I$5,COUNT($E23:H23)&lt;$D$3),$D23/$D$3,"")</f>
        <v/>
      </c>
      <c r="J23" s="79" t="str">
        <f>IF(AND($C23&lt;J$5,COUNT($E23:I23)&lt;$D$3),$D23/$D$3,"")</f>
        <v/>
      </c>
      <c r="K23" s="79" t="str">
        <f>IF(AND($C23&lt;K$5,COUNT($E23:J23)&lt;$D$3),$D23/$D$3,"")</f>
        <v/>
      </c>
      <c r="L23" s="79" t="str">
        <f>IF(AND($C23&lt;L$5,COUNT($E23:K23)&lt;$D$3),$D23/$D$3,"")</f>
        <v/>
      </c>
      <c r="M23" s="79" t="str">
        <f>IF(AND($C23&lt;M$5,COUNT($E23:L23)&lt;$D$3),$D23/$D$3,"")</f>
        <v/>
      </c>
      <c r="N23" s="79" t="str">
        <f>IF(AND($C23&lt;N$5,COUNT($E23:M23)&lt;$D$3),$D23/$D$3,"")</f>
        <v/>
      </c>
      <c r="O23" s="79" t="str">
        <f>IF(AND($C23&lt;O$5,COUNT($E23:N23)&lt;$D$3),$D23/$D$3,"")</f>
        <v/>
      </c>
      <c r="P23" s="79" t="str">
        <f>IF(AND($C23&lt;P$5,COUNT($E23:O23)&lt;$D$3),$D23/$D$3,"")</f>
        <v/>
      </c>
      <c r="Q23" s="79" t="str">
        <f>IF(AND($C23&lt;Q$5,COUNT($E23:P23)&lt;$D$3),$D23/$D$3,"")</f>
        <v/>
      </c>
      <c r="R23" s="79" t="str">
        <f>IF(AND($C23&lt;R$5,COUNT($E23:Q23)&lt;$D$3),$D23/$D$3,"")</f>
        <v/>
      </c>
      <c r="S23" s="79" t="str">
        <f>IF(AND($C23&lt;S$5,COUNT($E23:R23)&lt;$D$3),$D23/$D$3,"")</f>
        <v/>
      </c>
      <c r="T23" s="79" t="str">
        <f>IF(AND($C23&lt;T$5,COUNT($E23:S23)&lt;$D$3),$D23/$D$3,"")</f>
        <v/>
      </c>
      <c r="U23" s="79" t="str">
        <f>IF(AND($C23&lt;U$5,COUNT($E23:T23)&lt;$D$3),$D23/$D$3,"")</f>
        <v/>
      </c>
      <c r="V23" s="79" t="str">
        <f>IF(AND($C23&lt;V$5,COUNT($E23:U23)&lt;$D$3),$D23/$D$3,"")</f>
        <v/>
      </c>
      <c r="W23" s="79" t="str">
        <f>IF(AND($C23&lt;W$5,COUNT($E23:V23)&lt;$D$3),$D23/$D$3,"")</f>
        <v/>
      </c>
      <c r="X23" s="79" t="str">
        <f>IF(AND($C23&lt;X$5,COUNT($E23:W23)&lt;$D$3),$D23/$D$3,"")</f>
        <v/>
      </c>
      <c r="Y23" s="42">
        <f t="shared" si="6"/>
        <v>0</v>
      </c>
    </row>
    <row r="24" spans="2:25" x14ac:dyDescent="0.15">
      <c r="B24" s="92"/>
      <c r="C24" s="49">
        <v>42</v>
      </c>
      <c r="D24" s="41">
        <v>0</v>
      </c>
      <c r="E24" s="42" t="str">
        <f t="shared" si="5"/>
        <v/>
      </c>
      <c r="F24" s="79" t="str">
        <f>IF(AND($C24&lt;F$5,COUNT($E24:E24)&lt;$D$3),$D24/$D$3,"")</f>
        <v/>
      </c>
      <c r="G24" s="79" t="str">
        <f>IF(AND($C24&lt;G$5,COUNT($E24:F24)&lt;$D$3),$D24/$D$3,"")</f>
        <v/>
      </c>
      <c r="H24" s="79" t="str">
        <f>IF(AND($C24&lt;H$5,COUNT($E24:G24)&lt;$D$3),$D24/$D$3,"")</f>
        <v/>
      </c>
      <c r="I24" s="79" t="str">
        <f>IF(AND($C24&lt;I$5,COUNT($E24:H24)&lt;$D$3),$D24/$D$3,"")</f>
        <v/>
      </c>
      <c r="J24" s="79" t="str">
        <f>IF(AND($C24&lt;J$5,COUNT($E24:I24)&lt;$D$3),$D24/$D$3,"")</f>
        <v/>
      </c>
      <c r="K24" s="79" t="str">
        <f>IF(AND($C24&lt;K$5,COUNT($E24:J24)&lt;$D$3),$D24/$D$3,"")</f>
        <v/>
      </c>
      <c r="L24" s="79" t="str">
        <f>IF(AND($C24&lt;L$5,COUNT($E24:K24)&lt;$D$3),$D24/$D$3,"")</f>
        <v/>
      </c>
      <c r="M24" s="79" t="str">
        <f>IF(AND($C24&lt;M$5,COUNT($E24:L24)&lt;$D$3),$D24/$D$3,"")</f>
        <v/>
      </c>
      <c r="N24" s="79" t="str">
        <f>IF(AND($C24&lt;N$5,COUNT($E24:M24)&lt;$D$3),$D24/$D$3,"")</f>
        <v/>
      </c>
      <c r="O24" s="79" t="str">
        <f>IF(AND($C24&lt;O$5,COUNT($E24:N24)&lt;$D$3),$D24/$D$3,"")</f>
        <v/>
      </c>
      <c r="P24" s="79" t="str">
        <f>IF(AND($C24&lt;P$5,COUNT($E24:O24)&lt;$D$3),$D24/$D$3,"")</f>
        <v/>
      </c>
      <c r="Q24" s="79" t="str">
        <f>IF(AND($C24&lt;Q$5,COUNT($E24:P24)&lt;$D$3),$D24/$D$3,"")</f>
        <v/>
      </c>
      <c r="R24" s="79" t="str">
        <f>IF(AND($C24&lt;R$5,COUNT($E24:Q24)&lt;$D$3),$D24/$D$3,"")</f>
        <v/>
      </c>
      <c r="S24" s="79" t="str">
        <f>IF(AND($C24&lt;S$5,COUNT($E24:R24)&lt;$D$3),$D24/$D$3,"")</f>
        <v/>
      </c>
      <c r="T24" s="79" t="str">
        <f>IF(AND($C24&lt;T$5,COUNT($E24:S24)&lt;$D$3),$D24/$D$3,"")</f>
        <v/>
      </c>
      <c r="U24" s="79" t="str">
        <f>IF(AND($C24&lt;U$5,COUNT($E24:T24)&lt;$D$3),$D24/$D$3,"")</f>
        <v/>
      </c>
      <c r="V24" s="79" t="str">
        <f>IF(AND($C24&lt;V$5,COUNT($E24:U24)&lt;$D$3),$D24/$D$3,"")</f>
        <v/>
      </c>
      <c r="W24" s="79" t="str">
        <f>IF(AND($C24&lt;W$5,COUNT($E24:V24)&lt;$D$3),$D24/$D$3,"")</f>
        <v/>
      </c>
      <c r="X24" s="79" t="str">
        <f>IF(AND($C24&lt;X$5,COUNT($E24:W24)&lt;$D$3),$D24/$D$3,"")</f>
        <v/>
      </c>
      <c r="Y24" s="42">
        <f t="shared" si="6"/>
        <v>0</v>
      </c>
    </row>
    <row r="25" spans="2:25" x14ac:dyDescent="0.15">
      <c r="B25" s="92"/>
      <c r="C25" s="49">
        <v>43</v>
      </c>
      <c r="D25" s="41">
        <v>0</v>
      </c>
      <c r="E25" s="42" t="str">
        <f t="shared" si="5"/>
        <v/>
      </c>
      <c r="F25" s="79" t="str">
        <f>IF(AND($C25&lt;F$5,COUNT($E25:E25)&lt;$D$3),$D25/$D$3,"")</f>
        <v/>
      </c>
      <c r="G25" s="79" t="str">
        <f>IF(AND($C25&lt;G$5,COUNT($E25:F25)&lt;$D$3),$D25/$D$3,"")</f>
        <v/>
      </c>
      <c r="H25" s="79" t="str">
        <f>IF(AND($C25&lt;H$5,COUNT($E25:G25)&lt;$D$3),$D25/$D$3,"")</f>
        <v/>
      </c>
      <c r="I25" s="79" t="str">
        <f>IF(AND($C25&lt;I$5,COUNT($E25:H25)&lt;$D$3),$D25/$D$3,"")</f>
        <v/>
      </c>
      <c r="J25" s="79" t="str">
        <f>IF(AND($C25&lt;J$5,COUNT($E25:I25)&lt;$D$3),$D25/$D$3,"")</f>
        <v/>
      </c>
      <c r="K25" s="79" t="str">
        <f>IF(AND($C25&lt;K$5,COUNT($E25:J25)&lt;$D$3),$D25/$D$3,"")</f>
        <v/>
      </c>
      <c r="L25" s="79" t="str">
        <f>IF(AND($C25&lt;L$5,COUNT($E25:K25)&lt;$D$3),$D25/$D$3,"")</f>
        <v/>
      </c>
      <c r="M25" s="79" t="str">
        <f>IF(AND($C25&lt;M$5,COUNT($E25:L25)&lt;$D$3),$D25/$D$3,"")</f>
        <v/>
      </c>
      <c r="N25" s="79" t="str">
        <f>IF(AND($C25&lt;N$5,COUNT($E25:M25)&lt;$D$3),$D25/$D$3,"")</f>
        <v/>
      </c>
      <c r="O25" s="79" t="str">
        <f>IF(AND($C25&lt;O$5,COUNT($E25:N25)&lt;$D$3),$D25/$D$3,"")</f>
        <v/>
      </c>
      <c r="P25" s="79" t="str">
        <f>IF(AND($C25&lt;P$5,COUNT($E25:O25)&lt;$D$3),$D25/$D$3,"")</f>
        <v/>
      </c>
      <c r="Q25" s="79" t="str">
        <f>IF(AND($C25&lt;Q$5,COUNT($E25:P25)&lt;$D$3),$D25/$D$3,"")</f>
        <v/>
      </c>
      <c r="R25" s="79" t="str">
        <f>IF(AND($C25&lt;R$5,COUNT($E25:Q25)&lt;$D$3),$D25/$D$3,"")</f>
        <v/>
      </c>
      <c r="S25" s="79" t="str">
        <f>IF(AND($C25&lt;S$5,COUNT($E25:R25)&lt;$D$3),$D25/$D$3,"")</f>
        <v/>
      </c>
      <c r="T25" s="79" t="str">
        <f>IF(AND($C25&lt;T$5,COUNT($E25:S25)&lt;$D$3),$D25/$D$3,"")</f>
        <v/>
      </c>
      <c r="U25" s="79" t="str">
        <f>IF(AND($C25&lt;U$5,COUNT($E25:T25)&lt;$D$3),$D25/$D$3,"")</f>
        <v/>
      </c>
      <c r="V25" s="79" t="str">
        <f>IF(AND($C25&lt;V$5,COUNT($E25:U25)&lt;$D$3),$D25/$D$3,"")</f>
        <v/>
      </c>
      <c r="W25" s="79" t="str">
        <f>IF(AND($C25&lt;W$5,COUNT($E25:V25)&lt;$D$3),$D25/$D$3,"")</f>
        <v/>
      </c>
      <c r="X25" s="79" t="str">
        <f>IF(AND($C25&lt;X$5,COUNT($E25:W25)&lt;$D$3),$D25/$D$3,"")</f>
        <v/>
      </c>
      <c r="Y25" s="42">
        <f t="shared" si="6"/>
        <v>0</v>
      </c>
    </row>
    <row r="26" spans="2:25" x14ac:dyDescent="0.15">
      <c r="B26" s="92"/>
      <c r="C26" s="49">
        <v>44</v>
      </c>
      <c r="D26" s="41">
        <v>0</v>
      </c>
      <c r="E26" s="42" t="str">
        <f t="shared" si="5"/>
        <v/>
      </c>
      <c r="F26" s="79" t="str">
        <f>IF(AND($C26&lt;F$5,COUNT($E26:E26)&lt;$D$3),$D26/$D$3,"")</f>
        <v/>
      </c>
      <c r="G26" s="79" t="str">
        <f>IF(AND($C26&lt;G$5,COUNT($E26:F26)&lt;$D$3),$D26/$D$3,"")</f>
        <v/>
      </c>
      <c r="H26" s="79" t="str">
        <f>IF(AND($C26&lt;H$5,COUNT($E26:G26)&lt;$D$3),$D26/$D$3,"")</f>
        <v/>
      </c>
      <c r="I26" s="79" t="str">
        <f>IF(AND($C26&lt;I$5,COUNT($E26:H26)&lt;$D$3),$D26/$D$3,"")</f>
        <v/>
      </c>
      <c r="J26" s="79" t="str">
        <f>IF(AND($C26&lt;J$5,COUNT($E26:I26)&lt;$D$3),$D26/$D$3,"")</f>
        <v/>
      </c>
      <c r="K26" s="79" t="str">
        <f>IF(AND($C26&lt;K$5,COUNT($E26:J26)&lt;$D$3),$D26/$D$3,"")</f>
        <v/>
      </c>
      <c r="L26" s="79" t="str">
        <f>IF(AND($C26&lt;L$5,COUNT($E26:K26)&lt;$D$3),$D26/$D$3,"")</f>
        <v/>
      </c>
      <c r="M26" s="79" t="str">
        <f>IF(AND($C26&lt;M$5,COUNT($E26:L26)&lt;$D$3),$D26/$D$3,"")</f>
        <v/>
      </c>
      <c r="N26" s="79" t="str">
        <f>IF(AND($C26&lt;N$5,COUNT($E26:M26)&lt;$D$3),$D26/$D$3,"")</f>
        <v/>
      </c>
      <c r="O26" s="79" t="str">
        <f>IF(AND($C26&lt;O$5,COUNT($E26:N26)&lt;$D$3),$D26/$D$3,"")</f>
        <v/>
      </c>
      <c r="P26" s="79" t="str">
        <f>IF(AND($C26&lt;P$5,COUNT($E26:O26)&lt;$D$3),$D26/$D$3,"")</f>
        <v/>
      </c>
      <c r="Q26" s="79" t="str">
        <f>IF(AND($C26&lt;Q$5,COUNT($E26:P26)&lt;$D$3),$D26/$D$3,"")</f>
        <v/>
      </c>
      <c r="R26" s="79" t="str">
        <f>IF(AND($C26&lt;R$5,COUNT($E26:Q26)&lt;$D$3),$D26/$D$3,"")</f>
        <v/>
      </c>
      <c r="S26" s="79" t="str">
        <f>IF(AND($C26&lt;S$5,COUNT($E26:R26)&lt;$D$3),$D26/$D$3,"")</f>
        <v/>
      </c>
      <c r="T26" s="79" t="str">
        <f>IF(AND($C26&lt;T$5,COUNT($E26:S26)&lt;$D$3),$D26/$D$3,"")</f>
        <v/>
      </c>
      <c r="U26" s="79" t="str">
        <f>IF(AND($C26&lt;U$5,COUNT($E26:T26)&lt;$D$3),$D26/$D$3,"")</f>
        <v/>
      </c>
      <c r="V26" s="79" t="str">
        <f>IF(AND($C26&lt;V$5,COUNT($E26:U26)&lt;$D$3),$D26/$D$3,"")</f>
        <v/>
      </c>
      <c r="W26" s="79" t="str">
        <f>IF(AND($C26&lt;W$5,COUNT($E26:V26)&lt;$D$3),$D26/$D$3,"")</f>
        <v/>
      </c>
      <c r="X26" s="79" t="str">
        <f>IF(AND($C26&lt;X$5,COUNT($E26:W26)&lt;$D$3),$D26/$D$3,"")</f>
        <v/>
      </c>
      <c r="Y26" s="42">
        <f t="shared" si="6"/>
        <v>0</v>
      </c>
    </row>
    <row r="27" spans="2:25" x14ac:dyDescent="0.15">
      <c r="B27" s="92"/>
      <c r="C27" s="49">
        <v>45</v>
      </c>
      <c r="D27" s="41">
        <v>0</v>
      </c>
      <c r="E27" s="42" t="str">
        <f t="shared" si="5"/>
        <v/>
      </c>
      <c r="F27" s="79" t="str">
        <f>IF(AND($C27&lt;F$5,COUNT($E27:E27)&lt;$D$3),$D27/$D$3,"")</f>
        <v/>
      </c>
      <c r="G27" s="79" t="str">
        <f>IF(AND($C27&lt;G$5,COUNT($E27:F27)&lt;$D$3),$D27/$D$3,"")</f>
        <v/>
      </c>
      <c r="H27" s="79" t="str">
        <f>IF(AND($C27&lt;H$5,COUNT($E27:G27)&lt;$D$3),$D27/$D$3,"")</f>
        <v/>
      </c>
      <c r="I27" s="79" t="str">
        <f>IF(AND($C27&lt;I$5,COUNT($E27:H27)&lt;$D$3),$D27/$D$3,"")</f>
        <v/>
      </c>
      <c r="J27" s="79" t="str">
        <f>IF(AND($C27&lt;J$5,COUNT($E27:I27)&lt;$D$3),$D27/$D$3,"")</f>
        <v/>
      </c>
      <c r="K27" s="79" t="str">
        <f>IF(AND($C27&lt;K$5,COUNT($E27:J27)&lt;$D$3),$D27/$D$3,"")</f>
        <v/>
      </c>
      <c r="L27" s="79" t="str">
        <f>IF(AND($C27&lt;L$5,COUNT($E27:K27)&lt;$D$3),$D27/$D$3,"")</f>
        <v/>
      </c>
      <c r="M27" s="79" t="str">
        <f>IF(AND($C27&lt;M$5,COUNT($E27:L27)&lt;$D$3),$D27/$D$3,"")</f>
        <v/>
      </c>
      <c r="N27" s="79" t="str">
        <f>IF(AND($C27&lt;N$5,COUNT($E27:M27)&lt;$D$3),$D27/$D$3,"")</f>
        <v/>
      </c>
      <c r="O27" s="79" t="str">
        <f>IF(AND($C27&lt;O$5,COUNT($E27:N27)&lt;$D$3),$D27/$D$3,"")</f>
        <v/>
      </c>
      <c r="P27" s="79" t="str">
        <f>IF(AND($C27&lt;P$5,COUNT($E27:O27)&lt;$D$3),$D27/$D$3,"")</f>
        <v/>
      </c>
      <c r="Q27" s="79" t="str">
        <f>IF(AND($C27&lt;Q$5,COUNT($E27:P27)&lt;$D$3),$D27/$D$3,"")</f>
        <v/>
      </c>
      <c r="R27" s="79" t="str">
        <f>IF(AND($C27&lt;R$5,COUNT($E27:Q27)&lt;$D$3),$D27/$D$3,"")</f>
        <v/>
      </c>
      <c r="S27" s="79" t="str">
        <f>IF(AND($C27&lt;S$5,COUNT($E27:R27)&lt;$D$3),$D27/$D$3,"")</f>
        <v/>
      </c>
      <c r="T27" s="79" t="str">
        <f>IF(AND($C27&lt;T$5,COUNT($E27:S27)&lt;$D$3),$D27/$D$3,"")</f>
        <v/>
      </c>
      <c r="U27" s="79" t="str">
        <f>IF(AND($C27&lt;U$5,COUNT($E27:T27)&lt;$D$3),$D27/$D$3,"")</f>
        <v/>
      </c>
      <c r="V27" s="79" t="str">
        <f>IF(AND($C27&lt;V$5,COUNT($E27:U27)&lt;$D$3),$D27/$D$3,"")</f>
        <v/>
      </c>
      <c r="W27" s="79" t="str">
        <f>IF(AND($C27&lt;W$5,COUNT($E27:V27)&lt;$D$3),$D27/$D$3,"")</f>
        <v/>
      </c>
      <c r="X27" s="79" t="str">
        <f>IF(AND($C27&lt;X$5,COUNT($E27:W27)&lt;$D$3),$D27/$D$3,"")</f>
        <v/>
      </c>
      <c r="Y27" s="42">
        <f t="shared" si="6"/>
        <v>0</v>
      </c>
    </row>
    <row r="28" spans="2:25" x14ac:dyDescent="0.15">
      <c r="B28" s="92"/>
      <c r="C28" s="49">
        <v>46</v>
      </c>
      <c r="D28" s="41">
        <v>0</v>
      </c>
      <c r="E28" s="42" t="str">
        <f t="shared" si="5"/>
        <v/>
      </c>
      <c r="F28" s="79" t="str">
        <f>IF(AND($C28&lt;F$5,COUNT($E28:E28)&lt;$D$3),$D28/$D$3,"")</f>
        <v/>
      </c>
      <c r="G28" s="79" t="str">
        <f>IF(AND($C28&lt;G$5,COUNT($E28:F28)&lt;$D$3),$D28/$D$3,"")</f>
        <v/>
      </c>
      <c r="H28" s="79" t="str">
        <f>IF(AND($C28&lt;H$5,COUNT($E28:G28)&lt;$D$3),$D28/$D$3,"")</f>
        <v/>
      </c>
      <c r="I28" s="79" t="str">
        <f>IF(AND($C28&lt;I$5,COUNT($E28:H28)&lt;$D$3),$D28/$D$3,"")</f>
        <v/>
      </c>
      <c r="J28" s="79" t="str">
        <f>IF(AND($C28&lt;J$5,COUNT($E28:I28)&lt;$D$3),$D28/$D$3,"")</f>
        <v/>
      </c>
      <c r="K28" s="79" t="str">
        <f>IF(AND($C28&lt;K$5,COUNT($E28:J28)&lt;$D$3),$D28/$D$3,"")</f>
        <v/>
      </c>
      <c r="L28" s="79" t="str">
        <f>IF(AND($C28&lt;L$5,COUNT($E28:K28)&lt;$D$3),$D28/$D$3,"")</f>
        <v/>
      </c>
      <c r="M28" s="79" t="str">
        <f>IF(AND($C28&lt;M$5,COUNT($E28:L28)&lt;$D$3),$D28/$D$3,"")</f>
        <v/>
      </c>
      <c r="N28" s="79" t="str">
        <f>IF(AND($C28&lt;N$5,COUNT($E28:M28)&lt;$D$3),$D28/$D$3,"")</f>
        <v/>
      </c>
      <c r="O28" s="79" t="str">
        <f>IF(AND($C28&lt;O$5,COUNT($E28:N28)&lt;$D$3),$D28/$D$3,"")</f>
        <v/>
      </c>
      <c r="P28" s="79" t="str">
        <f>IF(AND($C28&lt;P$5,COUNT($E28:O28)&lt;$D$3),$D28/$D$3,"")</f>
        <v/>
      </c>
      <c r="Q28" s="79" t="str">
        <f>IF(AND($C28&lt;Q$5,COUNT($E28:P28)&lt;$D$3),$D28/$D$3,"")</f>
        <v/>
      </c>
      <c r="R28" s="79" t="str">
        <f>IF(AND($C28&lt;R$5,COUNT($E28:Q28)&lt;$D$3),$D28/$D$3,"")</f>
        <v/>
      </c>
      <c r="S28" s="79" t="str">
        <f>IF(AND($C28&lt;S$5,COUNT($E28:R28)&lt;$D$3),$D28/$D$3,"")</f>
        <v/>
      </c>
      <c r="T28" s="79" t="str">
        <f>IF(AND($C28&lt;T$5,COUNT($E28:S28)&lt;$D$3),$D28/$D$3,"")</f>
        <v/>
      </c>
      <c r="U28" s="79" t="str">
        <f>IF(AND($C28&lt;U$5,COUNT($E28:T28)&lt;$D$3),$D28/$D$3,"")</f>
        <v/>
      </c>
      <c r="V28" s="79" t="str">
        <f>IF(AND($C28&lt;V$5,COUNT($E28:U28)&lt;$D$3),$D28/$D$3,"")</f>
        <v/>
      </c>
      <c r="W28" s="79" t="str">
        <f>IF(AND($C28&lt;W$5,COUNT($E28:V28)&lt;$D$3),$D28/$D$3,"")</f>
        <v/>
      </c>
      <c r="X28" s="79" t="str">
        <f>IF(AND($C28&lt;X$5,COUNT($E28:W28)&lt;$D$3),$D28/$D$3,"")</f>
        <v/>
      </c>
      <c r="Y28" s="42">
        <f>D28-SUM(E28:X28)</f>
        <v>0</v>
      </c>
    </row>
    <row r="29" spans="2:25" x14ac:dyDescent="0.15">
      <c r="B29" s="92"/>
      <c r="C29" s="49">
        <v>47</v>
      </c>
      <c r="D29" s="41">
        <v>0</v>
      </c>
      <c r="E29" s="42" t="str">
        <f t="shared" si="5"/>
        <v/>
      </c>
      <c r="F29" s="79" t="str">
        <f>IF(AND($C29&lt;F$5,COUNT($E29:E29)&lt;$D$3),$D29/$D$3,"")</f>
        <v/>
      </c>
      <c r="G29" s="79" t="str">
        <f>IF(AND($C29&lt;G$5,COUNT($E29:F29)&lt;$D$3),$D29/$D$3,"")</f>
        <v/>
      </c>
      <c r="H29" s="79" t="str">
        <f>IF(AND($C29&lt;H$5,COUNT($E29:G29)&lt;$D$3),$D29/$D$3,"")</f>
        <v/>
      </c>
      <c r="I29" s="79" t="str">
        <f>IF(AND($C29&lt;I$5,COUNT($E29:H29)&lt;$D$3),$D29/$D$3,"")</f>
        <v/>
      </c>
      <c r="J29" s="79" t="str">
        <f>IF(AND($C29&lt;J$5,COUNT($E29:I29)&lt;$D$3),$D29/$D$3,"")</f>
        <v/>
      </c>
      <c r="K29" s="79" t="str">
        <f>IF(AND($C29&lt;K$5,COUNT($E29:J29)&lt;$D$3),$D29/$D$3,"")</f>
        <v/>
      </c>
      <c r="L29" s="79" t="str">
        <f>IF(AND($C29&lt;L$5,COUNT($E29:K29)&lt;$D$3),$D29/$D$3,"")</f>
        <v/>
      </c>
      <c r="M29" s="79" t="str">
        <f>IF(AND($C29&lt;M$5,COUNT($E29:L29)&lt;$D$3),$D29/$D$3,"")</f>
        <v/>
      </c>
      <c r="N29" s="79" t="str">
        <f>IF(AND($C29&lt;N$5,COUNT($E29:M29)&lt;$D$3),$D29/$D$3,"")</f>
        <v/>
      </c>
      <c r="O29" s="79" t="str">
        <f>IF(AND($C29&lt;O$5,COUNT($E29:N29)&lt;$D$3),$D29/$D$3,"")</f>
        <v/>
      </c>
      <c r="P29" s="79" t="str">
        <f>IF(AND($C29&lt;P$5,COUNT($E29:O29)&lt;$D$3),$D29/$D$3,"")</f>
        <v/>
      </c>
      <c r="Q29" s="79" t="str">
        <f>IF(AND($C29&lt;Q$5,COUNT($E29:P29)&lt;$D$3),$D29/$D$3,"")</f>
        <v/>
      </c>
      <c r="R29" s="79" t="str">
        <f>IF(AND($C29&lt;R$5,COUNT($E29:Q29)&lt;$D$3),$D29/$D$3,"")</f>
        <v/>
      </c>
      <c r="S29" s="79" t="str">
        <f>IF(AND($C29&lt;S$5,COUNT($E29:R29)&lt;$D$3),$D29/$D$3,"")</f>
        <v/>
      </c>
      <c r="T29" s="79" t="str">
        <f>IF(AND($C29&lt;T$5,COUNT($E29:S29)&lt;$D$3),$D29/$D$3,"")</f>
        <v/>
      </c>
      <c r="U29" s="79" t="str">
        <f>IF(AND($C29&lt;U$5,COUNT($E29:T29)&lt;$D$3),$D29/$D$3,"")</f>
        <v/>
      </c>
      <c r="V29" s="79" t="str">
        <f>IF(AND($C29&lt;V$5,COUNT($E29:U29)&lt;$D$3),$D29/$D$3,"")</f>
        <v/>
      </c>
      <c r="W29" s="79" t="str">
        <f>IF(AND($C29&lt;W$5,COUNT($E29:V29)&lt;$D$3),$D29/$D$3,"")</f>
        <v/>
      </c>
      <c r="X29" s="79" t="str">
        <f>IF(AND($C29&lt;X$5,COUNT($E29:W29)&lt;$D$3),$D29/$D$3,"")</f>
        <v/>
      </c>
      <c r="Y29" s="42">
        <f t="shared" si="6"/>
        <v>0</v>
      </c>
    </row>
    <row r="30" spans="2:25" x14ac:dyDescent="0.15">
      <c r="B30" s="92"/>
      <c r="C30" s="49">
        <v>48</v>
      </c>
      <c r="D30" s="41">
        <v>0</v>
      </c>
      <c r="E30" s="42" t="str">
        <f t="shared" si="5"/>
        <v/>
      </c>
      <c r="F30" s="79" t="str">
        <f>IF(AND($C30&lt;F$5,COUNT($E30:E30)&lt;$D$3),$D30/$D$3,"")</f>
        <v/>
      </c>
      <c r="G30" s="79" t="str">
        <f>IF(AND($C30&lt;G$5,COUNT($E30:F30)&lt;$D$3),$D30/$D$3,"")</f>
        <v/>
      </c>
      <c r="H30" s="79" t="str">
        <f>IF(AND($C30&lt;H$5,COUNT($E30:G30)&lt;$D$3),$D30/$D$3,"")</f>
        <v/>
      </c>
      <c r="I30" s="79" t="str">
        <f>IF(AND($C30&lt;I$5,COUNT($E30:H30)&lt;$D$3),$D30/$D$3,"")</f>
        <v/>
      </c>
      <c r="J30" s="79" t="str">
        <f>IF(AND($C30&lt;J$5,COUNT($E30:I30)&lt;$D$3),$D30/$D$3,"")</f>
        <v/>
      </c>
      <c r="K30" s="79" t="str">
        <f>IF(AND($C30&lt;K$5,COUNT($E30:J30)&lt;$D$3),$D30/$D$3,"")</f>
        <v/>
      </c>
      <c r="L30" s="79" t="str">
        <f>IF(AND($C30&lt;L$5,COUNT($E30:K30)&lt;$D$3),$D30/$D$3,"")</f>
        <v/>
      </c>
      <c r="M30" s="79" t="str">
        <f>IF(AND($C30&lt;M$5,COUNT($E30:L30)&lt;$D$3),$D30/$D$3,"")</f>
        <v/>
      </c>
      <c r="N30" s="79" t="str">
        <f>IF(AND($C30&lt;N$5,COUNT($E30:M30)&lt;$D$3),$D30/$D$3,"")</f>
        <v/>
      </c>
      <c r="O30" s="79" t="str">
        <f>IF(AND($C30&lt;O$5,COUNT($E30:N30)&lt;$D$3),$D30/$D$3,"")</f>
        <v/>
      </c>
      <c r="P30" s="79" t="str">
        <f>IF(AND($C30&lt;P$5,COUNT($E30:O30)&lt;$D$3),$D30/$D$3,"")</f>
        <v/>
      </c>
      <c r="Q30" s="79" t="str">
        <f>IF(AND($C30&lt;Q$5,COUNT($E30:P30)&lt;$D$3),$D30/$D$3,"")</f>
        <v/>
      </c>
      <c r="R30" s="79" t="str">
        <f>IF(AND($C30&lt;R$5,COUNT($E30:Q30)&lt;$D$3),$D30/$D$3,"")</f>
        <v/>
      </c>
      <c r="S30" s="79" t="str">
        <f>IF(AND($C30&lt;S$5,COUNT($E30:R30)&lt;$D$3),$D30/$D$3,"")</f>
        <v/>
      </c>
      <c r="T30" s="79" t="str">
        <f>IF(AND($C30&lt;T$5,COUNT($E30:S30)&lt;$D$3),$D30/$D$3,"")</f>
        <v/>
      </c>
      <c r="U30" s="79" t="str">
        <f>IF(AND($C30&lt;U$5,COUNT($E30:T30)&lt;$D$3),$D30/$D$3,"")</f>
        <v/>
      </c>
      <c r="V30" s="79" t="str">
        <f>IF(AND($C30&lt;V$5,COUNT($E30:U30)&lt;$D$3),$D30/$D$3,"")</f>
        <v/>
      </c>
      <c r="W30" s="79" t="str">
        <f>IF(AND($C30&lt;W$5,COUNT($E30:V30)&lt;$D$3),$D30/$D$3,"")</f>
        <v/>
      </c>
      <c r="X30" s="79" t="str">
        <f>IF(AND($C30&lt;X$5,COUNT($E30:W30)&lt;$D$3),$D30/$D$3,"")</f>
        <v/>
      </c>
      <c r="Y30" s="42">
        <f t="shared" si="6"/>
        <v>0</v>
      </c>
    </row>
    <row r="31" spans="2:25" x14ac:dyDescent="0.15">
      <c r="B31" s="93"/>
      <c r="C31" s="52">
        <v>49</v>
      </c>
      <c r="D31" s="43">
        <v>0</v>
      </c>
      <c r="E31" s="44" t="str">
        <f t="shared" si="5"/>
        <v/>
      </c>
      <c r="F31" s="80" t="str">
        <f>IF(AND($C31&lt;F$5,COUNT($E31:E31)&lt;$D$3),$D31/$D$3,"")</f>
        <v/>
      </c>
      <c r="G31" s="80" t="str">
        <f>IF(AND($C31&lt;G$5,COUNT($E31:F31)&lt;$D$3),$D31/$D$3,"")</f>
        <v/>
      </c>
      <c r="H31" s="80" t="str">
        <f>IF(AND($C31&lt;H$5,COUNT($E31:G31)&lt;$D$3),$D31/$D$3,"")</f>
        <v/>
      </c>
      <c r="I31" s="80" t="str">
        <f>IF(AND($C31&lt;I$5,COUNT($E31:H31)&lt;$D$3),$D31/$D$3,"")</f>
        <v/>
      </c>
      <c r="J31" s="80" t="str">
        <f>IF(AND($C31&lt;J$5,COUNT($E31:I31)&lt;$D$3),$D31/$D$3,"")</f>
        <v/>
      </c>
      <c r="K31" s="80" t="str">
        <f>IF(AND($C31&lt;K$5,COUNT($E31:J31)&lt;$D$3),$D31/$D$3,"")</f>
        <v/>
      </c>
      <c r="L31" s="80" t="str">
        <f>IF(AND($C31&lt;L$5,COUNT($E31:K31)&lt;$D$3),$D31/$D$3,"")</f>
        <v/>
      </c>
      <c r="M31" s="80" t="str">
        <f>IF(AND($C31&lt;M$5,COUNT($E31:L31)&lt;$D$3),$D31/$D$3,"")</f>
        <v/>
      </c>
      <c r="N31" s="80" t="str">
        <f>IF(AND($C31&lt;N$5,COUNT($E31:M31)&lt;$D$3),$D31/$D$3,"")</f>
        <v/>
      </c>
      <c r="O31" s="80" t="str">
        <f>IF(AND($C31&lt;O$5,COUNT($E31:N31)&lt;$D$3),$D31/$D$3,"")</f>
        <v/>
      </c>
      <c r="P31" s="80" t="str">
        <f>IF(AND($C31&lt;P$5,COUNT($E31:O31)&lt;$D$3),$D31/$D$3,"")</f>
        <v/>
      </c>
      <c r="Q31" s="80" t="str">
        <f>IF(AND($C31&lt;Q$5,COUNT($E31:P31)&lt;$D$3),$D31/$D$3,"")</f>
        <v/>
      </c>
      <c r="R31" s="80" t="str">
        <f>IF(AND($C31&lt;R$5,COUNT($E31:Q31)&lt;$D$3),$D31/$D$3,"")</f>
        <v/>
      </c>
      <c r="S31" s="80" t="str">
        <f>IF(AND($C31&lt;S$5,COUNT($E31:R31)&lt;$D$3),$D31/$D$3,"")</f>
        <v/>
      </c>
      <c r="T31" s="80" t="str">
        <f>IF(AND($C31&lt;T$5,COUNT($E31:S31)&lt;$D$3),$D31/$D$3,"")</f>
        <v/>
      </c>
      <c r="U31" s="80" t="str">
        <f>IF(AND($C31&lt;U$5,COUNT($E31:T31)&lt;$D$3),$D31/$D$3,"")</f>
        <v/>
      </c>
      <c r="V31" s="80" t="str">
        <f>IF(AND($C31&lt;V$5,COUNT($E31:U31)&lt;$D$3),$D31/$D$3,"")</f>
        <v/>
      </c>
      <c r="W31" s="80" t="str">
        <f>IF(AND($C31&lt;W$5,COUNT($E31:V31)&lt;$D$3),$D31/$D$3,"")</f>
        <v/>
      </c>
      <c r="X31" s="80" t="str">
        <f>IF(AND($C31&lt;X$5,COUNT($E31:W31)&lt;$D$3),$D31/$D$3,"")</f>
        <v/>
      </c>
      <c r="Y31" s="44">
        <f t="shared" si="6"/>
        <v>0</v>
      </c>
    </row>
    <row r="32" spans="2:25" x14ac:dyDescent="0.15">
      <c r="B32" s="156"/>
      <c r="C32" s="85"/>
      <c r="D32" s="82"/>
      <c r="E32" s="83"/>
      <c r="F32" s="84"/>
      <c r="G32" s="84"/>
      <c r="H32" s="84"/>
      <c r="I32" s="84"/>
      <c r="J32" s="84"/>
      <c r="K32" s="84"/>
      <c r="L32" s="84"/>
      <c r="M32" s="84"/>
      <c r="N32" s="84"/>
      <c r="O32" s="84"/>
      <c r="P32" s="84"/>
      <c r="Q32" s="84"/>
      <c r="R32" s="84"/>
      <c r="S32" s="84"/>
      <c r="T32" s="84"/>
      <c r="U32" s="84"/>
      <c r="V32" s="84"/>
      <c r="W32" s="84"/>
      <c r="X32" s="84"/>
      <c r="Y32" s="83"/>
    </row>
    <row r="33" spans="1:26" x14ac:dyDescent="0.15">
      <c r="Y33" s="123" t="s">
        <v>53</v>
      </c>
    </row>
    <row r="34" spans="1:26" ht="15" x14ac:dyDescent="0.15">
      <c r="A34" s="148" t="s">
        <v>153</v>
      </c>
      <c r="E34" s="10">
        <v>30</v>
      </c>
      <c r="F34" s="10">
        <f>E34+1</f>
        <v>31</v>
      </c>
      <c r="G34" s="10">
        <f t="shared" ref="G34:X34" si="7">F34+1</f>
        <v>32</v>
      </c>
      <c r="H34" s="10">
        <f t="shared" si="7"/>
        <v>33</v>
      </c>
      <c r="I34" s="10">
        <f t="shared" si="7"/>
        <v>34</v>
      </c>
      <c r="J34" s="10">
        <f t="shared" si="7"/>
        <v>35</v>
      </c>
      <c r="K34" s="10">
        <f t="shared" si="7"/>
        <v>36</v>
      </c>
      <c r="L34" s="10">
        <f t="shared" si="7"/>
        <v>37</v>
      </c>
      <c r="M34" s="10">
        <f t="shared" si="7"/>
        <v>38</v>
      </c>
      <c r="N34" s="10">
        <f t="shared" si="7"/>
        <v>39</v>
      </c>
      <c r="O34" s="10">
        <f t="shared" si="7"/>
        <v>40</v>
      </c>
      <c r="P34" s="10">
        <f t="shared" si="7"/>
        <v>41</v>
      </c>
      <c r="Q34" s="10">
        <f t="shared" si="7"/>
        <v>42</v>
      </c>
      <c r="R34" s="10">
        <f t="shared" si="7"/>
        <v>43</v>
      </c>
      <c r="S34" s="10">
        <f t="shared" si="7"/>
        <v>44</v>
      </c>
      <c r="T34" s="10">
        <f t="shared" si="7"/>
        <v>45</v>
      </c>
      <c r="U34" s="10">
        <f t="shared" si="7"/>
        <v>46</v>
      </c>
      <c r="V34" s="10">
        <f t="shared" si="7"/>
        <v>47</v>
      </c>
      <c r="W34" s="10">
        <f t="shared" si="7"/>
        <v>48</v>
      </c>
      <c r="X34" s="10">
        <f t="shared" si="7"/>
        <v>49</v>
      </c>
      <c r="Y34" s="124"/>
    </row>
    <row r="35" spans="1:26" x14ac:dyDescent="0.15">
      <c r="E35" s="6">
        <v>1</v>
      </c>
      <c r="F35" s="6">
        <f t="shared" ref="F35:X35" si="8">E35+1</f>
        <v>2</v>
      </c>
      <c r="G35" s="6">
        <f t="shared" si="8"/>
        <v>3</v>
      </c>
      <c r="H35" s="6">
        <f t="shared" si="8"/>
        <v>4</v>
      </c>
      <c r="I35" s="6">
        <f t="shared" si="8"/>
        <v>5</v>
      </c>
      <c r="J35" s="6">
        <f t="shared" si="8"/>
        <v>6</v>
      </c>
      <c r="K35" s="6">
        <f t="shared" si="8"/>
        <v>7</v>
      </c>
      <c r="L35" s="6">
        <f t="shared" si="8"/>
        <v>8</v>
      </c>
      <c r="M35" s="6">
        <f t="shared" si="8"/>
        <v>9</v>
      </c>
      <c r="N35" s="6">
        <f t="shared" si="8"/>
        <v>10</v>
      </c>
      <c r="O35" s="6">
        <f t="shared" si="8"/>
        <v>11</v>
      </c>
      <c r="P35" s="6">
        <f t="shared" si="8"/>
        <v>12</v>
      </c>
      <c r="Q35" s="6">
        <f t="shared" si="8"/>
        <v>13</v>
      </c>
      <c r="R35" s="6">
        <f t="shared" si="8"/>
        <v>14</v>
      </c>
      <c r="S35" s="6">
        <f t="shared" si="8"/>
        <v>15</v>
      </c>
      <c r="T35" s="6">
        <f t="shared" si="8"/>
        <v>16</v>
      </c>
      <c r="U35" s="6">
        <f t="shared" si="8"/>
        <v>17</v>
      </c>
      <c r="V35" s="6">
        <f t="shared" si="8"/>
        <v>18</v>
      </c>
      <c r="W35" s="6">
        <f t="shared" si="8"/>
        <v>19</v>
      </c>
      <c r="X35" s="6">
        <f t="shared" si="8"/>
        <v>20</v>
      </c>
      <c r="Y35" s="125" t="s">
        <v>54</v>
      </c>
    </row>
    <row r="36" spans="1:26" x14ac:dyDescent="0.15">
      <c r="E36" s="7">
        <v>43555</v>
      </c>
      <c r="F36" s="7">
        <f t="shared" ref="F36:X36" si="9">DATE(YEAR(E36)+1,MONTH(E36),DAY(E36))</f>
        <v>43921</v>
      </c>
      <c r="G36" s="7">
        <f t="shared" si="9"/>
        <v>44286</v>
      </c>
      <c r="H36" s="7">
        <f t="shared" si="9"/>
        <v>44651</v>
      </c>
      <c r="I36" s="7">
        <f t="shared" si="9"/>
        <v>45016</v>
      </c>
      <c r="J36" s="7">
        <f t="shared" si="9"/>
        <v>45382</v>
      </c>
      <c r="K36" s="7">
        <f t="shared" si="9"/>
        <v>45747</v>
      </c>
      <c r="L36" s="7">
        <f t="shared" si="9"/>
        <v>46112</v>
      </c>
      <c r="M36" s="7">
        <f t="shared" si="9"/>
        <v>46477</v>
      </c>
      <c r="N36" s="7">
        <f t="shared" si="9"/>
        <v>46843</v>
      </c>
      <c r="O36" s="7">
        <f t="shared" si="9"/>
        <v>47208</v>
      </c>
      <c r="P36" s="7">
        <f t="shared" si="9"/>
        <v>47573</v>
      </c>
      <c r="Q36" s="7">
        <f t="shared" si="9"/>
        <v>47938</v>
      </c>
      <c r="R36" s="7">
        <f t="shared" si="9"/>
        <v>48304</v>
      </c>
      <c r="S36" s="7">
        <f t="shared" si="9"/>
        <v>48669</v>
      </c>
      <c r="T36" s="7">
        <f t="shared" si="9"/>
        <v>49034</v>
      </c>
      <c r="U36" s="7">
        <f t="shared" si="9"/>
        <v>49399</v>
      </c>
      <c r="V36" s="7">
        <f t="shared" si="9"/>
        <v>49765</v>
      </c>
      <c r="W36" s="7">
        <f t="shared" si="9"/>
        <v>50130</v>
      </c>
      <c r="X36" s="7">
        <f t="shared" si="9"/>
        <v>50495</v>
      </c>
      <c r="Y36" s="8"/>
    </row>
    <row r="37" spans="1:26" s="9" customFormat="1" x14ac:dyDescent="0.15">
      <c r="B37" s="36"/>
      <c r="C37" s="47" t="s">
        <v>154</v>
      </c>
      <c r="D37" s="47"/>
      <c r="E37" s="79">
        <f t="array" ref="E37:X37">TRANSPOSE(Y12:Y31)</f>
        <v>0</v>
      </c>
      <c r="F37" s="79">
        <v>0</v>
      </c>
      <c r="G37" s="79">
        <v>0</v>
      </c>
      <c r="H37" s="79">
        <v>0</v>
      </c>
      <c r="I37" s="79">
        <v>0</v>
      </c>
      <c r="J37" s="79">
        <v>0</v>
      </c>
      <c r="K37" s="79">
        <v>0</v>
      </c>
      <c r="L37" s="79">
        <v>0</v>
      </c>
      <c r="M37" s="79">
        <v>0</v>
      </c>
      <c r="N37" s="79">
        <v>0</v>
      </c>
      <c r="O37" s="79">
        <v>0</v>
      </c>
      <c r="P37" s="79">
        <v>0</v>
      </c>
      <c r="Q37" s="79">
        <v>0</v>
      </c>
      <c r="R37" s="79">
        <v>0</v>
      </c>
      <c r="S37" s="79">
        <v>0</v>
      </c>
      <c r="T37" s="79">
        <v>0</v>
      </c>
      <c r="U37" s="79">
        <v>0</v>
      </c>
      <c r="V37" s="79">
        <v>0</v>
      </c>
      <c r="W37" s="79">
        <v>0</v>
      </c>
      <c r="X37" s="79">
        <v>0</v>
      </c>
      <c r="Y37" s="79">
        <f>SUM(E37:X37)</f>
        <v>0</v>
      </c>
    </row>
    <row r="38" spans="1:26" x14ac:dyDescent="0.15">
      <c r="B38" s="36"/>
      <c r="C38" s="47" t="s">
        <v>155</v>
      </c>
      <c r="D38" s="47"/>
      <c r="E38" s="45">
        <f t="shared" ref="E38:X38" si="10">SUM(E12:E31)</f>
        <v>0</v>
      </c>
      <c r="F38" s="45">
        <f t="shared" si="10"/>
        <v>0</v>
      </c>
      <c r="G38" s="45">
        <f t="shared" si="10"/>
        <v>0</v>
      </c>
      <c r="H38" s="45">
        <f t="shared" si="10"/>
        <v>0</v>
      </c>
      <c r="I38" s="45">
        <f t="shared" si="10"/>
        <v>0</v>
      </c>
      <c r="J38" s="45">
        <f t="shared" si="10"/>
        <v>0</v>
      </c>
      <c r="K38" s="45">
        <f t="shared" si="10"/>
        <v>0</v>
      </c>
      <c r="L38" s="45">
        <f t="shared" si="10"/>
        <v>0</v>
      </c>
      <c r="M38" s="45">
        <f t="shared" si="10"/>
        <v>0</v>
      </c>
      <c r="N38" s="45">
        <f t="shared" si="10"/>
        <v>0</v>
      </c>
      <c r="O38" s="45">
        <f t="shared" si="10"/>
        <v>0</v>
      </c>
      <c r="P38" s="45">
        <f t="shared" si="10"/>
        <v>0</v>
      </c>
      <c r="Q38" s="45">
        <f t="shared" si="10"/>
        <v>0</v>
      </c>
      <c r="R38" s="45">
        <f t="shared" si="10"/>
        <v>0</v>
      </c>
      <c r="S38" s="45">
        <f t="shared" si="10"/>
        <v>0</v>
      </c>
      <c r="T38" s="45">
        <f t="shared" si="10"/>
        <v>0</v>
      </c>
      <c r="U38" s="45">
        <f t="shared" si="10"/>
        <v>0</v>
      </c>
      <c r="V38" s="45">
        <f t="shared" si="10"/>
        <v>0</v>
      </c>
      <c r="W38" s="45">
        <f t="shared" si="10"/>
        <v>0</v>
      </c>
      <c r="X38" s="45">
        <f t="shared" si="10"/>
        <v>0</v>
      </c>
      <c r="Y38" s="45">
        <f t="shared" ref="Y38:Y39" si="11">SUM(E38:X38)</f>
        <v>0</v>
      </c>
    </row>
    <row r="39" spans="1:26" x14ac:dyDescent="0.15">
      <c r="B39" s="36"/>
      <c r="C39" s="47" t="s">
        <v>156</v>
      </c>
      <c r="D39" s="47"/>
      <c r="E39" s="45"/>
      <c r="F39" s="45"/>
      <c r="G39" s="45"/>
      <c r="H39" s="45"/>
      <c r="I39" s="45"/>
      <c r="J39" s="45"/>
      <c r="K39" s="45"/>
      <c r="L39" s="45"/>
      <c r="M39" s="45"/>
      <c r="N39" s="45"/>
      <c r="O39" s="45"/>
      <c r="P39" s="45"/>
      <c r="Q39" s="45"/>
      <c r="R39" s="45"/>
      <c r="S39" s="45"/>
      <c r="T39" s="45"/>
      <c r="U39" s="45"/>
      <c r="V39" s="45"/>
      <c r="W39" s="45"/>
      <c r="X39" s="45">
        <f>Y37</f>
        <v>0</v>
      </c>
      <c r="Y39" s="45">
        <f t="shared" si="11"/>
        <v>0</v>
      </c>
    </row>
    <row r="40" spans="1:26" x14ac:dyDescent="0.15">
      <c r="B40" s="36"/>
      <c r="C40" s="47" t="s">
        <v>157</v>
      </c>
      <c r="D40" s="47"/>
      <c r="E40" s="45">
        <f>E9-E38-E39</f>
        <v>0</v>
      </c>
      <c r="F40" s="45">
        <f>E40+F9-F38-F39</f>
        <v>0</v>
      </c>
      <c r="G40" s="45">
        <f t="shared" ref="G40:X40" si="12">F40+G9-G38-G39</f>
        <v>0</v>
      </c>
      <c r="H40" s="45">
        <f t="shared" si="12"/>
        <v>0</v>
      </c>
      <c r="I40" s="45">
        <f t="shared" si="12"/>
        <v>0</v>
      </c>
      <c r="J40" s="45">
        <f t="shared" si="12"/>
        <v>0</v>
      </c>
      <c r="K40" s="45">
        <f t="shared" si="12"/>
        <v>0</v>
      </c>
      <c r="L40" s="45">
        <f t="shared" si="12"/>
        <v>0</v>
      </c>
      <c r="M40" s="45">
        <f t="shared" si="12"/>
        <v>0</v>
      </c>
      <c r="N40" s="45">
        <f t="shared" si="12"/>
        <v>0</v>
      </c>
      <c r="O40" s="45">
        <f t="shared" si="12"/>
        <v>0</v>
      </c>
      <c r="P40" s="45">
        <f t="shared" si="12"/>
        <v>0</v>
      </c>
      <c r="Q40" s="45">
        <f t="shared" si="12"/>
        <v>0</v>
      </c>
      <c r="R40" s="45">
        <f t="shared" si="12"/>
        <v>0</v>
      </c>
      <c r="S40" s="45">
        <f t="shared" si="12"/>
        <v>0</v>
      </c>
      <c r="T40" s="45">
        <f t="shared" si="12"/>
        <v>0</v>
      </c>
      <c r="U40" s="45">
        <f t="shared" si="12"/>
        <v>0</v>
      </c>
      <c r="V40" s="45">
        <f t="shared" si="12"/>
        <v>0</v>
      </c>
      <c r="W40" s="45">
        <f t="shared" si="12"/>
        <v>0</v>
      </c>
      <c r="X40" s="45">
        <f t="shared" si="12"/>
        <v>0</v>
      </c>
      <c r="Y40" s="45"/>
    </row>
    <row r="41" spans="1:26" ht="15" thickBo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3" spans="1:26" ht="15.75" x14ac:dyDescent="0.15">
      <c r="A43" s="3"/>
      <c r="B43" s="36"/>
      <c r="C43" s="47" t="s">
        <v>134</v>
      </c>
      <c r="D43" s="20">
        <f>主要工事一覧!C124</f>
        <v>0</v>
      </c>
    </row>
    <row r="44" spans="1:26" ht="15.75" x14ac:dyDescent="0.15">
      <c r="A44" s="3"/>
      <c r="B44" s="19"/>
      <c r="C44" s="19"/>
      <c r="D44" s="17"/>
      <c r="Y44" s="123" t="s">
        <v>53</v>
      </c>
    </row>
    <row r="45" spans="1:26" ht="15" x14ac:dyDescent="0.15">
      <c r="A45" s="148" t="s">
        <v>151</v>
      </c>
      <c r="E45" s="10">
        <v>30</v>
      </c>
      <c r="F45" s="10">
        <f t="shared" ref="F45:U46" si="13">E45+1</f>
        <v>31</v>
      </c>
      <c r="G45" s="10">
        <f t="shared" si="13"/>
        <v>32</v>
      </c>
      <c r="H45" s="10">
        <f t="shared" si="13"/>
        <v>33</v>
      </c>
      <c r="I45" s="10">
        <f t="shared" si="13"/>
        <v>34</v>
      </c>
      <c r="J45" s="10">
        <f t="shared" si="13"/>
        <v>35</v>
      </c>
      <c r="K45" s="10">
        <f t="shared" si="13"/>
        <v>36</v>
      </c>
      <c r="L45" s="10">
        <f t="shared" si="13"/>
        <v>37</v>
      </c>
      <c r="M45" s="10">
        <f t="shared" si="13"/>
        <v>38</v>
      </c>
      <c r="N45" s="10">
        <f t="shared" si="13"/>
        <v>39</v>
      </c>
      <c r="O45" s="10">
        <f t="shared" si="13"/>
        <v>40</v>
      </c>
      <c r="P45" s="10">
        <f t="shared" si="13"/>
        <v>41</v>
      </c>
      <c r="Q45" s="10">
        <f t="shared" si="13"/>
        <v>42</v>
      </c>
      <c r="R45" s="10">
        <f t="shared" si="13"/>
        <v>43</v>
      </c>
      <c r="S45" s="10">
        <f t="shared" si="13"/>
        <v>44</v>
      </c>
      <c r="T45" s="10">
        <f t="shared" si="13"/>
        <v>45</v>
      </c>
      <c r="U45" s="10">
        <f t="shared" si="13"/>
        <v>46</v>
      </c>
      <c r="V45" s="10">
        <f t="shared" ref="V45:X46" si="14">U45+1</f>
        <v>47</v>
      </c>
      <c r="W45" s="10">
        <f t="shared" si="14"/>
        <v>48</v>
      </c>
      <c r="X45" s="10">
        <f t="shared" si="14"/>
        <v>49</v>
      </c>
      <c r="Y45" s="124"/>
    </row>
    <row r="46" spans="1:26" x14ac:dyDescent="0.15">
      <c r="E46" s="6">
        <v>1</v>
      </c>
      <c r="F46" s="6">
        <f t="shared" si="13"/>
        <v>2</v>
      </c>
      <c r="G46" s="6">
        <f t="shared" si="13"/>
        <v>3</v>
      </c>
      <c r="H46" s="6">
        <f t="shared" si="13"/>
        <v>4</v>
      </c>
      <c r="I46" s="6">
        <f t="shared" si="13"/>
        <v>5</v>
      </c>
      <c r="J46" s="6">
        <f t="shared" si="13"/>
        <v>6</v>
      </c>
      <c r="K46" s="6">
        <f t="shared" si="13"/>
        <v>7</v>
      </c>
      <c r="L46" s="6">
        <f t="shared" si="13"/>
        <v>8</v>
      </c>
      <c r="M46" s="6">
        <f t="shared" si="13"/>
        <v>9</v>
      </c>
      <c r="N46" s="6">
        <f t="shared" si="13"/>
        <v>10</v>
      </c>
      <c r="O46" s="6">
        <f t="shared" si="13"/>
        <v>11</v>
      </c>
      <c r="P46" s="6">
        <f t="shared" si="13"/>
        <v>12</v>
      </c>
      <c r="Q46" s="6">
        <f t="shared" si="13"/>
        <v>13</v>
      </c>
      <c r="R46" s="6">
        <f t="shared" si="13"/>
        <v>14</v>
      </c>
      <c r="S46" s="6">
        <f t="shared" si="13"/>
        <v>15</v>
      </c>
      <c r="T46" s="6">
        <f t="shared" si="13"/>
        <v>16</v>
      </c>
      <c r="U46" s="6">
        <f t="shared" si="13"/>
        <v>17</v>
      </c>
      <c r="V46" s="6">
        <f t="shared" si="14"/>
        <v>18</v>
      </c>
      <c r="W46" s="6">
        <f t="shared" si="14"/>
        <v>19</v>
      </c>
      <c r="X46" s="6">
        <f t="shared" si="14"/>
        <v>20</v>
      </c>
      <c r="Y46" s="125" t="s">
        <v>54</v>
      </c>
    </row>
    <row r="47" spans="1:26" x14ac:dyDescent="0.15">
      <c r="E47" s="7">
        <v>43555</v>
      </c>
      <c r="F47" s="7">
        <f t="shared" ref="F47:X47" si="15">DATE(YEAR(E47)+1,MONTH(E47),DAY(E47))</f>
        <v>43921</v>
      </c>
      <c r="G47" s="7">
        <f t="shared" si="15"/>
        <v>44286</v>
      </c>
      <c r="H47" s="7">
        <f t="shared" si="15"/>
        <v>44651</v>
      </c>
      <c r="I47" s="7">
        <f t="shared" si="15"/>
        <v>45016</v>
      </c>
      <c r="J47" s="7">
        <f t="shared" si="15"/>
        <v>45382</v>
      </c>
      <c r="K47" s="7">
        <f t="shared" si="15"/>
        <v>45747</v>
      </c>
      <c r="L47" s="7">
        <f t="shared" si="15"/>
        <v>46112</v>
      </c>
      <c r="M47" s="7">
        <f t="shared" si="15"/>
        <v>46477</v>
      </c>
      <c r="N47" s="7">
        <f t="shared" si="15"/>
        <v>46843</v>
      </c>
      <c r="O47" s="7">
        <f t="shared" si="15"/>
        <v>47208</v>
      </c>
      <c r="P47" s="7">
        <f t="shared" si="15"/>
        <v>47573</v>
      </c>
      <c r="Q47" s="7">
        <f t="shared" si="15"/>
        <v>47938</v>
      </c>
      <c r="R47" s="7">
        <f t="shared" si="15"/>
        <v>48304</v>
      </c>
      <c r="S47" s="7">
        <f t="shared" si="15"/>
        <v>48669</v>
      </c>
      <c r="T47" s="7">
        <f t="shared" si="15"/>
        <v>49034</v>
      </c>
      <c r="U47" s="7">
        <f t="shared" si="15"/>
        <v>49399</v>
      </c>
      <c r="V47" s="7">
        <f t="shared" si="15"/>
        <v>49765</v>
      </c>
      <c r="W47" s="7">
        <f t="shared" si="15"/>
        <v>50130</v>
      </c>
      <c r="X47" s="7">
        <f t="shared" si="15"/>
        <v>50495</v>
      </c>
      <c r="Y47" s="8"/>
    </row>
    <row r="48" spans="1:26" x14ac:dyDescent="0.15">
      <c r="B48" s="36"/>
      <c r="C48" s="47" t="s">
        <v>152</v>
      </c>
      <c r="D48" s="47"/>
      <c r="E48" s="46">
        <f>主要工事一覧!D124</f>
        <v>0</v>
      </c>
      <c r="F48" s="46">
        <f>主要工事一覧!E124</f>
        <v>0</v>
      </c>
      <c r="G48" s="46">
        <f>主要工事一覧!F124</f>
        <v>0</v>
      </c>
      <c r="H48" s="46">
        <f>主要工事一覧!G124</f>
        <v>0</v>
      </c>
      <c r="I48" s="46">
        <f>主要工事一覧!H124</f>
        <v>0</v>
      </c>
      <c r="J48" s="46">
        <f>主要工事一覧!I124</f>
        <v>0</v>
      </c>
      <c r="K48" s="46">
        <f>主要工事一覧!J124</f>
        <v>0</v>
      </c>
      <c r="L48" s="46">
        <f>主要工事一覧!K124</f>
        <v>0</v>
      </c>
      <c r="M48" s="46">
        <f>主要工事一覧!L124</f>
        <v>0</v>
      </c>
      <c r="N48" s="46">
        <f>主要工事一覧!M124</f>
        <v>0</v>
      </c>
      <c r="O48" s="46">
        <f>主要工事一覧!N124</f>
        <v>0</v>
      </c>
      <c r="P48" s="46">
        <f>主要工事一覧!O124</f>
        <v>0</v>
      </c>
      <c r="Q48" s="46">
        <f>主要工事一覧!P124</f>
        <v>0</v>
      </c>
      <c r="R48" s="46">
        <f>主要工事一覧!Q124</f>
        <v>0</v>
      </c>
      <c r="S48" s="46">
        <f>主要工事一覧!R124</f>
        <v>0</v>
      </c>
      <c r="T48" s="46">
        <f>主要工事一覧!S124</f>
        <v>0</v>
      </c>
      <c r="U48" s="46">
        <f>主要工事一覧!T124</f>
        <v>0</v>
      </c>
      <c r="V48" s="46">
        <f>主要工事一覧!U124</f>
        <v>0</v>
      </c>
      <c r="W48" s="46">
        <f>主要工事一覧!V124</f>
        <v>0</v>
      </c>
      <c r="X48" s="46">
        <f>主要工事一覧!W124</f>
        <v>0</v>
      </c>
      <c r="Y48" s="46">
        <f>SUM(E48:X48)</f>
        <v>0</v>
      </c>
    </row>
    <row r="49" spans="2:25" x14ac:dyDescent="0.15">
      <c r="B49" s="36"/>
      <c r="C49" s="47" t="s">
        <v>138</v>
      </c>
      <c r="D49" s="4">
        <v>1</v>
      </c>
      <c r="E49" s="45">
        <f t="shared" ref="E49:X49" si="16">E48*$D$49</f>
        <v>0</v>
      </c>
      <c r="F49" s="45">
        <f t="shared" si="16"/>
        <v>0</v>
      </c>
      <c r="G49" s="45">
        <f t="shared" si="16"/>
        <v>0</v>
      </c>
      <c r="H49" s="45">
        <f t="shared" si="16"/>
        <v>0</v>
      </c>
      <c r="I49" s="45">
        <f t="shared" si="16"/>
        <v>0</v>
      </c>
      <c r="J49" s="45">
        <f t="shared" si="16"/>
        <v>0</v>
      </c>
      <c r="K49" s="45">
        <f t="shared" si="16"/>
        <v>0</v>
      </c>
      <c r="L49" s="45">
        <f t="shared" si="16"/>
        <v>0</v>
      </c>
      <c r="M49" s="45">
        <f t="shared" si="16"/>
        <v>0</v>
      </c>
      <c r="N49" s="45">
        <f t="shared" si="16"/>
        <v>0</v>
      </c>
      <c r="O49" s="45">
        <f t="shared" si="16"/>
        <v>0</v>
      </c>
      <c r="P49" s="45">
        <f t="shared" si="16"/>
        <v>0</v>
      </c>
      <c r="Q49" s="45">
        <f t="shared" si="16"/>
        <v>0</v>
      </c>
      <c r="R49" s="45">
        <f t="shared" si="16"/>
        <v>0</v>
      </c>
      <c r="S49" s="45">
        <f t="shared" si="16"/>
        <v>0</v>
      </c>
      <c r="T49" s="45">
        <f t="shared" si="16"/>
        <v>0</v>
      </c>
      <c r="U49" s="45">
        <f t="shared" si="16"/>
        <v>0</v>
      </c>
      <c r="V49" s="45">
        <f t="shared" si="16"/>
        <v>0</v>
      </c>
      <c r="W49" s="45">
        <f t="shared" si="16"/>
        <v>0</v>
      </c>
      <c r="X49" s="45">
        <f t="shared" si="16"/>
        <v>0</v>
      </c>
      <c r="Y49" s="45">
        <f>SUM(E49:X49)</f>
        <v>0</v>
      </c>
    </row>
    <row r="51" spans="2:25" x14ac:dyDescent="0.15">
      <c r="E51" s="10">
        <v>30</v>
      </c>
      <c r="F51" s="10">
        <f t="shared" ref="F51:X51" si="17">E51+1</f>
        <v>31</v>
      </c>
      <c r="G51" s="10">
        <f t="shared" si="17"/>
        <v>32</v>
      </c>
      <c r="H51" s="10">
        <f t="shared" si="17"/>
        <v>33</v>
      </c>
      <c r="I51" s="10">
        <f t="shared" si="17"/>
        <v>34</v>
      </c>
      <c r="J51" s="10">
        <f t="shared" si="17"/>
        <v>35</v>
      </c>
      <c r="K51" s="10">
        <f t="shared" si="17"/>
        <v>36</v>
      </c>
      <c r="L51" s="10">
        <f t="shared" si="17"/>
        <v>37</v>
      </c>
      <c r="M51" s="10">
        <f t="shared" si="17"/>
        <v>38</v>
      </c>
      <c r="N51" s="10">
        <f t="shared" si="17"/>
        <v>39</v>
      </c>
      <c r="O51" s="10">
        <f t="shared" si="17"/>
        <v>40</v>
      </c>
      <c r="P51" s="10">
        <f t="shared" si="17"/>
        <v>41</v>
      </c>
      <c r="Q51" s="10">
        <f t="shared" si="17"/>
        <v>42</v>
      </c>
      <c r="R51" s="10">
        <f t="shared" si="17"/>
        <v>43</v>
      </c>
      <c r="S51" s="10">
        <f t="shared" si="17"/>
        <v>44</v>
      </c>
      <c r="T51" s="10">
        <f t="shared" si="17"/>
        <v>45</v>
      </c>
      <c r="U51" s="10">
        <f t="shared" si="17"/>
        <v>46</v>
      </c>
      <c r="V51" s="10">
        <f t="shared" si="17"/>
        <v>47</v>
      </c>
      <c r="W51" s="10">
        <f t="shared" si="17"/>
        <v>48</v>
      </c>
      <c r="X51" s="10">
        <f t="shared" si="17"/>
        <v>49</v>
      </c>
      <c r="Y51" s="5" t="s">
        <v>139</v>
      </c>
    </row>
    <row r="52" spans="2:25" x14ac:dyDescent="0.15">
      <c r="B52" s="91"/>
      <c r="C52" s="48">
        <f t="array" ref="C52:C71">TRANSPOSE(E45:X45)</f>
        <v>30</v>
      </c>
      <c r="D52" s="40">
        <f t="array" ref="D52:D71">TRANSPOSE(E49:X49)</f>
        <v>0</v>
      </c>
      <c r="E52" s="39" t="str">
        <f t="shared" ref="E52:E71" si="18">IF($C52&lt;E$45,$D52/$D$43,"")</f>
        <v/>
      </c>
      <c r="F52" s="39" t="str">
        <f>IF(AND($C52&lt;F$45,COUNT($E52:E52)&lt;$D$43),$D52/$D$43,"")</f>
        <v/>
      </c>
      <c r="G52" s="39" t="str">
        <f>IF(AND($C52&lt;G$45,COUNT($E52:F52)&lt;$D$43),$D52/$D$43,"")</f>
        <v/>
      </c>
      <c r="H52" s="39" t="str">
        <f>IF(AND($C52&lt;H$45,COUNT($E52:G52)&lt;$D$43),$D52/$D$43,"")</f>
        <v/>
      </c>
      <c r="I52" s="39" t="str">
        <f>IF(AND($C52&lt;I$45,COUNT($E52:H52)&lt;$D$43),$D52/$D$43,"")</f>
        <v/>
      </c>
      <c r="J52" s="39" t="str">
        <f>IF(AND($C52&lt;J$45,COUNT($E52:I52)&lt;$D$43),$D52/$D$43,"")</f>
        <v/>
      </c>
      <c r="K52" s="39" t="str">
        <f>IF(AND($C52&lt;K$45,COUNT($E52:J52)&lt;$D$43),$D52/$D$43,"")</f>
        <v/>
      </c>
      <c r="L52" s="39" t="str">
        <f>IF(AND($C52&lt;L$45,COUNT($E52:K52)&lt;$D$43),$D52/$D$43,"")</f>
        <v/>
      </c>
      <c r="M52" s="39" t="str">
        <f>IF(AND($C52&lt;M$45,COUNT($E52:L52)&lt;$D$43),$D52/$D$43,"")</f>
        <v/>
      </c>
      <c r="N52" s="39" t="str">
        <f>IF(AND($C52&lt;N$45,COUNT($E52:M52)&lt;$D$43),$D52/$D$43,"")</f>
        <v/>
      </c>
      <c r="O52" s="39" t="str">
        <f>IF(AND($C52&lt;O$45,COUNT($E52:N52)&lt;$D$43),$D52/$D$43,"")</f>
        <v/>
      </c>
      <c r="P52" s="39" t="str">
        <f>IF(AND($C52&lt;P$45,COUNT($E52:O52)&lt;$D$43),$D52/$D$43,"")</f>
        <v/>
      </c>
      <c r="Q52" s="39" t="str">
        <f>IF(AND($C52&lt;Q$45,COUNT($E52:P52)&lt;$D$43),$D52/$D$43,"")</f>
        <v/>
      </c>
      <c r="R52" s="39" t="str">
        <f>IF(AND($C52&lt;R$45,COUNT($E52:Q52)&lt;$D$43),$D52/$D$43,"")</f>
        <v/>
      </c>
      <c r="S52" s="39" t="str">
        <f>IF(AND($C52&lt;S$45,COUNT($E52:R52)&lt;$D$43),$D52/$D$43,"")</f>
        <v/>
      </c>
      <c r="T52" s="39" t="str">
        <f>IF(AND($C52&lt;T$45,COUNT($E52:S52)&lt;$D$43),$D52/$D$43,"")</f>
        <v/>
      </c>
      <c r="U52" s="39" t="str">
        <f>IF(AND($C52&lt;U$45,COUNT($E52:T52)&lt;$D$43),$D52/$D$43,"")</f>
        <v/>
      </c>
      <c r="V52" s="39" t="str">
        <f>IF(AND($C52&lt;V$45,COUNT($E52:U52)&lt;$D$43),$D52/$D$43,"")</f>
        <v/>
      </c>
      <c r="W52" s="39" t="str">
        <f>IF(AND($C52&lt;W$45,COUNT($E52:V52)&lt;$D$43),$D52/$D$43,"")</f>
        <v/>
      </c>
      <c r="X52" s="39" t="str">
        <f>IF(AND($C52&lt;X$45,COUNT($E52:W52)&lt;$D$43),$D52/$D$43,"")</f>
        <v/>
      </c>
      <c r="Y52" s="39">
        <f t="shared" ref="Y52:Y71" si="19">D52-SUM(E52:X52)</f>
        <v>0</v>
      </c>
    </row>
    <row r="53" spans="2:25" x14ac:dyDescent="0.15">
      <c r="B53" s="92"/>
      <c r="C53" s="49">
        <v>31</v>
      </c>
      <c r="D53" s="41">
        <v>0</v>
      </c>
      <c r="E53" s="42" t="str">
        <f t="shared" si="18"/>
        <v/>
      </c>
      <c r="F53" s="79" t="str">
        <f>IF(AND($C53&lt;F$45,COUNT($E53:E53)&lt;$D$43),$D53/$D$43,"")</f>
        <v/>
      </c>
      <c r="G53" s="79" t="str">
        <f>IF(AND($C53&lt;G$45,COUNT($E53:F53)&lt;$D$43),$D53/$D$43,"")</f>
        <v/>
      </c>
      <c r="H53" s="79" t="str">
        <f>IF(AND($C53&lt;H$45,COUNT($E53:G53)&lt;$D$43),$D53/$D$43,"")</f>
        <v/>
      </c>
      <c r="I53" s="79" t="str">
        <f>IF(AND($C53&lt;I$45,COUNT($E53:H53)&lt;$D$43),$D53/$D$43,"")</f>
        <v/>
      </c>
      <c r="J53" s="79" t="str">
        <f>IF(AND($C53&lt;J$45,COUNT($E53:I53)&lt;$D$43),$D53/$D$43,"")</f>
        <v/>
      </c>
      <c r="K53" s="79" t="str">
        <f>IF(AND($C53&lt;K$45,COUNT($E53:J53)&lt;$D$43),$D53/$D$43,"")</f>
        <v/>
      </c>
      <c r="L53" s="79" t="str">
        <f>IF(AND($C53&lt;L$45,COUNT($E53:K53)&lt;$D$43),$D53/$D$43,"")</f>
        <v/>
      </c>
      <c r="M53" s="79" t="str">
        <f>IF(AND($C53&lt;M$45,COUNT($E53:L53)&lt;$D$43),$D53/$D$43,"")</f>
        <v/>
      </c>
      <c r="N53" s="79" t="str">
        <f>IF(AND($C53&lt;N$45,COUNT($E53:M53)&lt;$D$43),$D53/$D$43,"")</f>
        <v/>
      </c>
      <c r="O53" s="79" t="str">
        <f>IF(AND($C53&lt;O$45,COUNT($E53:N53)&lt;$D$43),$D53/$D$43,"")</f>
        <v/>
      </c>
      <c r="P53" s="79" t="str">
        <f>IF(AND($C53&lt;P$45,COUNT($E53:O53)&lt;$D$43),$D53/$D$43,"")</f>
        <v/>
      </c>
      <c r="Q53" s="79" t="str">
        <f>IF(AND($C53&lt;Q$45,COUNT($E53:P53)&lt;$D$43),$D53/$D$43,"")</f>
        <v/>
      </c>
      <c r="R53" s="79" t="str">
        <f>IF(AND($C53&lt;R$45,COUNT($E53:Q53)&lt;$D$43),$D53/$D$43,"")</f>
        <v/>
      </c>
      <c r="S53" s="79" t="str">
        <f>IF(AND($C53&lt;S$45,COUNT($E53:R53)&lt;$D$43),$D53/$D$43,"")</f>
        <v/>
      </c>
      <c r="T53" s="79" t="str">
        <f>IF(AND($C53&lt;T$45,COUNT($E53:S53)&lt;$D$43),$D53/$D$43,"")</f>
        <v/>
      </c>
      <c r="U53" s="79" t="str">
        <f>IF(AND($C53&lt;U$45,COUNT($E53:T53)&lt;$D$43),$D53/$D$43,"")</f>
        <v/>
      </c>
      <c r="V53" s="79" t="str">
        <f>IF(AND($C53&lt;V$45,COUNT($E53:U53)&lt;$D$43),$D53/$D$43,"")</f>
        <v/>
      </c>
      <c r="W53" s="79" t="str">
        <f>IF(AND($C53&lt;W$45,COUNT($E53:V53)&lt;$D$43),$D53/$D$43,"")</f>
        <v/>
      </c>
      <c r="X53" s="79" t="str">
        <f>IF(AND($C53&lt;X$45,COUNT($E53:W53)&lt;$D$43),$D53/$D$43,"")</f>
        <v/>
      </c>
      <c r="Y53" s="42">
        <f t="shared" si="19"/>
        <v>0</v>
      </c>
    </row>
    <row r="54" spans="2:25" x14ac:dyDescent="0.15">
      <c r="B54" s="92"/>
      <c r="C54" s="49">
        <v>32</v>
      </c>
      <c r="D54" s="41">
        <v>0</v>
      </c>
      <c r="E54" s="42" t="str">
        <f t="shared" si="18"/>
        <v/>
      </c>
      <c r="F54" s="79" t="str">
        <f>IF(AND($C54&lt;F$45,COUNT($E54:E54)&lt;$D$43),$D54/$D$43,"")</f>
        <v/>
      </c>
      <c r="G54" s="79" t="str">
        <f>IF(AND($C54&lt;G$45,COUNT($E54:F54)&lt;$D$43),$D54/$D$43,"")</f>
        <v/>
      </c>
      <c r="H54" s="79" t="str">
        <f>IF(AND($C54&lt;H$45,COUNT($E54:G54)&lt;$D$43),$D54/$D$43,"")</f>
        <v/>
      </c>
      <c r="I54" s="79" t="str">
        <f>IF(AND($C54&lt;I$45,COUNT($E54:H54)&lt;$D$43),$D54/$D$43,"")</f>
        <v/>
      </c>
      <c r="J54" s="79" t="str">
        <f>IF(AND($C54&lt;J$45,COUNT($E54:I54)&lt;$D$43),$D54/$D$43,"")</f>
        <v/>
      </c>
      <c r="K54" s="79" t="str">
        <f>IF(AND($C54&lt;K$45,COUNT($E54:J54)&lt;$D$43),$D54/$D$43,"")</f>
        <v/>
      </c>
      <c r="L54" s="79" t="str">
        <f>IF(AND($C54&lt;L$45,COUNT($E54:K54)&lt;$D$43),$D54/$D$43,"")</f>
        <v/>
      </c>
      <c r="M54" s="79" t="str">
        <f>IF(AND($C54&lt;M$45,COUNT($E54:L54)&lt;$D$43),$D54/$D$43,"")</f>
        <v/>
      </c>
      <c r="N54" s="79" t="str">
        <f>IF(AND($C54&lt;N$45,COUNT($E54:M54)&lt;$D$43),$D54/$D$43,"")</f>
        <v/>
      </c>
      <c r="O54" s="79" t="str">
        <f>IF(AND($C54&lt;O$45,COUNT($E54:N54)&lt;$D$43),$D54/$D$43,"")</f>
        <v/>
      </c>
      <c r="P54" s="79" t="str">
        <f>IF(AND($C54&lt;P$45,COUNT($E54:O54)&lt;$D$43),$D54/$D$43,"")</f>
        <v/>
      </c>
      <c r="Q54" s="79" t="str">
        <f>IF(AND($C54&lt;Q$45,COUNT($E54:P54)&lt;$D$43),$D54/$D$43,"")</f>
        <v/>
      </c>
      <c r="R54" s="79" t="str">
        <f>IF(AND($C54&lt;R$45,COUNT($E54:Q54)&lt;$D$43),$D54/$D$43,"")</f>
        <v/>
      </c>
      <c r="S54" s="79" t="str">
        <f>IF(AND($C54&lt;S$45,COUNT($E54:R54)&lt;$D$43),$D54/$D$43,"")</f>
        <v/>
      </c>
      <c r="T54" s="79" t="str">
        <f>IF(AND($C54&lt;T$45,COUNT($E54:S54)&lt;$D$43),$D54/$D$43,"")</f>
        <v/>
      </c>
      <c r="U54" s="79" t="str">
        <f>IF(AND($C54&lt;U$45,COUNT($E54:T54)&lt;$D$43),$D54/$D$43,"")</f>
        <v/>
      </c>
      <c r="V54" s="79" t="str">
        <f>IF(AND($C54&lt;V$45,COUNT($E54:U54)&lt;$D$43),$D54/$D$43,"")</f>
        <v/>
      </c>
      <c r="W54" s="79" t="str">
        <f>IF(AND($C54&lt;W$45,COUNT($E54:V54)&lt;$D$43),$D54/$D$43,"")</f>
        <v/>
      </c>
      <c r="X54" s="79" t="str">
        <f>IF(AND($C54&lt;X$45,COUNT($E54:W54)&lt;$D$43),$D54/$D$43,"")</f>
        <v/>
      </c>
      <c r="Y54" s="42">
        <f t="shared" si="19"/>
        <v>0</v>
      </c>
    </row>
    <row r="55" spans="2:25" x14ac:dyDescent="0.15">
      <c r="B55" s="92"/>
      <c r="C55" s="49">
        <v>33</v>
      </c>
      <c r="D55" s="41">
        <v>0</v>
      </c>
      <c r="E55" s="42" t="str">
        <f t="shared" si="18"/>
        <v/>
      </c>
      <c r="F55" s="79" t="str">
        <f>IF(AND($C55&lt;F$45,COUNT($E55:E55)&lt;$D$43),$D55/$D$43,"")</f>
        <v/>
      </c>
      <c r="G55" s="79" t="str">
        <f>IF(AND($C55&lt;G$45,COUNT($E55:F55)&lt;$D$43),$D55/$D$43,"")</f>
        <v/>
      </c>
      <c r="H55" s="79" t="str">
        <f>IF(AND($C55&lt;H$45,COUNT($E55:G55)&lt;$D$43),$D55/$D$43,"")</f>
        <v/>
      </c>
      <c r="I55" s="79" t="str">
        <f>IF(AND($C55&lt;I$45,COUNT($E55:H55)&lt;$D$43),$D55/$D$43,"")</f>
        <v/>
      </c>
      <c r="J55" s="79" t="str">
        <f>IF(AND($C55&lt;J$45,COUNT($E55:I55)&lt;$D$43),$D55/$D$43,"")</f>
        <v/>
      </c>
      <c r="K55" s="79" t="str">
        <f>IF(AND($C55&lt;K$45,COUNT($E55:J55)&lt;$D$43),$D55/$D$43,"")</f>
        <v/>
      </c>
      <c r="L55" s="79" t="str">
        <f>IF(AND($C55&lt;L$45,COUNT($E55:K55)&lt;$D$43),$D55/$D$43,"")</f>
        <v/>
      </c>
      <c r="M55" s="79" t="str">
        <f>IF(AND($C55&lt;M$45,COUNT($E55:L55)&lt;$D$43),$D55/$D$43,"")</f>
        <v/>
      </c>
      <c r="N55" s="79" t="str">
        <f>IF(AND($C55&lt;N$45,COUNT($E55:M55)&lt;$D$43),$D55/$D$43,"")</f>
        <v/>
      </c>
      <c r="O55" s="79" t="str">
        <f>IF(AND($C55&lt;O$45,COUNT($E55:N55)&lt;$D$43),$D55/$D$43,"")</f>
        <v/>
      </c>
      <c r="P55" s="79" t="str">
        <f>IF(AND($C55&lt;P$45,COUNT($E55:O55)&lt;$D$43),$D55/$D$43,"")</f>
        <v/>
      </c>
      <c r="Q55" s="79" t="str">
        <f>IF(AND($C55&lt;Q$45,COUNT($E55:P55)&lt;$D$43),$D55/$D$43,"")</f>
        <v/>
      </c>
      <c r="R55" s="79" t="str">
        <f>IF(AND($C55&lt;R$45,COUNT($E55:Q55)&lt;$D$43),$D55/$D$43,"")</f>
        <v/>
      </c>
      <c r="S55" s="79" t="str">
        <f>IF(AND($C55&lt;S$45,COUNT($E55:R55)&lt;$D$43),$D55/$D$43,"")</f>
        <v/>
      </c>
      <c r="T55" s="79" t="str">
        <f>IF(AND($C55&lt;T$45,COUNT($E55:S55)&lt;$D$43),$D55/$D$43,"")</f>
        <v/>
      </c>
      <c r="U55" s="79" t="str">
        <f>IF(AND($C55&lt;U$45,COUNT($E55:T55)&lt;$D$43),$D55/$D$43,"")</f>
        <v/>
      </c>
      <c r="V55" s="79" t="str">
        <f>IF(AND($C55&lt;V$45,COUNT($E55:U55)&lt;$D$43),$D55/$D$43,"")</f>
        <v/>
      </c>
      <c r="W55" s="79" t="str">
        <f>IF(AND($C55&lt;W$45,COUNT($E55:V55)&lt;$D$43),$D55/$D$43,"")</f>
        <v/>
      </c>
      <c r="X55" s="79" t="str">
        <f>IF(AND($C55&lt;X$45,COUNT($E55:W55)&lt;$D$43),$D55/$D$43,"")</f>
        <v/>
      </c>
      <c r="Y55" s="42">
        <f t="shared" si="19"/>
        <v>0</v>
      </c>
    </row>
    <row r="56" spans="2:25" x14ac:dyDescent="0.15">
      <c r="B56" s="92"/>
      <c r="C56" s="49">
        <v>34</v>
      </c>
      <c r="D56" s="41">
        <v>0</v>
      </c>
      <c r="E56" s="42" t="str">
        <f t="shared" si="18"/>
        <v/>
      </c>
      <c r="F56" s="79" t="str">
        <f>IF(AND($C56&lt;F$45,COUNT($E56:E56)&lt;$D$43),$D56/$D$43,"")</f>
        <v/>
      </c>
      <c r="G56" s="79" t="str">
        <f>IF(AND($C56&lt;G$45,COUNT($E56:F56)&lt;$D$43),$D56/$D$43,"")</f>
        <v/>
      </c>
      <c r="H56" s="79" t="str">
        <f>IF(AND($C56&lt;H$45,COUNT($E56:G56)&lt;$D$43),$D56/$D$43,"")</f>
        <v/>
      </c>
      <c r="I56" s="79" t="str">
        <f>IF(AND($C56&lt;I$45,COUNT($E56:H56)&lt;$D$43),$D56/$D$43,"")</f>
        <v/>
      </c>
      <c r="J56" s="79" t="str">
        <f>IF(AND($C56&lt;J$45,COUNT($E56:I56)&lt;$D$43),$D56/$D$43,"")</f>
        <v/>
      </c>
      <c r="K56" s="79" t="str">
        <f>IF(AND($C56&lt;K$45,COUNT($E56:J56)&lt;$D$43),$D56/$D$43,"")</f>
        <v/>
      </c>
      <c r="L56" s="79" t="str">
        <f>IF(AND($C56&lt;L$45,COUNT($E56:K56)&lt;$D$43),$D56/$D$43,"")</f>
        <v/>
      </c>
      <c r="M56" s="79" t="str">
        <f>IF(AND($C56&lt;M$45,COUNT($E56:L56)&lt;$D$43),$D56/$D$43,"")</f>
        <v/>
      </c>
      <c r="N56" s="79" t="str">
        <f>IF(AND($C56&lt;N$45,COUNT($E56:M56)&lt;$D$43),$D56/$D$43,"")</f>
        <v/>
      </c>
      <c r="O56" s="79" t="str">
        <f>IF(AND($C56&lt;O$45,COUNT($E56:N56)&lt;$D$43),$D56/$D$43,"")</f>
        <v/>
      </c>
      <c r="P56" s="79" t="str">
        <f>IF(AND($C56&lt;P$45,COUNT($E56:O56)&lt;$D$43),$D56/$D$43,"")</f>
        <v/>
      </c>
      <c r="Q56" s="79" t="str">
        <f>IF(AND($C56&lt;Q$45,COUNT($E56:P56)&lt;$D$43),$D56/$D$43,"")</f>
        <v/>
      </c>
      <c r="R56" s="79" t="str">
        <f>IF(AND($C56&lt;R$45,COUNT($E56:Q56)&lt;$D$43),$D56/$D$43,"")</f>
        <v/>
      </c>
      <c r="S56" s="79" t="str">
        <f>IF(AND($C56&lt;S$45,COUNT($E56:R56)&lt;$D$43),$D56/$D$43,"")</f>
        <v/>
      </c>
      <c r="T56" s="79" t="str">
        <f>IF(AND($C56&lt;T$45,COUNT($E56:S56)&lt;$D$43),$D56/$D$43,"")</f>
        <v/>
      </c>
      <c r="U56" s="79" t="str">
        <f>IF(AND($C56&lt;U$45,COUNT($E56:T56)&lt;$D$43),$D56/$D$43,"")</f>
        <v/>
      </c>
      <c r="V56" s="79" t="str">
        <f>IF(AND($C56&lt;V$45,COUNT($E56:U56)&lt;$D$43),$D56/$D$43,"")</f>
        <v/>
      </c>
      <c r="W56" s="79" t="str">
        <f>IF(AND($C56&lt;W$45,COUNT($E56:V56)&lt;$D$43),$D56/$D$43,"")</f>
        <v/>
      </c>
      <c r="X56" s="79" t="str">
        <f>IF(AND($C56&lt;X$45,COUNT($E56:W56)&lt;$D$43),$D56/$D$43,"")</f>
        <v/>
      </c>
      <c r="Y56" s="42">
        <f t="shared" si="19"/>
        <v>0</v>
      </c>
    </row>
    <row r="57" spans="2:25" x14ac:dyDescent="0.15">
      <c r="B57" s="92"/>
      <c r="C57" s="49">
        <v>35</v>
      </c>
      <c r="D57" s="41">
        <v>0</v>
      </c>
      <c r="E57" s="42" t="str">
        <f t="shared" si="18"/>
        <v/>
      </c>
      <c r="F57" s="79" t="str">
        <f>IF(AND($C57&lt;F$45,COUNT($E57:E57)&lt;$D$43),$D57/$D$43,"")</f>
        <v/>
      </c>
      <c r="G57" s="79" t="str">
        <f>IF(AND($C57&lt;G$45,COUNT($E57:F57)&lt;$D$43),$D57/$D$43,"")</f>
        <v/>
      </c>
      <c r="H57" s="79" t="str">
        <f>IF(AND($C57&lt;H$45,COUNT($E57:G57)&lt;$D$43),$D57/$D$43,"")</f>
        <v/>
      </c>
      <c r="I57" s="79" t="str">
        <f>IF(AND($C57&lt;I$45,COUNT($E57:H57)&lt;$D$43),$D57/$D$43,"")</f>
        <v/>
      </c>
      <c r="J57" s="79" t="str">
        <f>IF(AND($C57&lt;J$45,COUNT($E57:I57)&lt;$D$43),$D57/$D$43,"")</f>
        <v/>
      </c>
      <c r="K57" s="79" t="str">
        <f>IF(AND($C57&lt;K$45,COUNT($E57:J57)&lt;$D$43),$D57/$D$43,"")</f>
        <v/>
      </c>
      <c r="L57" s="79" t="str">
        <f>IF(AND($C57&lt;L$45,COUNT($E57:K57)&lt;$D$43),$D57/$D$43,"")</f>
        <v/>
      </c>
      <c r="M57" s="79" t="str">
        <f>IF(AND($C57&lt;M$45,COUNT($E57:L57)&lt;$D$43),$D57/$D$43,"")</f>
        <v/>
      </c>
      <c r="N57" s="79" t="str">
        <f>IF(AND($C57&lt;N$45,COUNT($E57:M57)&lt;$D$43),$D57/$D$43,"")</f>
        <v/>
      </c>
      <c r="O57" s="79" t="str">
        <f>IF(AND($C57&lt;O$45,COUNT($E57:N57)&lt;$D$43),$D57/$D$43,"")</f>
        <v/>
      </c>
      <c r="P57" s="79" t="str">
        <f>IF(AND($C57&lt;P$45,COUNT($E57:O57)&lt;$D$43),$D57/$D$43,"")</f>
        <v/>
      </c>
      <c r="Q57" s="79" t="str">
        <f>IF(AND($C57&lt;Q$45,COUNT($E57:P57)&lt;$D$43),$D57/$D$43,"")</f>
        <v/>
      </c>
      <c r="R57" s="79" t="str">
        <f>IF(AND($C57&lt;R$45,COUNT($E57:Q57)&lt;$D$43),$D57/$D$43,"")</f>
        <v/>
      </c>
      <c r="S57" s="79" t="str">
        <f>IF(AND($C57&lt;S$45,COUNT($E57:R57)&lt;$D$43),$D57/$D$43,"")</f>
        <v/>
      </c>
      <c r="T57" s="79" t="str">
        <f>IF(AND($C57&lt;T$45,COUNT($E57:S57)&lt;$D$43),$D57/$D$43,"")</f>
        <v/>
      </c>
      <c r="U57" s="79" t="str">
        <f>IF(AND($C57&lt;U$45,COUNT($E57:T57)&lt;$D$43),$D57/$D$43,"")</f>
        <v/>
      </c>
      <c r="V57" s="79" t="str">
        <f>IF(AND($C57&lt;V$45,COUNT($E57:U57)&lt;$D$43),$D57/$D$43,"")</f>
        <v/>
      </c>
      <c r="W57" s="79" t="str">
        <f>IF(AND($C57&lt;W$45,COUNT($E57:V57)&lt;$D$43),$D57/$D$43,"")</f>
        <v/>
      </c>
      <c r="X57" s="79" t="str">
        <f>IF(AND($C57&lt;X$45,COUNT($E57:W57)&lt;$D$43),$D57/$D$43,"")</f>
        <v/>
      </c>
      <c r="Y57" s="42">
        <f t="shared" si="19"/>
        <v>0</v>
      </c>
    </row>
    <row r="58" spans="2:25" x14ac:dyDescent="0.15">
      <c r="B58" s="92"/>
      <c r="C58" s="49">
        <v>36</v>
      </c>
      <c r="D58" s="41">
        <v>0</v>
      </c>
      <c r="E58" s="42" t="str">
        <f t="shared" si="18"/>
        <v/>
      </c>
      <c r="F58" s="79" t="str">
        <f>IF(AND($C58&lt;F$45,COUNT($E58:E58)&lt;$D$43),$D58/$D$43,"")</f>
        <v/>
      </c>
      <c r="G58" s="79" t="str">
        <f>IF(AND($C58&lt;G$45,COUNT($E58:F58)&lt;$D$43),$D58/$D$43,"")</f>
        <v/>
      </c>
      <c r="H58" s="79" t="str">
        <f>IF(AND($C58&lt;H$45,COUNT($E58:G58)&lt;$D$43),$D58/$D$43,"")</f>
        <v/>
      </c>
      <c r="I58" s="79" t="str">
        <f>IF(AND($C58&lt;I$45,COUNT($E58:H58)&lt;$D$43),$D58/$D$43,"")</f>
        <v/>
      </c>
      <c r="J58" s="79" t="str">
        <f>IF(AND($C58&lt;J$45,COUNT($E58:I58)&lt;$D$43),$D58/$D$43,"")</f>
        <v/>
      </c>
      <c r="K58" s="79" t="str">
        <f>IF(AND($C58&lt;K$45,COUNT($E58:J58)&lt;$D$43),$D58/$D$43,"")</f>
        <v/>
      </c>
      <c r="L58" s="79" t="str">
        <f>IF(AND($C58&lt;L$45,COUNT($E58:K58)&lt;$D$43),$D58/$D$43,"")</f>
        <v/>
      </c>
      <c r="M58" s="79" t="str">
        <f>IF(AND($C58&lt;M$45,COUNT($E58:L58)&lt;$D$43),$D58/$D$43,"")</f>
        <v/>
      </c>
      <c r="N58" s="79" t="str">
        <f>IF(AND($C58&lt;N$45,COUNT($E58:M58)&lt;$D$43),$D58/$D$43,"")</f>
        <v/>
      </c>
      <c r="O58" s="79" t="str">
        <f>IF(AND($C58&lt;O$45,COUNT($E58:N58)&lt;$D$43),$D58/$D$43,"")</f>
        <v/>
      </c>
      <c r="P58" s="79" t="str">
        <f>IF(AND($C58&lt;P$45,COUNT($E58:O58)&lt;$D$43),$D58/$D$43,"")</f>
        <v/>
      </c>
      <c r="Q58" s="79" t="str">
        <f>IF(AND($C58&lt;Q$45,COUNT($E58:P58)&lt;$D$43),$D58/$D$43,"")</f>
        <v/>
      </c>
      <c r="R58" s="79" t="str">
        <f>IF(AND($C58&lt;R$45,COUNT($E58:Q58)&lt;$D$43),$D58/$D$43,"")</f>
        <v/>
      </c>
      <c r="S58" s="79" t="str">
        <f>IF(AND($C58&lt;S$45,COUNT($E58:R58)&lt;$D$43),$D58/$D$43,"")</f>
        <v/>
      </c>
      <c r="T58" s="79" t="str">
        <f>IF(AND($C58&lt;T$45,COUNT($E58:S58)&lt;$D$43),$D58/$D$43,"")</f>
        <v/>
      </c>
      <c r="U58" s="79" t="str">
        <f>IF(AND($C58&lt;U$45,COUNT($E58:T58)&lt;$D$43),$D58/$D$43,"")</f>
        <v/>
      </c>
      <c r="V58" s="79" t="str">
        <f>IF(AND($C58&lt;V$45,COUNT($E58:U58)&lt;$D$43),$D58/$D$43,"")</f>
        <v/>
      </c>
      <c r="W58" s="79" t="str">
        <f>IF(AND($C58&lt;W$45,COUNT($E58:V58)&lt;$D$43),$D58/$D$43,"")</f>
        <v/>
      </c>
      <c r="X58" s="79" t="str">
        <f>IF(AND($C58&lt;X$45,COUNT($E58:W58)&lt;$D$43),$D58/$D$43,"")</f>
        <v/>
      </c>
      <c r="Y58" s="42">
        <f t="shared" si="19"/>
        <v>0</v>
      </c>
    </row>
    <row r="59" spans="2:25" x14ac:dyDescent="0.15">
      <c r="B59" s="92"/>
      <c r="C59" s="49">
        <v>37</v>
      </c>
      <c r="D59" s="41">
        <v>0</v>
      </c>
      <c r="E59" s="42" t="str">
        <f t="shared" si="18"/>
        <v/>
      </c>
      <c r="F59" s="79" t="str">
        <f>IF(AND($C59&lt;F$45,COUNT($E59:E59)&lt;$D$43),$D59/$D$43,"")</f>
        <v/>
      </c>
      <c r="G59" s="79" t="str">
        <f>IF(AND($C59&lt;G$45,COUNT($E59:F59)&lt;$D$43),$D59/$D$43,"")</f>
        <v/>
      </c>
      <c r="H59" s="79" t="str">
        <f>IF(AND($C59&lt;H$45,COUNT($E59:G59)&lt;$D$43),$D59/$D$43,"")</f>
        <v/>
      </c>
      <c r="I59" s="79" t="str">
        <f>IF(AND($C59&lt;I$45,COUNT($E59:H59)&lt;$D$43),$D59/$D$43,"")</f>
        <v/>
      </c>
      <c r="J59" s="79" t="str">
        <f>IF(AND($C59&lt;J$45,COUNT($E59:I59)&lt;$D$43),$D59/$D$43,"")</f>
        <v/>
      </c>
      <c r="K59" s="79" t="str">
        <f>IF(AND($C59&lt;K$45,COUNT($E59:J59)&lt;$D$43),$D59/$D$43,"")</f>
        <v/>
      </c>
      <c r="L59" s="79" t="str">
        <f>IF(AND($C59&lt;L$45,COUNT($E59:K59)&lt;$D$43),$D59/$D$43,"")</f>
        <v/>
      </c>
      <c r="M59" s="79" t="str">
        <f>IF(AND($C59&lt;M$45,COUNT($E59:L59)&lt;$D$43),$D59/$D$43,"")</f>
        <v/>
      </c>
      <c r="N59" s="79" t="str">
        <f>IF(AND($C59&lt;N$45,COUNT($E59:M59)&lt;$D$43),$D59/$D$43,"")</f>
        <v/>
      </c>
      <c r="O59" s="79" t="str">
        <f>IF(AND($C59&lt;O$45,COUNT($E59:N59)&lt;$D$43),$D59/$D$43,"")</f>
        <v/>
      </c>
      <c r="P59" s="79" t="str">
        <f>IF(AND($C59&lt;P$45,COUNT($E59:O59)&lt;$D$43),$D59/$D$43,"")</f>
        <v/>
      </c>
      <c r="Q59" s="79" t="str">
        <f>IF(AND($C59&lt;Q$45,COUNT($E59:P59)&lt;$D$43),$D59/$D$43,"")</f>
        <v/>
      </c>
      <c r="R59" s="79" t="str">
        <f>IF(AND($C59&lt;R$45,COUNT($E59:Q59)&lt;$D$43),$D59/$D$43,"")</f>
        <v/>
      </c>
      <c r="S59" s="79" t="str">
        <f>IF(AND($C59&lt;S$45,COUNT($E59:R59)&lt;$D$43),$D59/$D$43,"")</f>
        <v/>
      </c>
      <c r="T59" s="79" t="str">
        <f>IF(AND($C59&lt;T$45,COUNT($E59:S59)&lt;$D$43),$D59/$D$43,"")</f>
        <v/>
      </c>
      <c r="U59" s="79" t="str">
        <f>IF(AND($C59&lt;U$45,COUNT($E59:T59)&lt;$D$43),$D59/$D$43,"")</f>
        <v/>
      </c>
      <c r="V59" s="79" t="str">
        <f>IF(AND($C59&lt;V$45,COUNT($E59:U59)&lt;$D$43),$D59/$D$43,"")</f>
        <v/>
      </c>
      <c r="W59" s="79" t="str">
        <f>IF(AND($C59&lt;W$45,COUNT($E59:V59)&lt;$D$43),$D59/$D$43,"")</f>
        <v/>
      </c>
      <c r="X59" s="79" t="str">
        <f>IF(AND($C59&lt;X$45,COUNT($E59:W59)&lt;$D$43),$D59/$D$43,"")</f>
        <v/>
      </c>
      <c r="Y59" s="42">
        <f t="shared" si="19"/>
        <v>0</v>
      </c>
    </row>
    <row r="60" spans="2:25" x14ac:dyDescent="0.15">
      <c r="B60" s="92"/>
      <c r="C60" s="49">
        <v>38</v>
      </c>
      <c r="D60" s="41">
        <v>0</v>
      </c>
      <c r="E60" s="42" t="str">
        <f t="shared" si="18"/>
        <v/>
      </c>
      <c r="F60" s="79" t="str">
        <f>IF(AND($C60&lt;F$45,COUNT($E60:E60)&lt;$D$43),$D60/$D$43,"")</f>
        <v/>
      </c>
      <c r="G60" s="79" t="str">
        <f>IF(AND($C60&lt;G$45,COUNT($E60:F60)&lt;$D$43),$D60/$D$43,"")</f>
        <v/>
      </c>
      <c r="H60" s="79" t="str">
        <f>IF(AND($C60&lt;H$45,COUNT($E60:G60)&lt;$D$43),$D60/$D$43,"")</f>
        <v/>
      </c>
      <c r="I60" s="79" t="str">
        <f>IF(AND($C60&lt;I$45,COUNT($E60:H60)&lt;$D$43),$D60/$D$43,"")</f>
        <v/>
      </c>
      <c r="J60" s="79" t="str">
        <f>IF(AND($C60&lt;J$45,COUNT($E60:I60)&lt;$D$43),$D60/$D$43,"")</f>
        <v/>
      </c>
      <c r="K60" s="79" t="str">
        <f>IF(AND($C60&lt;K$45,COUNT($E60:J60)&lt;$D$43),$D60/$D$43,"")</f>
        <v/>
      </c>
      <c r="L60" s="79" t="str">
        <f>IF(AND($C60&lt;L$45,COUNT($E60:K60)&lt;$D$43),$D60/$D$43,"")</f>
        <v/>
      </c>
      <c r="M60" s="79" t="str">
        <f>IF(AND($C60&lt;M$45,COUNT($E60:L60)&lt;$D$43),$D60/$D$43,"")</f>
        <v/>
      </c>
      <c r="N60" s="79" t="str">
        <f>IF(AND($C60&lt;N$45,COUNT($E60:M60)&lt;$D$43),$D60/$D$43,"")</f>
        <v/>
      </c>
      <c r="O60" s="79" t="str">
        <f>IF(AND($C60&lt;O$45,COUNT($E60:N60)&lt;$D$43),$D60/$D$43,"")</f>
        <v/>
      </c>
      <c r="P60" s="79" t="str">
        <f>IF(AND($C60&lt;P$45,COUNT($E60:O60)&lt;$D$43),$D60/$D$43,"")</f>
        <v/>
      </c>
      <c r="Q60" s="79" t="str">
        <f>IF(AND($C60&lt;Q$45,COUNT($E60:P60)&lt;$D$43),$D60/$D$43,"")</f>
        <v/>
      </c>
      <c r="R60" s="79" t="str">
        <f>IF(AND($C60&lt;R$45,COUNT($E60:Q60)&lt;$D$43),$D60/$D$43,"")</f>
        <v/>
      </c>
      <c r="S60" s="79" t="str">
        <f>IF(AND($C60&lt;S$45,COUNT($E60:R60)&lt;$D$43),$D60/$D$43,"")</f>
        <v/>
      </c>
      <c r="T60" s="79" t="str">
        <f>IF(AND($C60&lt;T$45,COUNT($E60:S60)&lt;$D$43),$D60/$D$43,"")</f>
        <v/>
      </c>
      <c r="U60" s="79" t="str">
        <f>IF(AND($C60&lt;U$45,COUNT($E60:T60)&lt;$D$43),$D60/$D$43,"")</f>
        <v/>
      </c>
      <c r="V60" s="79" t="str">
        <f>IF(AND($C60&lt;V$45,COUNT($E60:U60)&lt;$D$43),$D60/$D$43,"")</f>
        <v/>
      </c>
      <c r="W60" s="79" t="str">
        <f>IF(AND($C60&lt;W$45,COUNT($E60:V60)&lt;$D$43),$D60/$D$43,"")</f>
        <v/>
      </c>
      <c r="X60" s="79" t="str">
        <f>IF(AND($C60&lt;X$45,COUNT($E60:W60)&lt;$D$43),$D60/$D$43,"")</f>
        <v/>
      </c>
      <c r="Y60" s="42">
        <f t="shared" si="19"/>
        <v>0</v>
      </c>
    </row>
    <row r="61" spans="2:25" x14ac:dyDescent="0.15">
      <c r="B61" s="92"/>
      <c r="C61" s="49">
        <v>39</v>
      </c>
      <c r="D61" s="41">
        <v>0</v>
      </c>
      <c r="E61" s="42" t="str">
        <f t="shared" si="18"/>
        <v/>
      </c>
      <c r="F61" s="79" t="str">
        <f>IF(AND($C61&lt;F$45,COUNT($E61:E61)&lt;$D$43),$D61/$D$43,"")</f>
        <v/>
      </c>
      <c r="G61" s="79" t="str">
        <f>IF(AND($C61&lt;G$45,COUNT($E61:F61)&lt;$D$43),$D61/$D$43,"")</f>
        <v/>
      </c>
      <c r="H61" s="79" t="str">
        <f>IF(AND($C61&lt;H$45,COUNT($E61:G61)&lt;$D$43),$D61/$D$43,"")</f>
        <v/>
      </c>
      <c r="I61" s="79" t="str">
        <f>IF(AND($C61&lt;I$45,COUNT($E61:H61)&lt;$D$43),$D61/$D$43,"")</f>
        <v/>
      </c>
      <c r="J61" s="79" t="str">
        <f>IF(AND($C61&lt;J$45,COUNT($E61:I61)&lt;$D$43),$D61/$D$43,"")</f>
        <v/>
      </c>
      <c r="K61" s="79" t="str">
        <f>IF(AND($C61&lt;K$45,COUNT($E61:J61)&lt;$D$43),$D61/$D$43,"")</f>
        <v/>
      </c>
      <c r="L61" s="79" t="str">
        <f>IF(AND($C61&lt;L$45,COUNT($E61:K61)&lt;$D$43),$D61/$D$43,"")</f>
        <v/>
      </c>
      <c r="M61" s="79" t="str">
        <f>IF(AND($C61&lt;M$45,COUNT($E61:L61)&lt;$D$43),$D61/$D$43,"")</f>
        <v/>
      </c>
      <c r="N61" s="79" t="str">
        <f>IF(AND($C61&lt;N$45,COUNT($E61:M61)&lt;$D$43),$D61/$D$43,"")</f>
        <v/>
      </c>
      <c r="O61" s="79" t="str">
        <f>IF(AND($C61&lt;O$45,COUNT($E61:N61)&lt;$D$43),$D61/$D$43,"")</f>
        <v/>
      </c>
      <c r="P61" s="79" t="str">
        <f>IF(AND($C61&lt;P$45,COUNT($E61:O61)&lt;$D$43),$D61/$D$43,"")</f>
        <v/>
      </c>
      <c r="Q61" s="79" t="str">
        <f>IF(AND($C61&lt;Q$45,COUNT($E61:P61)&lt;$D$43),$D61/$D$43,"")</f>
        <v/>
      </c>
      <c r="R61" s="79" t="str">
        <f>IF(AND($C61&lt;R$45,COUNT($E61:Q61)&lt;$D$43),$D61/$D$43,"")</f>
        <v/>
      </c>
      <c r="S61" s="79" t="str">
        <f>IF(AND($C61&lt;S$45,COUNT($E61:R61)&lt;$D$43),$D61/$D$43,"")</f>
        <v/>
      </c>
      <c r="T61" s="79" t="str">
        <f>IF(AND($C61&lt;T$45,COUNT($E61:S61)&lt;$D$43),$D61/$D$43,"")</f>
        <v/>
      </c>
      <c r="U61" s="79" t="str">
        <f>IF(AND($C61&lt;U$45,COUNT($E61:T61)&lt;$D$43),$D61/$D$43,"")</f>
        <v/>
      </c>
      <c r="V61" s="79" t="str">
        <f>IF(AND($C61&lt;V$45,COUNT($E61:U61)&lt;$D$43),$D61/$D$43,"")</f>
        <v/>
      </c>
      <c r="W61" s="79" t="str">
        <f>IF(AND($C61&lt;W$45,COUNT($E61:V61)&lt;$D$43),$D61/$D$43,"")</f>
        <v/>
      </c>
      <c r="X61" s="79" t="str">
        <f>IF(AND($C61&lt;X$45,COUNT($E61:W61)&lt;$D$43),$D61/$D$43,"")</f>
        <v/>
      </c>
      <c r="Y61" s="42">
        <f t="shared" si="19"/>
        <v>0</v>
      </c>
    </row>
    <row r="62" spans="2:25" x14ac:dyDescent="0.15">
      <c r="B62" s="92"/>
      <c r="C62" s="49">
        <v>40</v>
      </c>
      <c r="D62" s="41">
        <v>0</v>
      </c>
      <c r="E62" s="42" t="str">
        <f t="shared" si="18"/>
        <v/>
      </c>
      <c r="F62" s="79" t="str">
        <f>IF(AND($C62&lt;F$45,COUNT($E62:E62)&lt;$D$43),$D62/$D$43,"")</f>
        <v/>
      </c>
      <c r="G62" s="79" t="str">
        <f>IF(AND($C62&lt;G$45,COUNT($E62:F62)&lt;$D$43),$D62/$D$43,"")</f>
        <v/>
      </c>
      <c r="H62" s="79" t="str">
        <f>IF(AND($C62&lt;H$45,COUNT($E62:G62)&lt;$D$43),$D62/$D$43,"")</f>
        <v/>
      </c>
      <c r="I62" s="79" t="str">
        <f>IF(AND($C62&lt;I$45,COUNT($E62:H62)&lt;$D$43),$D62/$D$43,"")</f>
        <v/>
      </c>
      <c r="J62" s="79" t="str">
        <f>IF(AND($C62&lt;J$45,COUNT($E62:I62)&lt;$D$43),$D62/$D$43,"")</f>
        <v/>
      </c>
      <c r="K62" s="79" t="str">
        <f>IF(AND($C62&lt;K$45,COUNT($E62:J62)&lt;$D$43),$D62/$D$43,"")</f>
        <v/>
      </c>
      <c r="L62" s="79" t="str">
        <f>IF(AND($C62&lt;L$45,COUNT($E62:K62)&lt;$D$43),$D62/$D$43,"")</f>
        <v/>
      </c>
      <c r="M62" s="79" t="str">
        <f>IF(AND($C62&lt;M$45,COUNT($E62:L62)&lt;$D$43),$D62/$D$43,"")</f>
        <v/>
      </c>
      <c r="N62" s="79" t="str">
        <f>IF(AND($C62&lt;N$45,COUNT($E62:M62)&lt;$D$43),$D62/$D$43,"")</f>
        <v/>
      </c>
      <c r="O62" s="79" t="str">
        <f>IF(AND($C62&lt;O$45,COUNT($E62:N62)&lt;$D$43),$D62/$D$43,"")</f>
        <v/>
      </c>
      <c r="P62" s="79" t="str">
        <f>IF(AND($C62&lt;P$45,COUNT($E62:O62)&lt;$D$43),$D62/$D$43,"")</f>
        <v/>
      </c>
      <c r="Q62" s="79" t="str">
        <f>IF(AND($C62&lt;Q$45,COUNT($E62:P62)&lt;$D$43),$D62/$D$43,"")</f>
        <v/>
      </c>
      <c r="R62" s="79" t="str">
        <f>IF(AND($C62&lt;R$45,COUNT($E62:Q62)&lt;$D$43),$D62/$D$43,"")</f>
        <v/>
      </c>
      <c r="S62" s="79" t="str">
        <f>IF(AND($C62&lt;S$45,COUNT($E62:R62)&lt;$D$43),$D62/$D$43,"")</f>
        <v/>
      </c>
      <c r="T62" s="79" t="str">
        <f>IF(AND($C62&lt;T$45,COUNT($E62:S62)&lt;$D$43),$D62/$D$43,"")</f>
        <v/>
      </c>
      <c r="U62" s="79" t="str">
        <f>IF(AND($C62&lt;U$45,COUNT($E62:T62)&lt;$D$43),$D62/$D$43,"")</f>
        <v/>
      </c>
      <c r="V62" s="79" t="str">
        <f>IF(AND($C62&lt;V$45,COUNT($E62:U62)&lt;$D$43),$D62/$D$43,"")</f>
        <v/>
      </c>
      <c r="W62" s="79" t="str">
        <f>IF(AND($C62&lt;W$45,COUNT($E62:V62)&lt;$D$43),$D62/$D$43,"")</f>
        <v/>
      </c>
      <c r="X62" s="79" t="str">
        <f>IF(AND($C62&lt;X$45,COUNT($E62:W62)&lt;$D$43),$D62/$D$43,"")</f>
        <v/>
      </c>
      <c r="Y62" s="42">
        <f t="shared" si="19"/>
        <v>0</v>
      </c>
    </row>
    <row r="63" spans="2:25" x14ac:dyDescent="0.15">
      <c r="B63" s="92"/>
      <c r="C63" s="49">
        <v>41</v>
      </c>
      <c r="D63" s="41">
        <v>0</v>
      </c>
      <c r="E63" s="42" t="str">
        <f t="shared" si="18"/>
        <v/>
      </c>
      <c r="F63" s="79" t="str">
        <f>IF(AND($C63&lt;F$45,COUNT($E63:E63)&lt;$D$43),$D63/$D$43,"")</f>
        <v/>
      </c>
      <c r="G63" s="79" t="str">
        <f>IF(AND($C63&lt;G$45,COUNT($E63:F63)&lt;$D$43),$D63/$D$43,"")</f>
        <v/>
      </c>
      <c r="H63" s="79" t="str">
        <f>IF(AND($C63&lt;H$45,COUNT($E63:G63)&lt;$D$43),$D63/$D$43,"")</f>
        <v/>
      </c>
      <c r="I63" s="79" t="str">
        <f>IF(AND($C63&lt;I$45,COUNT($E63:H63)&lt;$D$43),$D63/$D$43,"")</f>
        <v/>
      </c>
      <c r="J63" s="79" t="str">
        <f>IF(AND($C63&lt;J$45,COUNT($E63:I63)&lt;$D$43),$D63/$D$43,"")</f>
        <v/>
      </c>
      <c r="K63" s="79" t="str">
        <f>IF(AND($C63&lt;K$45,COUNT($E63:J63)&lt;$D$43),$D63/$D$43,"")</f>
        <v/>
      </c>
      <c r="L63" s="79" t="str">
        <f>IF(AND($C63&lt;L$45,COUNT($E63:K63)&lt;$D$43),$D63/$D$43,"")</f>
        <v/>
      </c>
      <c r="M63" s="79" t="str">
        <f>IF(AND($C63&lt;M$45,COUNT($E63:L63)&lt;$D$43),$D63/$D$43,"")</f>
        <v/>
      </c>
      <c r="N63" s="79" t="str">
        <f>IF(AND($C63&lt;N$45,COUNT($E63:M63)&lt;$D$43),$D63/$D$43,"")</f>
        <v/>
      </c>
      <c r="O63" s="79" t="str">
        <f>IF(AND($C63&lt;O$45,COUNT($E63:N63)&lt;$D$43),$D63/$D$43,"")</f>
        <v/>
      </c>
      <c r="P63" s="79" t="str">
        <f>IF(AND($C63&lt;P$45,COUNT($E63:O63)&lt;$D$43),$D63/$D$43,"")</f>
        <v/>
      </c>
      <c r="Q63" s="79" t="str">
        <f>IF(AND($C63&lt;Q$45,COUNT($E63:P63)&lt;$D$43),$D63/$D$43,"")</f>
        <v/>
      </c>
      <c r="R63" s="79" t="str">
        <f>IF(AND($C63&lt;R$45,COUNT($E63:Q63)&lt;$D$43),$D63/$D$43,"")</f>
        <v/>
      </c>
      <c r="S63" s="79" t="str">
        <f>IF(AND($C63&lt;S$45,COUNT($E63:R63)&lt;$D$43),$D63/$D$43,"")</f>
        <v/>
      </c>
      <c r="T63" s="79" t="str">
        <f>IF(AND($C63&lt;T$45,COUNT($E63:S63)&lt;$D$43),$D63/$D$43,"")</f>
        <v/>
      </c>
      <c r="U63" s="79" t="str">
        <f>IF(AND($C63&lt;U$45,COUNT($E63:T63)&lt;$D$43),$D63/$D$43,"")</f>
        <v/>
      </c>
      <c r="V63" s="79" t="str">
        <f>IF(AND($C63&lt;V$45,COUNT($E63:U63)&lt;$D$43),$D63/$D$43,"")</f>
        <v/>
      </c>
      <c r="W63" s="79" t="str">
        <f>IF(AND($C63&lt;W$45,COUNT($E63:V63)&lt;$D$43),$D63/$D$43,"")</f>
        <v/>
      </c>
      <c r="X63" s="79" t="str">
        <f>IF(AND($C63&lt;X$45,COUNT($E63:W63)&lt;$D$43),$D63/$D$43,"")</f>
        <v/>
      </c>
      <c r="Y63" s="42">
        <f t="shared" si="19"/>
        <v>0</v>
      </c>
    </row>
    <row r="64" spans="2:25" x14ac:dyDescent="0.15">
      <c r="B64" s="92"/>
      <c r="C64" s="49">
        <v>42</v>
      </c>
      <c r="D64" s="41">
        <v>0</v>
      </c>
      <c r="E64" s="42" t="str">
        <f t="shared" si="18"/>
        <v/>
      </c>
      <c r="F64" s="79" t="str">
        <f>IF(AND($C64&lt;F$45,COUNT($E64:E64)&lt;$D$43),$D64/$D$43,"")</f>
        <v/>
      </c>
      <c r="G64" s="79" t="str">
        <f>IF(AND($C64&lt;G$45,COUNT($E64:F64)&lt;$D$43),$D64/$D$43,"")</f>
        <v/>
      </c>
      <c r="H64" s="79" t="str">
        <f>IF(AND($C64&lt;H$45,COUNT($E64:G64)&lt;$D$43),$D64/$D$43,"")</f>
        <v/>
      </c>
      <c r="I64" s="79" t="str">
        <f>IF(AND($C64&lt;I$45,COUNT($E64:H64)&lt;$D$43),$D64/$D$43,"")</f>
        <v/>
      </c>
      <c r="J64" s="79" t="str">
        <f>IF(AND($C64&lt;J$45,COUNT($E64:I64)&lt;$D$43),$D64/$D$43,"")</f>
        <v/>
      </c>
      <c r="K64" s="79" t="str">
        <f>IF(AND($C64&lt;K$45,COUNT($E64:J64)&lt;$D$43),$D64/$D$43,"")</f>
        <v/>
      </c>
      <c r="L64" s="79" t="str">
        <f>IF(AND($C64&lt;L$45,COUNT($E64:K64)&lt;$D$43),$D64/$D$43,"")</f>
        <v/>
      </c>
      <c r="M64" s="79" t="str">
        <f>IF(AND($C64&lt;M$45,COUNT($E64:L64)&lt;$D$43),$D64/$D$43,"")</f>
        <v/>
      </c>
      <c r="N64" s="79" t="str">
        <f>IF(AND($C64&lt;N$45,COUNT($E64:M64)&lt;$D$43),$D64/$D$43,"")</f>
        <v/>
      </c>
      <c r="O64" s="79" t="str">
        <f>IF(AND($C64&lt;O$45,COUNT($E64:N64)&lt;$D$43),$D64/$D$43,"")</f>
        <v/>
      </c>
      <c r="P64" s="79" t="str">
        <f>IF(AND($C64&lt;P$45,COUNT($E64:O64)&lt;$D$43),$D64/$D$43,"")</f>
        <v/>
      </c>
      <c r="Q64" s="79" t="str">
        <f>IF(AND($C64&lt;Q$45,COUNT($E64:P64)&lt;$D$43),$D64/$D$43,"")</f>
        <v/>
      </c>
      <c r="R64" s="79" t="str">
        <f>IF(AND($C64&lt;R$45,COUNT($E64:Q64)&lt;$D$43),$D64/$D$43,"")</f>
        <v/>
      </c>
      <c r="S64" s="79" t="str">
        <f>IF(AND($C64&lt;S$45,COUNT($E64:R64)&lt;$D$43),$D64/$D$43,"")</f>
        <v/>
      </c>
      <c r="T64" s="79" t="str">
        <f>IF(AND($C64&lt;T$45,COUNT($E64:S64)&lt;$D$43),$D64/$D$43,"")</f>
        <v/>
      </c>
      <c r="U64" s="79" t="str">
        <f>IF(AND($C64&lt;U$45,COUNT($E64:T64)&lt;$D$43),$D64/$D$43,"")</f>
        <v/>
      </c>
      <c r="V64" s="79" t="str">
        <f>IF(AND($C64&lt;V$45,COUNT($E64:U64)&lt;$D$43),$D64/$D$43,"")</f>
        <v/>
      </c>
      <c r="W64" s="79" t="str">
        <f>IF(AND($C64&lt;W$45,COUNT($E64:V64)&lt;$D$43),$D64/$D$43,"")</f>
        <v/>
      </c>
      <c r="X64" s="79" t="str">
        <f>IF(AND($C64&lt;X$45,COUNT($E64:W64)&lt;$D$43),$D64/$D$43,"")</f>
        <v/>
      </c>
      <c r="Y64" s="42">
        <f t="shared" si="19"/>
        <v>0</v>
      </c>
    </row>
    <row r="65" spans="1:25" x14ac:dyDescent="0.15">
      <c r="B65" s="92"/>
      <c r="C65" s="49">
        <v>43</v>
      </c>
      <c r="D65" s="41">
        <v>0</v>
      </c>
      <c r="E65" s="42" t="str">
        <f t="shared" si="18"/>
        <v/>
      </c>
      <c r="F65" s="79" t="str">
        <f>IF(AND($C65&lt;F$45,COUNT($E65:E65)&lt;$D$43),$D65/$D$43,"")</f>
        <v/>
      </c>
      <c r="G65" s="79" t="str">
        <f>IF(AND($C65&lt;G$45,COUNT($E65:F65)&lt;$D$43),$D65/$D$43,"")</f>
        <v/>
      </c>
      <c r="H65" s="79" t="str">
        <f>IF(AND($C65&lt;H$45,COUNT($E65:G65)&lt;$D$43),$D65/$D$43,"")</f>
        <v/>
      </c>
      <c r="I65" s="79" t="str">
        <f>IF(AND($C65&lt;I$45,COUNT($E65:H65)&lt;$D$43),$D65/$D$43,"")</f>
        <v/>
      </c>
      <c r="J65" s="79" t="str">
        <f>IF(AND($C65&lt;J$45,COUNT($E65:I65)&lt;$D$43),$D65/$D$43,"")</f>
        <v/>
      </c>
      <c r="K65" s="79" t="str">
        <f>IF(AND($C65&lt;K$45,COUNT($E65:J65)&lt;$D$43),$D65/$D$43,"")</f>
        <v/>
      </c>
      <c r="L65" s="79" t="str">
        <f>IF(AND($C65&lt;L$45,COUNT($E65:K65)&lt;$D$43),$D65/$D$43,"")</f>
        <v/>
      </c>
      <c r="M65" s="79" t="str">
        <f>IF(AND($C65&lt;M$45,COUNT($E65:L65)&lt;$D$43),$D65/$D$43,"")</f>
        <v/>
      </c>
      <c r="N65" s="79" t="str">
        <f>IF(AND($C65&lt;N$45,COUNT($E65:M65)&lt;$D$43),$D65/$D$43,"")</f>
        <v/>
      </c>
      <c r="O65" s="79" t="str">
        <f>IF(AND($C65&lt;O$45,COUNT($E65:N65)&lt;$D$43),$D65/$D$43,"")</f>
        <v/>
      </c>
      <c r="P65" s="79" t="str">
        <f>IF(AND($C65&lt;P$45,COUNT($E65:O65)&lt;$D$43),$D65/$D$43,"")</f>
        <v/>
      </c>
      <c r="Q65" s="79" t="str">
        <f>IF(AND($C65&lt;Q$45,COUNT($E65:P65)&lt;$D$43),$D65/$D$43,"")</f>
        <v/>
      </c>
      <c r="R65" s="79" t="str">
        <f>IF(AND($C65&lt;R$45,COUNT($E65:Q65)&lt;$D$43),$D65/$D$43,"")</f>
        <v/>
      </c>
      <c r="S65" s="79" t="str">
        <f>IF(AND($C65&lt;S$45,COUNT($E65:R65)&lt;$D$43),$D65/$D$43,"")</f>
        <v/>
      </c>
      <c r="T65" s="79" t="str">
        <f>IF(AND($C65&lt;T$45,COUNT($E65:S65)&lt;$D$43),$D65/$D$43,"")</f>
        <v/>
      </c>
      <c r="U65" s="79" t="str">
        <f>IF(AND($C65&lt;U$45,COUNT($E65:T65)&lt;$D$43),$D65/$D$43,"")</f>
        <v/>
      </c>
      <c r="V65" s="79" t="str">
        <f>IF(AND($C65&lt;V$45,COUNT($E65:U65)&lt;$D$43),$D65/$D$43,"")</f>
        <v/>
      </c>
      <c r="W65" s="79" t="str">
        <f>IF(AND($C65&lt;W$45,COUNT($E65:V65)&lt;$D$43),$D65/$D$43,"")</f>
        <v/>
      </c>
      <c r="X65" s="79" t="str">
        <f>IF(AND($C65&lt;X$45,COUNT($E65:W65)&lt;$D$43),$D65/$D$43,"")</f>
        <v/>
      </c>
      <c r="Y65" s="42">
        <f t="shared" si="19"/>
        <v>0</v>
      </c>
    </row>
    <row r="66" spans="1:25" x14ac:dyDescent="0.15">
      <c r="B66" s="92"/>
      <c r="C66" s="49">
        <v>44</v>
      </c>
      <c r="D66" s="41">
        <v>0</v>
      </c>
      <c r="E66" s="42" t="str">
        <f t="shared" si="18"/>
        <v/>
      </c>
      <c r="F66" s="79" t="str">
        <f>IF(AND($C66&lt;F$45,COUNT($E66:E66)&lt;$D$43),$D66/$D$43,"")</f>
        <v/>
      </c>
      <c r="G66" s="79" t="str">
        <f>IF(AND($C66&lt;G$45,COUNT($E66:F66)&lt;$D$43),$D66/$D$43,"")</f>
        <v/>
      </c>
      <c r="H66" s="79" t="str">
        <f>IF(AND($C66&lt;H$45,COUNT($E66:G66)&lt;$D$43),$D66/$D$43,"")</f>
        <v/>
      </c>
      <c r="I66" s="79" t="str">
        <f>IF(AND($C66&lt;I$45,COUNT($E66:H66)&lt;$D$43),$D66/$D$43,"")</f>
        <v/>
      </c>
      <c r="J66" s="79" t="str">
        <f>IF(AND($C66&lt;J$45,COUNT($E66:I66)&lt;$D$43),$D66/$D$43,"")</f>
        <v/>
      </c>
      <c r="K66" s="79" t="str">
        <f>IF(AND($C66&lt;K$45,COUNT($E66:J66)&lt;$D$43),$D66/$D$43,"")</f>
        <v/>
      </c>
      <c r="L66" s="79" t="str">
        <f>IF(AND($C66&lt;L$45,COUNT($E66:K66)&lt;$D$43),$D66/$D$43,"")</f>
        <v/>
      </c>
      <c r="M66" s="79" t="str">
        <f>IF(AND($C66&lt;M$45,COUNT($E66:L66)&lt;$D$43),$D66/$D$43,"")</f>
        <v/>
      </c>
      <c r="N66" s="79" t="str">
        <f>IF(AND($C66&lt;N$45,COUNT($E66:M66)&lt;$D$43),$D66/$D$43,"")</f>
        <v/>
      </c>
      <c r="O66" s="79" t="str">
        <f>IF(AND($C66&lt;O$45,COUNT($E66:N66)&lt;$D$43),$D66/$D$43,"")</f>
        <v/>
      </c>
      <c r="P66" s="79" t="str">
        <f>IF(AND($C66&lt;P$45,COUNT($E66:O66)&lt;$D$43),$D66/$D$43,"")</f>
        <v/>
      </c>
      <c r="Q66" s="79" t="str">
        <f>IF(AND($C66&lt;Q$45,COUNT($E66:P66)&lt;$D$43),$D66/$D$43,"")</f>
        <v/>
      </c>
      <c r="R66" s="79" t="str">
        <f>IF(AND($C66&lt;R$45,COUNT($E66:Q66)&lt;$D$43),$D66/$D$43,"")</f>
        <v/>
      </c>
      <c r="S66" s="79" t="str">
        <f>IF(AND($C66&lt;S$45,COUNT($E66:R66)&lt;$D$43),$D66/$D$43,"")</f>
        <v/>
      </c>
      <c r="T66" s="79" t="str">
        <f>IF(AND($C66&lt;T$45,COUNT($E66:S66)&lt;$D$43),$D66/$D$43,"")</f>
        <v/>
      </c>
      <c r="U66" s="79" t="str">
        <f>IF(AND($C66&lt;U$45,COUNT($E66:T66)&lt;$D$43),$D66/$D$43,"")</f>
        <v/>
      </c>
      <c r="V66" s="79" t="str">
        <f>IF(AND($C66&lt;V$45,COUNT($E66:U66)&lt;$D$43),$D66/$D$43,"")</f>
        <v/>
      </c>
      <c r="W66" s="79" t="str">
        <f>IF(AND($C66&lt;W$45,COUNT($E66:V66)&lt;$D$43),$D66/$D$43,"")</f>
        <v/>
      </c>
      <c r="X66" s="79" t="str">
        <f>IF(AND($C66&lt;X$45,COUNT($E66:W66)&lt;$D$43),$D66/$D$43,"")</f>
        <v/>
      </c>
      <c r="Y66" s="42">
        <f t="shared" si="19"/>
        <v>0</v>
      </c>
    </row>
    <row r="67" spans="1:25" x14ac:dyDescent="0.15">
      <c r="B67" s="92"/>
      <c r="C67" s="49">
        <v>45</v>
      </c>
      <c r="D67" s="41">
        <v>0</v>
      </c>
      <c r="E67" s="42" t="str">
        <f t="shared" si="18"/>
        <v/>
      </c>
      <c r="F67" s="79" t="str">
        <f>IF(AND($C67&lt;F$45,COUNT($E67:E67)&lt;$D$43),$D67/$D$43,"")</f>
        <v/>
      </c>
      <c r="G67" s="79" t="str">
        <f>IF(AND($C67&lt;G$45,COUNT($E67:F67)&lt;$D$43),$D67/$D$43,"")</f>
        <v/>
      </c>
      <c r="H67" s="79" t="str">
        <f>IF(AND($C67&lt;H$45,COUNT($E67:G67)&lt;$D$43),$D67/$D$43,"")</f>
        <v/>
      </c>
      <c r="I67" s="79" t="str">
        <f>IF(AND($C67&lt;I$45,COUNT($E67:H67)&lt;$D$43),$D67/$D$43,"")</f>
        <v/>
      </c>
      <c r="J67" s="79" t="str">
        <f>IF(AND($C67&lt;J$45,COUNT($E67:I67)&lt;$D$43),$D67/$D$43,"")</f>
        <v/>
      </c>
      <c r="K67" s="79" t="str">
        <f>IF(AND($C67&lt;K$45,COUNT($E67:J67)&lt;$D$43),$D67/$D$43,"")</f>
        <v/>
      </c>
      <c r="L67" s="79" t="str">
        <f>IF(AND($C67&lt;L$45,COUNT($E67:K67)&lt;$D$43),$D67/$D$43,"")</f>
        <v/>
      </c>
      <c r="M67" s="79" t="str">
        <f>IF(AND($C67&lt;M$45,COUNT($E67:L67)&lt;$D$43),$D67/$D$43,"")</f>
        <v/>
      </c>
      <c r="N67" s="79" t="str">
        <f>IF(AND($C67&lt;N$45,COUNT($E67:M67)&lt;$D$43),$D67/$D$43,"")</f>
        <v/>
      </c>
      <c r="O67" s="79" t="str">
        <f>IF(AND($C67&lt;O$45,COUNT($E67:N67)&lt;$D$43),$D67/$D$43,"")</f>
        <v/>
      </c>
      <c r="P67" s="79" t="str">
        <f>IF(AND($C67&lt;P$45,COUNT($E67:O67)&lt;$D$43),$D67/$D$43,"")</f>
        <v/>
      </c>
      <c r="Q67" s="79" t="str">
        <f>IF(AND($C67&lt;Q$45,COUNT($E67:P67)&lt;$D$43),$D67/$D$43,"")</f>
        <v/>
      </c>
      <c r="R67" s="79" t="str">
        <f>IF(AND($C67&lt;R$45,COUNT($E67:Q67)&lt;$D$43),$D67/$D$43,"")</f>
        <v/>
      </c>
      <c r="S67" s="79" t="str">
        <f>IF(AND($C67&lt;S$45,COUNT($E67:R67)&lt;$D$43),$D67/$D$43,"")</f>
        <v/>
      </c>
      <c r="T67" s="79" t="str">
        <f>IF(AND($C67&lt;T$45,COUNT($E67:S67)&lt;$D$43),$D67/$D$43,"")</f>
        <v/>
      </c>
      <c r="U67" s="79" t="str">
        <f>IF(AND($C67&lt;U$45,COUNT($E67:T67)&lt;$D$43),$D67/$D$43,"")</f>
        <v/>
      </c>
      <c r="V67" s="79" t="str">
        <f>IF(AND($C67&lt;V$45,COUNT($E67:U67)&lt;$D$43),$D67/$D$43,"")</f>
        <v/>
      </c>
      <c r="W67" s="79" t="str">
        <f>IF(AND($C67&lt;W$45,COUNT($E67:V67)&lt;$D$43),$D67/$D$43,"")</f>
        <v/>
      </c>
      <c r="X67" s="79" t="str">
        <f>IF(AND($C67&lt;X$45,COUNT($E67:W67)&lt;$D$43),$D67/$D$43,"")</f>
        <v/>
      </c>
      <c r="Y67" s="42">
        <f t="shared" si="19"/>
        <v>0</v>
      </c>
    </row>
    <row r="68" spans="1:25" x14ac:dyDescent="0.15">
      <c r="B68" s="92"/>
      <c r="C68" s="49">
        <v>46</v>
      </c>
      <c r="D68" s="41">
        <v>0</v>
      </c>
      <c r="E68" s="42" t="str">
        <f t="shared" si="18"/>
        <v/>
      </c>
      <c r="F68" s="79" t="str">
        <f>IF(AND($C68&lt;F$45,COUNT($E68:E68)&lt;$D$43),$D68/$D$43,"")</f>
        <v/>
      </c>
      <c r="G68" s="79" t="str">
        <f>IF(AND($C68&lt;G$45,COUNT($E68:F68)&lt;$D$43),$D68/$D$43,"")</f>
        <v/>
      </c>
      <c r="H68" s="79" t="str">
        <f>IF(AND($C68&lt;H$45,COUNT($E68:G68)&lt;$D$43),$D68/$D$43,"")</f>
        <v/>
      </c>
      <c r="I68" s="79" t="str">
        <f>IF(AND($C68&lt;I$45,COUNT($E68:H68)&lt;$D$43),$D68/$D$43,"")</f>
        <v/>
      </c>
      <c r="J68" s="79" t="str">
        <f>IF(AND($C68&lt;J$45,COUNT($E68:I68)&lt;$D$43),$D68/$D$43,"")</f>
        <v/>
      </c>
      <c r="K68" s="79" t="str">
        <f>IF(AND($C68&lt;K$45,COUNT($E68:J68)&lt;$D$43),$D68/$D$43,"")</f>
        <v/>
      </c>
      <c r="L68" s="79" t="str">
        <f>IF(AND($C68&lt;L$45,COUNT($E68:K68)&lt;$D$43),$D68/$D$43,"")</f>
        <v/>
      </c>
      <c r="M68" s="79" t="str">
        <f>IF(AND($C68&lt;M$45,COUNT($E68:L68)&lt;$D$43),$D68/$D$43,"")</f>
        <v/>
      </c>
      <c r="N68" s="79" t="str">
        <f>IF(AND($C68&lt;N$45,COUNT($E68:M68)&lt;$D$43),$D68/$D$43,"")</f>
        <v/>
      </c>
      <c r="O68" s="79" t="str">
        <f>IF(AND($C68&lt;O$45,COUNT($E68:N68)&lt;$D$43),$D68/$D$43,"")</f>
        <v/>
      </c>
      <c r="P68" s="79" t="str">
        <f>IF(AND($C68&lt;P$45,COUNT($E68:O68)&lt;$D$43),$D68/$D$43,"")</f>
        <v/>
      </c>
      <c r="Q68" s="79" t="str">
        <f>IF(AND($C68&lt;Q$45,COUNT($E68:P68)&lt;$D$43),$D68/$D$43,"")</f>
        <v/>
      </c>
      <c r="R68" s="79" t="str">
        <f>IF(AND($C68&lt;R$45,COUNT($E68:Q68)&lt;$D$43),$D68/$D$43,"")</f>
        <v/>
      </c>
      <c r="S68" s="79" t="str">
        <f>IF(AND($C68&lt;S$45,COUNT($E68:R68)&lt;$D$43),$D68/$D$43,"")</f>
        <v/>
      </c>
      <c r="T68" s="79" t="str">
        <f>IF(AND($C68&lt;T$45,COUNT($E68:S68)&lt;$D$43),$D68/$D$43,"")</f>
        <v/>
      </c>
      <c r="U68" s="79" t="str">
        <f>IF(AND($C68&lt;U$45,COUNT($E68:T68)&lt;$D$43),$D68/$D$43,"")</f>
        <v/>
      </c>
      <c r="V68" s="79" t="str">
        <f>IF(AND($C68&lt;V$45,COUNT($E68:U68)&lt;$D$43),$D68/$D$43,"")</f>
        <v/>
      </c>
      <c r="W68" s="79" t="str">
        <f>IF(AND($C68&lt;W$45,COUNT($E68:V68)&lt;$D$43),$D68/$D$43,"")</f>
        <v/>
      </c>
      <c r="X68" s="79" t="str">
        <f>IF(AND($C68&lt;X$45,COUNT($E68:W68)&lt;$D$43),$D68/$D$43,"")</f>
        <v/>
      </c>
      <c r="Y68" s="42">
        <f t="shared" si="19"/>
        <v>0</v>
      </c>
    </row>
    <row r="69" spans="1:25" x14ac:dyDescent="0.15">
      <c r="B69" s="92"/>
      <c r="C69" s="49">
        <v>47</v>
      </c>
      <c r="D69" s="41">
        <v>0</v>
      </c>
      <c r="E69" s="42" t="str">
        <f t="shared" si="18"/>
        <v/>
      </c>
      <c r="F69" s="79" t="str">
        <f>IF(AND($C69&lt;F$45,COUNT($E69:E69)&lt;$D$43),$D69/$D$43,"")</f>
        <v/>
      </c>
      <c r="G69" s="79" t="str">
        <f>IF(AND($C69&lt;G$45,COUNT($E69:F69)&lt;$D$43),$D69/$D$43,"")</f>
        <v/>
      </c>
      <c r="H69" s="79" t="str">
        <f>IF(AND($C69&lt;H$45,COUNT($E69:G69)&lt;$D$43),$D69/$D$43,"")</f>
        <v/>
      </c>
      <c r="I69" s="79" t="str">
        <f>IF(AND($C69&lt;I$45,COUNT($E69:H69)&lt;$D$43),$D69/$D$43,"")</f>
        <v/>
      </c>
      <c r="J69" s="79" t="str">
        <f>IF(AND($C69&lt;J$45,COUNT($E69:I69)&lt;$D$43),$D69/$D$43,"")</f>
        <v/>
      </c>
      <c r="K69" s="79" t="str">
        <f>IF(AND($C69&lt;K$45,COUNT($E69:J69)&lt;$D$43),$D69/$D$43,"")</f>
        <v/>
      </c>
      <c r="L69" s="79" t="str">
        <f>IF(AND($C69&lt;L$45,COUNT($E69:K69)&lt;$D$43),$D69/$D$43,"")</f>
        <v/>
      </c>
      <c r="M69" s="79" t="str">
        <f>IF(AND($C69&lt;M$45,COUNT($E69:L69)&lt;$D$43),$D69/$D$43,"")</f>
        <v/>
      </c>
      <c r="N69" s="79" t="str">
        <f>IF(AND($C69&lt;N$45,COUNT($E69:M69)&lt;$D$43),$D69/$D$43,"")</f>
        <v/>
      </c>
      <c r="O69" s="79" t="str">
        <f>IF(AND($C69&lt;O$45,COUNT($E69:N69)&lt;$D$43),$D69/$D$43,"")</f>
        <v/>
      </c>
      <c r="P69" s="79" t="str">
        <f>IF(AND($C69&lt;P$45,COUNT($E69:O69)&lt;$D$43),$D69/$D$43,"")</f>
        <v/>
      </c>
      <c r="Q69" s="79" t="str">
        <f>IF(AND($C69&lt;Q$45,COUNT($E69:P69)&lt;$D$43),$D69/$D$43,"")</f>
        <v/>
      </c>
      <c r="R69" s="79" t="str">
        <f>IF(AND($C69&lt;R$45,COUNT($E69:Q69)&lt;$D$43),$D69/$D$43,"")</f>
        <v/>
      </c>
      <c r="S69" s="79" t="str">
        <f>IF(AND($C69&lt;S$45,COUNT($E69:R69)&lt;$D$43),$D69/$D$43,"")</f>
        <v/>
      </c>
      <c r="T69" s="79" t="str">
        <f>IF(AND($C69&lt;T$45,COUNT($E69:S69)&lt;$D$43),$D69/$D$43,"")</f>
        <v/>
      </c>
      <c r="U69" s="79" t="str">
        <f>IF(AND($C69&lt;U$45,COUNT($E69:T69)&lt;$D$43),$D69/$D$43,"")</f>
        <v/>
      </c>
      <c r="V69" s="79" t="str">
        <f>IF(AND($C69&lt;V$45,COUNT($E69:U69)&lt;$D$43),$D69/$D$43,"")</f>
        <v/>
      </c>
      <c r="W69" s="79" t="str">
        <f>IF(AND($C69&lt;W$45,COUNT($E69:V69)&lt;$D$43),$D69/$D$43,"")</f>
        <v/>
      </c>
      <c r="X69" s="79" t="str">
        <f>IF(AND($C69&lt;X$45,COUNT($E69:W69)&lt;$D$43),$D69/$D$43,"")</f>
        <v/>
      </c>
      <c r="Y69" s="42">
        <f t="shared" si="19"/>
        <v>0</v>
      </c>
    </row>
    <row r="70" spans="1:25" x14ac:dyDescent="0.15">
      <c r="B70" s="92"/>
      <c r="C70" s="49">
        <v>48</v>
      </c>
      <c r="D70" s="41">
        <v>0</v>
      </c>
      <c r="E70" s="42" t="str">
        <f t="shared" si="18"/>
        <v/>
      </c>
      <c r="F70" s="79" t="str">
        <f>IF(AND($C70&lt;F$45,COUNT($E70:E70)&lt;$D$43),$D70/$D$43,"")</f>
        <v/>
      </c>
      <c r="G70" s="79" t="str">
        <f>IF(AND($C70&lt;G$45,COUNT($E70:F70)&lt;$D$43),$D70/$D$43,"")</f>
        <v/>
      </c>
      <c r="H70" s="79" t="str">
        <f>IF(AND($C70&lt;H$45,COUNT($E70:G70)&lt;$D$43),$D70/$D$43,"")</f>
        <v/>
      </c>
      <c r="I70" s="79" t="str">
        <f>IF(AND($C70&lt;I$45,COUNT($E70:H70)&lt;$D$43),$D70/$D$43,"")</f>
        <v/>
      </c>
      <c r="J70" s="79" t="str">
        <f>IF(AND($C70&lt;J$45,COUNT($E70:I70)&lt;$D$43),$D70/$D$43,"")</f>
        <v/>
      </c>
      <c r="K70" s="79" t="str">
        <f>IF(AND($C70&lt;K$45,COUNT($E70:J70)&lt;$D$43),$D70/$D$43,"")</f>
        <v/>
      </c>
      <c r="L70" s="79" t="str">
        <f>IF(AND($C70&lt;L$45,COUNT($E70:K70)&lt;$D$43),$D70/$D$43,"")</f>
        <v/>
      </c>
      <c r="M70" s="79" t="str">
        <f>IF(AND($C70&lt;M$45,COUNT($E70:L70)&lt;$D$43),$D70/$D$43,"")</f>
        <v/>
      </c>
      <c r="N70" s="79" t="str">
        <f>IF(AND($C70&lt;N$45,COUNT($E70:M70)&lt;$D$43),$D70/$D$43,"")</f>
        <v/>
      </c>
      <c r="O70" s="79" t="str">
        <f>IF(AND($C70&lt;O$45,COUNT($E70:N70)&lt;$D$43),$D70/$D$43,"")</f>
        <v/>
      </c>
      <c r="P70" s="79" t="str">
        <f>IF(AND($C70&lt;P$45,COUNT($E70:O70)&lt;$D$43),$D70/$D$43,"")</f>
        <v/>
      </c>
      <c r="Q70" s="79" t="str">
        <f>IF(AND($C70&lt;Q$45,COUNT($E70:P70)&lt;$D$43),$D70/$D$43,"")</f>
        <v/>
      </c>
      <c r="R70" s="79" t="str">
        <f>IF(AND($C70&lt;R$45,COUNT($E70:Q70)&lt;$D$43),$D70/$D$43,"")</f>
        <v/>
      </c>
      <c r="S70" s="79" t="str">
        <f>IF(AND($C70&lt;S$45,COUNT($E70:R70)&lt;$D$43),$D70/$D$43,"")</f>
        <v/>
      </c>
      <c r="T70" s="79" t="str">
        <f>IF(AND($C70&lt;T$45,COUNT($E70:S70)&lt;$D$43),$D70/$D$43,"")</f>
        <v/>
      </c>
      <c r="U70" s="79" t="str">
        <f>IF(AND($C70&lt;U$45,COUNT($E70:T70)&lt;$D$43),$D70/$D$43,"")</f>
        <v/>
      </c>
      <c r="V70" s="79" t="str">
        <f>IF(AND($C70&lt;V$45,COUNT($E70:U70)&lt;$D$43),$D70/$D$43,"")</f>
        <v/>
      </c>
      <c r="W70" s="79" t="str">
        <f>IF(AND($C70&lt;W$45,COUNT($E70:V70)&lt;$D$43),$D70/$D$43,"")</f>
        <v/>
      </c>
      <c r="X70" s="79" t="str">
        <f>IF(AND($C70&lt;X$45,COUNT($E70:W70)&lt;$D$43),$D70/$D$43,"")</f>
        <v/>
      </c>
      <c r="Y70" s="42">
        <f t="shared" si="19"/>
        <v>0</v>
      </c>
    </row>
    <row r="71" spans="1:25" x14ac:dyDescent="0.15">
      <c r="B71" s="93"/>
      <c r="C71" s="52">
        <v>49</v>
      </c>
      <c r="D71" s="43">
        <v>0</v>
      </c>
      <c r="E71" s="44" t="str">
        <f t="shared" si="18"/>
        <v/>
      </c>
      <c r="F71" s="80" t="str">
        <f>IF(AND($C71&lt;F$45,COUNT($E71:E71)&lt;$D$43),$D71/$D$43,"")</f>
        <v/>
      </c>
      <c r="G71" s="80" t="str">
        <f>IF(AND($C71&lt;G$45,COUNT($E71:F71)&lt;$D$43),$D71/$D$43,"")</f>
        <v/>
      </c>
      <c r="H71" s="80" t="str">
        <f>IF(AND($C71&lt;H$45,COUNT($E71:G71)&lt;$D$43),$D71/$D$43,"")</f>
        <v/>
      </c>
      <c r="I71" s="80" t="str">
        <f>IF(AND($C71&lt;I$45,COUNT($E71:H71)&lt;$D$43),$D71/$D$43,"")</f>
        <v/>
      </c>
      <c r="J71" s="80" t="str">
        <f>IF(AND($C71&lt;J$45,COUNT($E71:I71)&lt;$D$43),$D71/$D$43,"")</f>
        <v/>
      </c>
      <c r="K71" s="80" t="str">
        <f>IF(AND($C71&lt;K$45,COUNT($E71:J71)&lt;$D$43),$D71/$D$43,"")</f>
        <v/>
      </c>
      <c r="L71" s="80" t="str">
        <f>IF(AND($C71&lt;L$45,COUNT($E71:K71)&lt;$D$43),$D71/$D$43,"")</f>
        <v/>
      </c>
      <c r="M71" s="80" t="str">
        <f>IF(AND($C71&lt;M$45,COUNT($E71:L71)&lt;$D$43),$D71/$D$43,"")</f>
        <v/>
      </c>
      <c r="N71" s="80" t="str">
        <f>IF(AND($C71&lt;N$45,COUNT($E71:M71)&lt;$D$43),$D71/$D$43,"")</f>
        <v/>
      </c>
      <c r="O71" s="80" t="str">
        <f>IF(AND($C71&lt;O$45,COUNT($E71:N71)&lt;$D$43),$D71/$D$43,"")</f>
        <v/>
      </c>
      <c r="P71" s="80" t="str">
        <f>IF(AND($C71&lt;P$45,COUNT($E71:O71)&lt;$D$43),$D71/$D$43,"")</f>
        <v/>
      </c>
      <c r="Q71" s="80" t="str">
        <f>IF(AND($C71&lt;Q$45,COUNT($E71:P71)&lt;$D$43),$D71/$D$43,"")</f>
        <v/>
      </c>
      <c r="R71" s="80" t="str">
        <f>IF(AND($C71&lt;R$45,COUNT($E71:Q71)&lt;$D$43),$D71/$D$43,"")</f>
        <v/>
      </c>
      <c r="S71" s="80" t="str">
        <f>IF(AND($C71&lt;S$45,COUNT($E71:R71)&lt;$D$43),$D71/$D$43,"")</f>
        <v/>
      </c>
      <c r="T71" s="80" t="str">
        <f>IF(AND($C71&lt;T$45,COUNT($E71:S71)&lt;$D$43),$D71/$D$43,"")</f>
        <v/>
      </c>
      <c r="U71" s="80" t="str">
        <f>IF(AND($C71&lt;U$45,COUNT($E71:T71)&lt;$D$43),$D71/$D$43,"")</f>
        <v/>
      </c>
      <c r="V71" s="80" t="str">
        <f>IF(AND($C71&lt;V$45,COUNT($E71:U71)&lt;$D$43),$D71/$D$43,"")</f>
        <v/>
      </c>
      <c r="W71" s="80" t="str">
        <f>IF(AND($C71&lt;W$45,COUNT($E71:V71)&lt;$D$43),$D71/$D$43,"")</f>
        <v/>
      </c>
      <c r="X71" s="80" t="str">
        <f>IF(AND($C71&lt;X$45,COUNT($E71:W71)&lt;$D$43),$D71/$D$43,"")</f>
        <v/>
      </c>
      <c r="Y71" s="44">
        <f t="shared" si="19"/>
        <v>0</v>
      </c>
    </row>
    <row r="73" spans="1:25" x14ac:dyDescent="0.15">
      <c r="Y73" s="123" t="s">
        <v>53</v>
      </c>
    </row>
    <row r="74" spans="1:25" ht="15" x14ac:dyDescent="0.15">
      <c r="A74" s="148" t="s">
        <v>153</v>
      </c>
      <c r="E74" s="10">
        <v>30</v>
      </c>
      <c r="F74" s="10">
        <f t="shared" ref="F74:U75" si="20">E74+1</f>
        <v>31</v>
      </c>
      <c r="G74" s="10">
        <f t="shared" si="20"/>
        <v>32</v>
      </c>
      <c r="H74" s="10">
        <f t="shared" si="20"/>
        <v>33</v>
      </c>
      <c r="I74" s="10">
        <f t="shared" si="20"/>
        <v>34</v>
      </c>
      <c r="J74" s="10">
        <f t="shared" si="20"/>
        <v>35</v>
      </c>
      <c r="K74" s="10">
        <f t="shared" si="20"/>
        <v>36</v>
      </c>
      <c r="L74" s="10">
        <f t="shared" si="20"/>
        <v>37</v>
      </c>
      <c r="M74" s="10">
        <f t="shared" si="20"/>
        <v>38</v>
      </c>
      <c r="N74" s="10">
        <f t="shared" si="20"/>
        <v>39</v>
      </c>
      <c r="O74" s="10">
        <f t="shared" si="20"/>
        <v>40</v>
      </c>
      <c r="P74" s="10">
        <f t="shared" si="20"/>
        <v>41</v>
      </c>
      <c r="Q74" s="10">
        <f t="shared" si="20"/>
        <v>42</v>
      </c>
      <c r="R74" s="10">
        <f t="shared" si="20"/>
        <v>43</v>
      </c>
      <c r="S74" s="10">
        <f t="shared" si="20"/>
        <v>44</v>
      </c>
      <c r="T74" s="10">
        <f t="shared" si="20"/>
        <v>45</v>
      </c>
      <c r="U74" s="10">
        <f t="shared" si="20"/>
        <v>46</v>
      </c>
      <c r="V74" s="10">
        <f t="shared" ref="V74:X75" si="21">U74+1</f>
        <v>47</v>
      </c>
      <c r="W74" s="10">
        <f t="shared" si="21"/>
        <v>48</v>
      </c>
      <c r="X74" s="10">
        <f t="shared" si="21"/>
        <v>49</v>
      </c>
      <c r="Y74" s="124"/>
    </row>
    <row r="75" spans="1:25" x14ac:dyDescent="0.15">
      <c r="E75" s="6">
        <v>1</v>
      </c>
      <c r="F75" s="6">
        <f t="shared" si="20"/>
        <v>2</v>
      </c>
      <c r="G75" s="6">
        <f t="shared" si="20"/>
        <v>3</v>
      </c>
      <c r="H75" s="6">
        <f t="shared" si="20"/>
        <v>4</v>
      </c>
      <c r="I75" s="6">
        <f t="shared" si="20"/>
        <v>5</v>
      </c>
      <c r="J75" s="6">
        <f t="shared" si="20"/>
        <v>6</v>
      </c>
      <c r="K75" s="6">
        <f t="shared" si="20"/>
        <v>7</v>
      </c>
      <c r="L75" s="6">
        <f t="shared" si="20"/>
        <v>8</v>
      </c>
      <c r="M75" s="6">
        <f t="shared" si="20"/>
        <v>9</v>
      </c>
      <c r="N75" s="6">
        <f t="shared" si="20"/>
        <v>10</v>
      </c>
      <c r="O75" s="6">
        <f t="shared" si="20"/>
        <v>11</v>
      </c>
      <c r="P75" s="6">
        <f t="shared" si="20"/>
        <v>12</v>
      </c>
      <c r="Q75" s="6">
        <f t="shared" si="20"/>
        <v>13</v>
      </c>
      <c r="R75" s="6">
        <f t="shared" si="20"/>
        <v>14</v>
      </c>
      <c r="S75" s="6">
        <f t="shared" si="20"/>
        <v>15</v>
      </c>
      <c r="T75" s="6">
        <f t="shared" si="20"/>
        <v>16</v>
      </c>
      <c r="U75" s="6">
        <f t="shared" si="20"/>
        <v>17</v>
      </c>
      <c r="V75" s="6">
        <f t="shared" si="21"/>
        <v>18</v>
      </c>
      <c r="W75" s="6">
        <f t="shared" si="21"/>
        <v>19</v>
      </c>
      <c r="X75" s="6">
        <f t="shared" si="21"/>
        <v>20</v>
      </c>
      <c r="Y75" s="125" t="s">
        <v>54</v>
      </c>
    </row>
    <row r="76" spans="1:25" x14ac:dyDescent="0.15">
      <c r="E76" s="7">
        <v>43555</v>
      </c>
      <c r="F76" s="7">
        <f t="shared" ref="F76:X76" si="22">DATE(YEAR(E76)+1,MONTH(E76),DAY(E76))</f>
        <v>43921</v>
      </c>
      <c r="G76" s="7">
        <f t="shared" si="22"/>
        <v>44286</v>
      </c>
      <c r="H76" s="7">
        <f t="shared" si="22"/>
        <v>44651</v>
      </c>
      <c r="I76" s="7">
        <f t="shared" si="22"/>
        <v>45016</v>
      </c>
      <c r="J76" s="7">
        <f t="shared" si="22"/>
        <v>45382</v>
      </c>
      <c r="K76" s="7">
        <f t="shared" si="22"/>
        <v>45747</v>
      </c>
      <c r="L76" s="7">
        <f t="shared" si="22"/>
        <v>46112</v>
      </c>
      <c r="M76" s="7">
        <f t="shared" si="22"/>
        <v>46477</v>
      </c>
      <c r="N76" s="7">
        <f t="shared" si="22"/>
        <v>46843</v>
      </c>
      <c r="O76" s="7">
        <f t="shared" si="22"/>
        <v>47208</v>
      </c>
      <c r="P76" s="7">
        <f t="shared" si="22"/>
        <v>47573</v>
      </c>
      <c r="Q76" s="7">
        <f t="shared" si="22"/>
        <v>47938</v>
      </c>
      <c r="R76" s="7">
        <f t="shared" si="22"/>
        <v>48304</v>
      </c>
      <c r="S76" s="7">
        <f t="shared" si="22"/>
        <v>48669</v>
      </c>
      <c r="T76" s="7">
        <f t="shared" si="22"/>
        <v>49034</v>
      </c>
      <c r="U76" s="7">
        <f t="shared" si="22"/>
        <v>49399</v>
      </c>
      <c r="V76" s="7">
        <f t="shared" si="22"/>
        <v>49765</v>
      </c>
      <c r="W76" s="7">
        <f t="shared" si="22"/>
        <v>50130</v>
      </c>
      <c r="X76" s="7">
        <f t="shared" si="22"/>
        <v>50495</v>
      </c>
      <c r="Y76" s="8"/>
    </row>
    <row r="77" spans="1:25" x14ac:dyDescent="0.15">
      <c r="B77" s="36"/>
      <c r="C77" s="47" t="s">
        <v>154</v>
      </c>
      <c r="D77" s="37"/>
      <c r="E77" s="42">
        <f t="array" ref="E77:X77">TRANSPOSE(Y52:Y71)</f>
        <v>0</v>
      </c>
      <c r="F77" s="42">
        <v>0</v>
      </c>
      <c r="G77" s="42">
        <v>0</v>
      </c>
      <c r="H77" s="42">
        <v>0</v>
      </c>
      <c r="I77" s="42">
        <v>0</v>
      </c>
      <c r="J77" s="42">
        <v>0</v>
      </c>
      <c r="K77" s="42">
        <v>0</v>
      </c>
      <c r="L77" s="42">
        <v>0</v>
      </c>
      <c r="M77" s="42">
        <v>0</v>
      </c>
      <c r="N77" s="42">
        <v>0</v>
      </c>
      <c r="O77" s="42">
        <v>0</v>
      </c>
      <c r="P77" s="42">
        <v>0</v>
      </c>
      <c r="Q77" s="42">
        <v>0</v>
      </c>
      <c r="R77" s="42">
        <v>0</v>
      </c>
      <c r="S77" s="42">
        <v>0</v>
      </c>
      <c r="T77" s="42">
        <v>0</v>
      </c>
      <c r="U77" s="42">
        <v>0</v>
      </c>
      <c r="V77" s="42">
        <v>0</v>
      </c>
      <c r="W77" s="42">
        <v>0</v>
      </c>
      <c r="X77" s="42">
        <v>0</v>
      </c>
      <c r="Y77" s="42">
        <f>SUM(E77:X77)</f>
        <v>0</v>
      </c>
    </row>
    <row r="78" spans="1:25" x14ac:dyDescent="0.15">
      <c r="B78" s="36"/>
      <c r="C78" s="47" t="s">
        <v>155</v>
      </c>
      <c r="D78" s="47"/>
      <c r="E78" s="45">
        <f t="shared" ref="E78:X78" si="23">SUM(E52:E71)</f>
        <v>0</v>
      </c>
      <c r="F78" s="45">
        <f t="shared" si="23"/>
        <v>0</v>
      </c>
      <c r="G78" s="45">
        <f t="shared" si="23"/>
        <v>0</v>
      </c>
      <c r="H78" s="45">
        <f t="shared" si="23"/>
        <v>0</v>
      </c>
      <c r="I78" s="45">
        <f t="shared" si="23"/>
        <v>0</v>
      </c>
      <c r="J78" s="45">
        <f t="shared" si="23"/>
        <v>0</v>
      </c>
      <c r="K78" s="45">
        <f t="shared" si="23"/>
        <v>0</v>
      </c>
      <c r="L78" s="45">
        <f t="shared" si="23"/>
        <v>0</v>
      </c>
      <c r="M78" s="45">
        <f t="shared" si="23"/>
        <v>0</v>
      </c>
      <c r="N78" s="45">
        <f t="shared" si="23"/>
        <v>0</v>
      </c>
      <c r="O78" s="45">
        <f t="shared" si="23"/>
        <v>0</v>
      </c>
      <c r="P78" s="45">
        <f t="shared" si="23"/>
        <v>0</v>
      </c>
      <c r="Q78" s="45">
        <f t="shared" si="23"/>
        <v>0</v>
      </c>
      <c r="R78" s="45">
        <f t="shared" si="23"/>
        <v>0</v>
      </c>
      <c r="S78" s="45">
        <f t="shared" si="23"/>
        <v>0</v>
      </c>
      <c r="T78" s="45">
        <f t="shared" si="23"/>
        <v>0</v>
      </c>
      <c r="U78" s="45">
        <f t="shared" si="23"/>
        <v>0</v>
      </c>
      <c r="V78" s="45">
        <f t="shared" si="23"/>
        <v>0</v>
      </c>
      <c r="W78" s="45">
        <f t="shared" si="23"/>
        <v>0</v>
      </c>
      <c r="X78" s="45">
        <f t="shared" si="23"/>
        <v>0</v>
      </c>
      <c r="Y78" s="45">
        <f t="shared" ref="Y78:Y79" si="24">SUM(E78:X78)</f>
        <v>0</v>
      </c>
    </row>
    <row r="79" spans="1:25" x14ac:dyDescent="0.15">
      <c r="B79" s="36"/>
      <c r="C79" s="47" t="s">
        <v>156</v>
      </c>
      <c r="D79" s="47"/>
      <c r="E79" s="45"/>
      <c r="F79" s="45"/>
      <c r="G79" s="45"/>
      <c r="H79" s="45"/>
      <c r="I79" s="45"/>
      <c r="J79" s="45"/>
      <c r="K79" s="45"/>
      <c r="L79" s="45"/>
      <c r="M79" s="45"/>
      <c r="N79" s="45"/>
      <c r="O79" s="45"/>
      <c r="P79" s="45"/>
      <c r="Q79" s="45"/>
      <c r="R79" s="45"/>
      <c r="S79" s="45"/>
      <c r="T79" s="45"/>
      <c r="U79" s="45"/>
      <c r="V79" s="45"/>
      <c r="W79" s="45"/>
      <c r="X79" s="45">
        <f>Y77</f>
        <v>0</v>
      </c>
      <c r="Y79" s="45">
        <f t="shared" si="24"/>
        <v>0</v>
      </c>
    </row>
    <row r="80" spans="1:25" x14ac:dyDescent="0.15">
      <c r="B80" s="36"/>
      <c r="C80" s="47" t="s">
        <v>157</v>
      </c>
      <c r="D80" s="47"/>
      <c r="E80" s="45">
        <f>E49-E78-E79</f>
        <v>0</v>
      </c>
      <c r="F80" s="45">
        <f>E80+F49-F78-F79</f>
        <v>0</v>
      </c>
      <c r="G80" s="45">
        <f t="shared" ref="G80:X80" si="25">F80+G49-G78-G79</f>
        <v>0</v>
      </c>
      <c r="H80" s="45">
        <f t="shared" si="25"/>
        <v>0</v>
      </c>
      <c r="I80" s="45">
        <f t="shared" si="25"/>
        <v>0</v>
      </c>
      <c r="J80" s="45">
        <f t="shared" si="25"/>
        <v>0</v>
      </c>
      <c r="K80" s="45">
        <f t="shared" si="25"/>
        <v>0</v>
      </c>
      <c r="L80" s="45">
        <f t="shared" si="25"/>
        <v>0</v>
      </c>
      <c r="M80" s="45">
        <f t="shared" si="25"/>
        <v>0</v>
      </c>
      <c r="N80" s="45">
        <f t="shared" si="25"/>
        <v>0</v>
      </c>
      <c r="O80" s="45">
        <f t="shared" si="25"/>
        <v>0</v>
      </c>
      <c r="P80" s="45">
        <f t="shared" si="25"/>
        <v>0</v>
      </c>
      <c r="Q80" s="45">
        <f t="shared" si="25"/>
        <v>0</v>
      </c>
      <c r="R80" s="45">
        <f t="shared" si="25"/>
        <v>0</v>
      </c>
      <c r="S80" s="45">
        <f t="shared" si="25"/>
        <v>0</v>
      </c>
      <c r="T80" s="45">
        <f t="shared" si="25"/>
        <v>0</v>
      </c>
      <c r="U80" s="45">
        <f t="shared" si="25"/>
        <v>0</v>
      </c>
      <c r="V80" s="45">
        <f t="shared" si="25"/>
        <v>0</v>
      </c>
      <c r="W80" s="45">
        <f t="shared" si="25"/>
        <v>0</v>
      </c>
      <c r="X80" s="45">
        <f t="shared" si="25"/>
        <v>0</v>
      </c>
      <c r="Y80" s="45"/>
    </row>
    <row r="81" spans="1:26" ht="15" thickBo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3" spans="1:26" ht="15.75" x14ac:dyDescent="0.15">
      <c r="A83" s="3"/>
      <c r="B83" s="36"/>
      <c r="C83" s="47" t="s">
        <v>134</v>
      </c>
      <c r="D83" s="20">
        <f>主要工事一覧!C125</f>
        <v>0</v>
      </c>
    </row>
    <row r="84" spans="1:26" ht="15.75" x14ac:dyDescent="0.15">
      <c r="A84" s="3"/>
      <c r="B84" s="19"/>
      <c r="C84" s="19"/>
      <c r="D84" s="17"/>
      <c r="Y84" s="123" t="s">
        <v>53</v>
      </c>
    </row>
    <row r="85" spans="1:26" ht="15" x14ac:dyDescent="0.15">
      <c r="A85" s="148" t="s">
        <v>151</v>
      </c>
      <c r="E85" s="10">
        <v>30</v>
      </c>
      <c r="F85" s="10">
        <f t="shared" ref="F85:U86" si="26">E85+1</f>
        <v>31</v>
      </c>
      <c r="G85" s="10">
        <f t="shared" si="26"/>
        <v>32</v>
      </c>
      <c r="H85" s="10">
        <f t="shared" si="26"/>
        <v>33</v>
      </c>
      <c r="I85" s="10">
        <f t="shared" si="26"/>
        <v>34</v>
      </c>
      <c r="J85" s="10">
        <f t="shared" si="26"/>
        <v>35</v>
      </c>
      <c r="K85" s="10">
        <f t="shared" si="26"/>
        <v>36</v>
      </c>
      <c r="L85" s="10">
        <f t="shared" si="26"/>
        <v>37</v>
      </c>
      <c r="M85" s="10">
        <f t="shared" si="26"/>
        <v>38</v>
      </c>
      <c r="N85" s="10">
        <f t="shared" si="26"/>
        <v>39</v>
      </c>
      <c r="O85" s="10">
        <f t="shared" si="26"/>
        <v>40</v>
      </c>
      <c r="P85" s="10">
        <f t="shared" si="26"/>
        <v>41</v>
      </c>
      <c r="Q85" s="10">
        <f t="shared" si="26"/>
        <v>42</v>
      </c>
      <c r="R85" s="10">
        <f t="shared" si="26"/>
        <v>43</v>
      </c>
      <c r="S85" s="10">
        <f t="shared" si="26"/>
        <v>44</v>
      </c>
      <c r="T85" s="10">
        <f t="shared" si="26"/>
        <v>45</v>
      </c>
      <c r="U85" s="10">
        <f t="shared" si="26"/>
        <v>46</v>
      </c>
      <c r="V85" s="10">
        <f t="shared" ref="V85:X86" si="27">U85+1</f>
        <v>47</v>
      </c>
      <c r="W85" s="10">
        <f t="shared" si="27"/>
        <v>48</v>
      </c>
      <c r="X85" s="10">
        <f t="shared" si="27"/>
        <v>49</v>
      </c>
      <c r="Y85" s="124"/>
    </row>
    <row r="86" spans="1:26" x14ac:dyDescent="0.15">
      <c r="E86" s="6">
        <v>1</v>
      </c>
      <c r="F86" s="6">
        <f t="shared" si="26"/>
        <v>2</v>
      </c>
      <c r="G86" s="6">
        <f t="shared" si="26"/>
        <v>3</v>
      </c>
      <c r="H86" s="6">
        <f t="shared" si="26"/>
        <v>4</v>
      </c>
      <c r="I86" s="6">
        <f t="shared" si="26"/>
        <v>5</v>
      </c>
      <c r="J86" s="6">
        <f t="shared" si="26"/>
        <v>6</v>
      </c>
      <c r="K86" s="6">
        <f t="shared" si="26"/>
        <v>7</v>
      </c>
      <c r="L86" s="6">
        <f t="shared" si="26"/>
        <v>8</v>
      </c>
      <c r="M86" s="6">
        <f t="shared" si="26"/>
        <v>9</v>
      </c>
      <c r="N86" s="6">
        <f t="shared" si="26"/>
        <v>10</v>
      </c>
      <c r="O86" s="6">
        <f t="shared" si="26"/>
        <v>11</v>
      </c>
      <c r="P86" s="6">
        <f t="shared" si="26"/>
        <v>12</v>
      </c>
      <c r="Q86" s="6">
        <f t="shared" si="26"/>
        <v>13</v>
      </c>
      <c r="R86" s="6">
        <f t="shared" si="26"/>
        <v>14</v>
      </c>
      <c r="S86" s="6">
        <f t="shared" si="26"/>
        <v>15</v>
      </c>
      <c r="T86" s="6">
        <f t="shared" si="26"/>
        <v>16</v>
      </c>
      <c r="U86" s="6">
        <f t="shared" si="26"/>
        <v>17</v>
      </c>
      <c r="V86" s="6">
        <f t="shared" si="27"/>
        <v>18</v>
      </c>
      <c r="W86" s="6">
        <f t="shared" si="27"/>
        <v>19</v>
      </c>
      <c r="X86" s="6">
        <f t="shared" si="27"/>
        <v>20</v>
      </c>
      <c r="Y86" s="125" t="s">
        <v>54</v>
      </c>
    </row>
    <row r="87" spans="1:26" x14ac:dyDescent="0.15">
      <c r="E87" s="7">
        <v>43555</v>
      </c>
      <c r="F87" s="7">
        <f t="shared" ref="F87:X87" si="28">DATE(YEAR(E87)+1,MONTH(E87),DAY(E87))</f>
        <v>43921</v>
      </c>
      <c r="G87" s="7">
        <f t="shared" si="28"/>
        <v>44286</v>
      </c>
      <c r="H87" s="7">
        <f t="shared" si="28"/>
        <v>44651</v>
      </c>
      <c r="I87" s="7">
        <f t="shared" si="28"/>
        <v>45016</v>
      </c>
      <c r="J87" s="7">
        <f t="shared" si="28"/>
        <v>45382</v>
      </c>
      <c r="K87" s="7">
        <f t="shared" si="28"/>
        <v>45747</v>
      </c>
      <c r="L87" s="7">
        <f t="shared" si="28"/>
        <v>46112</v>
      </c>
      <c r="M87" s="7">
        <f t="shared" si="28"/>
        <v>46477</v>
      </c>
      <c r="N87" s="7">
        <f t="shared" si="28"/>
        <v>46843</v>
      </c>
      <c r="O87" s="7">
        <f t="shared" si="28"/>
        <v>47208</v>
      </c>
      <c r="P87" s="7">
        <f t="shared" si="28"/>
        <v>47573</v>
      </c>
      <c r="Q87" s="7">
        <f t="shared" si="28"/>
        <v>47938</v>
      </c>
      <c r="R87" s="7">
        <f t="shared" si="28"/>
        <v>48304</v>
      </c>
      <c r="S87" s="7">
        <f t="shared" si="28"/>
        <v>48669</v>
      </c>
      <c r="T87" s="7">
        <f t="shared" si="28"/>
        <v>49034</v>
      </c>
      <c r="U87" s="7">
        <f t="shared" si="28"/>
        <v>49399</v>
      </c>
      <c r="V87" s="7">
        <f t="shared" si="28"/>
        <v>49765</v>
      </c>
      <c r="W87" s="7">
        <f t="shared" si="28"/>
        <v>50130</v>
      </c>
      <c r="X87" s="7">
        <f t="shared" si="28"/>
        <v>50495</v>
      </c>
      <c r="Y87" s="8"/>
    </row>
    <row r="88" spans="1:26" x14ac:dyDescent="0.15">
      <c r="B88" s="36"/>
      <c r="C88" s="47" t="s">
        <v>152</v>
      </c>
      <c r="D88" s="47"/>
      <c r="E88" s="46">
        <f>主要工事一覧!D125</f>
        <v>0</v>
      </c>
      <c r="F88" s="46">
        <f>主要工事一覧!E125</f>
        <v>0</v>
      </c>
      <c r="G88" s="46">
        <f>主要工事一覧!F125</f>
        <v>0</v>
      </c>
      <c r="H88" s="46">
        <f>主要工事一覧!G125</f>
        <v>0</v>
      </c>
      <c r="I88" s="46">
        <f>主要工事一覧!H125</f>
        <v>0</v>
      </c>
      <c r="J88" s="46">
        <f>主要工事一覧!I125</f>
        <v>0</v>
      </c>
      <c r="K88" s="46">
        <f>主要工事一覧!J125</f>
        <v>0</v>
      </c>
      <c r="L88" s="46">
        <f>主要工事一覧!K125</f>
        <v>0</v>
      </c>
      <c r="M88" s="46">
        <f>主要工事一覧!L125</f>
        <v>0</v>
      </c>
      <c r="N88" s="46">
        <f>主要工事一覧!M125</f>
        <v>0</v>
      </c>
      <c r="O88" s="46">
        <f>主要工事一覧!N125</f>
        <v>0</v>
      </c>
      <c r="P88" s="46">
        <f>主要工事一覧!O125</f>
        <v>0</v>
      </c>
      <c r="Q88" s="46">
        <f>主要工事一覧!P125</f>
        <v>0</v>
      </c>
      <c r="R88" s="46">
        <f>主要工事一覧!Q125</f>
        <v>0</v>
      </c>
      <c r="S88" s="46">
        <f>主要工事一覧!R125</f>
        <v>0</v>
      </c>
      <c r="T88" s="46">
        <f>主要工事一覧!S125</f>
        <v>0</v>
      </c>
      <c r="U88" s="46">
        <f>主要工事一覧!T125</f>
        <v>0</v>
      </c>
      <c r="V88" s="46">
        <f>主要工事一覧!U125</f>
        <v>0</v>
      </c>
      <c r="W88" s="46">
        <f>主要工事一覧!V125</f>
        <v>0</v>
      </c>
      <c r="X88" s="46">
        <f>主要工事一覧!W125</f>
        <v>0</v>
      </c>
      <c r="Y88" s="46">
        <f>SUM(E88:X88)</f>
        <v>0</v>
      </c>
    </row>
    <row r="89" spans="1:26" x14ac:dyDescent="0.15">
      <c r="B89" s="36"/>
      <c r="C89" s="47" t="s">
        <v>138</v>
      </c>
      <c r="D89" s="4">
        <v>1</v>
      </c>
      <c r="E89" s="45">
        <f t="shared" ref="E89:X89" si="29">E88*$D$89</f>
        <v>0</v>
      </c>
      <c r="F89" s="45">
        <f t="shared" si="29"/>
        <v>0</v>
      </c>
      <c r="G89" s="45">
        <f t="shared" si="29"/>
        <v>0</v>
      </c>
      <c r="H89" s="45">
        <f t="shared" si="29"/>
        <v>0</v>
      </c>
      <c r="I89" s="45">
        <f t="shared" si="29"/>
        <v>0</v>
      </c>
      <c r="J89" s="45">
        <f t="shared" si="29"/>
        <v>0</v>
      </c>
      <c r="K89" s="45">
        <f t="shared" si="29"/>
        <v>0</v>
      </c>
      <c r="L89" s="45">
        <f t="shared" si="29"/>
        <v>0</v>
      </c>
      <c r="M89" s="45">
        <f t="shared" si="29"/>
        <v>0</v>
      </c>
      <c r="N89" s="45">
        <f t="shared" si="29"/>
        <v>0</v>
      </c>
      <c r="O89" s="45">
        <f t="shared" si="29"/>
        <v>0</v>
      </c>
      <c r="P89" s="45">
        <f t="shared" si="29"/>
        <v>0</v>
      </c>
      <c r="Q89" s="45">
        <f t="shared" si="29"/>
        <v>0</v>
      </c>
      <c r="R89" s="45">
        <f t="shared" si="29"/>
        <v>0</v>
      </c>
      <c r="S89" s="45">
        <f t="shared" si="29"/>
        <v>0</v>
      </c>
      <c r="T89" s="45">
        <f t="shared" si="29"/>
        <v>0</v>
      </c>
      <c r="U89" s="45">
        <f t="shared" si="29"/>
        <v>0</v>
      </c>
      <c r="V89" s="45">
        <f t="shared" si="29"/>
        <v>0</v>
      </c>
      <c r="W89" s="45">
        <f t="shared" si="29"/>
        <v>0</v>
      </c>
      <c r="X89" s="45">
        <f t="shared" si="29"/>
        <v>0</v>
      </c>
      <c r="Y89" s="45">
        <f>SUM(E89:X89)</f>
        <v>0</v>
      </c>
    </row>
    <row r="91" spans="1:26" x14ac:dyDescent="0.15">
      <c r="E91" s="10">
        <v>30</v>
      </c>
      <c r="F91" s="10">
        <f t="shared" ref="F91:X91" si="30">E91+1</f>
        <v>31</v>
      </c>
      <c r="G91" s="10">
        <f t="shared" si="30"/>
        <v>32</v>
      </c>
      <c r="H91" s="10">
        <f t="shared" si="30"/>
        <v>33</v>
      </c>
      <c r="I91" s="10">
        <f t="shared" si="30"/>
        <v>34</v>
      </c>
      <c r="J91" s="10">
        <f t="shared" si="30"/>
        <v>35</v>
      </c>
      <c r="K91" s="10">
        <f t="shared" si="30"/>
        <v>36</v>
      </c>
      <c r="L91" s="10">
        <f t="shared" si="30"/>
        <v>37</v>
      </c>
      <c r="M91" s="10">
        <f t="shared" si="30"/>
        <v>38</v>
      </c>
      <c r="N91" s="10">
        <f t="shared" si="30"/>
        <v>39</v>
      </c>
      <c r="O91" s="10">
        <f t="shared" si="30"/>
        <v>40</v>
      </c>
      <c r="P91" s="10">
        <f t="shared" si="30"/>
        <v>41</v>
      </c>
      <c r="Q91" s="10">
        <f t="shared" si="30"/>
        <v>42</v>
      </c>
      <c r="R91" s="10">
        <f t="shared" si="30"/>
        <v>43</v>
      </c>
      <c r="S91" s="10">
        <f t="shared" si="30"/>
        <v>44</v>
      </c>
      <c r="T91" s="10">
        <f t="shared" si="30"/>
        <v>45</v>
      </c>
      <c r="U91" s="10">
        <f t="shared" si="30"/>
        <v>46</v>
      </c>
      <c r="V91" s="10">
        <f t="shared" si="30"/>
        <v>47</v>
      </c>
      <c r="W91" s="10">
        <f t="shared" si="30"/>
        <v>48</v>
      </c>
      <c r="X91" s="10">
        <f t="shared" si="30"/>
        <v>49</v>
      </c>
      <c r="Y91" s="5" t="s">
        <v>139</v>
      </c>
    </row>
    <row r="92" spans="1:26" x14ac:dyDescent="0.15">
      <c r="B92" s="91"/>
      <c r="C92" s="48">
        <f t="array" ref="C92:C111">TRANSPOSE(E85:X85)</f>
        <v>30</v>
      </c>
      <c r="D92" s="40">
        <f t="array" ref="D92:D111">TRANSPOSE(E89:X89)</f>
        <v>0</v>
      </c>
      <c r="E92" s="39" t="str">
        <f t="shared" ref="E92:E111" si="31">IF($C92&lt;E$85,$D92/$D$83,"")</f>
        <v/>
      </c>
      <c r="F92" s="39" t="str">
        <f>IF(AND($C92&lt;F$85,COUNT($E92:E92)&lt;$D$83),$D92/$D$83,"")</f>
        <v/>
      </c>
      <c r="G92" s="39" t="str">
        <f>IF(AND($C92&lt;G$85,COUNT($E92:F92)&lt;$D$83),$D92/$D$83,"")</f>
        <v/>
      </c>
      <c r="H92" s="39" t="str">
        <f>IF(AND($C92&lt;H$85,COUNT($E92:G92)&lt;$D$83),$D92/$D$83,"")</f>
        <v/>
      </c>
      <c r="I92" s="39" t="str">
        <f>IF(AND($C92&lt;I$85,COUNT($E92:H92)&lt;$D$83),$D92/$D$83,"")</f>
        <v/>
      </c>
      <c r="J92" s="39" t="str">
        <f>IF(AND($C92&lt;J$85,COUNT($E92:I92)&lt;$D$83),$D92/$D$83,"")</f>
        <v/>
      </c>
      <c r="K92" s="39" t="str">
        <f>IF(AND($C92&lt;K$85,COUNT($E92:J92)&lt;$D$83),$D92/$D$83,"")</f>
        <v/>
      </c>
      <c r="L92" s="39" t="str">
        <f>IF(AND($C92&lt;L$85,COUNT($E92:K92)&lt;$D$83),$D92/$D$83,"")</f>
        <v/>
      </c>
      <c r="M92" s="39" t="str">
        <f>IF(AND($C92&lt;M$85,COUNT($E92:L92)&lt;$D$83),$D92/$D$83,"")</f>
        <v/>
      </c>
      <c r="N92" s="39" t="str">
        <f>IF(AND($C92&lt;N$85,COUNT($E92:M92)&lt;$D$83),$D92/$D$83,"")</f>
        <v/>
      </c>
      <c r="O92" s="39" t="str">
        <f>IF(AND($C92&lt;O$85,COUNT($E92:N92)&lt;$D$83),$D92/$D$83,"")</f>
        <v/>
      </c>
      <c r="P92" s="39" t="str">
        <f>IF(AND($C92&lt;P$85,COUNT($E92:O92)&lt;$D$83),$D92/$D$83,"")</f>
        <v/>
      </c>
      <c r="Q92" s="39" t="str">
        <f>IF(AND($C92&lt;Q$85,COUNT($E92:P92)&lt;$D$83),$D92/$D$83,"")</f>
        <v/>
      </c>
      <c r="R92" s="39" t="str">
        <f>IF(AND($C92&lt;R$85,COUNT($E92:Q92)&lt;$D$83),$D92/$D$83,"")</f>
        <v/>
      </c>
      <c r="S92" s="39" t="str">
        <f>IF(AND($C92&lt;S$85,COUNT($E92:R92)&lt;$D$83),$D92/$D$83,"")</f>
        <v/>
      </c>
      <c r="T92" s="39" t="str">
        <f>IF(AND($C92&lt;T$85,COUNT($E92:S92)&lt;$D$83),$D92/$D$83,"")</f>
        <v/>
      </c>
      <c r="U92" s="39" t="str">
        <f>IF(AND($C92&lt;U$85,COUNT($E92:T92)&lt;$D$83),$D92/$D$83,"")</f>
        <v/>
      </c>
      <c r="V92" s="39" t="str">
        <f>IF(AND($C92&lt;V$85,COUNT($E92:U92)&lt;$D$83),$D92/$D$83,"")</f>
        <v/>
      </c>
      <c r="W92" s="39" t="str">
        <f>IF(AND($C92&lt;W$85,COUNT($E92:V92)&lt;$D$83),$D92/$D$83,"")</f>
        <v/>
      </c>
      <c r="X92" s="39" t="str">
        <f>IF(AND($C92&lt;X$85,COUNT($E92:W92)&lt;$D$83),$D92/$D$83,"")</f>
        <v/>
      </c>
      <c r="Y92" s="39">
        <f t="shared" ref="Y92:Y111" si="32">D92-SUM(E92:X92)</f>
        <v>0</v>
      </c>
    </row>
    <row r="93" spans="1:26" x14ac:dyDescent="0.15">
      <c r="B93" s="92"/>
      <c r="C93" s="49">
        <v>31</v>
      </c>
      <c r="D93" s="41">
        <v>0</v>
      </c>
      <c r="E93" s="42" t="str">
        <f t="shared" si="31"/>
        <v/>
      </c>
      <c r="F93" s="79" t="str">
        <f>IF(AND($C93&lt;F$85,COUNT($E93:E93)&lt;$D$83),$D93/$D$83,"")</f>
        <v/>
      </c>
      <c r="G93" s="79" t="str">
        <f>IF(AND($C93&lt;G$85,COUNT($E93:F93)&lt;$D$83),$D93/$D$83,"")</f>
        <v/>
      </c>
      <c r="H93" s="79" t="str">
        <f>IF(AND($C93&lt;H$85,COUNT($E93:G93)&lt;$D$83),$D93/$D$83,"")</f>
        <v/>
      </c>
      <c r="I93" s="79" t="str">
        <f>IF(AND($C93&lt;I$85,COUNT($E93:H93)&lt;$D$83),$D93/$D$83,"")</f>
        <v/>
      </c>
      <c r="J93" s="79" t="str">
        <f>IF(AND($C93&lt;J$85,COUNT($E93:I93)&lt;$D$83),$D93/$D$83,"")</f>
        <v/>
      </c>
      <c r="K93" s="79" t="str">
        <f>IF(AND($C93&lt;K$85,COUNT($E93:J93)&lt;$D$83),$D93/$D$83,"")</f>
        <v/>
      </c>
      <c r="L93" s="79" t="str">
        <f>IF(AND($C93&lt;L$85,COUNT($E93:K93)&lt;$D$83),$D93/$D$83,"")</f>
        <v/>
      </c>
      <c r="M93" s="79" t="str">
        <f>IF(AND($C93&lt;M$85,COUNT($E93:L93)&lt;$D$83),$D93/$D$83,"")</f>
        <v/>
      </c>
      <c r="N93" s="79" t="str">
        <f>IF(AND($C93&lt;N$85,COUNT($E93:M93)&lt;$D$83),$D93/$D$83,"")</f>
        <v/>
      </c>
      <c r="O93" s="79" t="str">
        <f>IF(AND($C93&lt;O$85,COUNT($E93:N93)&lt;$D$83),$D93/$D$83,"")</f>
        <v/>
      </c>
      <c r="P93" s="79" t="str">
        <f>IF(AND($C93&lt;P$85,COUNT($E93:O93)&lt;$D$83),$D93/$D$83,"")</f>
        <v/>
      </c>
      <c r="Q93" s="79" t="str">
        <f>IF(AND($C93&lt;Q$85,COUNT($E93:P93)&lt;$D$83),$D93/$D$83,"")</f>
        <v/>
      </c>
      <c r="R93" s="79" t="str">
        <f>IF(AND($C93&lt;R$85,COUNT($E93:Q93)&lt;$D$83),$D93/$D$83,"")</f>
        <v/>
      </c>
      <c r="S93" s="79" t="str">
        <f>IF(AND($C93&lt;S$85,COUNT($E93:R93)&lt;$D$83),$D93/$D$83,"")</f>
        <v/>
      </c>
      <c r="T93" s="79" t="str">
        <f>IF(AND($C93&lt;T$85,COUNT($E93:S93)&lt;$D$83),$D93/$D$83,"")</f>
        <v/>
      </c>
      <c r="U93" s="79" t="str">
        <f>IF(AND($C93&lt;U$85,COUNT($E93:T93)&lt;$D$83),$D93/$D$83,"")</f>
        <v/>
      </c>
      <c r="V93" s="79" t="str">
        <f>IF(AND($C93&lt;V$85,COUNT($E93:U93)&lt;$D$83),$D93/$D$83,"")</f>
        <v/>
      </c>
      <c r="W93" s="79" t="str">
        <f>IF(AND($C93&lt;W$85,COUNT($E93:V93)&lt;$D$83),$D93/$D$83,"")</f>
        <v/>
      </c>
      <c r="X93" s="79" t="str">
        <f>IF(AND($C93&lt;X$85,COUNT($E93:W93)&lt;$D$83),$D93/$D$83,"")</f>
        <v/>
      </c>
      <c r="Y93" s="42">
        <f t="shared" si="32"/>
        <v>0</v>
      </c>
    </row>
    <row r="94" spans="1:26" x14ac:dyDescent="0.15">
      <c r="B94" s="92"/>
      <c r="C94" s="49">
        <v>32</v>
      </c>
      <c r="D94" s="41">
        <v>0</v>
      </c>
      <c r="E94" s="42" t="str">
        <f t="shared" si="31"/>
        <v/>
      </c>
      <c r="F94" s="79" t="str">
        <f>IF(AND($C94&lt;F$85,COUNT($E94:E94)&lt;$D$83),$D94/$D$83,"")</f>
        <v/>
      </c>
      <c r="G94" s="79" t="str">
        <f>IF(AND($C94&lt;G$85,COUNT($E94:F94)&lt;$D$83),$D94/$D$83,"")</f>
        <v/>
      </c>
      <c r="H94" s="79" t="str">
        <f>IF(AND($C94&lt;H$85,COUNT($E94:G94)&lt;$D$83),$D94/$D$83,"")</f>
        <v/>
      </c>
      <c r="I94" s="79" t="str">
        <f>IF(AND($C94&lt;I$85,COUNT($E94:H94)&lt;$D$83),$D94/$D$83,"")</f>
        <v/>
      </c>
      <c r="J94" s="79" t="str">
        <f>IF(AND($C94&lt;J$85,COUNT($E94:I94)&lt;$D$83),$D94/$D$83,"")</f>
        <v/>
      </c>
      <c r="K94" s="79" t="str">
        <f>IF(AND($C94&lt;K$85,COUNT($E94:J94)&lt;$D$83),$D94/$D$83,"")</f>
        <v/>
      </c>
      <c r="L94" s="79" t="str">
        <f>IF(AND($C94&lt;L$85,COUNT($E94:K94)&lt;$D$83),$D94/$D$83,"")</f>
        <v/>
      </c>
      <c r="M94" s="79" t="str">
        <f>IF(AND($C94&lt;M$85,COUNT($E94:L94)&lt;$D$83),$D94/$D$83,"")</f>
        <v/>
      </c>
      <c r="N94" s="79" t="str">
        <f>IF(AND($C94&lt;N$85,COUNT($E94:M94)&lt;$D$83),$D94/$D$83,"")</f>
        <v/>
      </c>
      <c r="O94" s="79" t="str">
        <f>IF(AND($C94&lt;O$85,COUNT($E94:N94)&lt;$D$83),$D94/$D$83,"")</f>
        <v/>
      </c>
      <c r="P94" s="79" t="str">
        <f>IF(AND($C94&lt;P$85,COUNT($E94:O94)&lt;$D$83),$D94/$D$83,"")</f>
        <v/>
      </c>
      <c r="Q94" s="79" t="str">
        <f>IF(AND($C94&lt;Q$85,COUNT($E94:P94)&lt;$D$83),$D94/$D$83,"")</f>
        <v/>
      </c>
      <c r="R94" s="79" t="str">
        <f>IF(AND($C94&lt;R$85,COUNT($E94:Q94)&lt;$D$83),$D94/$D$83,"")</f>
        <v/>
      </c>
      <c r="S94" s="79" t="str">
        <f>IF(AND($C94&lt;S$85,COUNT($E94:R94)&lt;$D$83),$D94/$D$83,"")</f>
        <v/>
      </c>
      <c r="T94" s="79" t="str">
        <f>IF(AND($C94&lt;T$85,COUNT($E94:S94)&lt;$D$83),$D94/$D$83,"")</f>
        <v/>
      </c>
      <c r="U94" s="79" t="str">
        <f>IF(AND($C94&lt;U$85,COUNT($E94:T94)&lt;$D$83),$D94/$D$83,"")</f>
        <v/>
      </c>
      <c r="V94" s="79" t="str">
        <f>IF(AND($C94&lt;V$85,COUNT($E94:U94)&lt;$D$83),$D94/$D$83,"")</f>
        <v/>
      </c>
      <c r="W94" s="79" t="str">
        <f>IF(AND($C94&lt;W$85,COUNT($E94:V94)&lt;$D$83),$D94/$D$83,"")</f>
        <v/>
      </c>
      <c r="X94" s="79" t="str">
        <f>IF(AND($C94&lt;X$85,COUNT($E94:W94)&lt;$D$83),$D94/$D$83,"")</f>
        <v/>
      </c>
      <c r="Y94" s="42">
        <f t="shared" si="32"/>
        <v>0</v>
      </c>
    </row>
    <row r="95" spans="1:26" x14ac:dyDescent="0.15">
      <c r="B95" s="92"/>
      <c r="C95" s="49">
        <v>33</v>
      </c>
      <c r="D95" s="41">
        <v>0</v>
      </c>
      <c r="E95" s="42" t="str">
        <f t="shared" si="31"/>
        <v/>
      </c>
      <c r="F95" s="79" t="str">
        <f>IF(AND($C95&lt;F$85,COUNT($E95:E95)&lt;$D$83),$D95/$D$83,"")</f>
        <v/>
      </c>
      <c r="G95" s="79" t="str">
        <f>IF(AND($C95&lt;G$85,COUNT($E95:F95)&lt;$D$83),$D95/$D$83,"")</f>
        <v/>
      </c>
      <c r="H95" s="79" t="str">
        <f>IF(AND($C95&lt;H$85,COUNT($E95:G95)&lt;$D$83),$D95/$D$83,"")</f>
        <v/>
      </c>
      <c r="I95" s="79" t="str">
        <f>IF(AND($C95&lt;I$85,COUNT($E95:H95)&lt;$D$83),$D95/$D$83,"")</f>
        <v/>
      </c>
      <c r="J95" s="79" t="str">
        <f>IF(AND($C95&lt;J$85,COUNT($E95:I95)&lt;$D$83),$D95/$D$83,"")</f>
        <v/>
      </c>
      <c r="K95" s="79" t="str">
        <f>IF(AND($C95&lt;K$85,COUNT($E95:J95)&lt;$D$83),$D95/$D$83,"")</f>
        <v/>
      </c>
      <c r="L95" s="79" t="str">
        <f>IF(AND($C95&lt;L$85,COUNT($E95:K95)&lt;$D$83),$D95/$D$83,"")</f>
        <v/>
      </c>
      <c r="M95" s="79" t="str">
        <f>IF(AND($C95&lt;M$85,COUNT($E95:L95)&lt;$D$83),$D95/$D$83,"")</f>
        <v/>
      </c>
      <c r="N95" s="79" t="str">
        <f>IF(AND($C95&lt;N$85,COUNT($E95:M95)&lt;$D$83),$D95/$D$83,"")</f>
        <v/>
      </c>
      <c r="O95" s="79" t="str">
        <f>IF(AND($C95&lt;O$85,COUNT($E95:N95)&lt;$D$83),$D95/$D$83,"")</f>
        <v/>
      </c>
      <c r="P95" s="79" t="str">
        <f>IF(AND($C95&lt;P$85,COUNT($E95:O95)&lt;$D$83),$D95/$D$83,"")</f>
        <v/>
      </c>
      <c r="Q95" s="79" t="str">
        <f>IF(AND($C95&lt;Q$85,COUNT($E95:P95)&lt;$D$83),$D95/$D$83,"")</f>
        <v/>
      </c>
      <c r="R95" s="79" t="str">
        <f>IF(AND($C95&lt;R$85,COUNT($E95:Q95)&lt;$D$83),$D95/$D$83,"")</f>
        <v/>
      </c>
      <c r="S95" s="79" t="str">
        <f>IF(AND($C95&lt;S$85,COUNT($E95:R95)&lt;$D$83),$D95/$D$83,"")</f>
        <v/>
      </c>
      <c r="T95" s="79" t="str">
        <f>IF(AND($C95&lt;T$85,COUNT($E95:S95)&lt;$D$83),$D95/$D$83,"")</f>
        <v/>
      </c>
      <c r="U95" s="79" t="str">
        <f>IF(AND($C95&lt;U$85,COUNT($E95:T95)&lt;$D$83),$D95/$D$83,"")</f>
        <v/>
      </c>
      <c r="V95" s="79" t="str">
        <f>IF(AND($C95&lt;V$85,COUNT($E95:U95)&lt;$D$83),$D95/$D$83,"")</f>
        <v/>
      </c>
      <c r="W95" s="79" t="str">
        <f>IF(AND($C95&lt;W$85,COUNT($E95:V95)&lt;$D$83),$D95/$D$83,"")</f>
        <v/>
      </c>
      <c r="X95" s="79" t="str">
        <f>IF(AND($C95&lt;X$85,COUNT($E95:W95)&lt;$D$83),$D95/$D$83,"")</f>
        <v/>
      </c>
      <c r="Y95" s="42">
        <f t="shared" si="32"/>
        <v>0</v>
      </c>
    </row>
    <row r="96" spans="1:26" x14ac:dyDescent="0.15">
      <c r="B96" s="92"/>
      <c r="C96" s="49">
        <v>34</v>
      </c>
      <c r="D96" s="41">
        <v>0</v>
      </c>
      <c r="E96" s="42" t="str">
        <f t="shared" si="31"/>
        <v/>
      </c>
      <c r="F96" s="79" t="str">
        <f>IF(AND($C96&lt;F$85,COUNT($E96:E96)&lt;$D$83),$D96/$D$83,"")</f>
        <v/>
      </c>
      <c r="G96" s="79" t="str">
        <f>IF(AND($C96&lt;G$85,COUNT($E96:F96)&lt;$D$83),$D96/$D$83,"")</f>
        <v/>
      </c>
      <c r="H96" s="79" t="str">
        <f>IF(AND($C96&lt;H$85,COUNT($E96:G96)&lt;$D$83),$D96/$D$83,"")</f>
        <v/>
      </c>
      <c r="I96" s="79" t="str">
        <f>IF(AND($C96&lt;I$85,COUNT($E96:H96)&lt;$D$83),$D96/$D$83,"")</f>
        <v/>
      </c>
      <c r="J96" s="79" t="str">
        <f>IF(AND($C96&lt;J$85,COUNT($E96:I96)&lt;$D$83),$D96/$D$83,"")</f>
        <v/>
      </c>
      <c r="K96" s="79" t="str">
        <f>IF(AND($C96&lt;K$85,COUNT($E96:J96)&lt;$D$83),$D96/$D$83,"")</f>
        <v/>
      </c>
      <c r="L96" s="79" t="str">
        <f>IF(AND($C96&lt;L$85,COUNT($E96:K96)&lt;$D$83),$D96/$D$83,"")</f>
        <v/>
      </c>
      <c r="M96" s="79" t="str">
        <f>IF(AND($C96&lt;M$85,COUNT($E96:L96)&lt;$D$83),$D96/$D$83,"")</f>
        <v/>
      </c>
      <c r="N96" s="79" t="str">
        <f>IF(AND($C96&lt;N$85,COUNT($E96:M96)&lt;$D$83),$D96/$D$83,"")</f>
        <v/>
      </c>
      <c r="O96" s="79" t="str">
        <f>IF(AND($C96&lt;O$85,COUNT($E96:N96)&lt;$D$83),$D96/$D$83,"")</f>
        <v/>
      </c>
      <c r="P96" s="79" t="str">
        <f>IF(AND($C96&lt;P$85,COUNT($E96:O96)&lt;$D$83),$D96/$D$83,"")</f>
        <v/>
      </c>
      <c r="Q96" s="79" t="str">
        <f>IF(AND($C96&lt;Q$85,COUNT($E96:P96)&lt;$D$83),$D96/$D$83,"")</f>
        <v/>
      </c>
      <c r="R96" s="79" t="str">
        <f>IF(AND($C96&lt;R$85,COUNT($E96:Q96)&lt;$D$83),$D96/$D$83,"")</f>
        <v/>
      </c>
      <c r="S96" s="79" t="str">
        <f>IF(AND($C96&lt;S$85,COUNT($E96:R96)&lt;$D$83),$D96/$D$83,"")</f>
        <v/>
      </c>
      <c r="T96" s="79" t="str">
        <f>IF(AND($C96&lt;T$85,COUNT($E96:S96)&lt;$D$83),$D96/$D$83,"")</f>
        <v/>
      </c>
      <c r="U96" s="79" t="str">
        <f>IF(AND($C96&lt;U$85,COUNT($E96:T96)&lt;$D$83),$D96/$D$83,"")</f>
        <v/>
      </c>
      <c r="V96" s="79" t="str">
        <f>IF(AND($C96&lt;V$85,COUNT($E96:U96)&lt;$D$83),$D96/$D$83,"")</f>
        <v/>
      </c>
      <c r="W96" s="79" t="str">
        <f>IF(AND($C96&lt;W$85,COUNT($E96:V96)&lt;$D$83),$D96/$D$83,"")</f>
        <v/>
      </c>
      <c r="X96" s="79" t="str">
        <f>IF(AND($C96&lt;X$85,COUNT($E96:W96)&lt;$D$83),$D96/$D$83,"")</f>
        <v/>
      </c>
      <c r="Y96" s="42">
        <f t="shared" si="32"/>
        <v>0</v>
      </c>
    </row>
    <row r="97" spans="2:25" x14ac:dyDescent="0.15">
      <c r="B97" s="92"/>
      <c r="C97" s="49">
        <v>35</v>
      </c>
      <c r="D97" s="41">
        <v>0</v>
      </c>
      <c r="E97" s="42" t="str">
        <f t="shared" si="31"/>
        <v/>
      </c>
      <c r="F97" s="79" t="str">
        <f>IF(AND($C97&lt;F$85,COUNT($E97:E97)&lt;$D$83),$D97/$D$83,"")</f>
        <v/>
      </c>
      <c r="G97" s="79" t="str">
        <f>IF(AND($C97&lt;G$85,COUNT($E97:F97)&lt;$D$83),$D97/$D$83,"")</f>
        <v/>
      </c>
      <c r="H97" s="79" t="str">
        <f>IF(AND($C97&lt;H$85,COUNT($E97:G97)&lt;$D$83),$D97/$D$83,"")</f>
        <v/>
      </c>
      <c r="I97" s="79" t="str">
        <f>IF(AND($C97&lt;I$85,COUNT($E97:H97)&lt;$D$83),$D97/$D$83,"")</f>
        <v/>
      </c>
      <c r="J97" s="79" t="str">
        <f>IF(AND($C97&lt;J$85,COUNT($E97:I97)&lt;$D$83),$D97/$D$83,"")</f>
        <v/>
      </c>
      <c r="K97" s="79" t="str">
        <f>IF(AND($C97&lt;K$85,COUNT($E97:J97)&lt;$D$83),$D97/$D$83,"")</f>
        <v/>
      </c>
      <c r="L97" s="79" t="str">
        <f>IF(AND($C97&lt;L$85,COUNT($E97:K97)&lt;$D$83),$D97/$D$83,"")</f>
        <v/>
      </c>
      <c r="M97" s="79" t="str">
        <f>IF(AND($C97&lt;M$85,COUNT($E97:L97)&lt;$D$83),$D97/$D$83,"")</f>
        <v/>
      </c>
      <c r="N97" s="79" t="str">
        <f>IF(AND($C97&lt;N$85,COUNT($E97:M97)&lt;$D$83),$D97/$D$83,"")</f>
        <v/>
      </c>
      <c r="O97" s="79" t="str">
        <f>IF(AND($C97&lt;O$85,COUNT($E97:N97)&lt;$D$83),$D97/$D$83,"")</f>
        <v/>
      </c>
      <c r="P97" s="79" t="str">
        <f>IF(AND($C97&lt;P$85,COUNT($E97:O97)&lt;$D$83),$D97/$D$83,"")</f>
        <v/>
      </c>
      <c r="Q97" s="79" t="str">
        <f>IF(AND($C97&lt;Q$85,COUNT($E97:P97)&lt;$D$83),$D97/$D$83,"")</f>
        <v/>
      </c>
      <c r="R97" s="79" t="str">
        <f>IF(AND($C97&lt;R$85,COUNT($E97:Q97)&lt;$D$83),$D97/$D$83,"")</f>
        <v/>
      </c>
      <c r="S97" s="79" t="str">
        <f>IF(AND($C97&lt;S$85,COUNT($E97:R97)&lt;$D$83),$D97/$D$83,"")</f>
        <v/>
      </c>
      <c r="T97" s="79" t="str">
        <f>IF(AND($C97&lt;T$85,COUNT($E97:S97)&lt;$D$83),$D97/$D$83,"")</f>
        <v/>
      </c>
      <c r="U97" s="79" t="str">
        <f>IF(AND($C97&lt;U$85,COUNT($E97:T97)&lt;$D$83),$D97/$D$83,"")</f>
        <v/>
      </c>
      <c r="V97" s="79" t="str">
        <f>IF(AND($C97&lt;V$85,COUNT($E97:U97)&lt;$D$83),$D97/$D$83,"")</f>
        <v/>
      </c>
      <c r="W97" s="79" t="str">
        <f>IF(AND($C97&lt;W$85,COUNT($E97:V97)&lt;$D$83),$D97/$D$83,"")</f>
        <v/>
      </c>
      <c r="X97" s="79" t="str">
        <f>IF(AND($C97&lt;X$85,COUNT($E97:W97)&lt;$D$83),$D97/$D$83,"")</f>
        <v/>
      </c>
      <c r="Y97" s="42">
        <f t="shared" si="32"/>
        <v>0</v>
      </c>
    </row>
    <row r="98" spans="2:25" x14ac:dyDescent="0.15">
      <c r="B98" s="92"/>
      <c r="C98" s="49">
        <v>36</v>
      </c>
      <c r="D98" s="41">
        <v>0</v>
      </c>
      <c r="E98" s="42" t="str">
        <f t="shared" si="31"/>
        <v/>
      </c>
      <c r="F98" s="79" t="str">
        <f>IF(AND($C98&lt;F$85,COUNT($E98:E98)&lt;$D$83),$D98/$D$83,"")</f>
        <v/>
      </c>
      <c r="G98" s="79" t="str">
        <f>IF(AND($C98&lt;G$85,COUNT($E98:F98)&lt;$D$83),$D98/$D$83,"")</f>
        <v/>
      </c>
      <c r="H98" s="79" t="str">
        <f>IF(AND($C98&lt;H$85,COUNT($E98:G98)&lt;$D$83),$D98/$D$83,"")</f>
        <v/>
      </c>
      <c r="I98" s="79" t="str">
        <f>IF(AND($C98&lt;I$85,COUNT($E98:H98)&lt;$D$83),$D98/$D$83,"")</f>
        <v/>
      </c>
      <c r="J98" s="79" t="str">
        <f>IF(AND($C98&lt;J$85,COUNT($E98:I98)&lt;$D$83),$D98/$D$83,"")</f>
        <v/>
      </c>
      <c r="K98" s="79" t="str">
        <f>IF(AND($C98&lt;K$85,COUNT($E98:J98)&lt;$D$83),$D98/$D$83,"")</f>
        <v/>
      </c>
      <c r="L98" s="79" t="str">
        <f>IF(AND($C98&lt;L$85,COUNT($E98:K98)&lt;$D$83),$D98/$D$83,"")</f>
        <v/>
      </c>
      <c r="M98" s="79" t="str">
        <f>IF(AND($C98&lt;M$85,COUNT($E98:L98)&lt;$D$83),$D98/$D$83,"")</f>
        <v/>
      </c>
      <c r="N98" s="79" t="str">
        <f>IF(AND($C98&lt;N$85,COUNT($E98:M98)&lt;$D$83),$D98/$D$83,"")</f>
        <v/>
      </c>
      <c r="O98" s="79" t="str">
        <f>IF(AND($C98&lt;O$85,COUNT($E98:N98)&lt;$D$83),$D98/$D$83,"")</f>
        <v/>
      </c>
      <c r="P98" s="79" t="str">
        <f>IF(AND($C98&lt;P$85,COUNT($E98:O98)&lt;$D$83),$D98/$D$83,"")</f>
        <v/>
      </c>
      <c r="Q98" s="79" t="str">
        <f>IF(AND($C98&lt;Q$85,COUNT($E98:P98)&lt;$D$83),$D98/$D$83,"")</f>
        <v/>
      </c>
      <c r="R98" s="79" t="str">
        <f>IF(AND($C98&lt;R$85,COUNT($E98:Q98)&lt;$D$83),$D98/$D$83,"")</f>
        <v/>
      </c>
      <c r="S98" s="79" t="str">
        <f>IF(AND($C98&lt;S$85,COUNT($E98:R98)&lt;$D$83),$D98/$D$83,"")</f>
        <v/>
      </c>
      <c r="T98" s="79" t="str">
        <f>IF(AND($C98&lt;T$85,COUNT($E98:S98)&lt;$D$83),$D98/$D$83,"")</f>
        <v/>
      </c>
      <c r="U98" s="79" t="str">
        <f>IF(AND($C98&lt;U$85,COUNT($E98:T98)&lt;$D$83),$D98/$D$83,"")</f>
        <v/>
      </c>
      <c r="V98" s="79" t="str">
        <f>IF(AND($C98&lt;V$85,COUNT($E98:U98)&lt;$D$83),$D98/$D$83,"")</f>
        <v/>
      </c>
      <c r="W98" s="79" t="str">
        <f>IF(AND($C98&lt;W$85,COUNT($E98:V98)&lt;$D$83),$D98/$D$83,"")</f>
        <v/>
      </c>
      <c r="X98" s="79" t="str">
        <f>IF(AND($C98&lt;X$85,COUNT($E98:W98)&lt;$D$83),$D98/$D$83,"")</f>
        <v/>
      </c>
      <c r="Y98" s="42">
        <f t="shared" si="32"/>
        <v>0</v>
      </c>
    </row>
    <row r="99" spans="2:25" x14ac:dyDescent="0.15">
      <c r="B99" s="92"/>
      <c r="C99" s="49">
        <v>37</v>
      </c>
      <c r="D99" s="41">
        <v>0</v>
      </c>
      <c r="E99" s="42" t="str">
        <f t="shared" si="31"/>
        <v/>
      </c>
      <c r="F99" s="79" t="str">
        <f>IF(AND($C99&lt;F$85,COUNT($E99:E99)&lt;$D$83),$D99/$D$83,"")</f>
        <v/>
      </c>
      <c r="G99" s="79" t="str">
        <f>IF(AND($C99&lt;G$85,COUNT($E99:F99)&lt;$D$83),$D99/$D$83,"")</f>
        <v/>
      </c>
      <c r="H99" s="79" t="str">
        <f>IF(AND($C99&lt;H$85,COUNT($E99:G99)&lt;$D$83),$D99/$D$83,"")</f>
        <v/>
      </c>
      <c r="I99" s="79" t="str">
        <f>IF(AND($C99&lt;I$85,COUNT($E99:H99)&lt;$D$83),$D99/$D$83,"")</f>
        <v/>
      </c>
      <c r="J99" s="79" t="str">
        <f>IF(AND($C99&lt;J$85,COUNT($E99:I99)&lt;$D$83),$D99/$D$83,"")</f>
        <v/>
      </c>
      <c r="K99" s="79" t="str">
        <f>IF(AND($C99&lt;K$85,COUNT($E99:J99)&lt;$D$83),$D99/$D$83,"")</f>
        <v/>
      </c>
      <c r="L99" s="79" t="str">
        <f>IF(AND($C99&lt;L$85,COUNT($E99:K99)&lt;$D$83),$D99/$D$83,"")</f>
        <v/>
      </c>
      <c r="M99" s="79" t="str">
        <f>IF(AND($C99&lt;M$85,COUNT($E99:L99)&lt;$D$83),$D99/$D$83,"")</f>
        <v/>
      </c>
      <c r="N99" s="79" t="str">
        <f>IF(AND($C99&lt;N$85,COUNT($E99:M99)&lt;$D$83),$D99/$D$83,"")</f>
        <v/>
      </c>
      <c r="O99" s="79" t="str">
        <f>IF(AND($C99&lt;O$85,COUNT($E99:N99)&lt;$D$83),$D99/$D$83,"")</f>
        <v/>
      </c>
      <c r="P99" s="79" t="str">
        <f>IF(AND($C99&lt;P$85,COUNT($E99:O99)&lt;$D$83),$D99/$D$83,"")</f>
        <v/>
      </c>
      <c r="Q99" s="79" t="str">
        <f>IF(AND($C99&lt;Q$85,COUNT($E99:P99)&lt;$D$83),$D99/$D$83,"")</f>
        <v/>
      </c>
      <c r="R99" s="79" t="str">
        <f>IF(AND($C99&lt;R$85,COUNT($E99:Q99)&lt;$D$83),$D99/$D$83,"")</f>
        <v/>
      </c>
      <c r="S99" s="79" t="str">
        <f>IF(AND($C99&lt;S$85,COUNT($E99:R99)&lt;$D$83),$D99/$D$83,"")</f>
        <v/>
      </c>
      <c r="T99" s="79" t="str">
        <f>IF(AND($C99&lt;T$85,COUNT($E99:S99)&lt;$D$83),$D99/$D$83,"")</f>
        <v/>
      </c>
      <c r="U99" s="79" t="str">
        <f>IF(AND($C99&lt;U$85,COUNT($E99:T99)&lt;$D$83),$D99/$D$83,"")</f>
        <v/>
      </c>
      <c r="V99" s="79" t="str">
        <f>IF(AND($C99&lt;V$85,COUNT($E99:U99)&lt;$D$83),$D99/$D$83,"")</f>
        <v/>
      </c>
      <c r="W99" s="79" t="str">
        <f>IF(AND($C99&lt;W$85,COUNT($E99:V99)&lt;$D$83),$D99/$D$83,"")</f>
        <v/>
      </c>
      <c r="X99" s="79" t="str">
        <f>IF(AND($C99&lt;X$85,COUNT($E99:W99)&lt;$D$83),$D99/$D$83,"")</f>
        <v/>
      </c>
      <c r="Y99" s="42">
        <f t="shared" si="32"/>
        <v>0</v>
      </c>
    </row>
    <row r="100" spans="2:25" x14ac:dyDescent="0.15">
      <c r="B100" s="92"/>
      <c r="C100" s="49">
        <v>38</v>
      </c>
      <c r="D100" s="41">
        <v>0</v>
      </c>
      <c r="E100" s="42" t="str">
        <f t="shared" si="31"/>
        <v/>
      </c>
      <c r="F100" s="79" t="str">
        <f>IF(AND($C100&lt;F$85,COUNT($E100:E100)&lt;$D$83),$D100/$D$83,"")</f>
        <v/>
      </c>
      <c r="G100" s="79" t="str">
        <f>IF(AND($C100&lt;G$85,COUNT($E100:F100)&lt;$D$83),$D100/$D$83,"")</f>
        <v/>
      </c>
      <c r="H100" s="79" t="str">
        <f>IF(AND($C100&lt;H$85,COUNT($E100:G100)&lt;$D$83),$D100/$D$83,"")</f>
        <v/>
      </c>
      <c r="I100" s="79" t="str">
        <f>IF(AND($C100&lt;I$85,COUNT($E100:H100)&lt;$D$83),$D100/$D$83,"")</f>
        <v/>
      </c>
      <c r="J100" s="79" t="str">
        <f>IF(AND($C100&lt;J$85,COUNT($E100:I100)&lt;$D$83),$D100/$D$83,"")</f>
        <v/>
      </c>
      <c r="K100" s="79" t="str">
        <f>IF(AND($C100&lt;K$85,COUNT($E100:J100)&lt;$D$83),$D100/$D$83,"")</f>
        <v/>
      </c>
      <c r="L100" s="79" t="str">
        <f>IF(AND($C100&lt;L$85,COUNT($E100:K100)&lt;$D$83),$D100/$D$83,"")</f>
        <v/>
      </c>
      <c r="M100" s="79" t="str">
        <f>IF(AND($C100&lt;M$85,COUNT($E100:L100)&lt;$D$83),$D100/$D$83,"")</f>
        <v/>
      </c>
      <c r="N100" s="79" t="str">
        <f>IF(AND($C100&lt;N$85,COUNT($E100:M100)&lt;$D$83),$D100/$D$83,"")</f>
        <v/>
      </c>
      <c r="O100" s="79" t="str">
        <f>IF(AND($C100&lt;O$85,COUNT($E100:N100)&lt;$D$83),$D100/$D$83,"")</f>
        <v/>
      </c>
      <c r="P100" s="79" t="str">
        <f>IF(AND($C100&lt;P$85,COUNT($E100:O100)&lt;$D$83),$D100/$D$83,"")</f>
        <v/>
      </c>
      <c r="Q100" s="79" t="str">
        <f>IF(AND($C100&lt;Q$85,COUNT($E100:P100)&lt;$D$83),$D100/$D$83,"")</f>
        <v/>
      </c>
      <c r="R100" s="79" t="str">
        <f>IF(AND($C100&lt;R$85,COUNT($E100:Q100)&lt;$D$83),$D100/$D$83,"")</f>
        <v/>
      </c>
      <c r="S100" s="79" t="str">
        <f>IF(AND($C100&lt;S$85,COUNT($E100:R100)&lt;$D$83),$D100/$D$83,"")</f>
        <v/>
      </c>
      <c r="T100" s="79" t="str">
        <f>IF(AND($C100&lt;T$85,COUNT($E100:S100)&lt;$D$83),$D100/$D$83,"")</f>
        <v/>
      </c>
      <c r="U100" s="79" t="str">
        <f>IF(AND($C100&lt;U$85,COUNT($E100:T100)&lt;$D$83),$D100/$D$83,"")</f>
        <v/>
      </c>
      <c r="V100" s="79" t="str">
        <f>IF(AND($C100&lt;V$85,COUNT($E100:U100)&lt;$D$83),$D100/$D$83,"")</f>
        <v/>
      </c>
      <c r="W100" s="79" t="str">
        <f>IF(AND($C100&lt;W$85,COUNT($E100:V100)&lt;$D$83),$D100/$D$83,"")</f>
        <v/>
      </c>
      <c r="X100" s="79" t="str">
        <f>IF(AND($C100&lt;X$85,COUNT($E100:W100)&lt;$D$83),$D100/$D$83,"")</f>
        <v/>
      </c>
      <c r="Y100" s="42">
        <f t="shared" si="32"/>
        <v>0</v>
      </c>
    </row>
    <row r="101" spans="2:25" x14ac:dyDescent="0.15">
      <c r="B101" s="92"/>
      <c r="C101" s="49">
        <v>39</v>
      </c>
      <c r="D101" s="41">
        <v>0</v>
      </c>
      <c r="E101" s="42" t="str">
        <f t="shared" si="31"/>
        <v/>
      </c>
      <c r="F101" s="79" t="str">
        <f>IF(AND($C101&lt;F$85,COUNT($E101:E101)&lt;$D$83),$D101/$D$83,"")</f>
        <v/>
      </c>
      <c r="G101" s="79" t="str">
        <f>IF(AND($C101&lt;G$85,COUNT($E101:F101)&lt;$D$83),$D101/$D$83,"")</f>
        <v/>
      </c>
      <c r="H101" s="79" t="str">
        <f>IF(AND($C101&lt;H$85,COUNT($E101:G101)&lt;$D$83),$D101/$D$83,"")</f>
        <v/>
      </c>
      <c r="I101" s="79" t="str">
        <f>IF(AND($C101&lt;I$85,COUNT($E101:H101)&lt;$D$83),$D101/$D$83,"")</f>
        <v/>
      </c>
      <c r="J101" s="79" t="str">
        <f>IF(AND($C101&lt;J$85,COUNT($E101:I101)&lt;$D$83),$D101/$D$83,"")</f>
        <v/>
      </c>
      <c r="K101" s="79" t="str">
        <f>IF(AND($C101&lt;K$85,COUNT($E101:J101)&lt;$D$83),$D101/$D$83,"")</f>
        <v/>
      </c>
      <c r="L101" s="79" t="str">
        <f>IF(AND($C101&lt;L$85,COUNT($E101:K101)&lt;$D$83),$D101/$D$83,"")</f>
        <v/>
      </c>
      <c r="M101" s="79" t="str">
        <f>IF(AND($C101&lt;M$85,COUNT($E101:L101)&lt;$D$83),$D101/$D$83,"")</f>
        <v/>
      </c>
      <c r="N101" s="79" t="str">
        <f>IF(AND($C101&lt;N$85,COUNT($E101:M101)&lt;$D$83),$D101/$D$83,"")</f>
        <v/>
      </c>
      <c r="O101" s="79" t="str">
        <f>IF(AND($C101&lt;O$85,COUNT($E101:N101)&lt;$D$83),$D101/$D$83,"")</f>
        <v/>
      </c>
      <c r="P101" s="79" t="str">
        <f>IF(AND($C101&lt;P$85,COUNT($E101:O101)&lt;$D$83),$D101/$D$83,"")</f>
        <v/>
      </c>
      <c r="Q101" s="79" t="str">
        <f>IF(AND($C101&lt;Q$85,COUNT($E101:P101)&lt;$D$83),$D101/$D$83,"")</f>
        <v/>
      </c>
      <c r="R101" s="79" t="str">
        <f>IF(AND($C101&lt;R$85,COUNT($E101:Q101)&lt;$D$83),$D101/$D$83,"")</f>
        <v/>
      </c>
      <c r="S101" s="79" t="str">
        <f>IF(AND($C101&lt;S$85,COUNT($E101:R101)&lt;$D$83),$D101/$D$83,"")</f>
        <v/>
      </c>
      <c r="T101" s="79" t="str">
        <f>IF(AND($C101&lt;T$85,COUNT($E101:S101)&lt;$D$83),$D101/$D$83,"")</f>
        <v/>
      </c>
      <c r="U101" s="79" t="str">
        <f>IF(AND($C101&lt;U$85,COUNT($E101:T101)&lt;$D$83),$D101/$D$83,"")</f>
        <v/>
      </c>
      <c r="V101" s="79" t="str">
        <f>IF(AND($C101&lt;V$85,COUNT($E101:U101)&lt;$D$83),$D101/$D$83,"")</f>
        <v/>
      </c>
      <c r="W101" s="79" t="str">
        <f>IF(AND($C101&lt;W$85,COUNT($E101:V101)&lt;$D$83),$D101/$D$83,"")</f>
        <v/>
      </c>
      <c r="X101" s="79" t="str">
        <f>IF(AND($C101&lt;X$85,COUNT($E101:W101)&lt;$D$83),$D101/$D$83,"")</f>
        <v/>
      </c>
      <c r="Y101" s="42">
        <f t="shared" si="32"/>
        <v>0</v>
      </c>
    </row>
    <row r="102" spans="2:25" x14ac:dyDescent="0.15">
      <c r="B102" s="92"/>
      <c r="C102" s="49">
        <v>40</v>
      </c>
      <c r="D102" s="41">
        <v>0</v>
      </c>
      <c r="E102" s="42" t="str">
        <f t="shared" si="31"/>
        <v/>
      </c>
      <c r="F102" s="79" t="str">
        <f>IF(AND($C102&lt;F$85,COUNT($E102:E102)&lt;$D$83),$D102/$D$83,"")</f>
        <v/>
      </c>
      <c r="G102" s="79" t="str">
        <f>IF(AND($C102&lt;G$85,COUNT($E102:F102)&lt;$D$83),$D102/$D$83,"")</f>
        <v/>
      </c>
      <c r="H102" s="79" t="str">
        <f>IF(AND($C102&lt;H$85,COUNT($E102:G102)&lt;$D$83),$D102/$D$83,"")</f>
        <v/>
      </c>
      <c r="I102" s="79" t="str">
        <f>IF(AND($C102&lt;I$85,COUNT($E102:H102)&lt;$D$83),$D102/$D$83,"")</f>
        <v/>
      </c>
      <c r="J102" s="79" t="str">
        <f>IF(AND($C102&lt;J$85,COUNT($E102:I102)&lt;$D$83),$D102/$D$83,"")</f>
        <v/>
      </c>
      <c r="K102" s="79" t="str">
        <f>IF(AND($C102&lt;K$85,COUNT($E102:J102)&lt;$D$83),$D102/$D$83,"")</f>
        <v/>
      </c>
      <c r="L102" s="79" t="str">
        <f>IF(AND($C102&lt;L$85,COUNT($E102:K102)&lt;$D$83),$D102/$D$83,"")</f>
        <v/>
      </c>
      <c r="M102" s="79" t="str">
        <f>IF(AND($C102&lt;M$85,COUNT($E102:L102)&lt;$D$83),$D102/$D$83,"")</f>
        <v/>
      </c>
      <c r="N102" s="79" t="str">
        <f>IF(AND($C102&lt;N$85,COUNT($E102:M102)&lt;$D$83),$D102/$D$83,"")</f>
        <v/>
      </c>
      <c r="O102" s="79" t="str">
        <f>IF(AND($C102&lt;O$85,COUNT($E102:N102)&lt;$D$83),$D102/$D$83,"")</f>
        <v/>
      </c>
      <c r="P102" s="79" t="str">
        <f>IF(AND($C102&lt;P$85,COUNT($E102:O102)&lt;$D$83),$D102/$D$83,"")</f>
        <v/>
      </c>
      <c r="Q102" s="79" t="str">
        <f>IF(AND($C102&lt;Q$85,COUNT($E102:P102)&lt;$D$83),$D102/$D$83,"")</f>
        <v/>
      </c>
      <c r="R102" s="79" t="str">
        <f>IF(AND($C102&lt;R$85,COUNT($E102:Q102)&lt;$D$83),$D102/$D$83,"")</f>
        <v/>
      </c>
      <c r="S102" s="79" t="str">
        <f>IF(AND($C102&lt;S$85,COUNT($E102:R102)&lt;$D$83),$D102/$D$83,"")</f>
        <v/>
      </c>
      <c r="T102" s="79" t="str">
        <f>IF(AND($C102&lt;T$85,COUNT($E102:S102)&lt;$D$83),$D102/$D$83,"")</f>
        <v/>
      </c>
      <c r="U102" s="79" t="str">
        <f>IF(AND($C102&lt;U$85,COUNT($E102:T102)&lt;$D$83),$D102/$D$83,"")</f>
        <v/>
      </c>
      <c r="V102" s="79" t="str">
        <f>IF(AND($C102&lt;V$85,COUNT($E102:U102)&lt;$D$83),$D102/$D$83,"")</f>
        <v/>
      </c>
      <c r="W102" s="79" t="str">
        <f>IF(AND($C102&lt;W$85,COUNT($E102:V102)&lt;$D$83),$D102/$D$83,"")</f>
        <v/>
      </c>
      <c r="X102" s="79" t="str">
        <f>IF(AND($C102&lt;X$85,COUNT($E102:W102)&lt;$D$83),$D102/$D$83,"")</f>
        <v/>
      </c>
      <c r="Y102" s="42">
        <f t="shared" si="32"/>
        <v>0</v>
      </c>
    </row>
    <row r="103" spans="2:25" x14ac:dyDescent="0.15">
      <c r="B103" s="92"/>
      <c r="C103" s="49">
        <v>41</v>
      </c>
      <c r="D103" s="41">
        <v>0</v>
      </c>
      <c r="E103" s="42" t="str">
        <f t="shared" si="31"/>
        <v/>
      </c>
      <c r="F103" s="79" t="str">
        <f>IF(AND($C103&lt;F$85,COUNT($E103:E103)&lt;$D$83),$D103/$D$83,"")</f>
        <v/>
      </c>
      <c r="G103" s="79" t="str">
        <f>IF(AND($C103&lt;G$85,COUNT($E103:F103)&lt;$D$83),$D103/$D$83,"")</f>
        <v/>
      </c>
      <c r="H103" s="79" t="str">
        <f>IF(AND($C103&lt;H$85,COUNT($E103:G103)&lt;$D$83),$D103/$D$83,"")</f>
        <v/>
      </c>
      <c r="I103" s="79" t="str">
        <f>IF(AND($C103&lt;I$85,COUNT($E103:H103)&lt;$D$83),$D103/$D$83,"")</f>
        <v/>
      </c>
      <c r="J103" s="79" t="str">
        <f>IF(AND($C103&lt;J$85,COUNT($E103:I103)&lt;$D$83),$D103/$D$83,"")</f>
        <v/>
      </c>
      <c r="K103" s="79" t="str">
        <f>IF(AND($C103&lt;K$85,COUNT($E103:J103)&lt;$D$83),$D103/$D$83,"")</f>
        <v/>
      </c>
      <c r="L103" s="79" t="str">
        <f>IF(AND($C103&lt;L$85,COUNT($E103:K103)&lt;$D$83),$D103/$D$83,"")</f>
        <v/>
      </c>
      <c r="M103" s="79" t="str">
        <f>IF(AND($C103&lt;M$85,COUNT($E103:L103)&lt;$D$83),$D103/$D$83,"")</f>
        <v/>
      </c>
      <c r="N103" s="79" t="str">
        <f>IF(AND($C103&lt;N$85,COUNT($E103:M103)&lt;$D$83),$D103/$D$83,"")</f>
        <v/>
      </c>
      <c r="O103" s="79" t="str">
        <f>IF(AND($C103&lt;O$85,COUNT($E103:N103)&lt;$D$83),$D103/$D$83,"")</f>
        <v/>
      </c>
      <c r="P103" s="79" t="str">
        <f>IF(AND($C103&lt;P$85,COUNT($E103:O103)&lt;$D$83),$D103/$D$83,"")</f>
        <v/>
      </c>
      <c r="Q103" s="79" t="str">
        <f>IF(AND($C103&lt;Q$85,COUNT($E103:P103)&lt;$D$83),$D103/$D$83,"")</f>
        <v/>
      </c>
      <c r="R103" s="79" t="str">
        <f>IF(AND($C103&lt;R$85,COUNT($E103:Q103)&lt;$D$83),$D103/$D$83,"")</f>
        <v/>
      </c>
      <c r="S103" s="79" t="str">
        <f>IF(AND($C103&lt;S$85,COUNT($E103:R103)&lt;$D$83),$D103/$D$83,"")</f>
        <v/>
      </c>
      <c r="T103" s="79" t="str">
        <f>IF(AND($C103&lt;T$85,COUNT($E103:S103)&lt;$D$83),$D103/$D$83,"")</f>
        <v/>
      </c>
      <c r="U103" s="79" t="str">
        <f>IF(AND($C103&lt;U$85,COUNT($E103:T103)&lt;$D$83),$D103/$D$83,"")</f>
        <v/>
      </c>
      <c r="V103" s="79" t="str">
        <f>IF(AND($C103&lt;V$85,COUNT($E103:U103)&lt;$D$83),$D103/$D$83,"")</f>
        <v/>
      </c>
      <c r="W103" s="79" t="str">
        <f>IF(AND($C103&lt;W$85,COUNT($E103:V103)&lt;$D$83),$D103/$D$83,"")</f>
        <v/>
      </c>
      <c r="X103" s="79" t="str">
        <f>IF(AND($C103&lt;X$85,COUNT($E103:W103)&lt;$D$83),$D103/$D$83,"")</f>
        <v/>
      </c>
      <c r="Y103" s="42">
        <f t="shared" si="32"/>
        <v>0</v>
      </c>
    </row>
    <row r="104" spans="2:25" x14ac:dyDescent="0.15">
      <c r="B104" s="92"/>
      <c r="C104" s="49">
        <v>42</v>
      </c>
      <c r="D104" s="41">
        <v>0</v>
      </c>
      <c r="E104" s="42" t="str">
        <f t="shared" si="31"/>
        <v/>
      </c>
      <c r="F104" s="79" t="str">
        <f>IF(AND($C104&lt;F$85,COUNT($E104:E104)&lt;$D$83),$D104/$D$83,"")</f>
        <v/>
      </c>
      <c r="G104" s="79" t="str">
        <f>IF(AND($C104&lt;G$85,COUNT($E104:F104)&lt;$D$83),$D104/$D$83,"")</f>
        <v/>
      </c>
      <c r="H104" s="79" t="str">
        <f>IF(AND($C104&lt;H$85,COUNT($E104:G104)&lt;$D$83),$D104/$D$83,"")</f>
        <v/>
      </c>
      <c r="I104" s="79" t="str">
        <f>IF(AND($C104&lt;I$85,COUNT($E104:H104)&lt;$D$83),$D104/$D$83,"")</f>
        <v/>
      </c>
      <c r="J104" s="79" t="str">
        <f>IF(AND($C104&lt;J$85,COUNT($E104:I104)&lt;$D$83),$D104/$D$83,"")</f>
        <v/>
      </c>
      <c r="K104" s="79" t="str">
        <f>IF(AND($C104&lt;K$85,COUNT($E104:J104)&lt;$D$83),$D104/$D$83,"")</f>
        <v/>
      </c>
      <c r="L104" s="79" t="str">
        <f>IF(AND($C104&lt;L$85,COUNT($E104:K104)&lt;$D$83),$D104/$D$83,"")</f>
        <v/>
      </c>
      <c r="M104" s="79" t="str">
        <f>IF(AND($C104&lt;M$85,COUNT($E104:L104)&lt;$D$83),$D104/$D$83,"")</f>
        <v/>
      </c>
      <c r="N104" s="79" t="str">
        <f>IF(AND($C104&lt;N$85,COUNT($E104:M104)&lt;$D$83),$D104/$D$83,"")</f>
        <v/>
      </c>
      <c r="O104" s="79" t="str">
        <f>IF(AND($C104&lt;O$85,COUNT($E104:N104)&lt;$D$83),$D104/$D$83,"")</f>
        <v/>
      </c>
      <c r="P104" s="79" t="str">
        <f>IF(AND($C104&lt;P$85,COUNT($E104:O104)&lt;$D$83),$D104/$D$83,"")</f>
        <v/>
      </c>
      <c r="Q104" s="79" t="str">
        <f>IF(AND($C104&lt;Q$85,COUNT($E104:P104)&lt;$D$83),$D104/$D$83,"")</f>
        <v/>
      </c>
      <c r="R104" s="79" t="str">
        <f>IF(AND($C104&lt;R$85,COUNT($E104:Q104)&lt;$D$83),$D104/$D$83,"")</f>
        <v/>
      </c>
      <c r="S104" s="79" t="str">
        <f>IF(AND($C104&lt;S$85,COUNT($E104:R104)&lt;$D$83),$D104/$D$83,"")</f>
        <v/>
      </c>
      <c r="T104" s="79" t="str">
        <f>IF(AND($C104&lt;T$85,COUNT($E104:S104)&lt;$D$83),$D104/$D$83,"")</f>
        <v/>
      </c>
      <c r="U104" s="79" t="str">
        <f>IF(AND($C104&lt;U$85,COUNT($E104:T104)&lt;$D$83),$D104/$D$83,"")</f>
        <v/>
      </c>
      <c r="V104" s="79" t="str">
        <f>IF(AND($C104&lt;V$85,COUNT($E104:U104)&lt;$D$83),$D104/$D$83,"")</f>
        <v/>
      </c>
      <c r="W104" s="79" t="str">
        <f>IF(AND($C104&lt;W$85,COUNT($E104:V104)&lt;$D$83),$D104/$D$83,"")</f>
        <v/>
      </c>
      <c r="X104" s="79" t="str">
        <f>IF(AND($C104&lt;X$85,COUNT($E104:W104)&lt;$D$83),$D104/$D$83,"")</f>
        <v/>
      </c>
      <c r="Y104" s="42">
        <f t="shared" si="32"/>
        <v>0</v>
      </c>
    </row>
    <row r="105" spans="2:25" x14ac:dyDescent="0.15">
      <c r="B105" s="92"/>
      <c r="C105" s="49">
        <v>43</v>
      </c>
      <c r="D105" s="41">
        <v>0</v>
      </c>
      <c r="E105" s="42" t="str">
        <f t="shared" si="31"/>
        <v/>
      </c>
      <c r="F105" s="79" t="str">
        <f>IF(AND($C105&lt;F$85,COUNT($E105:E105)&lt;$D$83),$D105/$D$83,"")</f>
        <v/>
      </c>
      <c r="G105" s="79" t="str">
        <f>IF(AND($C105&lt;G$85,COUNT($E105:F105)&lt;$D$83),$D105/$D$83,"")</f>
        <v/>
      </c>
      <c r="H105" s="79" t="str">
        <f>IF(AND($C105&lt;H$85,COUNT($E105:G105)&lt;$D$83),$D105/$D$83,"")</f>
        <v/>
      </c>
      <c r="I105" s="79" t="str">
        <f>IF(AND($C105&lt;I$85,COUNT($E105:H105)&lt;$D$83),$D105/$D$83,"")</f>
        <v/>
      </c>
      <c r="J105" s="79" t="str">
        <f>IF(AND($C105&lt;J$85,COUNT($E105:I105)&lt;$D$83),$D105/$D$83,"")</f>
        <v/>
      </c>
      <c r="K105" s="79" t="str">
        <f>IF(AND($C105&lt;K$85,COUNT($E105:J105)&lt;$D$83),$D105/$D$83,"")</f>
        <v/>
      </c>
      <c r="L105" s="79" t="str">
        <f>IF(AND($C105&lt;L$85,COUNT($E105:K105)&lt;$D$83),$D105/$D$83,"")</f>
        <v/>
      </c>
      <c r="M105" s="79" t="str">
        <f>IF(AND($C105&lt;M$85,COUNT($E105:L105)&lt;$D$83),$D105/$D$83,"")</f>
        <v/>
      </c>
      <c r="N105" s="79" t="str">
        <f>IF(AND($C105&lt;N$85,COUNT($E105:M105)&lt;$D$83),$D105/$D$83,"")</f>
        <v/>
      </c>
      <c r="O105" s="79" t="str">
        <f>IF(AND($C105&lt;O$85,COUNT($E105:N105)&lt;$D$83),$D105/$D$83,"")</f>
        <v/>
      </c>
      <c r="P105" s="79" t="str">
        <f>IF(AND($C105&lt;P$85,COUNT($E105:O105)&lt;$D$83),$D105/$D$83,"")</f>
        <v/>
      </c>
      <c r="Q105" s="79" t="str">
        <f>IF(AND($C105&lt;Q$85,COUNT($E105:P105)&lt;$D$83),$D105/$D$83,"")</f>
        <v/>
      </c>
      <c r="R105" s="79" t="str">
        <f>IF(AND($C105&lt;R$85,COUNT($E105:Q105)&lt;$D$83),$D105/$D$83,"")</f>
        <v/>
      </c>
      <c r="S105" s="79" t="str">
        <f>IF(AND($C105&lt;S$85,COUNT($E105:R105)&lt;$D$83),$D105/$D$83,"")</f>
        <v/>
      </c>
      <c r="T105" s="79" t="str">
        <f>IF(AND($C105&lt;T$85,COUNT($E105:S105)&lt;$D$83),$D105/$D$83,"")</f>
        <v/>
      </c>
      <c r="U105" s="79" t="str">
        <f>IF(AND($C105&lt;U$85,COUNT($E105:T105)&lt;$D$83),$D105/$D$83,"")</f>
        <v/>
      </c>
      <c r="V105" s="79" t="str">
        <f>IF(AND($C105&lt;V$85,COUNT($E105:U105)&lt;$D$83),$D105/$D$83,"")</f>
        <v/>
      </c>
      <c r="W105" s="79" t="str">
        <f>IF(AND($C105&lt;W$85,COUNT($E105:V105)&lt;$D$83),$D105/$D$83,"")</f>
        <v/>
      </c>
      <c r="X105" s="79" t="str">
        <f>IF(AND($C105&lt;X$85,COUNT($E105:W105)&lt;$D$83),$D105/$D$83,"")</f>
        <v/>
      </c>
      <c r="Y105" s="42">
        <f t="shared" si="32"/>
        <v>0</v>
      </c>
    </row>
    <row r="106" spans="2:25" x14ac:dyDescent="0.15">
      <c r="B106" s="92"/>
      <c r="C106" s="49">
        <v>44</v>
      </c>
      <c r="D106" s="41">
        <v>0</v>
      </c>
      <c r="E106" s="42" t="str">
        <f t="shared" si="31"/>
        <v/>
      </c>
      <c r="F106" s="79" t="str">
        <f>IF(AND($C106&lt;F$85,COUNT($E106:E106)&lt;$D$83),$D106/$D$83,"")</f>
        <v/>
      </c>
      <c r="G106" s="79" t="str">
        <f>IF(AND($C106&lt;G$85,COUNT($E106:F106)&lt;$D$83),$D106/$D$83,"")</f>
        <v/>
      </c>
      <c r="H106" s="79" t="str">
        <f>IF(AND($C106&lt;H$85,COUNT($E106:G106)&lt;$D$83),$D106/$D$83,"")</f>
        <v/>
      </c>
      <c r="I106" s="79" t="str">
        <f>IF(AND($C106&lt;I$85,COUNT($E106:H106)&lt;$D$83),$D106/$D$83,"")</f>
        <v/>
      </c>
      <c r="J106" s="79" t="str">
        <f>IF(AND($C106&lt;J$85,COUNT($E106:I106)&lt;$D$83),$D106/$D$83,"")</f>
        <v/>
      </c>
      <c r="K106" s="79" t="str">
        <f>IF(AND($C106&lt;K$85,COUNT($E106:J106)&lt;$D$83),$D106/$D$83,"")</f>
        <v/>
      </c>
      <c r="L106" s="79" t="str">
        <f>IF(AND($C106&lt;L$85,COUNT($E106:K106)&lt;$D$83),$D106/$D$83,"")</f>
        <v/>
      </c>
      <c r="M106" s="79" t="str">
        <f>IF(AND($C106&lt;M$85,COUNT($E106:L106)&lt;$D$83),$D106/$D$83,"")</f>
        <v/>
      </c>
      <c r="N106" s="79" t="str">
        <f>IF(AND($C106&lt;N$85,COUNT($E106:M106)&lt;$D$83),$D106/$D$83,"")</f>
        <v/>
      </c>
      <c r="O106" s="79" t="str">
        <f>IF(AND($C106&lt;O$85,COUNT($E106:N106)&lt;$D$83),$D106/$D$83,"")</f>
        <v/>
      </c>
      <c r="P106" s="79" t="str">
        <f>IF(AND($C106&lt;P$85,COUNT($E106:O106)&lt;$D$83),$D106/$D$83,"")</f>
        <v/>
      </c>
      <c r="Q106" s="79" t="str">
        <f>IF(AND($C106&lt;Q$85,COUNT($E106:P106)&lt;$D$83),$D106/$D$83,"")</f>
        <v/>
      </c>
      <c r="R106" s="79" t="str">
        <f>IF(AND($C106&lt;R$85,COUNT($E106:Q106)&lt;$D$83),$D106/$D$83,"")</f>
        <v/>
      </c>
      <c r="S106" s="79" t="str">
        <f>IF(AND($C106&lt;S$85,COUNT($E106:R106)&lt;$D$83),$D106/$D$83,"")</f>
        <v/>
      </c>
      <c r="T106" s="79" t="str">
        <f>IF(AND($C106&lt;T$85,COUNT($E106:S106)&lt;$D$83),$D106/$D$83,"")</f>
        <v/>
      </c>
      <c r="U106" s="79" t="str">
        <f>IF(AND($C106&lt;U$85,COUNT($E106:T106)&lt;$D$83),$D106/$D$83,"")</f>
        <v/>
      </c>
      <c r="V106" s="79" t="str">
        <f>IF(AND($C106&lt;V$85,COUNT($E106:U106)&lt;$D$83),$D106/$D$83,"")</f>
        <v/>
      </c>
      <c r="W106" s="79" t="str">
        <f>IF(AND($C106&lt;W$85,COUNT($E106:V106)&lt;$D$83),$D106/$D$83,"")</f>
        <v/>
      </c>
      <c r="X106" s="79" t="str">
        <f>IF(AND($C106&lt;X$85,COUNT($E106:W106)&lt;$D$83),$D106/$D$83,"")</f>
        <v/>
      </c>
      <c r="Y106" s="42">
        <f t="shared" si="32"/>
        <v>0</v>
      </c>
    </row>
    <row r="107" spans="2:25" x14ac:dyDescent="0.15">
      <c r="B107" s="92"/>
      <c r="C107" s="49">
        <v>45</v>
      </c>
      <c r="D107" s="41">
        <v>0</v>
      </c>
      <c r="E107" s="42" t="str">
        <f t="shared" si="31"/>
        <v/>
      </c>
      <c r="F107" s="79" t="str">
        <f>IF(AND($C107&lt;F$85,COUNT($E107:E107)&lt;$D$83),$D107/$D$83,"")</f>
        <v/>
      </c>
      <c r="G107" s="79" t="str">
        <f>IF(AND($C107&lt;G$85,COUNT($E107:F107)&lt;$D$83),$D107/$D$83,"")</f>
        <v/>
      </c>
      <c r="H107" s="79" t="str">
        <f>IF(AND($C107&lt;H$85,COUNT($E107:G107)&lt;$D$83),$D107/$D$83,"")</f>
        <v/>
      </c>
      <c r="I107" s="79" t="str">
        <f>IF(AND($C107&lt;I$85,COUNT($E107:H107)&lt;$D$83),$D107/$D$83,"")</f>
        <v/>
      </c>
      <c r="J107" s="79" t="str">
        <f>IF(AND($C107&lt;J$85,COUNT($E107:I107)&lt;$D$83),$D107/$D$83,"")</f>
        <v/>
      </c>
      <c r="K107" s="79" t="str">
        <f>IF(AND($C107&lt;K$85,COUNT($E107:J107)&lt;$D$83),$D107/$D$83,"")</f>
        <v/>
      </c>
      <c r="L107" s="79" t="str">
        <f>IF(AND($C107&lt;L$85,COUNT($E107:K107)&lt;$D$83),$D107/$D$83,"")</f>
        <v/>
      </c>
      <c r="M107" s="79" t="str">
        <f>IF(AND($C107&lt;M$85,COUNT($E107:L107)&lt;$D$83),$D107/$D$83,"")</f>
        <v/>
      </c>
      <c r="N107" s="79" t="str">
        <f>IF(AND($C107&lt;N$85,COUNT($E107:M107)&lt;$D$83),$D107/$D$83,"")</f>
        <v/>
      </c>
      <c r="O107" s="79" t="str">
        <f>IF(AND($C107&lt;O$85,COUNT($E107:N107)&lt;$D$83),$D107/$D$83,"")</f>
        <v/>
      </c>
      <c r="P107" s="79" t="str">
        <f>IF(AND($C107&lt;P$85,COUNT($E107:O107)&lt;$D$83),$D107/$D$83,"")</f>
        <v/>
      </c>
      <c r="Q107" s="79" t="str">
        <f>IF(AND($C107&lt;Q$85,COUNT($E107:P107)&lt;$D$83),$D107/$D$83,"")</f>
        <v/>
      </c>
      <c r="R107" s="79" t="str">
        <f>IF(AND($C107&lt;R$85,COUNT($E107:Q107)&lt;$D$83),$D107/$D$83,"")</f>
        <v/>
      </c>
      <c r="S107" s="79" t="str">
        <f>IF(AND($C107&lt;S$85,COUNT($E107:R107)&lt;$D$83),$D107/$D$83,"")</f>
        <v/>
      </c>
      <c r="T107" s="79" t="str">
        <f>IF(AND($C107&lt;T$85,COUNT($E107:S107)&lt;$D$83),$D107/$D$83,"")</f>
        <v/>
      </c>
      <c r="U107" s="79" t="str">
        <f>IF(AND($C107&lt;U$85,COUNT($E107:T107)&lt;$D$83),$D107/$D$83,"")</f>
        <v/>
      </c>
      <c r="V107" s="79" t="str">
        <f>IF(AND($C107&lt;V$85,COUNT($E107:U107)&lt;$D$83),$D107/$D$83,"")</f>
        <v/>
      </c>
      <c r="W107" s="79" t="str">
        <f>IF(AND($C107&lt;W$85,COUNT($E107:V107)&lt;$D$83),$D107/$D$83,"")</f>
        <v/>
      </c>
      <c r="X107" s="79" t="str">
        <f>IF(AND($C107&lt;X$85,COUNT($E107:W107)&lt;$D$83),$D107/$D$83,"")</f>
        <v/>
      </c>
      <c r="Y107" s="42">
        <f t="shared" si="32"/>
        <v>0</v>
      </c>
    </row>
    <row r="108" spans="2:25" x14ac:dyDescent="0.15">
      <c r="B108" s="92"/>
      <c r="C108" s="49">
        <v>46</v>
      </c>
      <c r="D108" s="41">
        <v>0</v>
      </c>
      <c r="E108" s="42" t="str">
        <f t="shared" si="31"/>
        <v/>
      </c>
      <c r="F108" s="79" t="str">
        <f>IF(AND($C108&lt;F$85,COUNT($E108:E108)&lt;$D$83),$D108/$D$83,"")</f>
        <v/>
      </c>
      <c r="G108" s="79" t="str">
        <f>IF(AND($C108&lt;G$85,COUNT($E108:F108)&lt;$D$83),$D108/$D$83,"")</f>
        <v/>
      </c>
      <c r="H108" s="79" t="str">
        <f>IF(AND($C108&lt;H$85,COUNT($E108:G108)&lt;$D$83),$D108/$D$83,"")</f>
        <v/>
      </c>
      <c r="I108" s="79" t="str">
        <f>IF(AND($C108&lt;I$85,COUNT($E108:H108)&lt;$D$83),$D108/$D$83,"")</f>
        <v/>
      </c>
      <c r="J108" s="79" t="str">
        <f>IF(AND($C108&lt;J$85,COUNT($E108:I108)&lt;$D$83),$D108/$D$83,"")</f>
        <v/>
      </c>
      <c r="K108" s="79" t="str">
        <f>IF(AND($C108&lt;K$85,COUNT($E108:J108)&lt;$D$83),$D108/$D$83,"")</f>
        <v/>
      </c>
      <c r="L108" s="79" t="str">
        <f>IF(AND($C108&lt;L$85,COUNT($E108:K108)&lt;$D$83),$D108/$D$83,"")</f>
        <v/>
      </c>
      <c r="M108" s="79" t="str">
        <f>IF(AND($C108&lt;M$85,COUNT($E108:L108)&lt;$D$83),$D108/$D$83,"")</f>
        <v/>
      </c>
      <c r="N108" s="79" t="str">
        <f>IF(AND($C108&lt;N$85,COUNT($E108:M108)&lt;$D$83),$D108/$D$83,"")</f>
        <v/>
      </c>
      <c r="O108" s="79" t="str">
        <f>IF(AND($C108&lt;O$85,COUNT($E108:N108)&lt;$D$83),$D108/$D$83,"")</f>
        <v/>
      </c>
      <c r="P108" s="79" t="str">
        <f>IF(AND($C108&lt;P$85,COUNT($E108:O108)&lt;$D$83),$D108/$D$83,"")</f>
        <v/>
      </c>
      <c r="Q108" s="79" t="str">
        <f>IF(AND($C108&lt;Q$85,COUNT($E108:P108)&lt;$D$83),$D108/$D$83,"")</f>
        <v/>
      </c>
      <c r="R108" s="79" t="str">
        <f>IF(AND($C108&lt;R$85,COUNT($E108:Q108)&lt;$D$83),$D108/$D$83,"")</f>
        <v/>
      </c>
      <c r="S108" s="79" t="str">
        <f>IF(AND($C108&lt;S$85,COUNT($E108:R108)&lt;$D$83),$D108/$D$83,"")</f>
        <v/>
      </c>
      <c r="T108" s="79" t="str">
        <f>IF(AND($C108&lt;T$85,COUNT($E108:S108)&lt;$D$83),$D108/$D$83,"")</f>
        <v/>
      </c>
      <c r="U108" s="79" t="str">
        <f>IF(AND($C108&lt;U$85,COUNT($E108:T108)&lt;$D$83),$D108/$D$83,"")</f>
        <v/>
      </c>
      <c r="V108" s="79" t="str">
        <f>IF(AND($C108&lt;V$85,COUNT($E108:U108)&lt;$D$83),$D108/$D$83,"")</f>
        <v/>
      </c>
      <c r="W108" s="79" t="str">
        <f>IF(AND($C108&lt;W$85,COUNT($E108:V108)&lt;$D$83),$D108/$D$83,"")</f>
        <v/>
      </c>
      <c r="X108" s="79" t="str">
        <f>IF(AND($C108&lt;X$85,COUNT($E108:W108)&lt;$D$83),$D108/$D$83,"")</f>
        <v/>
      </c>
      <c r="Y108" s="42">
        <f t="shared" si="32"/>
        <v>0</v>
      </c>
    </row>
    <row r="109" spans="2:25" x14ac:dyDescent="0.15">
      <c r="B109" s="92"/>
      <c r="C109" s="49">
        <v>47</v>
      </c>
      <c r="D109" s="41">
        <v>0</v>
      </c>
      <c r="E109" s="42" t="str">
        <f t="shared" si="31"/>
        <v/>
      </c>
      <c r="F109" s="79" t="str">
        <f>IF(AND($C109&lt;F$85,COUNT($E109:E109)&lt;$D$83),$D109/$D$83,"")</f>
        <v/>
      </c>
      <c r="G109" s="79" t="str">
        <f>IF(AND($C109&lt;G$85,COUNT($E109:F109)&lt;$D$83),$D109/$D$83,"")</f>
        <v/>
      </c>
      <c r="H109" s="79" t="str">
        <f>IF(AND($C109&lt;H$85,COUNT($E109:G109)&lt;$D$83),$D109/$D$83,"")</f>
        <v/>
      </c>
      <c r="I109" s="79" t="str">
        <f>IF(AND($C109&lt;I$85,COUNT($E109:H109)&lt;$D$83),$D109/$D$83,"")</f>
        <v/>
      </c>
      <c r="J109" s="79" t="str">
        <f>IF(AND($C109&lt;J$85,COUNT($E109:I109)&lt;$D$83),$D109/$D$83,"")</f>
        <v/>
      </c>
      <c r="K109" s="79" t="str">
        <f>IF(AND($C109&lt;K$85,COUNT($E109:J109)&lt;$D$83),$D109/$D$83,"")</f>
        <v/>
      </c>
      <c r="L109" s="79" t="str">
        <f>IF(AND($C109&lt;L$85,COUNT($E109:K109)&lt;$D$83),$D109/$D$83,"")</f>
        <v/>
      </c>
      <c r="M109" s="79" t="str">
        <f>IF(AND($C109&lt;M$85,COUNT($E109:L109)&lt;$D$83),$D109/$D$83,"")</f>
        <v/>
      </c>
      <c r="N109" s="79" t="str">
        <f>IF(AND($C109&lt;N$85,COUNT($E109:M109)&lt;$D$83),$D109/$D$83,"")</f>
        <v/>
      </c>
      <c r="O109" s="79" t="str">
        <f>IF(AND($C109&lt;O$85,COUNT($E109:N109)&lt;$D$83),$D109/$D$83,"")</f>
        <v/>
      </c>
      <c r="P109" s="79" t="str">
        <f>IF(AND($C109&lt;P$85,COUNT($E109:O109)&lt;$D$83),$D109/$D$83,"")</f>
        <v/>
      </c>
      <c r="Q109" s="79" t="str">
        <f>IF(AND($C109&lt;Q$85,COUNT($E109:P109)&lt;$D$83),$D109/$D$83,"")</f>
        <v/>
      </c>
      <c r="R109" s="79" t="str">
        <f>IF(AND($C109&lt;R$85,COUNT($E109:Q109)&lt;$D$83),$D109/$D$83,"")</f>
        <v/>
      </c>
      <c r="S109" s="79" t="str">
        <f>IF(AND($C109&lt;S$85,COUNT($E109:R109)&lt;$D$83),$D109/$D$83,"")</f>
        <v/>
      </c>
      <c r="T109" s="79" t="str">
        <f>IF(AND($C109&lt;T$85,COUNT($E109:S109)&lt;$D$83),$D109/$D$83,"")</f>
        <v/>
      </c>
      <c r="U109" s="79" t="str">
        <f>IF(AND($C109&lt;U$85,COUNT($E109:T109)&lt;$D$83),$D109/$D$83,"")</f>
        <v/>
      </c>
      <c r="V109" s="79" t="str">
        <f>IF(AND($C109&lt;V$85,COUNT($E109:U109)&lt;$D$83),$D109/$D$83,"")</f>
        <v/>
      </c>
      <c r="W109" s="79" t="str">
        <f>IF(AND($C109&lt;W$85,COUNT($E109:V109)&lt;$D$83),$D109/$D$83,"")</f>
        <v/>
      </c>
      <c r="X109" s="79" t="str">
        <f>IF(AND($C109&lt;X$85,COUNT($E109:W109)&lt;$D$83),$D109/$D$83,"")</f>
        <v/>
      </c>
      <c r="Y109" s="42">
        <f t="shared" si="32"/>
        <v>0</v>
      </c>
    </row>
    <row r="110" spans="2:25" x14ac:dyDescent="0.15">
      <c r="B110" s="92"/>
      <c r="C110" s="49">
        <v>48</v>
      </c>
      <c r="D110" s="41">
        <v>0</v>
      </c>
      <c r="E110" s="42" t="str">
        <f t="shared" si="31"/>
        <v/>
      </c>
      <c r="F110" s="79" t="str">
        <f>IF(AND($C110&lt;F$85,COUNT($E110:E110)&lt;$D$83),$D110/$D$83,"")</f>
        <v/>
      </c>
      <c r="G110" s="79" t="str">
        <f>IF(AND($C110&lt;G$85,COUNT($E110:F110)&lt;$D$83),$D110/$D$83,"")</f>
        <v/>
      </c>
      <c r="H110" s="79" t="str">
        <f>IF(AND($C110&lt;H$85,COUNT($E110:G110)&lt;$D$83),$D110/$D$83,"")</f>
        <v/>
      </c>
      <c r="I110" s="79" t="str">
        <f>IF(AND($C110&lt;I$85,COUNT($E110:H110)&lt;$D$83),$D110/$D$83,"")</f>
        <v/>
      </c>
      <c r="J110" s="79" t="str">
        <f>IF(AND($C110&lt;J$85,COUNT($E110:I110)&lt;$D$83),$D110/$D$83,"")</f>
        <v/>
      </c>
      <c r="K110" s="79" t="str">
        <f>IF(AND($C110&lt;K$85,COUNT($E110:J110)&lt;$D$83),$D110/$D$83,"")</f>
        <v/>
      </c>
      <c r="L110" s="79" t="str">
        <f>IF(AND($C110&lt;L$85,COUNT($E110:K110)&lt;$D$83),$D110/$D$83,"")</f>
        <v/>
      </c>
      <c r="M110" s="79" t="str">
        <f>IF(AND($C110&lt;M$85,COUNT($E110:L110)&lt;$D$83),$D110/$D$83,"")</f>
        <v/>
      </c>
      <c r="N110" s="79" t="str">
        <f>IF(AND($C110&lt;N$85,COUNT($E110:M110)&lt;$D$83),$D110/$D$83,"")</f>
        <v/>
      </c>
      <c r="O110" s="79" t="str">
        <f>IF(AND($C110&lt;O$85,COUNT($E110:N110)&lt;$D$83),$D110/$D$83,"")</f>
        <v/>
      </c>
      <c r="P110" s="79" t="str">
        <f>IF(AND($C110&lt;P$85,COUNT($E110:O110)&lt;$D$83),$D110/$D$83,"")</f>
        <v/>
      </c>
      <c r="Q110" s="79" t="str">
        <f>IF(AND($C110&lt;Q$85,COUNT($E110:P110)&lt;$D$83),$D110/$D$83,"")</f>
        <v/>
      </c>
      <c r="R110" s="79" t="str">
        <f>IF(AND($C110&lt;R$85,COUNT($E110:Q110)&lt;$D$83),$D110/$D$83,"")</f>
        <v/>
      </c>
      <c r="S110" s="79" t="str">
        <f>IF(AND($C110&lt;S$85,COUNT($E110:R110)&lt;$D$83),$D110/$D$83,"")</f>
        <v/>
      </c>
      <c r="T110" s="79" t="str">
        <f>IF(AND($C110&lt;T$85,COUNT($E110:S110)&lt;$D$83),$D110/$D$83,"")</f>
        <v/>
      </c>
      <c r="U110" s="79" t="str">
        <f>IF(AND($C110&lt;U$85,COUNT($E110:T110)&lt;$D$83),$D110/$D$83,"")</f>
        <v/>
      </c>
      <c r="V110" s="79" t="str">
        <f>IF(AND($C110&lt;V$85,COUNT($E110:U110)&lt;$D$83),$D110/$D$83,"")</f>
        <v/>
      </c>
      <c r="W110" s="79" t="str">
        <f>IF(AND($C110&lt;W$85,COUNT($E110:V110)&lt;$D$83),$D110/$D$83,"")</f>
        <v/>
      </c>
      <c r="X110" s="79" t="str">
        <f>IF(AND($C110&lt;X$85,COUNT($E110:W110)&lt;$D$83),$D110/$D$83,"")</f>
        <v/>
      </c>
      <c r="Y110" s="42">
        <f t="shared" si="32"/>
        <v>0</v>
      </c>
    </row>
    <row r="111" spans="2:25" x14ac:dyDescent="0.15">
      <c r="B111" s="93"/>
      <c r="C111" s="52">
        <v>49</v>
      </c>
      <c r="D111" s="43">
        <v>0</v>
      </c>
      <c r="E111" s="44" t="str">
        <f t="shared" si="31"/>
        <v/>
      </c>
      <c r="F111" s="80" t="str">
        <f>IF(AND($C111&lt;F$85,COUNT($E111:E111)&lt;$D$83),$D111/$D$83,"")</f>
        <v/>
      </c>
      <c r="G111" s="80" t="str">
        <f>IF(AND($C111&lt;G$85,COUNT($E111:F111)&lt;$D$83),$D111/$D$83,"")</f>
        <v/>
      </c>
      <c r="H111" s="80" t="str">
        <f>IF(AND($C111&lt;H$85,COUNT($E111:G111)&lt;$D$83),$D111/$D$83,"")</f>
        <v/>
      </c>
      <c r="I111" s="80" t="str">
        <f>IF(AND($C111&lt;I$85,COUNT($E111:H111)&lt;$D$83),$D111/$D$83,"")</f>
        <v/>
      </c>
      <c r="J111" s="80" t="str">
        <f>IF(AND($C111&lt;J$85,COUNT($E111:I111)&lt;$D$83),$D111/$D$83,"")</f>
        <v/>
      </c>
      <c r="K111" s="80" t="str">
        <f>IF(AND($C111&lt;K$85,COUNT($E111:J111)&lt;$D$83),$D111/$D$83,"")</f>
        <v/>
      </c>
      <c r="L111" s="80" t="str">
        <f>IF(AND($C111&lt;L$85,COUNT($E111:K111)&lt;$D$83),$D111/$D$83,"")</f>
        <v/>
      </c>
      <c r="M111" s="80" t="str">
        <f>IF(AND($C111&lt;M$85,COUNT($E111:L111)&lt;$D$83),$D111/$D$83,"")</f>
        <v/>
      </c>
      <c r="N111" s="80" t="str">
        <f>IF(AND($C111&lt;N$85,COUNT($E111:M111)&lt;$D$83),$D111/$D$83,"")</f>
        <v/>
      </c>
      <c r="O111" s="80" t="str">
        <f>IF(AND($C111&lt;O$85,COUNT($E111:N111)&lt;$D$83),$D111/$D$83,"")</f>
        <v/>
      </c>
      <c r="P111" s="80" t="str">
        <f>IF(AND($C111&lt;P$85,COUNT($E111:O111)&lt;$D$83),$D111/$D$83,"")</f>
        <v/>
      </c>
      <c r="Q111" s="80" t="str">
        <f>IF(AND($C111&lt;Q$85,COUNT($E111:P111)&lt;$D$83),$D111/$D$83,"")</f>
        <v/>
      </c>
      <c r="R111" s="80" t="str">
        <f>IF(AND($C111&lt;R$85,COUNT($E111:Q111)&lt;$D$83),$D111/$D$83,"")</f>
        <v/>
      </c>
      <c r="S111" s="80" t="str">
        <f>IF(AND($C111&lt;S$85,COUNT($E111:R111)&lt;$D$83),$D111/$D$83,"")</f>
        <v/>
      </c>
      <c r="T111" s="80" t="str">
        <f>IF(AND($C111&lt;T$85,COUNT($E111:S111)&lt;$D$83),$D111/$D$83,"")</f>
        <v/>
      </c>
      <c r="U111" s="80" t="str">
        <f>IF(AND($C111&lt;U$85,COUNT($E111:T111)&lt;$D$83),$D111/$D$83,"")</f>
        <v/>
      </c>
      <c r="V111" s="80" t="str">
        <f>IF(AND($C111&lt;V$85,COUNT($E111:U111)&lt;$D$83),$D111/$D$83,"")</f>
        <v/>
      </c>
      <c r="W111" s="80" t="str">
        <f>IF(AND($C111&lt;W$85,COUNT($E111:V111)&lt;$D$83),$D111/$D$83,"")</f>
        <v/>
      </c>
      <c r="X111" s="80" t="str">
        <f>IF(AND($C111&lt;X$85,COUNT($E111:W111)&lt;$D$83),$D111/$D$83,"")</f>
        <v/>
      </c>
      <c r="Y111" s="44">
        <f t="shared" si="32"/>
        <v>0</v>
      </c>
    </row>
    <row r="113" spans="1:26" x14ac:dyDescent="0.15">
      <c r="Y113" s="123" t="s">
        <v>53</v>
      </c>
    </row>
    <row r="114" spans="1:26" ht="15" x14ac:dyDescent="0.15">
      <c r="A114" s="148" t="s">
        <v>153</v>
      </c>
      <c r="E114" s="10">
        <v>30</v>
      </c>
      <c r="F114" s="10">
        <f t="shared" ref="F114:U115" si="33">E114+1</f>
        <v>31</v>
      </c>
      <c r="G114" s="10">
        <f t="shared" si="33"/>
        <v>32</v>
      </c>
      <c r="H114" s="10">
        <f t="shared" si="33"/>
        <v>33</v>
      </c>
      <c r="I114" s="10">
        <f t="shared" si="33"/>
        <v>34</v>
      </c>
      <c r="J114" s="10">
        <f t="shared" si="33"/>
        <v>35</v>
      </c>
      <c r="K114" s="10">
        <f t="shared" si="33"/>
        <v>36</v>
      </c>
      <c r="L114" s="10">
        <f t="shared" si="33"/>
        <v>37</v>
      </c>
      <c r="M114" s="10">
        <f t="shared" si="33"/>
        <v>38</v>
      </c>
      <c r="N114" s="10">
        <f t="shared" si="33"/>
        <v>39</v>
      </c>
      <c r="O114" s="10">
        <f t="shared" si="33"/>
        <v>40</v>
      </c>
      <c r="P114" s="10">
        <f t="shared" si="33"/>
        <v>41</v>
      </c>
      <c r="Q114" s="10">
        <f t="shared" si="33"/>
        <v>42</v>
      </c>
      <c r="R114" s="10">
        <f t="shared" si="33"/>
        <v>43</v>
      </c>
      <c r="S114" s="10">
        <f t="shared" si="33"/>
        <v>44</v>
      </c>
      <c r="T114" s="10">
        <f t="shared" si="33"/>
        <v>45</v>
      </c>
      <c r="U114" s="10">
        <f t="shared" si="33"/>
        <v>46</v>
      </c>
      <c r="V114" s="10">
        <f t="shared" ref="V114:X115" si="34">U114+1</f>
        <v>47</v>
      </c>
      <c r="W114" s="10">
        <f t="shared" si="34"/>
        <v>48</v>
      </c>
      <c r="X114" s="10">
        <f t="shared" si="34"/>
        <v>49</v>
      </c>
      <c r="Y114" s="124"/>
    </row>
    <row r="115" spans="1:26" x14ac:dyDescent="0.15">
      <c r="E115" s="6">
        <v>1</v>
      </c>
      <c r="F115" s="6">
        <f t="shared" si="33"/>
        <v>2</v>
      </c>
      <c r="G115" s="6">
        <f t="shared" si="33"/>
        <v>3</v>
      </c>
      <c r="H115" s="6">
        <f t="shared" si="33"/>
        <v>4</v>
      </c>
      <c r="I115" s="6">
        <f t="shared" si="33"/>
        <v>5</v>
      </c>
      <c r="J115" s="6">
        <f t="shared" si="33"/>
        <v>6</v>
      </c>
      <c r="K115" s="6">
        <f t="shared" si="33"/>
        <v>7</v>
      </c>
      <c r="L115" s="6">
        <f t="shared" si="33"/>
        <v>8</v>
      </c>
      <c r="M115" s="6">
        <f t="shared" si="33"/>
        <v>9</v>
      </c>
      <c r="N115" s="6">
        <f t="shared" si="33"/>
        <v>10</v>
      </c>
      <c r="O115" s="6">
        <f t="shared" si="33"/>
        <v>11</v>
      </c>
      <c r="P115" s="6">
        <f t="shared" si="33"/>
        <v>12</v>
      </c>
      <c r="Q115" s="6">
        <f t="shared" si="33"/>
        <v>13</v>
      </c>
      <c r="R115" s="6">
        <f t="shared" si="33"/>
        <v>14</v>
      </c>
      <c r="S115" s="6">
        <f t="shared" si="33"/>
        <v>15</v>
      </c>
      <c r="T115" s="6">
        <f t="shared" si="33"/>
        <v>16</v>
      </c>
      <c r="U115" s="6">
        <f t="shared" si="33"/>
        <v>17</v>
      </c>
      <c r="V115" s="6">
        <f t="shared" si="34"/>
        <v>18</v>
      </c>
      <c r="W115" s="6">
        <f t="shared" si="34"/>
        <v>19</v>
      </c>
      <c r="X115" s="6">
        <f t="shared" si="34"/>
        <v>20</v>
      </c>
      <c r="Y115" s="125" t="s">
        <v>54</v>
      </c>
    </row>
    <row r="116" spans="1:26" x14ac:dyDescent="0.15">
      <c r="E116" s="7">
        <v>43555</v>
      </c>
      <c r="F116" s="7">
        <f t="shared" ref="F116:X116" si="35">DATE(YEAR(E116)+1,MONTH(E116),DAY(E116))</f>
        <v>43921</v>
      </c>
      <c r="G116" s="7">
        <f t="shared" si="35"/>
        <v>44286</v>
      </c>
      <c r="H116" s="7">
        <f t="shared" si="35"/>
        <v>44651</v>
      </c>
      <c r="I116" s="7">
        <f t="shared" si="35"/>
        <v>45016</v>
      </c>
      <c r="J116" s="7">
        <f t="shared" si="35"/>
        <v>45382</v>
      </c>
      <c r="K116" s="7">
        <f t="shared" si="35"/>
        <v>45747</v>
      </c>
      <c r="L116" s="7">
        <f t="shared" si="35"/>
        <v>46112</v>
      </c>
      <c r="M116" s="7">
        <f t="shared" si="35"/>
        <v>46477</v>
      </c>
      <c r="N116" s="7">
        <f t="shared" si="35"/>
        <v>46843</v>
      </c>
      <c r="O116" s="7">
        <f t="shared" si="35"/>
        <v>47208</v>
      </c>
      <c r="P116" s="7">
        <f t="shared" si="35"/>
        <v>47573</v>
      </c>
      <c r="Q116" s="7">
        <f t="shared" si="35"/>
        <v>47938</v>
      </c>
      <c r="R116" s="7">
        <f t="shared" si="35"/>
        <v>48304</v>
      </c>
      <c r="S116" s="7">
        <f t="shared" si="35"/>
        <v>48669</v>
      </c>
      <c r="T116" s="7">
        <f t="shared" si="35"/>
        <v>49034</v>
      </c>
      <c r="U116" s="7">
        <f t="shared" si="35"/>
        <v>49399</v>
      </c>
      <c r="V116" s="7">
        <f t="shared" si="35"/>
        <v>49765</v>
      </c>
      <c r="W116" s="7">
        <f t="shared" si="35"/>
        <v>50130</v>
      </c>
      <c r="X116" s="7">
        <f t="shared" si="35"/>
        <v>50495</v>
      </c>
      <c r="Y116" s="8"/>
    </row>
    <row r="117" spans="1:26" x14ac:dyDescent="0.15">
      <c r="B117" s="36"/>
      <c r="C117" s="47" t="s">
        <v>154</v>
      </c>
      <c r="D117" s="37"/>
      <c r="E117" s="42">
        <f t="array" ref="E117:X117">TRANSPOSE(Y92:Y111)</f>
        <v>0</v>
      </c>
      <c r="F117" s="42">
        <v>0</v>
      </c>
      <c r="G117" s="42">
        <v>0</v>
      </c>
      <c r="H117" s="42">
        <v>0</v>
      </c>
      <c r="I117" s="42">
        <v>0</v>
      </c>
      <c r="J117" s="42">
        <v>0</v>
      </c>
      <c r="K117" s="42">
        <v>0</v>
      </c>
      <c r="L117" s="42">
        <v>0</v>
      </c>
      <c r="M117" s="42">
        <v>0</v>
      </c>
      <c r="N117" s="42">
        <v>0</v>
      </c>
      <c r="O117" s="42">
        <v>0</v>
      </c>
      <c r="P117" s="42">
        <v>0</v>
      </c>
      <c r="Q117" s="42">
        <v>0</v>
      </c>
      <c r="R117" s="42">
        <v>0</v>
      </c>
      <c r="S117" s="42">
        <v>0</v>
      </c>
      <c r="T117" s="42">
        <v>0</v>
      </c>
      <c r="U117" s="42">
        <v>0</v>
      </c>
      <c r="V117" s="42">
        <v>0</v>
      </c>
      <c r="W117" s="42">
        <v>0</v>
      </c>
      <c r="X117" s="42">
        <v>0</v>
      </c>
      <c r="Y117" s="42">
        <f>SUM(E117:X117)</f>
        <v>0</v>
      </c>
    </row>
    <row r="118" spans="1:26" x14ac:dyDescent="0.15">
      <c r="B118" s="36"/>
      <c r="C118" s="47" t="s">
        <v>155</v>
      </c>
      <c r="D118" s="47"/>
      <c r="E118" s="45">
        <f t="shared" ref="E118:X118" si="36">SUM(E92:E111)</f>
        <v>0</v>
      </c>
      <c r="F118" s="45">
        <f t="shared" si="36"/>
        <v>0</v>
      </c>
      <c r="G118" s="45">
        <f t="shared" si="36"/>
        <v>0</v>
      </c>
      <c r="H118" s="45">
        <f t="shared" si="36"/>
        <v>0</v>
      </c>
      <c r="I118" s="45">
        <f t="shared" si="36"/>
        <v>0</v>
      </c>
      <c r="J118" s="45">
        <f t="shared" si="36"/>
        <v>0</v>
      </c>
      <c r="K118" s="45">
        <f t="shared" si="36"/>
        <v>0</v>
      </c>
      <c r="L118" s="45">
        <f t="shared" si="36"/>
        <v>0</v>
      </c>
      <c r="M118" s="45">
        <f t="shared" si="36"/>
        <v>0</v>
      </c>
      <c r="N118" s="45">
        <f t="shared" si="36"/>
        <v>0</v>
      </c>
      <c r="O118" s="45">
        <f t="shared" si="36"/>
        <v>0</v>
      </c>
      <c r="P118" s="45">
        <f t="shared" si="36"/>
        <v>0</v>
      </c>
      <c r="Q118" s="45">
        <f t="shared" si="36"/>
        <v>0</v>
      </c>
      <c r="R118" s="45">
        <f t="shared" si="36"/>
        <v>0</v>
      </c>
      <c r="S118" s="45">
        <f t="shared" si="36"/>
        <v>0</v>
      </c>
      <c r="T118" s="45">
        <f t="shared" si="36"/>
        <v>0</v>
      </c>
      <c r="U118" s="45">
        <f t="shared" si="36"/>
        <v>0</v>
      </c>
      <c r="V118" s="45">
        <f t="shared" si="36"/>
        <v>0</v>
      </c>
      <c r="W118" s="45">
        <f t="shared" si="36"/>
        <v>0</v>
      </c>
      <c r="X118" s="45">
        <f t="shared" si="36"/>
        <v>0</v>
      </c>
      <c r="Y118" s="45">
        <f t="shared" ref="Y118:Y119" si="37">SUM(E118:X118)</f>
        <v>0</v>
      </c>
    </row>
    <row r="119" spans="1:26" x14ac:dyDescent="0.15">
      <c r="B119" s="36"/>
      <c r="C119" s="47" t="s">
        <v>156</v>
      </c>
      <c r="D119" s="47"/>
      <c r="E119" s="45"/>
      <c r="F119" s="45"/>
      <c r="G119" s="45"/>
      <c r="H119" s="45"/>
      <c r="I119" s="45"/>
      <c r="J119" s="45"/>
      <c r="K119" s="45"/>
      <c r="L119" s="45"/>
      <c r="M119" s="45"/>
      <c r="N119" s="45"/>
      <c r="O119" s="45"/>
      <c r="P119" s="45"/>
      <c r="Q119" s="45"/>
      <c r="R119" s="45"/>
      <c r="S119" s="45"/>
      <c r="T119" s="45"/>
      <c r="U119" s="45"/>
      <c r="V119" s="45"/>
      <c r="W119" s="45"/>
      <c r="X119" s="45">
        <f>Y117</f>
        <v>0</v>
      </c>
      <c r="Y119" s="45">
        <f t="shared" si="37"/>
        <v>0</v>
      </c>
    </row>
    <row r="120" spans="1:26" x14ac:dyDescent="0.15">
      <c r="B120" s="36"/>
      <c r="C120" s="47" t="s">
        <v>157</v>
      </c>
      <c r="D120" s="47"/>
      <c r="E120" s="45">
        <f>E89-E118-E119</f>
        <v>0</v>
      </c>
      <c r="F120" s="45">
        <f>E120+F89-F118-F119</f>
        <v>0</v>
      </c>
      <c r="G120" s="45">
        <f t="shared" ref="G120:X120" si="38">F120+G89-G118-G119</f>
        <v>0</v>
      </c>
      <c r="H120" s="45">
        <f t="shared" si="38"/>
        <v>0</v>
      </c>
      <c r="I120" s="45">
        <f t="shared" si="38"/>
        <v>0</v>
      </c>
      <c r="J120" s="45">
        <f t="shared" si="38"/>
        <v>0</v>
      </c>
      <c r="K120" s="45">
        <f t="shared" si="38"/>
        <v>0</v>
      </c>
      <c r="L120" s="45">
        <f t="shared" si="38"/>
        <v>0</v>
      </c>
      <c r="M120" s="45">
        <f t="shared" si="38"/>
        <v>0</v>
      </c>
      <c r="N120" s="45">
        <f t="shared" si="38"/>
        <v>0</v>
      </c>
      <c r="O120" s="45">
        <f t="shared" si="38"/>
        <v>0</v>
      </c>
      <c r="P120" s="45">
        <f t="shared" si="38"/>
        <v>0</v>
      </c>
      <c r="Q120" s="45">
        <f t="shared" si="38"/>
        <v>0</v>
      </c>
      <c r="R120" s="45">
        <f t="shared" si="38"/>
        <v>0</v>
      </c>
      <c r="S120" s="45">
        <f t="shared" si="38"/>
        <v>0</v>
      </c>
      <c r="T120" s="45">
        <f t="shared" si="38"/>
        <v>0</v>
      </c>
      <c r="U120" s="45">
        <f t="shared" si="38"/>
        <v>0</v>
      </c>
      <c r="V120" s="45">
        <f t="shared" si="38"/>
        <v>0</v>
      </c>
      <c r="W120" s="45">
        <f t="shared" si="38"/>
        <v>0</v>
      </c>
      <c r="X120" s="45">
        <f t="shared" si="38"/>
        <v>0</v>
      </c>
      <c r="Y120" s="45"/>
    </row>
    <row r="121" spans="1:26" ht="15" thickBo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3" spans="1:26" ht="15.75" x14ac:dyDescent="0.15">
      <c r="A123" s="3"/>
      <c r="B123" s="36"/>
      <c r="C123" s="47" t="s">
        <v>134</v>
      </c>
      <c r="D123" s="20">
        <f>主要工事一覧!C126</f>
        <v>0</v>
      </c>
    </row>
    <row r="124" spans="1:26" ht="15.75" x14ac:dyDescent="0.15">
      <c r="A124" s="3"/>
      <c r="B124" s="19"/>
      <c r="C124" s="19"/>
      <c r="D124" s="17"/>
      <c r="Y124" s="123" t="s">
        <v>53</v>
      </c>
    </row>
    <row r="125" spans="1:26" ht="15" x14ac:dyDescent="0.15">
      <c r="A125" s="148" t="s">
        <v>136</v>
      </c>
      <c r="E125" s="10">
        <v>30</v>
      </c>
      <c r="F125" s="10">
        <f t="shared" ref="F125:U126" si="39">E125+1</f>
        <v>31</v>
      </c>
      <c r="G125" s="10">
        <f t="shared" si="39"/>
        <v>32</v>
      </c>
      <c r="H125" s="10">
        <f t="shared" si="39"/>
        <v>33</v>
      </c>
      <c r="I125" s="10">
        <f t="shared" si="39"/>
        <v>34</v>
      </c>
      <c r="J125" s="10">
        <f t="shared" si="39"/>
        <v>35</v>
      </c>
      <c r="K125" s="10">
        <f t="shared" si="39"/>
        <v>36</v>
      </c>
      <c r="L125" s="10">
        <f t="shared" si="39"/>
        <v>37</v>
      </c>
      <c r="M125" s="10">
        <f t="shared" si="39"/>
        <v>38</v>
      </c>
      <c r="N125" s="10">
        <f t="shared" si="39"/>
        <v>39</v>
      </c>
      <c r="O125" s="10">
        <f t="shared" si="39"/>
        <v>40</v>
      </c>
      <c r="P125" s="10">
        <f t="shared" si="39"/>
        <v>41</v>
      </c>
      <c r="Q125" s="10">
        <f t="shared" si="39"/>
        <v>42</v>
      </c>
      <c r="R125" s="10">
        <f t="shared" si="39"/>
        <v>43</v>
      </c>
      <c r="S125" s="10">
        <f t="shared" si="39"/>
        <v>44</v>
      </c>
      <c r="T125" s="10">
        <f t="shared" si="39"/>
        <v>45</v>
      </c>
      <c r="U125" s="10">
        <f t="shared" si="39"/>
        <v>46</v>
      </c>
      <c r="V125" s="10">
        <f t="shared" ref="V125:X126" si="40">U125+1</f>
        <v>47</v>
      </c>
      <c r="W125" s="10">
        <f t="shared" si="40"/>
        <v>48</v>
      </c>
      <c r="X125" s="10">
        <f t="shared" si="40"/>
        <v>49</v>
      </c>
      <c r="Y125" s="124"/>
    </row>
    <row r="126" spans="1:26" x14ac:dyDescent="0.15">
      <c r="E126" s="6">
        <v>1</v>
      </c>
      <c r="F126" s="6">
        <f t="shared" si="39"/>
        <v>2</v>
      </c>
      <c r="G126" s="6">
        <f t="shared" si="39"/>
        <v>3</v>
      </c>
      <c r="H126" s="6">
        <f t="shared" si="39"/>
        <v>4</v>
      </c>
      <c r="I126" s="6">
        <f t="shared" si="39"/>
        <v>5</v>
      </c>
      <c r="J126" s="6">
        <f t="shared" si="39"/>
        <v>6</v>
      </c>
      <c r="K126" s="6">
        <f t="shared" si="39"/>
        <v>7</v>
      </c>
      <c r="L126" s="6">
        <f t="shared" si="39"/>
        <v>8</v>
      </c>
      <c r="M126" s="6">
        <f t="shared" si="39"/>
        <v>9</v>
      </c>
      <c r="N126" s="6">
        <f t="shared" si="39"/>
        <v>10</v>
      </c>
      <c r="O126" s="6">
        <f t="shared" si="39"/>
        <v>11</v>
      </c>
      <c r="P126" s="6">
        <f t="shared" si="39"/>
        <v>12</v>
      </c>
      <c r="Q126" s="6">
        <f t="shared" si="39"/>
        <v>13</v>
      </c>
      <c r="R126" s="6">
        <f t="shared" si="39"/>
        <v>14</v>
      </c>
      <c r="S126" s="6">
        <f t="shared" si="39"/>
        <v>15</v>
      </c>
      <c r="T126" s="6">
        <f t="shared" si="39"/>
        <v>16</v>
      </c>
      <c r="U126" s="6">
        <f t="shared" si="39"/>
        <v>17</v>
      </c>
      <c r="V126" s="6">
        <f t="shared" si="40"/>
        <v>18</v>
      </c>
      <c r="W126" s="6">
        <f t="shared" si="40"/>
        <v>19</v>
      </c>
      <c r="X126" s="6">
        <f t="shared" si="40"/>
        <v>20</v>
      </c>
      <c r="Y126" s="125" t="s">
        <v>54</v>
      </c>
    </row>
    <row r="127" spans="1:26" x14ac:dyDescent="0.15">
      <c r="E127" s="7">
        <v>43555</v>
      </c>
      <c r="F127" s="7">
        <f t="shared" ref="F127:X127" si="41">DATE(YEAR(E127)+1,MONTH(E127),DAY(E127))</f>
        <v>43921</v>
      </c>
      <c r="G127" s="7">
        <f t="shared" si="41"/>
        <v>44286</v>
      </c>
      <c r="H127" s="7">
        <f t="shared" si="41"/>
        <v>44651</v>
      </c>
      <c r="I127" s="7">
        <f t="shared" si="41"/>
        <v>45016</v>
      </c>
      <c r="J127" s="7">
        <f t="shared" si="41"/>
        <v>45382</v>
      </c>
      <c r="K127" s="7">
        <f t="shared" si="41"/>
        <v>45747</v>
      </c>
      <c r="L127" s="7">
        <f t="shared" si="41"/>
        <v>46112</v>
      </c>
      <c r="M127" s="7">
        <f t="shared" si="41"/>
        <v>46477</v>
      </c>
      <c r="N127" s="7">
        <f t="shared" si="41"/>
        <v>46843</v>
      </c>
      <c r="O127" s="7">
        <f t="shared" si="41"/>
        <v>47208</v>
      </c>
      <c r="P127" s="7">
        <f t="shared" si="41"/>
        <v>47573</v>
      </c>
      <c r="Q127" s="7">
        <f t="shared" si="41"/>
        <v>47938</v>
      </c>
      <c r="R127" s="7">
        <f t="shared" si="41"/>
        <v>48304</v>
      </c>
      <c r="S127" s="7">
        <f t="shared" si="41"/>
        <v>48669</v>
      </c>
      <c r="T127" s="7">
        <f t="shared" si="41"/>
        <v>49034</v>
      </c>
      <c r="U127" s="7">
        <f t="shared" si="41"/>
        <v>49399</v>
      </c>
      <c r="V127" s="7">
        <f t="shared" si="41"/>
        <v>49765</v>
      </c>
      <c r="W127" s="7">
        <f t="shared" si="41"/>
        <v>50130</v>
      </c>
      <c r="X127" s="7">
        <f t="shared" si="41"/>
        <v>50495</v>
      </c>
      <c r="Y127" s="8"/>
    </row>
    <row r="128" spans="1:26" x14ac:dyDescent="0.15">
      <c r="B128" s="36"/>
      <c r="C128" s="47" t="s">
        <v>152</v>
      </c>
      <c r="D128" s="47"/>
      <c r="E128" s="46">
        <f>主要工事一覧!D126</f>
        <v>0</v>
      </c>
      <c r="F128" s="46">
        <f>主要工事一覧!E126</f>
        <v>0</v>
      </c>
      <c r="G128" s="46">
        <f>主要工事一覧!F126</f>
        <v>0</v>
      </c>
      <c r="H128" s="46">
        <f>主要工事一覧!G126</f>
        <v>0</v>
      </c>
      <c r="I128" s="46">
        <f>主要工事一覧!H126</f>
        <v>0</v>
      </c>
      <c r="J128" s="46">
        <f>主要工事一覧!I126</f>
        <v>0</v>
      </c>
      <c r="K128" s="46">
        <f>主要工事一覧!J126</f>
        <v>0</v>
      </c>
      <c r="L128" s="46">
        <f>主要工事一覧!K126</f>
        <v>0</v>
      </c>
      <c r="M128" s="46">
        <f>主要工事一覧!L126</f>
        <v>0</v>
      </c>
      <c r="N128" s="46">
        <f>主要工事一覧!M126</f>
        <v>0</v>
      </c>
      <c r="O128" s="46">
        <f>主要工事一覧!N126</f>
        <v>0</v>
      </c>
      <c r="P128" s="46">
        <f>主要工事一覧!O126</f>
        <v>0</v>
      </c>
      <c r="Q128" s="46">
        <f>主要工事一覧!P126</f>
        <v>0</v>
      </c>
      <c r="R128" s="46">
        <f>主要工事一覧!Q126</f>
        <v>0</v>
      </c>
      <c r="S128" s="46">
        <f>主要工事一覧!R126</f>
        <v>0</v>
      </c>
      <c r="T128" s="46">
        <f>主要工事一覧!S126</f>
        <v>0</v>
      </c>
      <c r="U128" s="46">
        <f>主要工事一覧!T126</f>
        <v>0</v>
      </c>
      <c r="V128" s="46">
        <f>主要工事一覧!U126</f>
        <v>0</v>
      </c>
      <c r="W128" s="46">
        <f>主要工事一覧!V126</f>
        <v>0</v>
      </c>
      <c r="X128" s="46">
        <f>主要工事一覧!W126</f>
        <v>0</v>
      </c>
      <c r="Y128" s="46">
        <f>SUM(E128:X128)</f>
        <v>0</v>
      </c>
    </row>
    <row r="129" spans="2:25" x14ac:dyDescent="0.15">
      <c r="B129" s="36"/>
      <c r="C129" s="47" t="s">
        <v>138</v>
      </c>
      <c r="D129" s="4">
        <v>1</v>
      </c>
      <c r="E129" s="45">
        <f t="shared" ref="E129:X129" si="42">E128*$D$129</f>
        <v>0</v>
      </c>
      <c r="F129" s="45">
        <f t="shared" si="42"/>
        <v>0</v>
      </c>
      <c r="G129" s="45">
        <f t="shared" si="42"/>
        <v>0</v>
      </c>
      <c r="H129" s="45">
        <f t="shared" si="42"/>
        <v>0</v>
      </c>
      <c r="I129" s="45">
        <f t="shared" si="42"/>
        <v>0</v>
      </c>
      <c r="J129" s="45">
        <f t="shared" si="42"/>
        <v>0</v>
      </c>
      <c r="K129" s="45">
        <f t="shared" si="42"/>
        <v>0</v>
      </c>
      <c r="L129" s="45">
        <f t="shared" si="42"/>
        <v>0</v>
      </c>
      <c r="M129" s="45">
        <f t="shared" si="42"/>
        <v>0</v>
      </c>
      <c r="N129" s="45">
        <f t="shared" si="42"/>
        <v>0</v>
      </c>
      <c r="O129" s="45">
        <f t="shared" si="42"/>
        <v>0</v>
      </c>
      <c r="P129" s="45">
        <f t="shared" si="42"/>
        <v>0</v>
      </c>
      <c r="Q129" s="45">
        <f t="shared" si="42"/>
        <v>0</v>
      </c>
      <c r="R129" s="45">
        <f t="shared" si="42"/>
        <v>0</v>
      </c>
      <c r="S129" s="45">
        <f t="shared" si="42"/>
        <v>0</v>
      </c>
      <c r="T129" s="45">
        <f t="shared" si="42"/>
        <v>0</v>
      </c>
      <c r="U129" s="45">
        <f t="shared" si="42"/>
        <v>0</v>
      </c>
      <c r="V129" s="45">
        <f t="shared" si="42"/>
        <v>0</v>
      </c>
      <c r="W129" s="45">
        <f t="shared" si="42"/>
        <v>0</v>
      </c>
      <c r="X129" s="45">
        <f t="shared" si="42"/>
        <v>0</v>
      </c>
      <c r="Y129" s="45">
        <f>SUM(E129:X129)</f>
        <v>0</v>
      </c>
    </row>
    <row r="131" spans="2:25" x14ac:dyDescent="0.15">
      <c r="E131" s="10">
        <v>30</v>
      </c>
      <c r="F131" s="10">
        <f t="shared" ref="F131:X131" si="43">E131+1</f>
        <v>31</v>
      </c>
      <c r="G131" s="10">
        <f t="shared" si="43"/>
        <v>32</v>
      </c>
      <c r="H131" s="10">
        <f t="shared" si="43"/>
        <v>33</v>
      </c>
      <c r="I131" s="10">
        <f t="shared" si="43"/>
        <v>34</v>
      </c>
      <c r="J131" s="10">
        <f t="shared" si="43"/>
        <v>35</v>
      </c>
      <c r="K131" s="10">
        <f t="shared" si="43"/>
        <v>36</v>
      </c>
      <c r="L131" s="10">
        <f t="shared" si="43"/>
        <v>37</v>
      </c>
      <c r="M131" s="10">
        <f t="shared" si="43"/>
        <v>38</v>
      </c>
      <c r="N131" s="10">
        <f t="shared" si="43"/>
        <v>39</v>
      </c>
      <c r="O131" s="10">
        <f t="shared" si="43"/>
        <v>40</v>
      </c>
      <c r="P131" s="10">
        <f t="shared" si="43"/>
        <v>41</v>
      </c>
      <c r="Q131" s="10">
        <f t="shared" si="43"/>
        <v>42</v>
      </c>
      <c r="R131" s="10">
        <f t="shared" si="43"/>
        <v>43</v>
      </c>
      <c r="S131" s="10">
        <f t="shared" si="43"/>
        <v>44</v>
      </c>
      <c r="T131" s="10">
        <f t="shared" si="43"/>
        <v>45</v>
      </c>
      <c r="U131" s="10">
        <f t="shared" si="43"/>
        <v>46</v>
      </c>
      <c r="V131" s="10">
        <f t="shared" si="43"/>
        <v>47</v>
      </c>
      <c r="W131" s="10">
        <f t="shared" si="43"/>
        <v>48</v>
      </c>
      <c r="X131" s="10">
        <f t="shared" si="43"/>
        <v>49</v>
      </c>
      <c r="Y131" s="5" t="s">
        <v>139</v>
      </c>
    </row>
    <row r="132" spans="2:25" x14ac:dyDescent="0.15">
      <c r="B132" s="91"/>
      <c r="C132" s="48">
        <f t="array" ref="C132:C151">TRANSPOSE(E125:X125)</f>
        <v>30</v>
      </c>
      <c r="D132" s="40">
        <f t="array" ref="D132:D151">TRANSPOSE(E129:X129)</f>
        <v>0</v>
      </c>
      <c r="E132" s="39" t="str">
        <f t="shared" ref="E132:E151" si="44">IF($C132&lt;E$125,$D132/$D$123,"")</f>
        <v/>
      </c>
      <c r="F132" s="39" t="str">
        <f>IF(AND($C132&lt;F$125,COUNT($E132:E132)&lt;$D$123),$D132/$D$123,"")</f>
        <v/>
      </c>
      <c r="G132" s="39" t="str">
        <f>IF(AND($C132&lt;G$125,COUNT($E132:F132)&lt;$D$123),$D132/$D$123,"")</f>
        <v/>
      </c>
      <c r="H132" s="39" t="str">
        <f>IF(AND($C132&lt;H$125,COUNT($E132:G132)&lt;$D$123),$D132/$D$123,"")</f>
        <v/>
      </c>
      <c r="I132" s="39" t="str">
        <f>IF(AND($C132&lt;I$125,COUNT($E132:H132)&lt;$D$123),$D132/$D$123,"")</f>
        <v/>
      </c>
      <c r="J132" s="39" t="str">
        <f>IF(AND($C132&lt;J$125,COUNT($E132:I132)&lt;$D$123),$D132/$D$123,"")</f>
        <v/>
      </c>
      <c r="K132" s="39" t="str">
        <f>IF(AND($C132&lt;K$125,COUNT($E132:J132)&lt;$D$123),$D132/$D$123,"")</f>
        <v/>
      </c>
      <c r="L132" s="39" t="str">
        <f>IF(AND($C132&lt;L$125,COUNT($E132:K132)&lt;$D$123),$D132/$D$123,"")</f>
        <v/>
      </c>
      <c r="M132" s="39" t="str">
        <f>IF(AND($C132&lt;M$125,COUNT($E132:L132)&lt;$D$123),$D132/$D$123,"")</f>
        <v/>
      </c>
      <c r="N132" s="39" t="str">
        <f>IF(AND($C132&lt;N$125,COUNT($E132:M132)&lt;$D$123),$D132/$D$123,"")</f>
        <v/>
      </c>
      <c r="O132" s="39" t="str">
        <f>IF(AND($C132&lt;O$125,COUNT($E132:N132)&lt;$D$123),$D132/$D$123,"")</f>
        <v/>
      </c>
      <c r="P132" s="39" t="str">
        <f>IF(AND($C132&lt;P$125,COUNT($E132:O132)&lt;$D$123),$D132/$D$123,"")</f>
        <v/>
      </c>
      <c r="Q132" s="39" t="str">
        <f>IF(AND($C132&lt;Q$125,COUNT($E132:P132)&lt;$D$123),$D132/$D$123,"")</f>
        <v/>
      </c>
      <c r="R132" s="39" t="str">
        <f>IF(AND($C132&lt;R$125,COUNT($E132:Q132)&lt;$D$123),$D132/$D$123,"")</f>
        <v/>
      </c>
      <c r="S132" s="39" t="str">
        <f>IF(AND($C132&lt;S$125,COUNT($E132:R132)&lt;$D$123),$D132/$D$123,"")</f>
        <v/>
      </c>
      <c r="T132" s="39" t="str">
        <f>IF(AND($C132&lt;T$125,COUNT($E132:S132)&lt;$D$123),$D132/$D$123,"")</f>
        <v/>
      </c>
      <c r="U132" s="39" t="str">
        <f>IF(AND($C132&lt;U$125,COUNT($E132:T132)&lt;$D$123),$D132/$D$123,"")</f>
        <v/>
      </c>
      <c r="V132" s="39" t="str">
        <f>IF(AND($C132&lt;V$125,COUNT($E132:U132)&lt;$D$123),$D132/$D$123,"")</f>
        <v/>
      </c>
      <c r="W132" s="39" t="str">
        <f>IF(AND($C132&lt;W$125,COUNT($E132:V132)&lt;$D$123),$D132/$D$123,"")</f>
        <v/>
      </c>
      <c r="X132" s="39" t="str">
        <f>IF(AND($C132&lt;X$125,COUNT($E132:W132)&lt;$D$123),$D132/$D$123,"")</f>
        <v/>
      </c>
      <c r="Y132" s="39">
        <f t="shared" ref="Y132:Y151" si="45">D132-SUM(E132:X132)</f>
        <v>0</v>
      </c>
    </row>
    <row r="133" spans="2:25" x14ac:dyDescent="0.15">
      <c r="B133" s="92"/>
      <c r="C133" s="49">
        <v>31</v>
      </c>
      <c r="D133" s="41">
        <v>0</v>
      </c>
      <c r="E133" s="42" t="str">
        <f t="shared" si="44"/>
        <v/>
      </c>
      <c r="F133" s="79" t="str">
        <f>IF(AND($C133&lt;F$125,COUNT($E133:E133)&lt;$D$123),$D133/$D$123,"")</f>
        <v/>
      </c>
      <c r="G133" s="79" t="str">
        <f>IF(AND($C133&lt;G$125,COUNT($E133:F133)&lt;$D$123),$D133/$D$123,"")</f>
        <v/>
      </c>
      <c r="H133" s="79" t="str">
        <f>IF(AND($C133&lt;H$125,COUNT($E133:G133)&lt;$D$123),$D133/$D$123,"")</f>
        <v/>
      </c>
      <c r="I133" s="79" t="str">
        <f>IF(AND($C133&lt;I$125,COUNT($E133:H133)&lt;$D$123),$D133/$D$123,"")</f>
        <v/>
      </c>
      <c r="J133" s="79" t="str">
        <f>IF(AND($C133&lt;J$125,COUNT($E133:I133)&lt;$D$123),$D133/$D$123,"")</f>
        <v/>
      </c>
      <c r="K133" s="79" t="str">
        <f>IF(AND($C133&lt;K$125,COUNT($E133:J133)&lt;$D$123),$D133/$D$123,"")</f>
        <v/>
      </c>
      <c r="L133" s="79" t="str">
        <f>IF(AND($C133&lt;L$125,COUNT($E133:K133)&lt;$D$123),$D133/$D$123,"")</f>
        <v/>
      </c>
      <c r="M133" s="79" t="str">
        <f>IF(AND($C133&lt;M$125,COUNT($E133:L133)&lt;$D$123),$D133/$D$123,"")</f>
        <v/>
      </c>
      <c r="N133" s="79" t="str">
        <f>IF(AND($C133&lt;N$125,COUNT($E133:M133)&lt;$D$123),$D133/$D$123,"")</f>
        <v/>
      </c>
      <c r="O133" s="79" t="str">
        <f>IF(AND($C133&lt;O$125,COUNT($E133:N133)&lt;$D$123),$D133/$D$123,"")</f>
        <v/>
      </c>
      <c r="P133" s="79" t="str">
        <f>IF(AND($C133&lt;P$125,COUNT($E133:O133)&lt;$D$123),$D133/$D$123,"")</f>
        <v/>
      </c>
      <c r="Q133" s="79" t="str">
        <f>IF(AND($C133&lt;Q$125,COUNT($E133:P133)&lt;$D$123),$D133/$D$123,"")</f>
        <v/>
      </c>
      <c r="R133" s="79" t="str">
        <f>IF(AND($C133&lt;R$125,COUNT($E133:Q133)&lt;$D$123),$D133/$D$123,"")</f>
        <v/>
      </c>
      <c r="S133" s="79" t="str">
        <f>IF(AND($C133&lt;S$125,COUNT($E133:R133)&lt;$D$123),$D133/$D$123,"")</f>
        <v/>
      </c>
      <c r="T133" s="79" t="str">
        <f>IF(AND($C133&lt;T$125,COUNT($E133:S133)&lt;$D$123),$D133/$D$123,"")</f>
        <v/>
      </c>
      <c r="U133" s="79" t="str">
        <f>IF(AND($C133&lt;U$125,COUNT($E133:T133)&lt;$D$123),$D133/$D$123,"")</f>
        <v/>
      </c>
      <c r="V133" s="79" t="str">
        <f>IF(AND($C133&lt;V$125,COUNT($E133:U133)&lt;$D$123),$D133/$D$123,"")</f>
        <v/>
      </c>
      <c r="W133" s="79" t="str">
        <f>IF(AND($C133&lt;W$125,COUNT($E133:V133)&lt;$D$123),$D133/$D$123,"")</f>
        <v/>
      </c>
      <c r="X133" s="79" t="str">
        <f>IF(AND($C133&lt;X$125,COUNT($E133:W133)&lt;$D$123),$D133/$D$123,"")</f>
        <v/>
      </c>
      <c r="Y133" s="42">
        <f t="shared" si="45"/>
        <v>0</v>
      </c>
    </row>
    <row r="134" spans="2:25" x14ac:dyDescent="0.15">
      <c r="B134" s="92"/>
      <c r="C134" s="49">
        <v>32</v>
      </c>
      <c r="D134" s="41">
        <v>0</v>
      </c>
      <c r="E134" s="42" t="str">
        <f t="shared" si="44"/>
        <v/>
      </c>
      <c r="F134" s="79" t="str">
        <f>IF(AND($C134&lt;F$125,COUNT($E134:E134)&lt;$D$123),$D134/$D$123,"")</f>
        <v/>
      </c>
      <c r="G134" s="79" t="str">
        <f>IF(AND($C134&lt;G$125,COUNT($E134:F134)&lt;$D$123),$D134/$D$123,"")</f>
        <v/>
      </c>
      <c r="H134" s="79" t="str">
        <f>IF(AND($C134&lt;H$125,COUNT($E134:G134)&lt;$D$123),$D134/$D$123,"")</f>
        <v/>
      </c>
      <c r="I134" s="79" t="str">
        <f>IF(AND($C134&lt;I$125,COUNT($E134:H134)&lt;$D$123),$D134/$D$123,"")</f>
        <v/>
      </c>
      <c r="J134" s="79" t="str">
        <f>IF(AND($C134&lt;J$125,COUNT($E134:I134)&lt;$D$123),$D134/$D$123,"")</f>
        <v/>
      </c>
      <c r="K134" s="79" t="str">
        <f>IF(AND($C134&lt;K$125,COUNT($E134:J134)&lt;$D$123),$D134/$D$123,"")</f>
        <v/>
      </c>
      <c r="L134" s="79" t="str">
        <f>IF(AND($C134&lt;L$125,COUNT($E134:K134)&lt;$D$123),$D134/$D$123,"")</f>
        <v/>
      </c>
      <c r="M134" s="79" t="str">
        <f>IF(AND($C134&lt;M$125,COUNT($E134:L134)&lt;$D$123),$D134/$D$123,"")</f>
        <v/>
      </c>
      <c r="N134" s="79" t="str">
        <f>IF(AND($C134&lt;N$125,COUNT($E134:M134)&lt;$D$123),$D134/$D$123,"")</f>
        <v/>
      </c>
      <c r="O134" s="79" t="str">
        <f>IF(AND($C134&lt;O$125,COUNT($E134:N134)&lt;$D$123),$D134/$D$123,"")</f>
        <v/>
      </c>
      <c r="P134" s="79" t="str">
        <f>IF(AND($C134&lt;P$125,COUNT($E134:O134)&lt;$D$123),$D134/$D$123,"")</f>
        <v/>
      </c>
      <c r="Q134" s="79" t="str">
        <f>IF(AND($C134&lt;Q$125,COUNT($E134:P134)&lt;$D$123),$D134/$D$123,"")</f>
        <v/>
      </c>
      <c r="R134" s="79" t="str">
        <f>IF(AND($C134&lt;R$125,COUNT($E134:Q134)&lt;$D$123),$D134/$D$123,"")</f>
        <v/>
      </c>
      <c r="S134" s="79" t="str">
        <f>IF(AND($C134&lt;S$125,COUNT($E134:R134)&lt;$D$123),$D134/$D$123,"")</f>
        <v/>
      </c>
      <c r="T134" s="79" t="str">
        <f>IF(AND($C134&lt;T$125,COUNT($E134:S134)&lt;$D$123),$D134/$D$123,"")</f>
        <v/>
      </c>
      <c r="U134" s="79" t="str">
        <f>IF(AND($C134&lt;U$125,COUNT($E134:T134)&lt;$D$123),$D134/$D$123,"")</f>
        <v/>
      </c>
      <c r="V134" s="79" t="str">
        <f>IF(AND($C134&lt;V$125,COUNT($E134:U134)&lt;$D$123),$D134/$D$123,"")</f>
        <v/>
      </c>
      <c r="W134" s="79" t="str">
        <f>IF(AND($C134&lt;W$125,COUNT($E134:V134)&lt;$D$123),$D134/$D$123,"")</f>
        <v/>
      </c>
      <c r="X134" s="79" t="str">
        <f>IF(AND($C134&lt;X$125,COUNT($E134:W134)&lt;$D$123),$D134/$D$123,"")</f>
        <v/>
      </c>
      <c r="Y134" s="42">
        <f t="shared" si="45"/>
        <v>0</v>
      </c>
    </row>
    <row r="135" spans="2:25" x14ac:dyDescent="0.15">
      <c r="B135" s="92"/>
      <c r="C135" s="49">
        <v>33</v>
      </c>
      <c r="D135" s="41">
        <v>0</v>
      </c>
      <c r="E135" s="42" t="str">
        <f t="shared" si="44"/>
        <v/>
      </c>
      <c r="F135" s="79" t="str">
        <f>IF(AND($C135&lt;F$125,COUNT($E135:E135)&lt;$D$123),$D135/$D$123,"")</f>
        <v/>
      </c>
      <c r="G135" s="79" t="str">
        <f>IF(AND($C135&lt;G$125,COUNT($E135:F135)&lt;$D$123),$D135/$D$123,"")</f>
        <v/>
      </c>
      <c r="H135" s="79" t="str">
        <f>IF(AND($C135&lt;H$125,COUNT($E135:G135)&lt;$D$123),$D135/$D$123,"")</f>
        <v/>
      </c>
      <c r="I135" s="79" t="str">
        <f>IF(AND($C135&lt;I$125,COUNT($E135:H135)&lt;$D$123),$D135/$D$123,"")</f>
        <v/>
      </c>
      <c r="J135" s="79" t="str">
        <f>IF(AND($C135&lt;J$125,COUNT($E135:I135)&lt;$D$123),$D135/$D$123,"")</f>
        <v/>
      </c>
      <c r="K135" s="79" t="str">
        <f>IF(AND($C135&lt;K$125,COUNT($E135:J135)&lt;$D$123),$D135/$D$123,"")</f>
        <v/>
      </c>
      <c r="L135" s="79" t="str">
        <f>IF(AND($C135&lt;L$125,COUNT($E135:K135)&lt;$D$123),$D135/$D$123,"")</f>
        <v/>
      </c>
      <c r="M135" s="79" t="str">
        <f>IF(AND($C135&lt;M$125,COUNT($E135:L135)&lt;$D$123),$D135/$D$123,"")</f>
        <v/>
      </c>
      <c r="N135" s="79" t="str">
        <f>IF(AND($C135&lt;N$125,COUNT($E135:M135)&lt;$D$123),$D135/$D$123,"")</f>
        <v/>
      </c>
      <c r="O135" s="79" t="str">
        <f>IF(AND($C135&lt;O$125,COUNT($E135:N135)&lt;$D$123),$D135/$D$123,"")</f>
        <v/>
      </c>
      <c r="P135" s="79" t="str">
        <f>IF(AND($C135&lt;P$125,COUNT($E135:O135)&lt;$D$123),$D135/$D$123,"")</f>
        <v/>
      </c>
      <c r="Q135" s="79" t="str">
        <f>IF(AND($C135&lt;Q$125,COUNT($E135:P135)&lt;$D$123),$D135/$D$123,"")</f>
        <v/>
      </c>
      <c r="R135" s="79" t="str">
        <f>IF(AND($C135&lt;R$125,COUNT($E135:Q135)&lt;$D$123),$D135/$D$123,"")</f>
        <v/>
      </c>
      <c r="S135" s="79" t="str">
        <f>IF(AND($C135&lt;S$125,COUNT($E135:R135)&lt;$D$123),$D135/$D$123,"")</f>
        <v/>
      </c>
      <c r="T135" s="79" t="str">
        <f>IF(AND($C135&lt;T$125,COUNT($E135:S135)&lt;$D$123),$D135/$D$123,"")</f>
        <v/>
      </c>
      <c r="U135" s="79" t="str">
        <f>IF(AND($C135&lt;U$125,COUNT($E135:T135)&lt;$D$123),$D135/$D$123,"")</f>
        <v/>
      </c>
      <c r="V135" s="79" t="str">
        <f>IF(AND($C135&lt;V$125,COUNT($E135:U135)&lt;$D$123),$D135/$D$123,"")</f>
        <v/>
      </c>
      <c r="W135" s="79" t="str">
        <f>IF(AND($C135&lt;W$125,COUNT($E135:V135)&lt;$D$123),$D135/$D$123,"")</f>
        <v/>
      </c>
      <c r="X135" s="79" t="str">
        <f>IF(AND($C135&lt;X$125,COUNT($E135:W135)&lt;$D$123),$D135/$D$123,"")</f>
        <v/>
      </c>
      <c r="Y135" s="42">
        <f t="shared" si="45"/>
        <v>0</v>
      </c>
    </row>
    <row r="136" spans="2:25" x14ac:dyDescent="0.15">
      <c r="B136" s="92"/>
      <c r="C136" s="49">
        <v>34</v>
      </c>
      <c r="D136" s="41">
        <v>0</v>
      </c>
      <c r="E136" s="42" t="str">
        <f t="shared" si="44"/>
        <v/>
      </c>
      <c r="F136" s="79" t="str">
        <f>IF(AND($C136&lt;F$125,COUNT($E136:E136)&lt;$D$123),$D136/$D$123,"")</f>
        <v/>
      </c>
      <c r="G136" s="79" t="str">
        <f>IF(AND($C136&lt;G$125,COUNT($E136:F136)&lt;$D$123),$D136/$D$123,"")</f>
        <v/>
      </c>
      <c r="H136" s="79" t="str">
        <f>IF(AND($C136&lt;H$125,COUNT($E136:G136)&lt;$D$123),$D136/$D$123,"")</f>
        <v/>
      </c>
      <c r="I136" s="79" t="str">
        <f>IF(AND($C136&lt;I$125,COUNT($E136:H136)&lt;$D$123),$D136/$D$123,"")</f>
        <v/>
      </c>
      <c r="J136" s="79" t="str">
        <f>IF(AND($C136&lt;J$125,COUNT($E136:I136)&lt;$D$123),$D136/$D$123,"")</f>
        <v/>
      </c>
      <c r="K136" s="79" t="str">
        <f>IF(AND($C136&lt;K$125,COUNT($E136:J136)&lt;$D$123),$D136/$D$123,"")</f>
        <v/>
      </c>
      <c r="L136" s="79" t="str">
        <f>IF(AND($C136&lt;L$125,COUNT($E136:K136)&lt;$D$123),$D136/$D$123,"")</f>
        <v/>
      </c>
      <c r="M136" s="79" t="str">
        <f>IF(AND($C136&lt;M$125,COUNT($E136:L136)&lt;$D$123),$D136/$D$123,"")</f>
        <v/>
      </c>
      <c r="N136" s="79" t="str">
        <f>IF(AND($C136&lt;N$125,COUNT($E136:M136)&lt;$D$123),$D136/$D$123,"")</f>
        <v/>
      </c>
      <c r="O136" s="79" t="str">
        <f>IF(AND($C136&lt;O$125,COUNT($E136:N136)&lt;$D$123),$D136/$D$123,"")</f>
        <v/>
      </c>
      <c r="P136" s="79" t="str">
        <f>IF(AND($C136&lt;P$125,COUNT($E136:O136)&lt;$D$123),$D136/$D$123,"")</f>
        <v/>
      </c>
      <c r="Q136" s="79" t="str">
        <f>IF(AND($C136&lt;Q$125,COUNT($E136:P136)&lt;$D$123),$D136/$D$123,"")</f>
        <v/>
      </c>
      <c r="R136" s="79" t="str">
        <f>IF(AND($C136&lt;R$125,COUNT($E136:Q136)&lt;$D$123),$D136/$D$123,"")</f>
        <v/>
      </c>
      <c r="S136" s="79" t="str">
        <f>IF(AND($C136&lt;S$125,COUNT($E136:R136)&lt;$D$123),$D136/$D$123,"")</f>
        <v/>
      </c>
      <c r="T136" s="79" t="str">
        <f>IF(AND($C136&lt;T$125,COUNT($E136:S136)&lt;$D$123),$D136/$D$123,"")</f>
        <v/>
      </c>
      <c r="U136" s="79" t="str">
        <f>IF(AND($C136&lt;U$125,COUNT($E136:T136)&lt;$D$123),$D136/$D$123,"")</f>
        <v/>
      </c>
      <c r="V136" s="79" t="str">
        <f>IF(AND($C136&lt;V$125,COUNT($E136:U136)&lt;$D$123),$D136/$D$123,"")</f>
        <v/>
      </c>
      <c r="W136" s="79" t="str">
        <f>IF(AND($C136&lt;W$125,COUNT($E136:V136)&lt;$D$123),$D136/$D$123,"")</f>
        <v/>
      </c>
      <c r="X136" s="79" t="str">
        <f>IF(AND($C136&lt;X$125,COUNT($E136:W136)&lt;$D$123),$D136/$D$123,"")</f>
        <v/>
      </c>
      <c r="Y136" s="42">
        <f t="shared" si="45"/>
        <v>0</v>
      </c>
    </row>
    <row r="137" spans="2:25" x14ac:dyDescent="0.15">
      <c r="B137" s="92"/>
      <c r="C137" s="49">
        <v>35</v>
      </c>
      <c r="D137" s="41">
        <v>0</v>
      </c>
      <c r="E137" s="42" t="str">
        <f t="shared" si="44"/>
        <v/>
      </c>
      <c r="F137" s="79" t="str">
        <f>IF(AND($C137&lt;F$125,COUNT($E137:E137)&lt;$D$123),$D137/$D$123,"")</f>
        <v/>
      </c>
      <c r="G137" s="79" t="str">
        <f>IF(AND($C137&lt;G$125,COUNT($E137:F137)&lt;$D$123),$D137/$D$123,"")</f>
        <v/>
      </c>
      <c r="H137" s="79" t="str">
        <f>IF(AND($C137&lt;H$125,COUNT($E137:G137)&lt;$D$123),$D137/$D$123,"")</f>
        <v/>
      </c>
      <c r="I137" s="79" t="str">
        <f>IF(AND($C137&lt;I$125,COUNT($E137:H137)&lt;$D$123),$D137/$D$123,"")</f>
        <v/>
      </c>
      <c r="J137" s="79" t="str">
        <f>IF(AND($C137&lt;J$125,COUNT($E137:I137)&lt;$D$123),$D137/$D$123,"")</f>
        <v/>
      </c>
      <c r="K137" s="79" t="str">
        <f>IF(AND($C137&lt;K$125,COUNT($E137:J137)&lt;$D$123),$D137/$D$123,"")</f>
        <v/>
      </c>
      <c r="L137" s="79" t="str">
        <f>IF(AND($C137&lt;L$125,COUNT($E137:K137)&lt;$D$123),$D137/$D$123,"")</f>
        <v/>
      </c>
      <c r="M137" s="79" t="str">
        <f>IF(AND($C137&lt;M$125,COUNT($E137:L137)&lt;$D$123),$D137/$D$123,"")</f>
        <v/>
      </c>
      <c r="N137" s="79" t="str">
        <f>IF(AND($C137&lt;N$125,COUNT($E137:M137)&lt;$D$123),$D137/$D$123,"")</f>
        <v/>
      </c>
      <c r="O137" s="79" t="str">
        <f>IF(AND($C137&lt;O$125,COUNT($E137:N137)&lt;$D$123),$D137/$D$123,"")</f>
        <v/>
      </c>
      <c r="P137" s="79" t="str">
        <f>IF(AND($C137&lt;P$125,COUNT($E137:O137)&lt;$D$123),$D137/$D$123,"")</f>
        <v/>
      </c>
      <c r="Q137" s="79" t="str">
        <f>IF(AND($C137&lt;Q$125,COUNT($E137:P137)&lt;$D$123),$D137/$D$123,"")</f>
        <v/>
      </c>
      <c r="R137" s="79" t="str">
        <f>IF(AND($C137&lt;R$125,COUNT($E137:Q137)&lt;$D$123),$D137/$D$123,"")</f>
        <v/>
      </c>
      <c r="S137" s="79" t="str">
        <f>IF(AND($C137&lt;S$125,COUNT($E137:R137)&lt;$D$123),$D137/$D$123,"")</f>
        <v/>
      </c>
      <c r="T137" s="79" t="str">
        <f>IF(AND($C137&lt;T$125,COUNT($E137:S137)&lt;$D$123),$D137/$D$123,"")</f>
        <v/>
      </c>
      <c r="U137" s="79" t="str">
        <f>IF(AND($C137&lt;U$125,COUNT($E137:T137)&lt;$D$123),$D137/$D$123,"")</f>
        <v/>
      </c>
      <c r="V137" s="79" t="str">
        <f>IF(AND($C137&lt;V$125,COUNT($E137:U137)&lt;$D$123),$D137/$D$123,"")</f>
        <v/>
      </c>
      <c r="W137" s="79" t="str">
        <f>IF(AND($C137&lt;W$125,COUNT($E137:V137)&lt;$D$123),$D137/$D$123,"")</f>
        <v/>
      </c>
      <c r="X137" s="79" t="str">
        <f>IF(AND($C137&lt;X$125,COUNT($E137:W137)&lt;$D$123),$D137/$D$123,"")</f>
        <v/>
      </c>
      <c r="Y137" s="42">
        <f t="shared" si="45"/>
        <v>0</v>
      </c>
    </row>
    <row r="138" spans="2:25" x14ac:dyDescent="0.15">
      <c r="B138" s="92"/>
      <c r="C138" s="49">
        <v>36</v>
      </c>
      <c r="D138" s="41">
        <v>0</v>
      </c>
      <c r="E138" s="42" t="str">
        <f t="shared" si="44"/>
        <v/>
      </c>
      <c r="F138" s="79" t="str">
        <f>IF(AND($C138&lt;F$125,COUNT($E138:E138)&lt;$D$123),$D138/$D$123,"")</f>
        <v/>
      </c>
      <c r="G138" s="79" t="str">
        <f>IF(AND($C138&lt;G$125,COUNT($E138:F138)&lt;$D$123),$D138/$D$123,"")</f>
        <v/>
      </c>
      <c r="H138" s="79" t="str">
        <f>IF(AND($C138&lt;H$125,COUNT($E138:G138)&lt;$D$123),$D138/$D$123,"")</f>
        <v/>
      </c>
      <c r="I138" s="79" t="str">
        <f>IF(AND($C138&lt;I$125,COUNT($E138:H138)&lt;$D$123),$D138/$D$123,"")</f>
        <v/>
      </c>
      <c r="J138" s="79" t="str">
        <f>IF(AND($C138&lt;J$125,COUNT($E138:I138)&lt;$D$123),$D138/$D$123,"")</f>
        <v/>
      </c>
      <c r="K138" s="79" t="str">
        <f>IF(AND($C138&lt;K$125,COUNT($E138:J138)&lt;$D$123),$D138/$D$123,"")</f>
        <v/>
      </c>
      <c r="L138" s="79" t="str">
        <f>IF(AND($C138&lt;L$125,COUNT($E138:K138)&lt;$D$123),$D138/$D$123,"")</f>
        <v/>
      </c>
      <c r="M138" s="79" t="str">
        <f>IF(AND($C138&lt;M$125,COUNT($E138:L138)&lt;$D$123),$D138/$D$123,"")</f>
        <v/>
      </c>
      <c r="N138" s="79" t="str">
        <f>IF(AND($C138&lt;N$125,COUNT($E138:M138)&lt;$D$123),$D138/$D$123,"")</f>
        <v/>
      </c>
      <c r="O138" s="79" t="str">
        <f>IF(AND($C138&lt;O$125,COUNT($E138:N138)&lt;$D$123),$D138/$D$123,"")</f>
        <v/>
      </c>
      <c r="P138" s="79" t="str">
        <f>IF(AND($C138&lt;P$125,COUNT($E138:O138)&lt;$D$123),$D138/$D$123,"")</f>
        <v/>
      </c>
      <c r="Q138" s="79" t="str">
        <f>IF(AND($C138&lt;Q$125,COUNT($E138:P138)&lt;$D$123),$D138/$D$123,"")</f>
        <v/>
      </c>
      <c r="R138" s="79" t="str">
        <f>IF(AND($C138&lt;R$125,COUNT($E138:Q138)&lt;$D$123),$D138/$D$123,"")</f>
        <v/>
      </c>
      <c r="S138" s="79" t="str">
        <f>IF(AND($C138&lt;S$125,COUNT($E138:R138)&lt;$D$123),$D138/$D$123,"")</f>
        <v/>
      </c>
      <c r="T138" s="79" t="str">
        <f>IF(AND($C138&lt;T$125,COUNT($E138:S138)&lt;$D$123),$D138/$D$123,"")</f>
        <v/>
      </c>
      <c r="U138" s="79" t="str">
        <f>IF(AND($C138&lt;U$125,COUNT($E138:T138)&lt;$D$123),$D138/$D$123,"")</f>
        <v/>
      </c>
      <c r="V138" s="79" t="str">
        <f>IF(AND($C138&lt;V$125,COUNT($E138:U138)&lt;$D$123),$D138/$D$123,"")</f>
        <v/>
      </c>
      <c r="W138" s="79" t="str">
        <f>IF(AND($C138&lt;W$125,COUNT($E138:V138)&lt;$D$123),$D138/$D$123,"")</f>
        <v/>
      </c>
      <c r="X138" s="79" t="str">
        <f>IF(AND($C138&lt;X$125,COUNT($E138:W138)&lt;$D$123),$D138/$D$123,"")</f>
        <v/>
      </c>
      <c r="Y138" s="42">
        <f t="shared" si="45"/>
        <v>0</v>
      </c>
    </row>
    <row r="139" spans="2:25" x14ac:dyDescent="0.15">
      <c r="B139" s="92"/>
      <c r="C139" s="49">
        <v>37</v>
      </c>
      <c r="D139" s="41">
        <v>0</v>
      </c>
      <c r="E139" s="42" t="str">
        <f t="shared" si="44"/>
        <v/>
      </c>
      <c r="F139" s="79" t="str">
        <f>IF(AND($C139&lt;F$125,COUNT($E139:E139)&lt;$D$123),$D139/$D$123,"")</f>
        <v/>
      </c>
      <c r="G139" s="79" t="str">
        <f>IF(AND($C139&lt;G$125,COUNT($E139:F139)&lt;$D$123),$D139/$D$123,"")</f>
        <v/>
      </c>
      <c r="H139" s="79" t="str">
        <f>IF(AND($C139&lt;H$125,COUNT($E139:G139)&lt;$D$123),$D139/$D$123,"")</f>
        <v/>
      </c>
      <c r="I139" s="79" t="str">
        <f>IF(AND($C139&lt;I$125,COUNT($E139:H139)&lt;$D$123),$D139/$D$123,"")</f>
        <v/>
      </c>
      <c r="J139" s="79" t="str">
        <f>IF(AND($C139&lt;J$125,COUNT($E139:I139)&lt;$D$123),$D139/$D$123,"")</f>
        <v/>
      </c>
      <c r="K139" s="79" t="str">
        <f>IF(AND($C139&lt;K$125,COUNT($E139:J139)&lt;$D$123),$D139/$D$123,"")</f>
        <v/>
      </c>
      <c r="L139" s="79" t="str">
        <f>IF(AND($C139&lt;L$125,COUNT($E139:K139)&lt;$D$123),$D139/$D$123,"")</f>
        <v/>
      </c>
      <c r="M139" s="79" t="str">
        <f>IF(AND($C139&lt;M$125,COUNT($E139:L139)&lt;$D$123),$D139/$D$123,"")</f>
        <v/>
      </c>
      <c r="N139" s="79" t="str">
        <f>IF(AND($C139&lt;N$125,COUNT($E139:M139)&lt;$D$123),$D139/$D$123,"")</f>
        <v/>
      </c>
      <c r="O139" s="79" t="str">
        <f>IF(AND($C139&lt;O$125,COUNT($E139:N139)&lt;$D$123),$D139/$D$123,"")</f>
        <v/>
      </c>
      <c r="P139" s="79" t="str">
        <f>IF(AND($C139&lt;P$125,COUNT($E139:O139)&lt;$D$123),$D139/$D$123,"")</f>
        <v/>
      </c>
      <c r="Q139" s="79" t="str">
        <f>IF(AND($C139&lt;Q$125,COUNT($E139:P139)&lt;$D$123),$D139/$D$123,"")</f>
        <v/>
      </c>
      <c r="R139" s="79" t="str">
        <f>IF(AND($C139&lt;R$125,COUNT($E139:Q139)&lt;$D$123),$D139/$D$123,"")</f>
        <v/>
      </c>
      <c r="S139" s="79" t="str">
        <f>IF(AND($C139&lt;S$125,COUNT($E139:R139)&lt;$D$123),$D139/$D$123,"")</f>
        <v/>
      </c>
      <c r="T139" s="79" t="str">
        <f>IF(AND($C139&lt;T$125,COUNT($E139:S139)&lt;$D$123),$D139/$D$123,"")</f>
        <v/>
      </c>
      <c r="U139" s="79" t="str">
        <f>IF(AND($C139&lt;U$125,COUNT($E139:T139)&lt;$D$123),$D139/$D$123,"")</f>
        <v/>
      </c>
      <c r="V139" s="79" t="str">
        <f>IF(AND($C139&lt;V$125,COUNT($E139:U139)&lt;$D$123),$D139/$D$123,"")</f>
        <v/>
      </c>
      <c r="W139" s="79" t="str">
        <f>IF(AND($C139&lt;W$125,COUNT($E139:V139)&lt;$D$123),$D139/$D$123,"")</f>
        <v/>
      </c>
      <c r="X139" s="79" t="str">
        <f>IF(AND($C139&lt;X$125,COUNT($E139:W139)&lt;$D$123),$D139/$D$123,"")</f>
        <v/>
      </c>
      <c r="Y139" s="42">
        <f t="shared" si="45"/>
        <v>0</v>
      </c>
    </row>
    <row r="140" spans="2:25" x14ac:dyDescent="0.15">
      <c r="B140" s="92"/>
      <c r="C140" s="49">
        <v>38</v>
      </c>
      <c r="D140" s="41">
        <v>0</v>
      </c>
      <c r="E140" s="42" t="str">
        <f t="shared" si="44"/>
        <v/>
      </c>
      <c r="F140" s="79" t="str">
        <f>IF(AND($C140&lt;F$125,COUNT($E140:E140)&lt;$D$123),$D140/$D$123,"")</f>
        <v/>
      </c>
      <c r="G140" s="79" t="str">
        <f>IF(AND($C140&lt;G$125,COUNT($E140:F140)&lt;$D$123),$D140/$D$123,"")</f>
        <v/>
      </c>
      <c r="H140" s="79" t="str">
        <f>IF(AND($C140&lt;H$125,COUNT($E140:G140)&lt;$D$123),$D140/$D$123,"")</f>
        <v/>
      </c>
      <c r="I140" s="79" t="str">
        <f>IF(AND($C140&lt;I$125,COUNT($E140:H140)&lt;$D$123),$D140/$D$123,"")</f>
        <v/>
      </c>
      <c r="J140" s="79" t="str">
        <f>IF(AND($C140&lt;J$125,COUNT($E140:I140)&lt;$D$123),$D140/$D$123,"")</f>
        <v/>
      </c>
      <c r="K140" s="79" t="str">
        <f>IF(AND($C140&lt;K$125,COUNT($E140:J140)&lt;$D$123),$D140/$D$123,"")</f>
        <v/>
      </c>
      <c r="L140" s="79" t="str">
        <f>IF(AND($C140&lt;L$125,COUNT($E140:K140)&lt;$D$123),$D140/$D$123,"")</f>
        <v/>
      </c>
      <c r="M140" s="79" t="str">
        <f>IF(AND($C140&lt;M$125,COUNT($E140:L140)&lt;$D$123),$D140/$D$123,"")</f>
        <v/>
      </c>
      <c r="N140" s="79" t="str">
        <f>IF(AND($C140&lt;N$125,COUNT($E140:M140)&lt;$D$123),$D140/$D$123,"")</f>
        <v/>
      </c>
      <c r="O140" s="79" t="str">
        <f>IF(AND($C140&lt;O$125,COUNT($E140:N140)&lt;$D$123),$D140/$D$123,"")</f>
        <v/>
      </c>
      <c r="P140" s="79" t="str">
        <f>IF(AND($C140&lt;P$125,COUNT($E140:O140)&lt;$D$123),$D140/$D$123,"")</f>
        <v/>
      </c>
      <c r="Q140" s="79" t="str">
        <f>IF(AND($C140&lt;Q$125,COUNT($E140:P140)&lt;$D$123),$D140/$D$123,"")</f>
        <v/>
      </c>
      <c r="R140" s="79" t="str">
        <f>IF(AND($C140&lt;R$125,COUNT($E140:Q140)&lt;$D$123),$D140/$D$123,"")</f>
        <v/>
      </c>
      <c r="S140" s="79" t="str">
        <f>IF(AND($C140&lt;S$125,COUNT($E140:R140)&lt;$D$123),$D140/$D$123,"")</f>
        <v/>
      </c>
      <c r="T140" s="79" t="str">
        <f>IF(AND($C140&lt;T$125,COUNT($E140:S140)&lt;$D$123),$D140/$D$123,"")</f>
        <v/>
      </c>
      <c r="U140" s="79" t="str">
        <f>IF(AND($C140&lt;U$125,COUNT($E140:T140)&lt;$D$123),$D140/$D$123,"")</f>
        <v/>
      </c>
      <c r="V140" s="79" t="str">
        <f>IF(AND($C140&lt;V$125,COUNT($E140:U140)&lt;$D$123),$D140/$D$123,"")</f>
        <v/>
      </c>
      <c r="W140" s="79" t="str">
        <f>IF(AND($C140&lt;W$125,COUNT($E140:V140)&lt;$D$123),$D140/$D$123,"")</f>
        <v/>
      </c>
      <c r="X140" s="79" t="str">
        <f>IF(AND($C140&lt;X$125,COUNT($E140:W140)&lt;$D$123),$D140/$D$123,"")</f>
        <v/>
      </c>
      <c r="Y140" s="42">
        <f t="shared" si="45"/>
        <v>0</v>
      </c>
    </row>
    <row r="141" spans="2:25" x14ac:dyDescent="0.15">
      <c r="B141" s="92"/>
      <c r="C141" s="49">
        <v>39</v>
      </c>
      <c r="D141" s="41">
        <v>0</v>
      </c>
      <c r="E141" s="42" t="str">
        <f t="shared" si="44"/>
        <v/>
      </c>
      <c r="F141" s="79" t="str">
        <f>IF(AND($C141&lt;F$125,COUNT($E141:E141)&lt;$D$123),$D141/$D$123,"")</f>
        <v/>
      </c>
      <c r="G141" s="79" t="str">
        <f>IF(AND($C141&lt;G$125,COUNT($E141:F141)&lt;$D$123),$D141/$D$123,"")</f>
        <v/>
      </c>
      <c r="H141" s="79" t="str">
        <f>IF(AND($C141&lt;H$125,COUNT($E141:G141)&lt;$D$123),$D141/$D$123,"")</f>
        <v/>
      </c>
      <c r="I141" s="79" t="str">
        <f>IF(AND($C141&lt;I$125,COUNT($E141:H141)&lt;$D$123),$D141/$D$123,"")</f>
        <v/>
      </c>
      <c r="J141" s="79" t="str">
        <f>IF(AND($C141&lt;J$125,COUNT($E141:I141)&lt;$D$123),$D141/$D$123,"")</f>
        <v/>
      </c>
      <c r="K141" s="79" t="str">
        <f>IF(AND($C141&lt;K$125,COUNT($E141:J141)&lt;$D$123),$D141/$D$123,"")</f>
        <v/>
      </c>
      <c r="L141" s="79" t="str">
        <f>IF(AND($C141&lt;L$125,COUNT($E141:K141)&lt;$D$123),$D141/$D$123,"")</f>
        <v/>
      </c>
      <c r="M141" s="79" t="str">
        <f>IF(AND($C141&lt;M$125,COUNT($E141:L141)&lt;$D$123),$D141/$D$123,"")</f>
        <v/>
      </c>
      <c r="N141" s="79" t="str">
        <f>IF(AND($C141&lt;N$125,COUNT($E141:M141)&lt;$D$123),$D141/$D$123,"")</f>
        <v/>
      </c>
      <c r="O141" s="79" t="str">
        <f>IF(AND($C141&lt;O$125,COUNT($E141:N141)&lt;$D$123),$D141/$D$123,"")</f>
        <v/>
      </c>
      <c r="P141" s="79" t="str">
        <f>IF(AND($C141&lt;P$125,COUNT($E141:O141)&lt;$D$123),$D141/$D$123,"")</f>
        <v/>
      </c>
      <c r="Q141" s="79" t="str">
        <f>IF(AND($C141&lt;Q$125,COUNT($E141:P141)&lt;$D$123),$D141/$D$123,"")</f>
        <v/>
      </c>
      <c r="R141" s="79" t="str">
        <f>IF(AND($C141&lt;R$125,COUNT($E141:Q141)&lt;$D$123),$D141/$D$123,"")</f>
        <v/>
      </c>
      <c r="S141" s="79" t="str">
        <f>IF(AND($C141&lt;S$125,COUNT($E141:R141)&lt;$D$123),$D141/$D$123,"")</f>
        <v/>
      </c>
      <c r="T141" s="79" t="str">
        <f>IF(AND($C141&lt;T$125,COUNT($E141:S141)&lt;$D$123),$D141/$D$123,"")</f>
        <v/>
      </c>
      <c r="U141" s="79" t="str">
        <f>IF(AND($C141&lt;U$125,COUNT($E141:T141)&lt;$D$123),$D141/$D$123,"")</f>
        <v/>
      </c>
      <c r="V141" s="79" t="str">
        <f>IF(AND($C141&lt;V$125,COUNT($E141:U141)&lt;$D$123),$D141/$D$123,"")</f>
        <v/>
      </c>
      <c r="W141" s="79" t="str">
        <f>IF(AND($C141&lt;W$125,COUNT($E141:V141)&lt;$D$123),$D141/$D$123,"")</f>
        <v/>
      </c>
      <c r="X141" s="79" t="str">
        <f>IF(AND($C141&lt;X$125,COUNT($E141:W141)&lt;$D$123),$D141/$D$123,"")</f>
        <v/>
      </c>
      <c r="Y141" s="42">
        <f t="shared" si="45"/>
        <v>0</v>
      </c>
    </row>
    <row r="142" spans="2:25" x14ac:dyDescent="0.15">
      <c r="B142" s="92"/>
      <c r="C142" s="49">
        <v>40</v>
      </c>
      <c r="D142" s="41">
        <v>0</v>
      </c>
      <c r="E142" s="42" t="str">
        <f t="shared" si="44"/>
        <v/>
      </c>
      <c r="F142" s="79" t="str">
        <f>IF(AND($C142&lt;F$125,COUNT($E142:E142)&lt;$D$123),$D142/$D$123,"")</f>
        <v/>
      </c>
      <c r="G142" s="79" t="str">
        <f>IF(AND($C142&lt;G$125,COUNT($E142:F142)&lt;$D$123),$D142/$D$123,"")</f>
        <v/>
      </c>
      <c r="H142" s="79" t="str">
        <f>IF(AND($C142&lt;H$125,COUNT($E142:G142)&lt;$D$123),$D142/$D$123,"")</f>
        <v/>
      </c>
      <c r="I142" s="79" t="str">
        <f>IF(AND($C142&lt;I$125,COUNT($E142:H142)&lt;$D$123),$D142/$D$123,"")</f>
        <v/>
      </c>
      <c r="J142" s="79" t="str">
        <f>IF(AND($C142&lt;J$125,COUNT($E142:I142)&lt;$D$123),$D142/$D$123,"")</f>
        <v/>
      </c>
      <c r="K142" s="79" t="str">
        <f>IF(AND($C142&lt;K$125,COUNT($E142:J142)&lt;$D$123),$D142/$D$123,"")</f>
        <v/>
      </c>
      <c r="L142" s="79" t="str">
        <f>IF(AND($C142&lt;L$125,COUNT($E142:K142)&lt;$D$123),$D142/$D$123,"")</f>
        <v/>
      </c>
      <c r="M142" s="79" t="str">
        <f>IF(AND($C142&lt;M$125,COUNT($E142:L142)&lt;$D$123),$D142/$D$123,"")</f>
        <v/>
      </c>
      <c r="N142" s="79" t="str">
        <f>IF(AND($C142&lt;N$125,COUNT($E142:M142)&lt;$D$123),$D142/$D$123,"")</f>
        <v/>
      </c>
      <c r="O142" s="79" t="str">
        <f>IF(AND($C142&lt;O$125,COUNT($E142:N142)&lt;$D$123),$D142/$D$123,"")</f>
        <v/>
      </c>
      <c r="P142" s="79" t="str">
        <f>IF(AND($C142&lt;P$125,COUNT($E142:O142)&lt;$D$123),$D142/$D$123,"")</f>
        <v/>
      </c>
      <c r="Q142" s="79" t="str">
        <f>IF(AND($C142&lt;Q$125,COUNT($E142:P142)&lt;$D$123),$D142/$D$123,"")</f>
        <v/>
      </c>
      <c r="R142" s="79" t="str">
        <f>IF(AND($C142&lt;R$125,COUNT($E142:Q142)&lt;$D$123),$D142/$D$123,"")</f>
        <v/>
      </c>
      <c r="S142" s="79" t="str">
        <f>IF(AND($C142&lt;S$125,COUNT($E142:R142)&lt;$D$123),$D142/$D$123,"")</f>
        <v/>
      </c>
      <c r="T142" s="79" t="str">
        <f>IF(AND($C142&lt;T$125,COUNT($E142:S142)&lt;$D$123),$D142/$D$123,"")</f>
        <v/>
      </c>
      <c r="U142" s="79" t="str">
        <f>IF(AND($C142&lt;U$125,COUNT($E142:T142)&lt;$D$123),$D142/$D$123,"")</f>
        <v/>
      </c>
      <c r="V142" s="79" t="str">
        <f>IF(AND($C142&lt;V$125,COUNT($E142:U142)&lt;$D$123),$D142/$D$123,"")</f>
        <v/>
      </c>
      <c r="W142" s="79" t="str">
        <f>IF(AND($C142&lt;W$125,COUNT($E142:V142)&lt;$D$123),$D142/$D$123,"")</f>
        <v/>
      </c>
      <c r="X142" s="79" t="str">
        <f>IF(AND($C142&lt;X$125,COUNT($E142:W142)&lt;$D$123),$D142/$D$123,"")</f>
        <v/>
      </c>
      <c r="Y142" s="42">
        <f t="shared" si="45"/>
        <v>0</v>
      </c>
    </row>
    <row r="143" spans="2:25" x14ac:dyDescent="0.15">
      <c r="B143" s="92"/>
      <c r="C143" s="49">
        <v>41</v>
      </c>
      <c r="D143" s="41">
        <v>0</v>
      </c>
      <c r="E143" s="42" t="str">
        <f t="shared" si="44"/>
        <v/>
      </c>
      <c r="F143" s="79" t="str">
        <f>IF(AND($C143&lt;F$125,COUNT($E143:E143)&lt;$D$123),$D143/$D$123,"")</f>
        <v/>
      </c>
      <c r="G143" s="79" t="str">
        <f>IF(AND($C143&lt;G$125,COUNT($E143:F143)&lt;$D$123),$D143/$D$123,"")</f>
        <v/>
      </c>
      <c r="H143" s="79" t="str">
        <f>IF(AND($C143&lt;H$125,COUNT($E143:G143)&lt;$D$123),$D143/$D$123,"")</f>
        <v/>
      </c>
      <c r="I143" s="79" t="str">
        <f>IF(AND($C143&lt;I$125,COUNT($E143:H143)&lt;$D$123),$D143/$D$123,"")</f>
        <v/>
      </c>
      <c r="J143" s="79" t="str">
        <f>IF(AND($C143&lt;J$125,COUNT($E143:I143)&lt;$D$123),$D143/$D$123,"")</f>
        <v/>
      </c>
      <c r="K143" s="79" t="str">
        <f>IF(AND($C143&lt;K$125,COUNT($E143:J143)&lt;$D$123),$D143/$D$123,"")</f>
        <v/>
      </c>
      <c r="L143" s="79" t="str">
        <f>IF(AND($C143&lt;L$125,COUNT($E143:K143)&lt;$D$123),$D143/$D$123,"")</f>
        <v/>
      </c>
      <c r="M143" s="79" t="str">
        <f>IF(AND($C143&lt;M$125,COUNT($E143:L143)&lt;$D$123),$D143/$D$123,"")</f>
        <v/>
      </c>
      <c r="N143" s="79" t="str">
        <f>IF(AND($C143&lt;N$125,COUNT($E143:M143)&lt;$D$123),$D143/$D$123,"")</f>
        <v/>
      </c>
      <c r="O143" s="79" t="str">
        <f>IF(AND($C143&lt;O$125,COUNT($E143:N143)&lt;$D$123),$D143/$D$123,"")</f>
        <v/>
      </c>
      <c r="P143" s="79" t="str">
        <f>IF(AND($C143&lt;P$125,COUNT($E143:O143)&lt;$D$123),$D143/$D$123,"")</f>
        <v/>
      </c>
      <c r="Q143" s="79" t="str">
        <f>IF(AND($C143&lt;Q$125,COUNT($E143:P143)&lt;$D$123),$D143/$D$123,"")</f>
        <v/>
      </c>
      <c r="R143" s="79" t="str">
        <f>IF(AND($C143&lt;R$125,COUNT($E143:Q143)&lt;$D$123),$D143/$D$123,"")</f>
        <v/>
      </c>
      <c r="S143" s="79" t="str">
        <f>IF(AND($C143&lt;S$125,COUNT($E143:R143)&lt;$D$123),$D143/$D$123,"")</f>
        <v/>
      </c>
      <c r="T143" s="79" t="str">
        <f>IF(AND($C143&lt;T$125,COUNT($E143:S143)&lt;$D$123),$D143/$D$123,"")</f>
        <v/>
      </c>
      <c r="U143" s="79" t="str">
        <f>IF(AND($C143&lt;U$125,COUNT($E143:T143)&lt;$D$123),$D143/$D$123,"")</f>
        <v/>
      </c>
      <c r="V143" s="79" t="str">
        <f>IF(AND($C143&lt;V$125,COUNT($E143:U143)&lt;$D$123),$D143/$D$123,"")</f>
        <v/>
      </c>
      <c r="W143" s="79" t="str">
        <f>IF(AND($C143&lt;W$125,COUNT($E143:V143)&lt;$D$123),$D143/$D$123,"")</f>
        <v/>
      </c>
      <c r="X143" s="79" t="str">
        <f>IF(AND($C143&lt;X$125,COUNT($E143:W143)&lt;$D$123),$D143/$D$123,"")</f>
        <v/>
      </c>
      <c r="Y143" s="42">
        <f t="shared" si="45"/>
        <v>0</v>
      </c>
    </row>
    <row r="144" spans="2:25" x14ac:dyDescent="0.15">
      <c r="B144" s="92"/>
      <c r="C144" s="49">
        <v>42</v>
      </c>
      <c r="D144" s="41">
        <v>0</v>
      </c>
      <c r="E144" s="42" t="str">
        <f t="shared" si="44"/>
        <v/>
      </c>
      <c r="F144" s="79" t="str">
        <f>IF(AND($C144&lt;F$125,COUNT($E144:E144)&lt;$D$123),$D144/$D$123,"")</f>
        <v/>
      </c>
      <c r="G144" s="79" t="str">
        <f>IF(AND($C144&lt;G$125,COUNT($E144:F144)&lt;$D$123),$D144/$D$123,"")</f>
        <v/>
      </c>
      <c r="H144" s="79" t="str">
        <f>IF(AND($C144&lt;H$125,COUNT($E144:G144)&lt;$D$123),$D144/$D$123,"")</f>
        <v/>
      </c>
      <c r="I144" s="79" t="str">
        <f>IF(AND($C144&lt;I$125,COUNT($E144:H144)&lt;$D$123),$D144/$D$123,"")</f>
        <v/>
      </c>
      <c r="J144" s="79" t="str">
        <f>IF(AND($C144&lt;J$125,COUNT($E144:I144)&lt;$D$123),$D144/$D$123,"")</f>
        <v/>
      </c>
      <c r="K144" s="79" t="str">
        <f>IF(AND($C144&lt;K$125,COUNT($E144:J144)&lt;$D$123),$D144/$D$123,"")</f>
        <v/>
      </c>
      <c r="L144" s="79" t="str">
        <f>IF(AND($C144&lt;L$125,COUNT($E144:K144)&lt;$D$123),$D144/$D$123,"")</f>
        <v/>
      </c>
      <c r="M144" s="79" t="str">
        <f>IF(AND($C144&lt;M$125,COUNT($E144:L144)&lt;$D$123),$D144/$D$123,"")</f>
        <v/>
      </c>
      <c r="N144" s="79" t="str">
        <f>IF(AND($C144&lt;N$125,COUNT($E144:M144)&lt;$D$123),$D144/$D$123,"")</f>
        <v/>
      </c>
      <c r="O144" s="79" t="str">
        <f>IF(AND($C144&lt;O$125,COUNT($E144:N144)&lt;$D$123),$D144/$D$123,"")</f>
        <v/>
      </c>
      <c r="P144" s="79" t="str">
        <f>IF(AND($C144&lt;P$125,COUNT($E144:O144)&lt;$D$123),$D144/$D$123,"")</f>
        <v/>
      </c>
      <c r="Q144" s="79" t="str">
        <f>IF(AND($C144&lt;Q$125,COUNT($E144:P144)&lt;$D$123),$D144/$D$123,"")</f>
        <v/>
      </c>
      <c r="R144" s="79" t="str">
        <f>IF(AND($C144&lt;R$125,COUNT($E144:Q144)&lt;$D$123),$D144/$D$123,"")</f>
        <v/>
      </c>
      <c r="S144" s="79" t="str">
        <f>IF(AND($C144&lt;S$125,COUNT($E144:R144)&lt;$D$123),$D144/$D$123,"")</f>
        <v/>
      </c>
      <c r="T144" s="79" t="str">
        <f>IF(AND($C144&lt;T$125,COUNT($E144:S144)&lt;$D$123),$D144/$D$123,"")</f>
        <v/>
      </c>
      <c r="U144" s="79" t="str">
        <f>IF(AND($C144&lt;U$125,COUNT($E144:T144)&lt;$D$123),$D144/$D$123,"")</f>
        <v/>
      </c>
      <c r="V144" s="79" t="str">
        <f>IF(AND($C144&lt;V$125,COUNT($E144:U144)&lt;$D$123),$D144/$D$123,"")</f>
        <v/>
      </c>
      <c r="W144" s="79" t="str">
        <f>IF(AND($C144&lt;W$125,COUNT($E144:V144)&lt;$D$123),$D144/$D$123,"")</f>
        <v/>
      </c>
      <c r="X144" s="79" t="str">
        <f>IF(AND($C144&lt;X$125,COUNT($E144:W144)&lt;$D$123),$D144/$D$123,"")</f>
        <v/>
      </c>
      <c r="Y144" s="42">
        <f t="shared" si="45"/>
        <v>0</v>
      </c>
    </row>
    <row r="145" spans="1:25" x14ac:dyDescent="0.15">
      <c r="B145" s="92"/>
      <c r="C145" s="49">
        <v>43</v>
      </c>
      <c r="D145" s="41">
        <v>0</v>
      </c>
      <c r="E145" s="42" t="str">
        <f t="shared" si="44"/>
        <v/>
      </c>
      <c r="F145" s="79" t="str">
        <f>IF(AND($C145&lt;F$125,COUNT($E145:E145)&lt;$D$123),$D145/$D$123,"")</f>
        <v/>
      </c>
      <c r="G145" s="79" t="str">
        <f>IF(AND($C145&lt;G$125,COUNT($E145:F145)&lt;$D$123),$D145/$D$123,"")</f>
        <v/>
      </c>
      <c r="H145" s="79" t="str">
        <f>IF(AND($C145&lt;H$125,COUNT($E145:G145)&lt;$D$123),$D145/$D$123,"")</f>
        <v/>
      </c>
      <c r="I145" s="79" t="str">
        <f>IF(AND($C145&lt;I$125,COUNT($E145:H145)&lt;$D$123),$D145/$D$123,"")</f>
        <v/>
      </c>
      <c r="J145" s="79" t="str">
        <f>IF(AND($C145&lt;J$125,COUNT($E145:I145)&lt;$D$123),$D145/$D$123,"")</f>
        <v/>
      </c>
      <c r="K145" s="79" t="str">
        <f>IF(AND($C145&lt;K$125,COUNT($E145:J145)&lt;$D$123),$D145/$D$123,"")</f>
        <v/>
      </c>
      <c r="L145" s="79" t="str">
        <f>IF(AND($C145&lt;L$125,COUNT($E145:K145)&lt;$D$123),$D145/$D$123,"")</f>
        <v/>
      </c>
      <c r="M145" s="79" t="str">
        <f>IF(AND($C145&lt;M$125,COUNT($E145:L145)&lt;$D$123),$D145/$D$123,"")</f>
        <v/>
      </c>
      <c r="N145" s="79" t="str">
        <f>IF(AND($C145&lt;N$125,COUNT($E145:M145)&lt;$D$123),$D145/$D$123,"")</f>
        <v/>
      </c>
      <c r="O145" s="79" t="str">
        <f>IF(AND($C145&lt;O$125,COUNT($E145:N145)&lt;$D$123),$D145/$D$123,"")</f>
        <v/>
      </c>
      <c r="P145" s="79" t="str">
        <f>IF(AND($C145&lt;P$125,COUNT($E145:O145)&lt;$D$123),$D145/$D$123,"")</f>
        <v/>
      </c>
      <c r="Q145" s="79" t="str">
        <f>IF(AND($C145&lt;Q$125,COUNT($E145:P145)&lt;$D$123),$D145/$D$123,"")</f>
        <v/>
      </c>
      <c r="R145" s="79" t="str">
        <f>IF(AND($C145&lt;R$125,COUNT($E145:Q145)&lt;$D$123),$D145/$D$123,"")</f>
        <v/>
      </c>
      <c r="S145" s="79" t="str">
        <f>IF(AND($C145&lt;S$125,COUNT($E145:R145)&lt;$D$123),$D145/$D$123,"")</f>
        <v/>
      </c>
      <c r="T145" s="79" t="str">
        <f>IF(AND($C145&lt;T$125,COUNT($E145:S145)&lt;$D$123),$D145/$D$123,"")</f>
        <v/>
      </c>
      <c r="U145" s="79" t="str">
        <f>IF(AND($C145&lt;U$125,COUNT($E145:T145)&lt;$D$123),$D145/$D$123,"")</f>
        <v/>
      </c>
      <c r="V145" s="79" t="str">
        <f>IF(AND($C145&lt;V$125,COUNT($E145:U145)&lt;$D$123),$D145/$D$123,"")</f>
        <v/>
      </c>
      <c r="W145" s="79" t="str">
        <f>IF(AND($C145&lt;W$125,COUNT($E145:V145)&lt;$D$123),$D145/$D$123,"")</f>
        <v/>
      </c>
      <c r="X145" s="79" t="str">
        <f>IF(AND($C145&lt;X$125,COUNT($E145:W145)&lt;$D$123),$D145/$D$123,"")</f>
        <v/>
      </c>
      <c r="Y145" s="42">
        <f t="shared" si="45"/>
        <v>0</v>
      </c>
    </row>
    <row r="146" spans="1:25" x14ac:dyDescent="0.15">
      <c r="B146" s="92"/>
      <c r="C146" s="49">
        <v>44</v>
      </c>
      <c r="D146" s="41">
        <v>0</v>
      </c>
      <c r="E146" s="42" t="str">
        <f t="shared" si="44"/>
        <v/>
      </c>
      <c r="F146" s="79" t="str">
        <f>IF(AND($C146&lt;F$125,COUNT($E146:E146)&lt;$D$123),$D146/$D$123,"")</f>
        <v/>
      </c>
      <c r="G146" s="79" t="str">
        <f>IF(AND($C146&lt;G$125,COUNT($E146:F146)&lt;$D$123),$D146/$D$123,"")</f>
        <v/>
      </c>
      <c r="H146" s="79" t="str">
        <f>IF(AND($C146&lt;H$125,COUNT($E146:G146)&lt;$D$123),$D146/$D$123,"")</f>
        <v/>
      </c>
      <c r="I146" s="79" t="str">
        <f>IF(AND($C146&lt;I$125,COUNT($E146:H146)&lt;$D$123),$D146/$D$123,"")</f>
        <v/>
      </c>
      <c r="J146" s="79" t="str">
        <f>IF(AND($C146&lt;J$125,COUNT($E146:I146)&lt;$D$123),$D146/$D$123,"")</f>
        <v/>
      </c>
      <c r="K146" s="79" t="str">
        <f>IF(AND($C146&lt;K$125,COUNT($E146:J146)&lt;$D$123),$D146/$D$123,"")</f>
        <v/>
      </c>
      <c r="L146" s="79" t="str">
        <f>IF(AND($C146&lt;L$125,COUNT($E146:K146)&lt;$D$123),$D146/$D$123,"")</f>
        <v/>
      </c>
      <c r="M146" s="79" t="str">
        <f>IF(AND($C146&lt;M$125,COUNT($E146:L146)&lt;$D$123),$D146/$D$123,"")</f>
        <v/>
      </c>
      <c r="N146" s="79" t="str">
        <f>IF(AND($C146&lt;N$125,COUNT($E146:M146)&lt;$D$123),$D146/$D$123,"")</f>
        <v/>
      </c>
      <c r="O146" s="79" t="str">
        <f>IF(AND($C146&lt;O$125,COUNT($E146:N146)&lt;$D$123),$D146/$D$123,"")</f>
        <v/>
      </c>
      <c r="P146" s="79" t="str">
        <f>IF(AND($C146&lt;P$125,COUNT($E146:O146)&lt;$D$123),$D146/$D$123,"")</f>
        <v/>
      </c>
      <c r="Q146" s="79" t="str">
        <f>IF(AND($C146&lt;Q$125,COUNT($E146:P146)&lt;$D$123),$D146/$D$123,"")</f>
        <v/>
      </c>
      <c r="R146" s="79" t="str">
        <f>IF(AND($C146&lt;R$125,COUNT($E146:Q146)&lt;$D$123),$D146/$D$123,"")</f>
        <v/>
      </c>
      <c r="S146" s="79" t="str">
        <f>IF(AND($C146&lt;S$125,COUNT($E146:R146)&lt;$D$123),$D146/$D$123,"")</f>
        <v/>
      </c>
      <c r="T146" s="79" t="str">
        <f>IF(AND($C146&lt;T$125,COUNT($E146:S146)&lt;$D$123),$D146/$D$123,"")</f>
        <v/>
      </c>
      <c r="U146" s="79" t="str">
        <f>IF(AND($C146&lt;U$125,COUNT($E146:T146)&lt;$D$123),$D146/$D$123,"")</f>
        <v/>
      </c>
      <c r="V146" s="79" t="str">
        <f>IF(AND($C146&lt;V$125,COUNT($E146:U146)&lt;$D$123),$D146/$D$123,"")</f>
        <v/>
      </c>
      <c r="W146" s="79" t="str">
        <f>IF(AND($C146&lt;W$125,COUNT($E146:V146)&lt;$D$123),$D146/$D$123,"")</f>
        <v/>
      </c>
      <c r="X146" s="79" t="str">
        <f>IF(AND($C146&lt;X$125,COUNT($E146:W146)&lt;$D$123),$D146/$D$123,"")</f>
        <v/>
      </c>
      <c r="Y146" s="42">
        <f t="shared" si="45"/>
        <v>0</v>
      </c>
    </row>
    <row r="147" spans="1:25" x14ac:dyDescent="0.15">
      <c r="B147" s="92"/>
      <c r="C147" s="49">
        <v>45</v>
      </c>
      <c r="D147" s="41">
        <v>0</v>
      </c>
      <c r="E147" s="42" t="str">
        <f t="shared" si="44"/>
        <v/>
      </c>
      <c r="F147" s="79" t="str">
        <f>IF(AND($C147&lt;F$125,COUNT($E147:E147)&lt;$D$123),$D147/$D$123,"")</f>
        <v/>
      </c>
      <c r="G147" s="79" t="str">
        <f>IF(AND($C147&lt;G$125,COUNT($E147:F147)&lt;$D$123),$D147/$D$123,"")</f>
        <v/>
      </c>
      <c r="H147" s="79" t="str">
        <f>IF(AND($C147&lt;H$125,COUNT($E147:G147)&lt;$D$123),$D147/$D$123,"")</f>
        <v/>
      </c>
      <c r="I147" s="79" t="str">
        <f>IF(AND($C147&lt;I$125,COUNT($E147:H147)&lt;$D$123),$D147/$D$123,"")</f>
        <v/>
      </c>
      <c r="J147" s="79" t="str">
        <f>IF(AND($C147&lt;J$125,COUNT($E147:I147)&lt;$D$123),$D147/$D$123,"")</f>
        <v/>
      </c>
      <c r="K147" s="79" t="str">
        <f>IF(AND($C147&lt;K$125,COUNT($E147:J147)&lt;$D$123),$D147/$D$123,"")</f>
        <v/>
      </c>
      <c r="L147" s="79" t="str">
        <f>IF(AND($C147&lt;L$125,COUNT($E147:K147)&lt;$D$123),$D147/$D$123,"")</f>
        <v/>
      </c>
      <c r="M147" s="79" t="str">
        <f>IF(AND($C147&lt;M$125,COUNT($E147:L147)&lt;$D$123),$D147/$D$123,"")</f>
        <v/>
      </c>
      <c r="N147" s="79" t="str">
        <f>IF(AND($C147&lt;N$125,COUNT($E147:M147)&lt;$D$123),$D147/$D$123,"")</f>
        <v/>
      </c>
      <c r="O147" s="79" t="str">
        <f>IF(AND($C147&lt;O$125,COUNT($E147:N147)&lt;$D$123),$D147/$D$123,"")</f>
        <v/>
      </c>
      <c r="P147" s="79" t="str">
        <f>IF(AND($C147&lt;P$125,COUNT($E147:O147)&lt;$D$123),$D147/$D$123,"")</f>
        <v/>
      </c>
      <c r="Q147" s="79" t="str">
        <f>IF(AND($C147&lt;Q$125,COUNT($E147:P147)&lt;$D$123),$D147/$D$123,"")</f>
        <v/>
      </c>
      <c r="R147" s="79" t="str">
        <f>IF(AND($C147&lt;R$125,COUNT($E147:Q147)&lt;$D$123),$D147/$D$123,"")</f>
        <v/>
      </c>
      <c r="S147" s="79" t="str">
        <f>IF(AND($C147&lt;S$125,COUNT($E147:R147)&lt;$D$123),$D147/$D$123,"")</f>
        <v/>
      </c>
      <c r="T147" s="79" t="str">
        <f>IF(AND($C147&lt;T$125,COUNT($E147:S147)&lt;$D$123),$D147/$D$123,"")</f>
        <v/>
      </c>
      <c r="U147" s="79" t="str">
        <f>IF(AND($C147&lt;U$125,COUNT($E147:T147)&lt;$D$123),$D147/$D$123,"")</f>
        <v/>
      </c>
      <c r="V147" s="79" t="str">
        <f>IF(AND($C147&lt;V$125,COUNT($E147:U147)&lt;$D$123),$D147/$D$123,"")</f>
        <v/>
      </c>
      <c r="W147" s="79" t="str">
        <f>IF(AND($C147&lt;W$125,COUNT($E147:V147)&lt;$D$123),$D147/$D$123,"")</f>
        <v/>
      </c>
      <c r="X147" s="79" t="str">
        <f>IF(AND($C147&lt;X$125,COUNT($E147:W147)&lt;$D$123),$D147/$D$123,"")</f>
        <v/>
      </c>
      <c r="Y147" s="42">
        <f t="shared" si="45"/>
        <v>0</v>
      </c>
    </row>
    <row r="148" spans="1:25" x14ac:dyDescent="0.15">
      <c r="B148" s="92"/>
      <c r="C148" s="49">
        <v>46</v>
      </c>
      <c r="D148" s="41">
        <v>0</v>
      </c>
      <c r="E148" s="42" t="str">
        <f t="shared" si="44"/>
        <v/>
      </c>
      <c r="F148" s="79" t="str">
        <f>IF(AND($C148&lt;F$125,COUNT($E148:E148)&lt;$D$123),$D148/$D$123,"")</f>
        <v/>
      </c>
      <c r="G148" s="79" t="str">
        <f>IF(AND($C148&lt;G$125,COUNT($E148:F148)&lt;$D$123),$D148/$D$123,"")</f>
        <v/>
      </c>
      <c r="H148" s="79" t="str">
        <f>IF(AND($C148&lt;H$125,COUNT($E148:G148)&lt;$D$123),$D148/$D$123,"")</f>
        <v/>
      </c>
      <c r="I148" s="79" t="str">
        <f>IF(AND($C148&lt;I$125,COUNT($E148:H148)&lt;$D$123),$D148/$D$123,"")</f>
        <v/>
      </c>
      <c r="J148" s="79" t="str">
        <f>IF(AND($C148&lt;J$125,COUNT($E148:I148)&lt;$D$123),$D148/$D$123,"")</f>
        <v/>
      </c>
      <c r="K148" s="79" t="str">
        <f>IF(AND($C148&lt;K$125,COUNT($E148:J148)&lt;$D$123),$D148/$D$123,"")</f>
        <v/>
      </c>
      <c r="L148" s="79" t="str">
        <f>IF(AND($C148&lt;L$125,COUNT($E148:K148)&lt;$D$123),$D148/$D$123,"")</f>
        <v/>
      </c>
      <c r="M148" s="79" t="str">
        <f>IF(AND($C148&lt;M$125,COUNT($E148:L148)&lt;$D$123),$D148/$D$123,"")</f>
        <v/>
      </c>
      <c r="N148" s="79" t="str">
        <f>IF(AND($C148&lt;N$125,COUNT($E148:M148)&lt;$D$123),$D148/$D$123,"")</f>
        <v/>
      </c>
      <c r="O148" s="79" t="str">
        <f>IF(AND($C148&lt;O$125,COUNT($E148:N148)&lt;$D$123),$D148/$D$123,"")</f>
        <v/>
      </c>
      <c r="P148" s="79" t="str">
        <f>IF(AND($C148&lt;P$125,COUNT($E148:O148)&lt;$D$123),$D148/$D$123,"")</f>
        <v/>
      </c>
      <c r="Q148" s="79" t="str">
        <f>IF(AND($C148&lt;Q$125,COUNT($E148:P148)&lt;$D$123),$D148/$D$123,"")</f>
        <v/>
      </c>
      <c r="R148" s="79" t="str">
        <f>IF(AND($C148&lt;R$125,COUNT($E148:Q148)&lt;$D$123),$D148/$D$123,"")</f>
        <v/>
      </c>
      <c r="S148" s="79" t="str">
        <f>IF(AND($C148&lt;S$125,COUNT($E148:R148)&lt;$D$123),$D148/$D$123,"")</f>
        <v/>
      </c>
      <c r="T148" s="79" t="str">
        <f>IF(AND($C148&lt;T$125,COUNT($E148:S148)&lt;$D$123),$D148/$D$123,"")</f>
        <v/>
      </c>
      <c r="U148" s="79" t="str">
        <f>IF(AND($C148&lt;U$125,COUNT($E148:T148)&lt;$D$123),$D148/$D$123,"")</f>
        <v/>
      </c>
      <c r="V148" s="79" t="str">
        <f>IF(AND($C148&lt;V$125,COUNT($E148:U148)&lt;$D$123),$D148/$D$123,"")</f>
        <v/>
      </c>
      <c r="W148" s="79" t="str">
        <f>IF(AND($C148&lt;W$125,COUNT($E148:V148)&lt;$D$123),$D148/$D$123,"")</f>
        <v/>
      </c>
      <c r="X148" s="79" t="str">
        <f>IF(AND($C148&lt;X$125,COUNT($E148:W148)&lt;$D$123),$D148/$D$123,"")</f>
        <v/>
      </c>
      <c r="Y148" s="42">
        <f t="shared" si="45"/>
        <v>0</v>
      </c>
    </row>
    <row r="149" spans="1:25" x14ac:dyDescent="0.15">
      <c r="B149" s="92"/>
      <c r="C149" s="49">
        <v>47</v>
      </c>
      <c r="D149" s="41">
        <v>0</v>
      </c>
      <c r="E149" s="42" t="str">
        <f t="shared" si="44"/>
        <v/>
      </c>
      <c r="F149" s="79" t="str">
        <f>IF(AND($C149&lt;F$125,COUNT($E149:E149)&lt;$D$123),$D149/$D$123,"")</f>
        <v/>
      </c>
      <c r="G149" s="79" t="str">
        <f>IF(AND($C149&lt;G$125,COUNT($E149:F149)&lt;$D$123),$D149/$D$123,"")</f>
        <v/>
      </c>
      <c r="H149" s="79" t="str">
        <f>IF(AND($C149&lt;H$125,COUNT($E149:G149)&lt;$D$123),$D149/$D$123,"")</f>
        <v/>
      </c>
      <c r="I149" s="79" t="str">
        <f>IF(AND($C149&lt;I$125,COUNT($E149:H149)&lt;$D$123),$D149/$D$123,"")</f>
        <v/>
      </c>
      <c r="J149" s="79" t="str">
        <f>IF(AND($C149&lt;J$125,COUNT($E149:I149)&lt;$D$123),$D149/$D$123,"")</f>
        <v/>
      </c>
      <c r="K149" s="79" t="str">
        <f>IF(AND($C149&lt;K$125,COUNT($E149:J149)&lt;$D$123),$D149/$D$123,"")</f>
        <v/>
      </c>
      <c r="L149" s="79" t="str">
        <f>IF(AND($C149&lt;L$125,COUNT($E149:K149)&lt;$D$123),$D149/$D$123,"")</f>
        <v/>
      </c>
      <c r="M149" s="79" t="str">
        <f>IF(AND($C149&lt;M$125,COUNT($E149:L149)&lt;$D$123),$D149/$D$123,"")</f>
        <v/>
      </c>
      <c r="N149" s="79" t="str">
        <f>IF(AND($C149&lt;N$125,COUNT($E149:M149)&lt;$D$123),$D149/$D$123,"")</f>
        <v/>
      </c>
      <c r="O149" s="79" t="str">
        <f>IF(AND($C149&lt;O$125,COUNT($E149:N149)&lt;$D$123),$D149/$D$123,"")</f>
        <v/>
      </c>
      <c r="P149" s="79" t="str">
        <f>IF(AND($C149&lt;P$125,COUNT($E149:O149)&lt;$D$123),$D149/$D$123,"")</f>
        <v/>
      </c>
      <c r="Q149" s="79" t="str">
        <f>IF(AND($C149&lt;Q$125,COUNT($E149:P149)&lt;$D$123),$D149/$D$123,"")</f>
        <v/>
      </c>
      <c r="R149" s="79" t="str">
        <f>IF(AND($C149&lt;R$125,COUNT($E149:Q149)&lt;$D$123),$D149/$D$123,"")</f>
        <v/>
      </c>
      <c r="S149" s="79" t="str">
        <f>IF(AND($C149&lt;S$125,COUNT($E149:R149)&lt;$D$123),$D149/$D$123,"")</f>
        <v/>
      </c>
      <c r="T149" s="79" t="str">
        <f>IF(AND($C149&lt;T$125,COUNT($E149:S149)&lt;$D$123),$D149/$D$123,"")</f>
        <v/>
      </c>
      <c r="U149" s="79" t="str">
        <f>IF(AND($C149&lt;U$125,COUNT($E149:T149)&lt;$D$123),$D149/$D$123,"")</f>
        <v/>
      </c>
      <c r="V149" s="79" t="str">
        <f>IF(AND($C149&lt;V$125,COUNT($E149:U149)&lt;$D$123),$D149/$D$123,"")</f>
        <v/>
      </c>
      <c r="W149" s="79" t="str">
        <f>IF(AND($C149&lt;W$125,COUNT($E149:V149)&lt;$D$123),$D149/$D$123,"")</f>
        <v/>
      </c>
      <c r="X149" s="79" t="str">
        <f>IF(AND($C149&lt;X$125,COUNT($E149:W149)&lt;$D$123),$D149/$D$123,"")</f>
        <v/>
      </c>
      <c r="Y149" s="42">
        <f t="shared" si="45"/>
        <v>0</v>
      </c>
    </row>
    <row r="150" spans="1:25" x14ac:dyDescent="0.15">
      <c r="B150" s="92"/>
      <c r="C150" s="49">
        <v>48</v>
      </c>
      <c r="D150" s="41">
        <v>0</v>
      </c>
      <c r="E150" s="42" t="str">
        <f t="shared" si="44"/>
        <v/>
      </c>
      <c r="F150" s="79" t="str">
        <f>IF(AND($C150&lt;F$125,COUNT($E150:E150)&lt;$D$123),$D150/$D$123,"")</f>
        <v/>
      </c>
      <c r="G150" s="79" t="str">
        <f>IF(AND($C150&lt;G$125,COUNT($E150:F150)&lt;$D$123),$D150/$D$123,"")</f>
        <v/>
      </c>
      <c r="H150" s="79" t="str">
        <f>IF(AND($C150&lt;H$125,COUNT($E150:G150)&lt;$D$123),$D150/$D$123,"")</f>
        <v/>
      </c>
      <c r="I150" s="79" t="str">
        <f>IF(AND($C150&lt;I$125,COUNT($E150:H150)&lt;$D$123),$D150/$D$123,"")</f>
        <v/>
      </c>
      <c r="J150" s="79" t="str">
        <f>IF(AND($C150&lt;J$125,COUNT($E150:I150)&lt;$D$123),$D150/$D$123,"")</f>
        <v/>
      </c>
      <c r="K150" s="79" t="str">
        <f>IF(AND($C150&lt;K$125,COUNT($E150:J150)&lt;$D$123),$D150/$D$123,"")</f>
        <v/>
      </c>
      <c r="L150" s="79" t="str">
        <f>IF(AND($C150&lt;L$125,COUNT($E150:K150)&lt;$D$123),$D150/$D$123,"")</f>
        <v/>
      </c>
      <c r="M150" s="79" t="str">
        <f>IF(AND($C150&lt;M$125,COUNT($E150:L150)&lt;$D$123),$D150/$D$123,"")</f>
        <v/>
      </c>
      <c r="N150" s="79" t="str">
        <f>IF(AND($C150&lt;N$125,COUNT($E150:M150)&lt;$D$123),$D150/$D$123,"")</f>
        <v/>
      </c>
      <c r="O150" s="79" t="str">
        <f>IF(AND($C150&lt;O$125,COUNT($E150:N150)&lt;$D$123),$D150/$D$123,"")</f>
        <v/>
      </c>
      <c r="P150" s="79" t="str">
        <f>IF(AND($C150&lt;P$125,COUNT($E150:O150)&lt;$D$123),$D150/$D$123,"")</f>
        <v/>
      </c>
      <c r="Q150" s="79" t="str">
        <f>IF(AND($C150&lt;Q$125,COUNT($E150:P150)&lt;$D$123),$D150/$D$123,"")</f>
        <v/>
      </c>
      <c r="R150" s="79" t="str">
        <f>IF(AND($C150&lt;R$125,COUNT($E150:Q150)&lt;$D$123),$D150/$D$123,"")</f>
        <v/>
      </c>
      <c r="S150" s="79" t="str">
        <f>IF(AND($C150&lt;S$125,COUNT($E150:R150)&lt;$D$123),$D150/$D$123,"")</f>
        <v/>
      </c>
      <c r="T150" s="79" t="str">
        <f>IF(AND($C150&lt;T$125,COUNT($E150:S150)&lt;$D$123),$D150/$D$123,"")</f>
        <v/>
      </c>
      <c r="U150" s="79" t="str">
        <f>IF(AND($C150&lt;U$125,COUNT($E150:T150)&lt;$D$123),$D150/$D$123,"")</f>
        <v/>
      </c>
      <c r="V150" s="79" t="str">
        <f>IF(AND($C150&lt;V$125,COUNT($E150:U150)&lt;$D$123),$D150/$D$123,"")</f>
        <v/>
      </c>
      <c r="W150" s="79" t="str">
        <f>IF(AND($C150&lt;W$125,COUNT($E150:V150)&lt;$D$123),$D150/$D$123,"")</f>
        <v/>
      </c>
      <c r="X150" s="79" t="str">
        <f>IF(AND($C150&lt;X$125,COUNT($E150:W150)&lt;$D$123),$D150/$D$123,"")</f>
        <v/>
      </c>
      <c r="Y150" s="42">
        <f t="shared" si="45"/>
        <v>0</v>
      </c>
    </row>
    <row r="151" spans="1:25" x14ac:dyDescent="0.15">
      <c r="B151" s="93"/>
      <c r="C151" s="52">
        <v>49</v>
      </c>
      <c r="D151" s="43">
        <v>0</v>
      </c>
      <c r="E151" s="44" t="str">
        <f t="shared" si="44"/>
        <v/>
      </c>
      <c r="F151" s="80" t="str">
        <f>IF(AND($C151&lt;F$125,COUNT($E151:E151)&lt;$D$123),$D151/$D$123,"")</f>
        <v/>
      </c>
      <c r="G151" s="80" t="str">
        <f>IF(AND($C151&lt;G$125,COUNT($E151:F151)&lt;$D$123),$D151/$D$123,"")</f>
        <v/>
      </c>
      <c r="H151" s="80" t="str">
        <f>IF(AND($C151&lt;H$125,COUNT($E151:G151)&lt;$D$123),$D151/$D$123,"")</f>
        <v/>
      </c>
      <c r="I151" s="80" t="str">
        <f>IF(AND($C151&lt;I$125,COUNT($E151:H151)&lt;$D$123),$D151/$D$123,"")</f>
        <v/>
      </c>
      <c r="J151" s="80" t="str">
        <f>IF(AND($C151&lt;J$125,COUNT($E151:I151)&lt;$D$123),$D151/$D$123,"")</f>
        <v/>
      </c>
      <c r="K151" s="80" t="str">
        <f>IF(AND($C151&lt;K$125,COUNT($E151:J151)&lt;$D$123),$D151/$D$123,"")</f>
        <v/>
      </c>
      <c r="L151" s="80" t="str">
        <f>IF(AND($C151&lt;L$125,COUNT($E151:K151)&lt;$D$123),$D151/$D$123,"")</f>
        <v/>
      </c>
      <c r="M151" s="80" t="str">
        <f>IF(AND($C151&lt;M$125,COUNT($E151:L151)&lt;$D$123),$D151/$D$123,"")</f>
        <v/>
      </c>
      <c r="N151" s="80" t="str">
        <f>IF(AND($C151&lt;N$125,COUNT($E151:M151)&lt;$D$123),$D151/$D$123,"")</f>
        <v/>
      </c>
      <c r="O151" s="80" t="str">
        <f>IF(AND($C151&lt;O$125,COUNT($E151:N151)&lt;$D$123),$D151/$D$123,"")</f>
        <v/>
      </c>
      <c r="P151" s="80" t="str">
        <f>IF(AND($C151&lt;P$125,COUNT($E151:O151)&lt;$D$123),$D151/$D$123,"")</f>
        <v/>
      </c>
      <c r="Q151" s="80" t="str">
        <f>IF(AND($C151&lt;Q$125,COUNT($E151:P151)&lt;$D$123),$D151/$D$123,"")</f>
        <v/>
      </c>
      <c r="R151" s="80" t="str">
        <f>IF(AND($C151&lt;R$125,COUNT($E151:Q151)&lt;$D$123),$D151/$D$123,"")</f>
        <v/>
      </c>
      <c r="S151" s="80" t="str">
        <f>IF(AND($C151&lt;S$125,COUNT($E151:R151)&lt;$D$123),$D151/$D$123,"")</f>
        <v/>
      </c>
      <c r="T151" s="80" t="str">
        <f>IF(AND($C151&lt;T$125,COUNT($E151:S151)&lt;$D$123),$D151/$D$123,"")</f>
        <v/>
      </c>
      <c r="U151" s="80" t="str">
        <f>IF(AND($C151&lt;U$125,COUNT($E151:T151)&lt;$D$123),$D151/$D$123,"")</f>
        <v/>
      </c>
      <c r="V151" s="80" t="str">
        <f>IF(AND($C151&lt;V$125,COUNT($E151:U151)&lt;$D$123),$D151/$D$123,"")</f>
        <v/>
      </c>
      <c r="W151" s="80" t="str">
        <f>IF(AND($C151&lt;W$125,COUNT($E151:V151)&lt;$D$123),$D151/$D$123,"")</f>
        <v/>
      </c>
      <c r="X151" s="80" t="str">
        <f>IF(AND($C151&lt;X$125,COUNT($E151:W151)&lt;$D$123),$D151/$D$123,"")</f>
        <v/>
      </c>
      <c r="Y151" s="44">
        <f t="shared" si="45"/>
        <v>0</v>
      </c>
    </row>
    <row r="153" spans="1:25" x14ac:dyDescent="0.15">
      <c r="Y153" s="123" t="s">
        <v>53</v>
      </c>
    </row>
    <row r="154" spans="1:25" ht="15" x14ac:dyDescent="0.15">
      <c r="A154" s="148" t="s">
        <v>153</v>
      </c>
      <c r="E154" s="10">
        <v>30</v>
      </c>
      <c r="F154" s="10">
        <f t="shared" ref="F154:U155" si="46">E154+1</f>
        <v>31</v>
      </c>
      <c r="G154" s="10">
        <f t="shared" si="46"/>
        <v>32</v>
      </c>
      <c r="H154" s="10">
        <f t="shared" si="46"/>
        <v>33</v>
      </c>
      <c r="I154" s="10">
        <f t="shared" si="46"/>
        <v>34</v>
      </c>
      <c r="J154" s="10">
        <f t="shared" si="46"/>
        <v>35</v>
      </c>
      <c r="K154" s="10">
        <f t="shared" si="46"/>
        <v>36</v>
      </c>
      <c r="L154" s="10">
        <f t="shared" si="46"/>
        <v>37</v>
      </c>
      <c r="M154" s="10">
        <f t="shared" si="46"/>
        <v>38</v>
      </c>
      <c r="N154" s="10">
        <f t="shared" si="46"/>
        <v>39</v>
      </c>
      <c r="O154" s="10">
        <f t="shared" si="46"/>
        <v>40</v>
      </c>
      <c r="P154" s="10">
        <f t="shared" si="46"/>
        <v>41</v>
      </c>
      <c r="Q154" s="10">
        <f t="shared" si="46"/>
        <v>42</v>
      </c>
      <c r="R154" s="10">
        <f t="shared" si="46"/>
        <v>43</v>
      </c>
      <c r="S154" s="10">
        <f t="shared" si="46"/>
        <v>44</v>
      </c>
      <c r="T154" s="10">
        <f t="shared" si="46"/>
        <v>45</v>
      </c>
      <c r="U154" s="10">
        <f t="shared" si="46"/>
        <v>46</v>
      </c>
      <c r="V154" s="10">
        <f t="shared" ref="V154:X155" si="47">U154+1</f>
        <v>47</v>
      </c>
      <c r="W154" s="10">
        <f t="shared" si="47"/>
        <v>48</v>
      </c>
      <c r="X154" s="10">
        <f t="shared" si="47"/>
        <v>49</v>
      </c>
      <c r="Y154" s="124"/>
    </row>
    <row r="155" spans="1:25" x14ac:dyDescent="0.15">
      <c r="E155" s="6">
        <v>1</v>
      </c>
      <c r="F155" s="6">
        <f t="shared" si="46"/>
        <v>2</v>
      </c>
      <c r="G155" s="6">
        <f t="shared" si="46"/>
        <v>3</v>
      </c>
      <c r="H155" s="6">
        <f t="shared" si="46"/>
        <v>4</v>
      </c>
      <c r="I155" s="6">
        <f t="shared" si="46"/>
        <v>5</v>
      </c>
      <c r="J155" s="6">
        <f t="shared" si="46"/>
        <v>6</v>
      </c>
      <c r="K155" s="6">
        <f t="shared" si="46"/>
        <v>7</v>
      </c>
      <c r="L155" s="6">
        <f t="shared" si="46"/>
        <v>8</v>
      </c>
      <c r="M155" s="6">
        <f t="shared" si="46"/>
        <v>9</v>
      </c>
      <c r="N155" s="6">
        <f t="shared" si="46"/>
        <v>10</v>
      </c>
      <c r="O155" s="6">
        <f t="shared" si="46"/>
        <v>11</v>
      </c>
      <c r="P155" s="6">
        <f t="shared" si="46"/>
        <v>12</v>
      </c>
      <c r="Q155" s="6">
        <f t="shared" si="46"/>
        <v>13</v>
      </c>
      <c r="R155" s="6">
        <f t="shared" si="46"/>
        <v>14</v>
      </c>
      <c r="S155" s="6">
        <f t="shared" si="46"/>
        <v>15</v>
      </c>
      <c r="T155" s="6">
        <f t="shared" si="46"/>
        <v>16</v>
      </c>
      <c r="U155" s="6">
        <f t="shared" si="46"/>
        <v>17</v>
      </c>
      <c r="V155" s="6">
        <f t="shared" si="47"/>
        <v>18</v>
      </c>
      <c r="W155" s="6">
        <f t="shared" si="47"/>
        <v>19</v>
      </c>
      <c r="X155" s="6">
        <f t="shared" si="47"/>
        <v>20</v>
      </c>
      <c r="Y155" s="125" t="s">
        <v>54</v>
      </c>
    </row>
    <row r="156" spans="1:25" x14ac:dyDescent="0.15">
      <c r="E156" s="7">
        <v>43555</v>
      </c>
      <c r="F156" s="7">
        <f t="shared" ref="F156:X156" si="48">DATE(YEAR(E156)+1,MONTH(E156),DAY(E156))</f>
        <v>43921</v>
      </c>
      <c r="G156" s="7">
        <f t="shared" si="48"/>
        <v>44286</v>
      </c>
      <c r="H156" s="7">
        <f t="shared" si="48"/>
        <v>44651</v>
      </c>
      <c r="I156" s="7">
        <f t="shared" si="48"/>
        <v>45016</v>
      </c>
      <c r="J156" s="7">
        <f t="shared" si="48"/>
        <v>45382</v>
      </c>
      <c r="K156" s="7">
        <f t="shared" si="48"/>
        <v>45747</v>
      </c>
      <c r="L156" s="7">
        <f t="shared" si="48"/>
        <v>46112</v>
      </c>
      <c r="M156" s="7">
        <f t="shared" si="48"/>
        <v>46477</v>
      </c>
      <c r="N156" s="7">
        <f t="shared" si="48"/>
        <v>46843</v>
      </c>
      <c r="O156" s="7">
        <f t="shared" si="48"/>
        <v>47208</v>
      </c>
      <c r="P156" s="7">
        <f t="shared" si="48"/>
        <v>47573</v>
      </c>
      <c r="Q156" s="7">
        <f t="shared" si="48"/>
        <v>47938</v>
      </c>
      <c r="R156" s="7">
        <f t="shared" si="48"/>
        <v>48304</v>
      </c>
      <c r="S156" s="7">
        <f t="shared" si="48"/>
        <v>48669</v>
      </c>
      <c r="T156" s="7">
        <f t="shared" si="48"/>
        <v>49034</v>
      </c>
      <c r="U156" s="7">
        <f t="shared" si="48"/>
        <v>49399</v>
      </c>
      <c r="V156" s="7">
        <f t="shared" si="48"/>
        <v>49765</v>
      </c>
      <c r="W156" s="7">
        <f t="shared" si="48"/>
        <v>50130</v>
      </c>
      <c r="X156" s="7">
        <f t="shared" si="48"/>
        <v>50495</v>
      </c>
      <c r="Y156" s="8"/>
    </row>
    <row r="157" spans="1:25" x14ac:dyDescent="0.15">
      <c r="B157" s="36"/>
      <c r="C157" s="47" t="s">
        <v>154</v>
      </c>
      <c r="D157" s="37"/>
      <c r="E157" s="42">
        <f t="array" ref="E157:X157">TRANSPOSE(Y132:Y151)</f>
        <v>0</v>
      </c>
      <c r="F157" s="42">
        <v>0</v>
      </c>
      <c r="G157" s="42">
        <v>0</v>
      </c>
      <c r="H157" s="42">
        <v>0</v>
      </c>
      <c r="I157" s="42">
        <v>0</v>
      </c>
      <c r="J157" s="42">
        <v>0</v>
      </c>
      <c r="K157" s="42">
        <v>0</v>
      </c>
      <c r="L157" s="42">
        <v>0</v>
      </c>
      <c r="M157" s="42">
        <v>0</v>
      </c>
      <c r="N157" s="42">
        <v>0</v>
      </c>
      <c r="O157" s="42">
        <v>0</v>
      </c>
      <c r="P157" s="42">
        <v>0</v>
      </c>
      <c r="Q157" s="42">
        <v>0</v>
      </c>
      <c r="R157" s="42">
        <v>0</v>
      </c>
      <c r="S157" s="42">
        <v>0</v>
      </c>
      <c r="T157" s="42">
        <v>0</v>
      </c>
      <c r="U157" s="42">
        <v>0</v>
      </c>
      <c r="V157" s="42">
        <v>0</v>
      </c>
      <c r="W157" s="42">
        <v>0</v>
      </c>
      <c r="X157" s="42">
        <v>0</v>
      </c>
      <c r="Y157" s="42">
        <f>SUM(E157:X157)</f>
        <v>0</v>
      </c>
    </row>
    <row r="158" spans="1:25" x14ac:dyDescent="0.15">
      <c r="B158" s="36"/>
      <c r="C158" s="47" t="s">
        <v>155</v>
      </c>
      <c r="D158" s="47"/>
      <c r="E158" s="45">
        <f t="shared" ref="E158:X158" si="49">SUM(E132:E151)</f>
        <v>0</v>
      </c>
      <c r="F158" s="45">
        <f t="shared" si="49"/>
        <v>0</v>
      </c>
      <c r="G158" s="45">
        <f t="shared" si="49"/>
        <v>0</v>
      </c>
      <c r="H158" s="45">
        <f t="shared" si="49"/>
        <v>0</v>
      </c>
      <c r="I158" s="45">
        <f t="shared" si="49"/>
        <v>0</v>
      </c>
      <c r="J158" s="45">
        <f t="shared" si="49"/>
        <v>0</v>
      </c>
      <c r="K158" s="45">
        <f t="shared" si="49"/>
        <v>0</v>
      </c>
      <c r="L158" s="45">
        <f t="shared" si="49"/>
        <v>0</v>
      </c>
      <c r="M158" s="45">
        <f t="shared" si="49"/>
        <v>0</v>
      </c>
      <c r="N158" s="45">
        <f t="shared" si="49"/>
        <v>0</v>
      </c>
      <c r="O158" s="45">
        <f t="shared" si="49"/>
        <v>0</v>
      </c>
      <c r="P158" s="45">
        <f t="shared" si="49"/>
        <v>0</v>
      </c>
      <c r="Q158" s="45">
        <f t="shared" si="49"/>
        <v>0</v>
      </c>
      <c r="R158" s="45">
        <f t="shared" si="49"/>
        <v>0</v>
      </c>
      <c r="S158" s="45">
        <f t="shared" si="49"/>
        <v>0</v>
      </c>
      <c r="T158" s="45">
        <f t="shared" si="49"/>
        <v>0</v>
      </c>
      <c r="U158" s="45">
        <f t="shared" si="49"/>
        <v>0</v>
      </c>
      <c r="V158" s="45">
        <f t="shared" si="49"/>
        <v>0</v>
      </c>
      <c r="W158" s="45">
        <f t="shared" si="49"/>
        <v>0</v>
      </c>
      <c r="X158" s="45">
        <f t="shared" si="49"/>
        <v>0</v>
      </c>
      <c r="Y158" s="45">
        <f t="shared" ref="Y158:Y159" si="50">SUM(E158:X158)</f>
        <v>0</v>
      </c>
    </row>
    <row r="159" spans="1:25" x14ac:dyDescent="0.15">
      <c r="B159" s="36"/>
      <c r="C159" s="47" t="s">
        <v>156</v>
      </c>
      <c r="D159" s="47"/>
      <c r="E159" s="45"/>
      <c r="F159" s="45"/>
      <c r="G159" s="45"/>
      <c r="H159" s="45"/>
      <c r="I159" s="45"/>
      <c r="J159" s="45"/>
      <c r="K159" s="45"/>
      <c r="L159" s="45"/>
      <c r="M159" s="45"/>
      <c r="N159" s="45"/>
      <c r="O159" s="45"/>
      <c r="P159" s="45"/>
      <c r="Q159" s="45"/>
      <c r="R159" s="45"/>
      <c r="S159" s="45"/>
      <c r="T159" s="45"/>
      <c r="U159" s="45"/>
      <c r="V159" s="45"/>
      <c r="W159" s="45"/>
      <c r="X159" s="45">
        <f>Y157</f>
        <v>0</v>
      </c>
      <c r="Y159" s="45">
        <f t="shared" si="50"/>
        <v>0</v>
      </c>
    </row>
    <row r="160" spans="1:25" x14ac:dyDescent="0.15">
      <c r="B160" s="36"/>
      <c r="C160" s="47" t="s">
        <v>157</v>
      </c>
      <c r="D160" s="47"/>
      <c r="E160" s="45">
        <f>E129-E158-E159</f>
        <v>0</v>
      </c>
      <c r="F160" s="45">
        <f>E160+F129-F158-F159</f>
        <v>0</v>
      </c>
      <c r="G160" s="45">
        <f t="shared" ref="G160:X160" si="51">F160+G129-G158-G159</f>
        <v>0</v>
      </c>
      <c r="H160" s="45">
        <f t="shared" si="51"/>
        <v>0</v>
      </c>
      <c r="I160" s="45">
        <f t="shared" si="51"/>
        <v>0</v>
      </c>
      <c r="J160" s="45">
        <f t="shared" si="51"/>
        <v>0</v>
      </c>
      <c r="K160" s="45">
        <f t="shared" si="51"/>
        <v>0</v>
      </c>
      <c r="L160" s="45">
        <f t="shared" si="51"/>
        <v>0</v>
      </c>
      <c r="M160" s="45">
        <f t="shared" si="51"/>
        <v>0</v>
      </c>
      <c r="N160" s="45">
        <f t="shared" si="51"/>
        <v>0</v>
      </c>
      <c r="O160" s="45">
        <f t="shared" si="51"/>
        <v>0</v>
      </c>
      <c r="P160" s="45">
        <f t="shared" si="51"/>
        <v>0</v>
      </c>
      <c r="Q160" s="45">
        <f t="shared" si="51"/>
        <v>0</v>
      </c>
      <c r="R160" s="45">
        <f t="shared" si="51"/>
        <v>0</v>
      </c>
      <c r="S160" s="45">
        <f t="shared" si="51"/>
        <v>0</v>
      </c>
      <c r="T160" s="45">
        <f t="shared" si="51"/>
        <v>0</v>
      </c>
      <c r="U160" s="45">
        <f t="shared" si="51"/>
        <v>0</v>
      </c>
      <c r="V160" s="45">
        <f t="shared" si="51"/>
        <v>0</v>
      </c>
      <c r="W160" s="45">
        <f t="shared" si="51"/>
        <v>0</v>
      </c>
      <c r="X160" s="45">
        <f t="shared" si="51"/>
        <v>0</v>
      </c>
      <c r="Y160" s="45"/>
    </row>
    <row r="161" spans="1:26" ht="15" thickBo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3" spans="1:26" ht="15.75" x14ac:dyDescent="0.15">
      <c r="A163" s="3"/>
      <c r="B163" s="36"/>
      <c r="C163" s="47" t="s">
        <v>134</v>
      </c>
      <c r="D163" s="20">
        <f>主要工事一覧!C127</f>
        <v>0</v>
      </c>
    </row>
    <row r="164" spans="1:26" ht="15.75" x14ac:dyDescent="0.15">
      <c r="A164" s="3"/>
      <c r="B164" s="19"/>
      <c r="C164" s="19"/>
      <c r="D164" s="17"/>
      <c r="Y164" s="123" t="s">
        <v>53</v>
      </c>
    </row>
    <row r="165" spans="1:26" ht="15" x14ac:dyDescent="0.15">
      <c r="A165" s="148" t="s">
        <v>136</v>
      </c>
      <c r="E165" s="10">
        <v>30</v>
      </c>
      <c r="F165" s="10">
        <f t="shared" ref="F165:U166" si="52">E165+1</f>
        <v>31</v>
      </c>
      <c r="G165" s="10">
        <f t="shared" si="52"/>
        <v>32</v>
      </c>
      <c r="H165" s="10">
        <f t="shared" si="52"/>
        <v>33</v>
      </c>
      <c r="I165" s="10">
        <f t="shared" si="52"/>
        <v>34</v>
      </c>
      <c r="J165" s="10">
        <f t="shared" si="52"/>
        <v>35</v>
      </c>
      <c r="K165" s="10">
        <f t="shared" si="52"/>
        <v>36</v>
      </c>
      <c r="L165" s="10">
        <f t="shared" si="52"/>
        <v>37</v>
      </c>
      <c r="M165" s="10">
        <f t="shared" si="52"/>
        <v>38</v>
      </c>
      <c r="N165" s="10">
        <f t="shared" si="52"/>
        <v>39</v>
      </c>
      <c r="O165" s="10">
        <f t="shared" si="52"/>
        <v>40</v>
      </c>
      <c r="P165" s="10">
        <f t="shared" si="52"/>
        <v>41</v>
      </c>
      <c r="Q165" s="10">
        <f t="shared" si="52"/>
        <v>42</v>
      </c>
      <c r="R165" s="10">
        <f t="shared" si="52"/>
        <v>43</v>
      </c>
      <c r="S165" s="10">
        <f t="shared" si="52"/>
        <v>44</v>
      </c>
      <c r="T165" s="10">
        <f t="shared" si="52"/>
        <v>45</v>
      </c>
      <c r="U165" s="10">
        <f t="shared" si="52"/>
        <v>46</v>
      </c>
      <c r="V165" s="10">
        <f t="shared" ref="V165:X166" si="53">U165+1</f>
        <v>47</v>
      </c>
      <c r="W165" s="10">
        <f t="shared" si="53"/>
        <v>48</v>
      </c>
      <c r="X165" s="10">
        <f t="shared" si="53"/>
        <v>49</v>
      </c>
      <c r="Y165" s="124"/>
    </row>
    <row r="166" spans="1:26" x14ac:dyDescent="0.15">
      <c r="E166" s="6">
        <v>1</v>
      </c>
      <c r="F166" s="6">
        <f t="shared" si="52"/>
        <v>2</v>
      </c>
      <c r="G166" s="6">
        <f t="shared" si="52"/>
        <v>3</v>
      </c>
      <c r="H166" s="6">
        <f t="shared" si="52"/>
        <v>4</v>
      </c>
      <c r="I166" s="6">
        <f t="shared" si="52"/>
        <v>5</v>
      </c>
      <c r="J166" s="6">
        <f t="shared" si="52"/>
        <v>6</v>
      </c>
      <c r="K166" s="6">
        <f t="shared" si="52"/>
        <v>7</v>
      </c>
      <c r="L166" s="6">
        <f t="shared" si="52"/>
        <v>8</v>
      </c>
      <c r="M166" s="6">
        <f t="shared" si="52"/>
        <v>9</v>
      </c>
      <c r="N166" s="6">
        <f t="shared" si="52"/>
        <v>10</v>
      </c>
      <c r="O166" s="6">
        <f t="shared" si="52"/>
        <v>11</v>
      </c>
      <c r="P166" s="6">
        <f t="shared" si="52"/>
        <v>12</v>
      </c>
      <c r="Q166" s="6">
        <f t="shared" si="52"/>
        <v>13</v>
      </c>
      <c r="R166" s="6">
        <f t="shared" si="52"/>
        <v>14</v>
      </c>
      <c r="S166" s="6">
        <f t="shared" si="52"/>
        <v>15</v>
      </c>
      <c r="T166" s="6">
        <f t="shared" si="52"/>
        <v>16</v>
      </c>
      <c r="U166" s="6">
        <f t="shared" si="52"/>
        <v>17</v>
      </c>
      <c r="V166" s="6">
        <f t="shared" si="53"/>
        <v>18</v>
      </c>
      <c r="W166" s="6">
        <f t="shared" si="53"/>
        <v>19</v>
      </c>
      <c r="X166" s="6">
        <f t="shared" si="53"/>
        <v>20</v>
      </c>
      <c r="Y166" s="125" t="s">
        <v>54</v>
      </c>
    </row>
    <row r="167" spans="1:26" x14ac:dyDescent="0.15">
      <c r="E167" s="7">
        <v>43555</v>
      </c>
      <c r="F167" s="7">
        <f t="shared" ref="F167:X167" si="54">DATE(YEAR(E167)+1,MONTH(E167),DAY(E167))</f>
        <v>43921</v>
      </c>
      <c r="G167" s="7">
        <f t="shared" si="54"/>
        <v>44286</v>
      </c>
      <c r="H167" s="7">
        <f t="shared" si="54"/>
        <v>44651</v>
      </c>
      <c r="I167" s="7">
        <f t="shared" si="54"/>
        <v>45016</v>
      </c>
      <c r="J167" s="7">
        <f t="shared" si="54"/>
        <v>45382</v>
      </c>
      <c r="K167" s="7">
        <f t="shared" si="54"/>
        <v>45747</v>
      </c>
      <c r="L167" s="7">
        <f t="shared" si="54"/>
        <v>46112</v>
      </c>
      <c r="M167" s="7">
        <f t="shared" si="54"/>
        <v>46477</v>
      </c>
      <c r="N167" s="7">
        <f t="shared" si="54"/>
        <v>46843</v>
      </c>
      <c r="O167" s="7">
        <f t="shared" si="54"/>
        <v>47208</v>
      </c>
      <c r="P167" s="7">
        <f t="shared" si="54"/>
        <v>47573</v>
      </c>
      <c r="Q167" s="7">
        <f t="shared" si="54"/>
        <v>47938</v>
      </c>
      <c r="R167" s="7">
        <f t="shared" si="54"/>
        <v>48304</v>
      </c>
      <c r="S167" s="7">
        <f t="shared" si="54"/>
        <v>48669</v>
      </c>
      <c r="T167" s="7">
        <f t="shared" si="54"/>
        <v>49034</v>
      </c>
      <c r="U167" s="7">
        <f t="shared" si="54"/>
        <v>49399</v>
      </c>
      <c r="V167" s="7">
        <f t="shared" si="54"/>
        <v>49765</v>
      </c>
      <c r="W167" s="7">
        <f t="shared" si="54"/>
        <v>50130</v>
      </c>
      <c r="X167" s="7">
        <f t="shared" si="54"/>
        <v>50495</v>
      </c>
      <c r="Y167" s="8"/>
    </row>
    <row r="168" spans="1:26" x14ac:dyDescent="0.15">
      <c r="B168" s="36"/>
      <c r="C168" s="47" t="s">
        <v>152</v>
      </c>
      <c r="D168" s="47"/>
      <c r="E168" s="46">
        <f>主要工事一覧!D127</f>
        <v>0</v>
      </c>
      <c r="F168" s="46">
        <f>主要工事一覧!E127</f>
        <v>0</v>
      </c>
      <c r="G168" s="46">
        <f>主要工事一覧!F127</f>
        <v>0</v>
      </c>
      <c r="H168" s="46">
        <f>主要工事一覧!G127</f>
        <v>0</v>
      </c>
      <c r="I168" s="46">
        <f>主要工事一覧!H127</f>
        <v>0</v>
      </c>
      <c r="J168" s="46">
        <f>主要工事一覧!I127</f>
        <v>0</v>
      </c>
      <c r="K168" s="46">
        <f>主要工事一覧!J127</f>
        <v>0</v>
      </c>
      <c r="L168" s="46">
        <f>主要工事一覧!K127</f>
        <v>0</v>
      </c>
      <c r="M168" s="46">
        <f>主要工事一覧!L127</f>
        <v>0</v>
      </c>
      <c r="N168" s="46">
        <f>主要工事一覧!M127</f>
        <v>0</v>
      </c>
      <c r="O168" s="46">
        <f>主要工事一覧!N127</f>
        <v>0</v>
      </c>
      <c r="P168" s="46">
        <f>主要工事一覧!O127</f>
        <v>0</v>
      </c>
      <c r="Q168" s="46">
        <f>主要工事一覧!P127</f>
        <v>0</v>
      </c>
      <c r="R168" s="46">
        <f>主要工事一覧!Q127</f>
        <v>0</v>
      </c>
      <c r="S168" s="46">
        <f>主要工事一覧!R127</f>
        <v>0</v>
      </c>
      <c r="T168" s="46">
        <f>主要工事一覧!S127</f>
        <v>0</v>
      </c>
      <c r="U168" s="46">
        <f>主要工事一覧!T127</f>
        <v>0</v>
      </c>
      <c r="V168" s="46">
        <f>主要工事一覧!U127</f>
        <v>0</v>
      </c>
      <c r="W168" s="46">
        <f>主要工事一覧!V127</f>
        <v>0</v>
      </c>
      <c r="X168" s="46">
        <f>主要工事一覧!W127</f>
        <v>0</v>
      </c>
      <c r="Y168" s="46">
        <f>SUM(E168:X168)</f>
        <v>0</v>
      </c>
    </row>
    <row r="169" spans="1:26" x14ac:dyDescent="0.15">
      <c r="B169" s="36"/>
      <c r="C169" s="47" t="s">
        <v>138</v>
      </c>
      <c r="D169" s="4">
        <v>1</v>
      </c>
      <c r="E169" s="45">
        <f t="shared" ref="E169:X169" si="55">E168*$D$169</f>
        <v>0</v>
      </c>
      <c r="F169" s="45">
        <f t="shared" si="55"/>
        <v>0</v>
      </c>
      <c r="G169" s="45">
        <f t="shared" si="55"/>
        <v>0</v>
      </c>
      <c r="H169" s="45">
        <f t="shared" si="55"/>
        <v>0</v>
      </c>
      <c r="I169" s="45">
        <f t="shared" si="55"/>
        <v>0</v>
      </c>
      <c r="J169" s="45">
        <f t="shared" si="55"/>
        <v>0</v>
      </c>
      <c r="K169" s="45">
        <f t="shared" si="55"/>
        <v>0</v>
      </c>
      <c r="L169" s="45">
        <f t="shared" si="55"/>
        <v>0</v>
      </c>
      <c r="M169" s="45">
        <f t="shared" si="55"/>
        <v>0</v>
      </c>
      <c r="N169" s="45">
        <f t="shared" si="55"/>
        <v>0</v>
      </c>
      <c r="O169" s="45">
        <f t="shared" si="55"/>
        <v>0</v>
      </c>
      <c r="P169" s="45">
        <f t="shared" si="55"/>
        <v>0</v>
      </c>
      <c r="Q169" s="45">
        <f t="shared" si="55"/>
        <v>0</v>
      </c>
      <c r="R169" s="45">
        <f t="shared" si="55"/>
        <v>0</v>
      </c>
      <c r="S169" s="45">
        <f t="shared" si="55"/>
        <v>0</v>
      </c>
      <c r="T169" s="45">
        <f t="shared" si="55"/>
        <v>0</v>
      </c>
      <c r="U169" s="45">
        <f t="shared" si="55"/>
        <v>0</v>
      </c>
      <c r="V169" s="45">
        <f t="shared" si="55"/>
        <v>0</v>
      </c>
      <c r="W169" s="45">
        <f t="shared" si="55"/>
        <v>0</v>
      </c>
      <c r="X169" s="45">
        <f t="shared" si="55"/>
        <v>0</v>
      </c>
      <c r="Y169" s="45">
        <f>SUM(E169:X169)</f>
        <v>0</v>
      </c>
    </row>
    <row r="171" spans="1:26" x14ac:dyDescent="0.15">
      <c r="E171" s="10">
        <v>30</v>
      </c>
      <c r="F171" s="10">
        <f t="shared" ref="F171:X171" si="56">E171+1</f>
        <v>31</v>
      </c>
      <c r="G171" s="10">
        <f t="shared" si="56"/>
        <v>32</v>
      </c>
      <c r="H171" s="10">
        <f t="shared" si="56"/>
        <v>33</v>
      </c>
      <c r="I171" s="10">
        <f t="shared" si="56"/>
        <v>34</v>
      </c>
      <c r="J171" s="10">
        <f t="shared" si="56"/>
        <v>35</v>
      </c>
      <c r="K171" s="10">
        <f t="shared" si="56"/>
        <v>36</v>
      </c>
      <c r="L171" s="10">
        <f t="shared" si="56"/>
        <v>37</v>
      </c>
      <c r="M171" s="10">
        <f t="shared" si="56"/>
        <v>38</v>
      </c>
      <c r="N171" s="10">
        <f t="shared" si="56"/>
        <v>39</v>
      </c>
      <c r="O171" s="10">
        <f t="shared" si="56"/>
        <v>40</v>
      </c>
      <c r="P171" s="10">
        <f t="shared" si="56"/>
        <v>41</v>
      </c>
      <c r="Q171" s="10">
        <f t="shared" si="56"/>
        <v>42</v>
      </c>
      <c r="R171" s="10">
        <f t="shared" si="56"/>
        <v>43</v>
      </c>
      <c r="S171" s="10">
        <f t="shared" si="56"/>
        <v>44</v>
      </c>
      <c r="T171" s="10">
        <f t="shared" si="56"/>
        <v>45</v>
      </c>
      <c r="U171" s="10">
        <f t="shared" si="56"/>
        <v>46</v>
      </c>
      <c r="V171" s="10">
        <f t="shared" si="56"/>
        <v>47</v>
      </c>
      <c r="W171" s="10">
        <f t="shared" si="56"/>
        <v>48</v>
      </c>
      <c r="X171" s="10">
        <f t="shared" si="56"/>
        <v>49</v>
      </c>
      <c r="Y171" s="5" t="s">
        <v>139</v>
      </c>
    </row>
    <row r="172" spans="1:26" x14ac:dyDescent="0.15">
      <c r="B172" s="91"/>
      <c r="C172" s="48">
        <f t="array" ref="C172:C191">TRANSPOSE(E165:X165)</f>
        <v>30</v>
      </c>
      <c r="D172" s="40">
        <f t="array" ref="D172:D191">TRANSPOSE(E169:X169)</f>
        <v>0</v>
      </c>
      <c r="E172" s="39" t="str">
        <f t="shared" ref="E172:E191" si="57">IF($C172&lt;E$165,$D172/$D$163,"")</f>
        <v/>
      </c>
      <c r="F172" s="39" t="str">
        <f>IF(AND($C172&lt;F$165,COUNT($E172:E172)&lt;$D$163),$D172/$D$163,"")</f>
        <v/>
      </c>
      <c r="G172" s="39" t="str">
        <f>IF(AND($C172&lt;G$165,COUNT($E172:F172)&lt;$D$163),$D172/$D$163,"")</f>
        <v/>
      </c>
      <c r="H172" s="39" t="str">
        <f>IF(AND($C172&lt;H$165,COUNT($E172:G172)&lt;$D$163),$D172/$D$163,"")</f>
        <v/>
      </c>
      <c r="I172" s="39" t="str">
        <f>IF(AND($C172&lt;I$165,COUNT($E172:H172)&lt;$D$163),$D172/$D$163,"")</f>
        <v/>
      </c>
      <c r="J172" s="39" t="str">
        <f>IF(AND($C172&lt;J$165,COUNT($E172:I172)&lt;$D$163),$D172/$D$163,"")</f>
        <v/>
      </c>
      <c r="K172" s="39" t="str">
        <f>IF(AND($C172&lt;K$165,COUNT($E172:J172)&lt;$D$163),$D172/$D$163,"")</f>
        <v/>
      </c>
      <c r="L172" s="39" t="str">
        <f>IF(AND($C172&lt;L$165,COUNT($E172:K172)&lt;$D$163),$D172/$D$163,"")</f>
        <v/>
      </c>
      <c r="M172" s="39" t="str">
        <f>IF(AND($C172&lt;M$165,COUNT($E172:L172)&lt;$D$163),$D172/$D$163,"")</f>
        <v/>
      </c>
      <c r="N172" s="39" t="str">
        <f>IF(AND($C172&lt;N$165,COUNT($E172:M172)&lt;$D$163),$D172/$D$163,"")</f>
        <v/>
      </c>
      <c r="O172" s="39" t="str">
        <f>IF(AND($C172&lt;O$165,COUNT($E172:N172)&lt;$D$163),$D172/$D$163,"")</f>
        <v/>
      </c>
      <c r="P172" s="39" t="str">
        <f>IF(AND($C172&lt;P$165,COUNT($E172:O172)&lt;$D$163),$D172/$D$163,"")</f>
        <v/>
      </c>
      <c r="Q172" s="39" t="str">
        <f>IF(AND($C172&lt;Q$165,COUNT($E172:P172)&lt;$D$163),$D172/$D$163,"")</f>
        <v/>
      </c>
      <c r="R172" s="39" t="str">
        <f>IF(AND($C172&lt;R$165,COUNT($E172:Q172)&lt;$D$163),$D172/$D$163,"")</f>
        <v/>
      </c>
      <c r="S172" s="39" t="str">
        <f>IF(AND($C172&lt;S$165,COUNT($E172:R172)&lt;$D$163),$D172/$D$163,"")</f>
        <v/>
      </c>
      <c r="T172" s="39" t="str">
        <f>IF(AND($C172&lt;T$165,COUNT($E172:S172)&lt;$D$163),$D172/$D$163,"")</f>
        <v/>
      </c>
      <c r="U172" s="39" t="str">
        <f>IF(AND($C172&lt;U$165,COUNT($E172:T172)&lt;$D$163),$D172/$D$163,"")</f>
        <v/>
      </c>
      <c r="V172" s="39" t="str">
        <f>IF(AND($C172&lt;V$165,COUNT($E172:U172)&lt;$D$163),$D172/$D$163,"")</f>
        <v/>
      </c>
      <c r="W172" s="39" t="str">
        <f>IF(AND($C172&lt;W$165,COUNT($E172:V172)&lt;$D$163),$D172/$D$163,"")</f>
        <v/>
      </c>
      <c r="X172" s="39" t="str">
        <f>IF(AND($C172&lt;X$165,COUNT($E172:W172)&lt;$D$163),$D172/$D$163,"")</f>
        <v/>
      </c>
      <c r="Y172" s="39">
        <f t="shared" ref="Y172:Y191" si="58">D172-SUM(E172:X172)</f>
        <v>0</v>
      </c>
    </row>
    <row r="173" spans="1:26" x14ac:dyDescent="0.15">
      <c r="B173" s="92"/>
      <c r="C173" s="49">
        <v>31</v>
      </c>
      <c r="D173" s="41">
        <v>0</v>
      </c>
      <c r="E173" s="42" t="str">
        <f t="shared" si="57"/>
        <v/>
      </c>
      <c r="F173" s="79" t="str">
        <f>IF(AND($C173&lt;F$165,COUNT($E173:E173)&lt;$D$163),$D173/$D$163,"")</f>
        <v/>
      </c>
      <c r="G173" s="79" t="str">
        <f>IF(AND($C173&lt;G$165,COUNT($E173:F173)&lt;$D$163),$D173/$D$163,"")</f>
        <v/>
      </c>
      <c r="H173" s="79" t="str">
        <f>IF(AND($C173&lt;H$165,COUNT($E173:G173)&lt;$D$163),$D173/$D$163,"")</f>
        <v/>
      </c>
      <c r="I173" s="79" t="str">
        <f>IF(AND($C173&lt;I$165,COUNT($E173:H173)&lt;$D$163),$D173/$D$163,"")</f>
        <v/>
      </c>
      <c r="J173" s="79" t="str">
        <f>IF(AND($C173&lt;J$165,COUNT($E173:I173)&lt;$D$163),$D173/$D$163,"")</f>
        <v/>
      </c>
      <c r="K173" s="79" t="str">
        <f>IF(AND($C173&lt;K$165,COUNT($E173:J173)&lt;$D$163),$D173/$D$163,"")</f>
        <v/>
      </c>
      <c r="L173" s="79" t="str">
        <f>IF(AND($C173&lt;L$165,COUNT($E173:K173)&lt;$D$163),$D173/$D$163,"")</f>
        <v/>
      </c>
      <c r="M173" s="79" t="str">
        <f>IF(AND($C173&lt;M$165,COUNT($E173:L173)&lt;$D$163),$D173/$D$163,"")</f>
        <v/>
      </c>
      <c r="N173" s="79" t="str">
        <f>IF(AND($C173&lt;N$165,COUNT($E173:M173)&lt;$D$163),$D173/$D$163,"")</f>
        <v/>
      </c>
      <c r="O173" s="79" t="str">
        <f>IF(AND($C173&lt;O$165,COUNT($E173:N173)&lt;$D$163),$D173/$D$163,"")</f>
        <v/>
      </c>
      <c r="P173" s="79" t="str">
        <f>IF(AND($C173&lt;P$165,COUNT($E173:O173)&lt;$D$163),$D173/$D$163,"")</f>
        <v/>
      </c>
      <c r="Q173" s="79" t="str">
        <f>IF(AND($C173&lt;Q$165,COUNT($E173:P173)&lt;$D$163),$D173/$D$163,"")</f>
        <v/>
      </c>
      <c r="R173" s="79" t="str">
        <f>IF(AND($C173&lt;R$165,COUNT($E173:Q173)&lt;$D$163),$D173/$D$163,"")</f>
        <v/>
      </c>
      <c r="S173" s="79" t="str">
        <f>IF(AND($C173&lt;S$165,COUNT($E173:R173)&lt;$D$163),$D173/$D$163,"")</f>
        <v/>
      </c>
      <c r="T173" s="79" t="str">
        <f>IF(AND($C173&lt;T$165,COUNT($E173:S173)&lt;$D$163),$D173/$D$163,"")</f>
        <v/>
      </c>
      <c r="U173" s="79" t="str">
        <f>IF(AND($C173&lt;U$165,COUNT($E173:T173)&lt;$D$163),$D173/$D$163,"")</f>
        <v/>
      </c>
      <c r="V173" s="79" t="str">
        <f>IF(AND($C173&lt;V$165,COUNT($E173:U173)&lt;$D$163),$D173/$D$163,"")</f>
        <v/>
      </c>
      <c r="W173" s="79" t="str">
        <f>IF(AND($C173&lt;W$165,COUNT($E173:V173)&lt;$D$163),$D173/$D$163,"")</f>
        <v/>
      </c>
      <c r="X173" s="79" t="str">
        <f>IF(AND($C173&lt;X$165,COUNT($E173:W173)&lt;$D$163),$D173/$D$163,"")</f>
        <v/>
      </c>
      <c r="Y173" s="42">
        <f t="shared" si="58"/>
        <v>0</v>
      </c>
    </row>
    <row r="174" spans="1:26" x14ac:dyDescent="0.15">
      <c r="B174" s="92"/>
      <c r="C174" s="49">
        <v>32</v>
      </c>
      <c r="D174" s="41">
        <v>0</v>
      </c>
      <c r="E174" s="42" t="str">
        <f t="shared" si="57"/>
        <v/>
      </c>
      <c r="F174" s="79" t="str">
        <f>IF(AND($C174&lt;F$165,COUNT($E174:E174)&lt;$D$163),$D174/$D$163,"")</f>
        <v/>
      </c>
      <c r="G174" s="79" t="str">
        <f>IF(AND($C174&lt;G$165,COUNT($E174:F174)&lt;$D$163),$D174/$D$163,"")</f>
        <v/>
      </c>
      <c r="H174" s="79" t="str">
        <f>IF(AND($C174&lt;H$165,COUNT($E174:G174)&lt;$D$163),$D174/$D$163,"")</f>
        <v/>
      </c>
      <c r="I174" s="79" t="str">
        <f>IF(AND($C174&lt;I$165,COUNT($E174:H174)&lt;$D$163),$D174/$D$163,"")</f>
        <v/>
      </c>
      <c r="J174" s="79" t="str">
        <f>IF(AND($C174&lt;J$165,COUNT($E174:I174)&lt;$D$163),$D174/$D$163,"")</f>
        <v/>
      </c>
      <c r="K174" s="79" t="str">
        <f>IF(AND($C174&lt;K$165,COUNT($E174:J174)&lt;$D$163),$D174/$D$163,"")</f>
        <v/>
      </c>
      <c r="L174" s="79" t="str">
        <f>IF(AND($C174&lt;L$165,COUNT($E174:K174)&lt;$D$163),$D174/$D$163,"")</f>
        <v/>
      </c>
      <c r="M174" s="79" t="str">
        <f>IF(AND($C174&lt;M$165,COUNT($E174:L174)&lt;$D$163),$D174/$D$163,"")</f>
        <v/>
      </c>
      <c r="N174" s="79" t="str">
        <f>IF(AND($C174&lt;N$165,COUNT($E174:M174)&lt;$D$163),$D174/$D$163,"")</f>
        <v/>
      </c>
      <c r="O174" s="79" t="str">
        <f>IF(AND($C174&lt;O$165,COUNT($E174:N174)&lt;$D$163),$D174/$D$163,"")</f>
        <v/>
      </c>
      <c r="P174" s="79" t="str">
        <f>IF(AND($C174&lt;P$165,COUNT($E174:O174)&lt;$D$163),$D174/$D$163,"")</f>
        <v/>
      </c>
      <c r="Q174" s="79" t="str">
        <f>IF(AND($C174&lt;Q$165,COUNT($E174:P174)&lt;$D$163),$D174/$D$163,"")</f>
        <v/>
      </c>
      <c r="R174" s="79" t="str">
        <f>IF(AND($C174&lt;R$165,COUNT($E174:Q174)&lt;$D$163),$D174/$D$163,"")</f>
        <v/>
      </c>
      <c r="S174" s="79" t="str">
        <f>IF(AND($C174&lt;S$165,COUNT($E174:R174)&lt;$D$163),$D174/$D$163,"")</f>
        <v/>
      </c>
      <c r="T174" s="79" t="str">
        <f>IF(AND($C174&lt;T$165,COUNT($E174:S174)&lt;$D$163),$D174/$D$163,"")</f>
        <v/>
      </c>
      <c r="U174" s="79" t="str">
        <f>IF(AND($C174&lt;U$165,COUNT($E174:T174)&lt;$D$163),$D174/$D$163,"")</f>
        <v/>
      </c>
      <c r="V174" s="79" t="str">
        <f>IF(AND($C174&lt;V$165,COUNT($E174:U174)&lt;$D$163),$D174/$D$163,"")</f>
        <v/>
      </c>
      <c r="W174" s="79" t="str">
        <f>IF(AND($C174&lt;W$165,COUNT($E174:V174)&lt;$D$163),$D174/$D$163,"")</f>
        <v/>
      </c>
      <c r="X174" s="79" t="str">
        <f>IF(AND($C174&lt;X$165,COUNT($E174:W174)&lt;$D$163),$D174/$D$163,"")</f>
        <v/>
      </c>
      <c r="Y174" s="42">
        <f t="shared" si="58"/>
        <v>0</v>
      </c>
    </row>
    <row r="175" spans="1:26" x14ac:dyDescent="0.15">
      <c r="B175" s="92"/>
      <c r="C175" s="49">
        <v>33</v>
      </c>
      <c r="D175" s="41">
        <v>0</v>
      </c>
      <c r="E175" s="42" t="str">
        <f t="shared" si="57"/>
        <v/>
      </c>
      <c r="F175" s="79" t="str">
        <f>IF(AND($C175&lt;F$165,COUNT($E175:E175)&lt;$D$163),$D175/$D$163,"")</f>
        <v/>
      </c>
      <c r="G175" s="79" t="str">
        <f>IF(AND($C175&lt;G$165,COUNT($E175:F175)&lt;$D$163),$D175/$D$163,"")</f>
        <v/>
      </c>
      <c r="H175" s="79" t="str">
        <f>IF(AND($C175&lt;H$165,COUNT($E175:G175)&lt;$D$163),$D175/$D$163,"")</f>
        <v/>
      </c>
      <c r="I175" s="79" t="str">
        <f>IF(AND($C175&lt;I$165,COUNT($E175:H175)&lt;$D$163),$D175/$D$163,"")</f>
        <v/>
      </c>
      <c r="J175" s="79" t="str">
        <f>IF(AND($C175&lt;J$165,COUNT($E175:I175)&lt;$D$163),$D175/$D$163,"")</f>
        <v/>
      </c>
      <c r="K175" s="79" t="str">
        <f>IF(AND($C175&lt;K$165,COUNT($E175:J175)&lt;$D$163),$D175/$D$163,"")</f>
        <v/>
      </c>
      <c r="L175" s="79" t="str">
        <f>IF(AND($C175&lt;L$165,COUNT($E175:K175)&lt;$D$163),$D175/$D$163,"")</f>
        <v/>
      </c>
      <c r="M175" s="79" t="str">
        <f>IF(AND($C175&lt;M$165,COUNT($E175:L175)&lt;$D$163),$D175/$D$163,"")</f>
        <v/>
      </c>
      <c r="N175" s="79" t="str">
        <f>IF(AND($C175&lt;N$165,COUNT($E175:M175)&lt;$D$163),$D175/$D$163,"")</f>
        <v/>
      </c>
      <c r="O175" s="79" t="str">
        <f>IF(AND($C175&lt;O$165,COUNT($E175:N175)&lt;$D$163),$D175/$D$163,"")</f>
        <v/>
      </c>
      <c r="P175" s="79" t="str">
        <f>IF(AND($C175&lt;P$165,COUNT($E175:O175)&lt;$D$163),$D175/$D$163,"")</f>
        <v/>
      </c>
      <c r="Q175" s="79" t="str">
        <f>IF(AND($C175&lt;Q$165,COUNT($E175:P175)&lt;$D$163),$D175/$D$163,"")</f>
        <v/>
      </c>
      <c r="R175" s="79" t="str">
        <f>IF(AND($C175&lt;R$165,COUNT($E175:Q175)&lt;$D$163),$D175/$D$163,"")</f>
        <v/>
      </c>
      <c r="S175" s="79" t="str">
        <f>IF(AND($C175&lt;S$165,COUNT($E175:R175)&lt;$D$163),$D175/$D$163,"")</f>
        <v/>
      </c>
      <c r="T175" s="79" t="str">
        <f>IF(AND($C175&lt;T$165,COUNT($E175:S175)&lt;$D$163),$D175/$D$163,"")</f>
        <v/>
      </c>
      <c r="U175" s="79" t="str">
        <f>IF(AND($C175&lt;U$165,COUNT($E175:T175)&lt;$D$163),$D175/$D$163,"")</f>
        <v/>
      </c>
      <c r="V175" s="79" t="str">
        <f>IF(AND($C175&lt;V$165,COUNT($E175:U175)&lt;$D$163),$D175/$D$163,"")</f>
        <v/>
      </c>
      <c r="W175" s="79" t="str">
        <f>IF(AND($C175&lt;W$165,COUNT($E175:V175)&lt;$D$163),$D175/$D$163,"")</f>
        <v/>
      </c>
      <c r="X175" s="79" t="str">
        <f>IF(AND($C175&lt;X$165,COUNT($E175:W175)&lt;$D$163),$D175/$D$163,"")</f>
        <v/>
      </c>
      <c r="Y175" s="42">
        <f t="shared" si="58"/>
        <v>0</v>
      </c>
    </row>
    <row r="176" spans="1:26" x14ac:dyDescent="0.15">
      <c r="B176" s="92"/>
      <c r="C176" s="49">
        <v>34</v>
      </c>
      <c r="D176" s="41">
        <v>0</v>
      </c>
      <c r="E176" s="42" t="str">
        <f t="shared" si="57"/>
        <v/>
      </c>
      <c r="F176" s="79" t="str">
        <f>IF(AND($C176&lt;F$165,COUNT($E176:E176)&lt;$D$163),$D176/$D$163,"")</f>
        <v/>
      </c>
      <c r="G176" s="79" t="str">
        <f>IF(AND($C176&lt;G$165,COUNT($E176:F176)&lt;$D$163),$D176/$D$163,"")</f>
        <v/>
      </c>
      <c r="H176" s="79" t="str">
        <f>IF(AND($C176&lt;H$165,COUNT($E176:G176)&lt;$D$163),$D176/$D$163,"")</f>
        <v/>
      </c>
      <c r="I176" s="79" t="str">
        <f>IF(AND($C176&lt;I$165,COUNT($E176:H176)&lt;$D$163),$D176/$D$163,"")</f>
        <v/>
      </c>
      <c r="J176" s="79" t="str">
        <f>IF(AND($C176&lt;J$165,COUNT($E176:I176)&lt;$D$163),$D176/$D$163,"")</f>
        <v/>
      </c>
      <c r="K176" s="79" t="str">
        <f>IF(AND($C176&lt;K$165,COUNT($E176:J176)&lt;$D$163),$D176/$D$163,"")</f>
        <v/>
      </c>
      <c r="L176" s="79" t="str">
        <f>IF(AND($C176&lt;L$165,COUNT($E176:K176)&lt;$D$163),$D176/$D$163,"")</f>
        <v/>
      </c>
      <c r="M176" s="79" t="str">
        <f>IF(AND($C176&lt;M$165,COUNT($E176:L176)&lt;$D$163),$D176/$D$163,"")</f>
        <v/>
      </c>
      <c r="N176" s="79" t="str">
        <f>IF(AND($C176&lt;N$165,COUNT($E176:M176)&lt;$D$163),$D176/$D$163,"")</f>
        <v/>
      </c>
      <c r="O176" s="79" t="str">
        <f>IF(AND($C176&lt;O$165,COUNT($E176:N176)&lt;$D$163),$D176/$D$163,"")</f>
        <v/>
      </c>
      <c r="P176" s="79" t="str">
        <f>IF(AND($C176&lt;P$165,COUNT($E176:O176)&lt;$D$163),$D176/$D$163,"")</f>
        <v/>
      </c>
      <c r="Q176" s="79" t="str">
        <f>IF(AND($C176&lt;Q$165,COUNT($E176:P176)&lt;$D$163),$D176/$D$163,"")</f>
        <v/>
      </c>
      <c r="R176" s="79" t="str">
        <f>IF(AND($C176&lt;R$165,COUNT($E176:Q176)&lt;$D$163),$D176/$D$163,"")</f>
        <v/>
      </c>
      <c r="S176" s="79" t="str">
        <f>IF(AND($C176&lt;S$165,COUNT($E176:R176)&lt;$D$163),$D176/$D$163,"")</f>
        <v/>
      </c>
      <c r="T176" s="79" t="str">
        <f>IF(AND($C176&lt;T$165,COUNT($E176:S176)&lt;$D$163),$D176/$D$163,"")</f>
        <v/>
      </c>
      <c r="U176" s="79" t="str">
        <f>IF(AND($C176&lt;U$165,COUNT($E176:T176)&lt;$D$163),$D176/$D$163,"")</f>
        <v/>
      </c>
      <c r="V176" s="79" t="str">
        <f>IF(AND($C176&lt;V$165,COUNT($E176:U176)&lt;$D$163),$D176/$D$163,"")</f>
        <v/>
      </c>
      <c r="W176" s="79" t="str">
        <f>IF(AND($C176&lt;W$165,COUNT($E176:V176)&lt;$D$163),$D176/$D$163,"")</f>
        <v/>
      </c>
      <c r="X176" s="79" t="str">
        <f>IF(AND($C176&lt;X$165,COUNT($E176:W176)&lt;$D$163),$D176/$D$163,"")</f>
        <v/>
      </c>
      <c r="Y176" s="42">
        <f t="shared" si="58"/>
        <v>0</v>
      </c>
    </row>
    <row r="177" spans="2:25" x14ac:dyDescent="0.15">
      <c r="B177" s="92"/>
      <c r="C177" s="49">
        <v>35</v>
      </c>
      <c r="D177" s="41">
        <v>0</v>
      </c>
      <c r="E177" s="42" t="str">
        <f t="shared" si="57"/>
        <v/>
      </c>
      <c r="F177" s="79" t="str">
        <f>IF(AND($C177&lt;F$165,COUNT($E177:E177)&lt;$D$163),$D177/$D$163,"")</f>
        <v/>
      </c>
      <c r="G177" s="79" t="str">
        <f>IF(AND($C177&lt;G$165,COUNT($E177:F177)&lt;$D$163),$D177/$D$163,"")</f>
        <v/>
      </c>
      <c r="H177" s="79" t="str">
        <f>IF(AND($C177&lt;H$165,COUNT($E177:G177)&lt;$D$163),$D177/$D$163,"")</f>
        <v/>
      </c>
      <c r="I177" s="79" t="str">
        <f>IF(AND($C177&lt;I$165,COUNT($E177:H177)&lt;$D$163),$D177/$D$163,"")</f>
        <v/>
      </c>
      <c r="J177" s="79" t="str">
        <f>IF(AND($C177&lt;J$165,COUNT($E177:I177)&lt;$D$163),$D177/$D$163,"")</f>
        <v/>
      </c>
      <c r="K177" s="79" t="str">
        <f>IF(AND($C177&lt;K$165,COUNT($E177:J177)&lt;$D$163),$D177/$D$163,"")</f>
        <v/>
      </c>
      <c r="L177" s="79" t="str">
        <f>IF(AND($C177&lt;L$165,COUNT($E177:K177)&lt;$D$163),$D177/$D$163,"")</f>
        <v/>
      </c>
      <c r="M177" s="79" t="str">
        <f>IF(AND($C177&lt;M$165,COUNT($E177:L177)&lt;$D$163),$D177/$D$163,"")</f>
        <v/>
      </c>
      <c r="N177" s="79" t="str">
        <f>IF(AND($C177&lt;N$165,COUNT($E177:M177)&lt;$D$163),$D177/$D$163,"")</f>
        <v/>
      </c>
      <c r="O177" s="79" t="str">
        <f>IF(AND($C177&lt;O$165,COUNT($E177:N177)&lt;$D$163),$D177/$D$163,"")</f>
        <v/>
      </c>
      <c r="P177" s="79" t="str">
        <f>IF(AND($C177&lt;P$165,COUNT($E177:O177)&lt;$D$163),$D177/$D$163,"")</f>
        <v/>
      </c>
      <c r="Q177" s="79" t="str">
        <f>IF(AND($C177&lt;Q$165,COUNT($E177:P177)&lt;$D$163),$D177/$D$163,"")</f>
        <v/>
      </c>
      <c r="R177" s="79" t="str">
        <f>IF(AND($C177&lt;R$165,COUNT($E177:Q177)&lt;$D$163),$D177/$D$163,"")</f>
        <v/>
      </c>
      <c r="S177" s="79" t="str">
        <f>IF(AND($C177&lt;S$165,COUNT($E177:R177)&lt;$D$163),$D177/$D$163,"")</f>
        <v/>
      </c>
      <c r="T177" s="79" t="str">
        <f>IF(AND($C177&lt;T$165,COUNT($E177:S177)&lt;$D$163),$D177/$D$163,"")</f>
        <v/>
      </c>
      <c r="U177" s="79" t="str">
        <f>IF(AND($C177&lt;U$165,COUNT($E177:T177)&lt;$D$163),$D177/$D$163,"")</f>
        <v/>
      </c>
      <c r="V177" s="79" t="str">
        <f>IF(AND($C177&lt;V$165,COUNT($E177:U177)&lt;$D$163),$D177/$D$163,"")</f>
        <v/>
      </c>
      <c r="W177" s="79" t="str">
        <f>IF(AND($C177&lt;W$165,COUNT($E177:V177)&lt;$D$163),$D177/$D$163,"")</f>
        <v/>
      </c>
      <c r="X177" s="79" t="str">
        <f>IF(AND($C177&lt;X$165,COUNT($E177:W177)&lt;$D$163),$D177/$D$163,"")</f>
        <v/>
      </c>
      <c r="Y177" s="42">
        <f t="shared" si="58"/>
        <v>0</v>
      </c>
    </row>
    <row r="178" spans="2:25" x14ac:dyDescent="0.15">
      <c r="B178" s="92"/>
      <c r="C178" s="49">
        <v>36</v>
      </c>
      <c r="D178" s="41">
        <v>0</v>
      </c>
      <c r="E178" s="42" t="str">
        <f t="shared" si="57"/>
        <v/>
      </c>
      <c r="F178" s="79" t="str">
        <f>IF(AND($C178&lt;F$165,COUNT($E178:E178)&lt;$D$163),$D178/$D$163,"")</f>
        <v/>
      </c>
      <c r="G178" s="79" t="str">
        <f>IF(AND($C178&lt;G$165,COUNT($E178:F178)&lt;$D$163),$D178/$D$163,"")</f>
        <v/>
      </c>
      <c r="H178" s="79" t="str">
        <f>IF(AND($C178&lt;H$165,COUNT($E178:G178)&lt;$D$163),$D178/$D$163,"")</f>
        <v/>
      </c>
      <c r="I178" s="79" t="str">
        <f>IF(AND($C178&lt;I$165,COUNT($E178:H178)&lt;$D$163),$D178/$D$163,"")</f>
        <v/>
      </c>
      <c r="J178" s="79" t="str">
        <f>IF(AND($C178&lt;J$165,COUNT($E178:I178)&lt;$D$163),$D178/$D$163,"")</f>
        <v/>
      </c>
      <c r="K178" s="79" t="str">
        <f>IF(AND($C178&lt;K$165,COUNT($E178:J178)&lt;$D$163),$D178/$D$163,"")</f>
        <v/>
      </c>
      <c r="L178" s="79" t="str">
        <f>IF(AND($C178&lt;L$165,COUNT($E178:K178)&lt;$D$163),$D178/$D$163,"")</f>
        <v/>
      </c>
      <c r="M178" s="79" t="str">
        <f>IF(AND($C178&lt;M$165,COUNT($E178:L178)&lt;$D$163),$D178/$D$163,"")</f>
        <v/>
      </c>
      <c r="N178" s="79" t="str">
        <f>IF(AND($C178&lt;N$165,COUNT($E178:M178)&lt;$D$163),$D178/$D$163,"")</f>
        <v/>
      </c>
      <c r="O178" s="79" t="str">
        <f>IF(AND($C178&lt;O$165,COUNT($E178:N178)&lt;$D$163),$D178/$D$163,"")</f>
        <v/>
      </c>
      <c r="P178" s="79" t="str">
        <f>IF(AND($C178&lt;P$165,COUNT($E178:O178)&lt;$D$163),$D178/$D$163,"")</f>
        <v/>
      </c>
      <c r="Q178" s="79" t="str">
        <f>IF(AND($C178&lt;Q$165,COUNT($E178:P178)&lt;$D$163),$D178/$D$163,"")</f>
        <v/>
      </c>
      <c r="R178" s="79" t="str">
        <f>IF(AND($C178&lt;R$165,COUNT($E178:Q178)&lt;$D$163),$D178/$D$163,"")</f>
        <v/>
      </c>
      <c r="S178" s="79" t="str">
        <f>IF(AND($C178&lt;S$165,COUNT($E178:R178)&lt;$D$163),$D178/$D$163,"")</f>
        <v/>
      </c>
      <c r="T178" s="79" t="str">
        <f>IF(AND($C178&lt;T$165,COUNT($E178:S178)&lt;$D$163),$D178/$D$163,"")</f>
        <v/>
      </c>
      <c r="U178" s="79" t="str">
        <f>IF(AND($C178&lt;U$165,COUNT($E178:T178)&lt;$D$163),$D178/$D$163,"")</f>
        <v/>
      </c>
      <c r="V178" s="79" t="str">
        <f>IF(AND($C178&lt;V$165,COUNT($E178:U178)&lt;$D$163),$D178/$D$163,"")</f>
        <v/>
      </c>
      <c r="W178" s="79" t="str">
        <f>IF(AND($C178&lt;W$165,COUNT($E178:V178)&lt;$D$163),$D178/$D$163,"")</f>
        <v/>
      </c>
      <c r="X178" s="79" t="str">
        <f>IF(AND($C178&lt;X$165,COUNT($E178:W178)&lt;$D$163),$D178/$D$163,"")</f>
        <v/>
      </c>
      <c r="Y178" s="42">
        <f t="shared" si="58"/>
        <v>0</v>
      </c>
    </row>
    <row r="179" spans="2:25" x14ac:dyDescent="0.15">
      <c r="B179" s="92"/>
      <c r="C179" s="49">
        <v>37</v>
      </c>
      <c r="D179" s="41">
        <v>0</v>
      </c>
      <c r="E179" s="42" t="str">
        <f t="shared" si="57"/>
        <v/>
      </c>
      <c r="F179" s="79" t="str">
        <f>IF(AND($C179&lt;F$165,COUNT($E179:E179)&lt;$D$163),$D179/$D$163,"")</f>
        <v/>
      </c>
      <c r="G179" s="79" t="str">
        <f>IF(AND($C179&lt;G$165,COUNT($E179:F179)&lt;$D$163),$D179/$D$163,"")</f>
        <v/>
      </c>
      <c r="H179" s="79" t="str">
        <f>IF(AND($C179&lt;H$165,COUNT($E179:G179)&lt;$D$163),$D179/$D$163,"")</f>
        <v/>
      </c>
      <c r="I179" s="79" t="str">
        <f>IF(AND($C179&lt;I$165,COUNT($E179:H179)&lt;$D$163),$D179/$D$163,"")</f>
        <v/>
      </c>
      <c r="J179" s="79" t="str">
        <f>IF(AND($C179&lt;J$165,COUNT($E179:I179)&lt;$D$163),$D179/$D$163,"")</f>
        <v/>
      </c>
      <c r="K179" s="79" t="str">
        <f>IF(AND($C179&lt;K$165,COUNT($E179:J179)&lt;$D$163),$D179/$D$163,"")</f>
        <v/>
      </c>
      <c r="L179" s="79" t="str">
        <f>IF(AND($C179&lt;L$165,COUNT($E179:K179)&lt;$D$163),$D179/$D$163,"")</f>
        <v/>
      </c>
      <c r="M179" s="79" t="str">
        <f>IF(AND($C179&lt;M$165,COUNT($E179:L179)&lt;$D$163),$D179/$D$163,"")</f>
        <v/>
      </c>
      <c r="N179" s="79" t="str">
        <f>IF(AND($C179&lt;N$165,COUNT($E179:M179)&lt;$D$163),$D179/$D$163,"")</f>
        <v/>
      </c>
      <c r="O179" s="79" t="str">
        <f>IF(AND($C179&lt;O$165,COUNT($E179:N179)&lt;$D$163),$D179/$D$163,"")</f>
        <v/>
      </c>
      <c r="P179" s="79" t="str">
        <f>IF(AND($C179&lt;P$165,COUNT($E179:O179)&lt;$D$163),$D179/$D$163,"")</f>
        <v/>
      </c>
      <c r="Q179" s="79" t="str">
        <f>IF(AND($C179&lt;Q$165,COUNT($E179:P179)&lt;$D$163),$D179/$D$163,"")</f>
        <v/>
      </c>
      <c r="R179" s="79" t="str">
        <f>IF(AND($C179&lt;R$165,COUNT($E179:Q179)&lt;$D$163),$D179/$D$163,"")</f>
        <v/>
      </c>
      <c r="S179" s="79" t="str">
        <f>IF(AND($C179&lt;S$165,COUNT($E179:R179)&lt;$D$163),$D179/$D$163,"")</f>
        <v/>
      </c>
      <c r="T179" s="79" t="str">
        <f>IF(AND($C179&lt;T$165,COUNT($E179:S179)&lt;$D$163),$D179/$D$163,"")</f>
        <v/>
      </c>
      <c r="U179" s="79" t="str">
        <f>IF(AND($C179&lt;U$165,COUNT($E179:T179)&lt;$D$163),$D179/$D$163,"")</f>
        <v/>
      </c>
      <c r="V179" s="79" t="str">
        <f>IF(AND($C179&lt;V$165,COUNT($E179:U179)&lt;$D$163),$D179/$D$163,"")</f>
        <v/>
      </c>
      <c r="W179" s="79" t="str">
        <f>IF(AND($C179&lt;W$165,COUNT($E179:V179)&lt;$D$163),$D179/$D$163,"")</f>
        <v/>
      </c>
      <c r="X179" s="79" t="str">
        <f>IF(AND($C179&lt;X$165,COUNT($E179:W179)&lt;$D$163),$D179/$D$163,"")</f>
        <v/>
      </c>
      <c r="Y179" s="42">
        <f t="shared" si="58"/>
        <v>0</v>
      </c>
    </row>
    <row r="180" spans="2:25" x14ac:dyDescent="0.15">
      <c r="B180" s="92"/>
      <c r="C180" s="49">
        <v>38</v>
      </c>
      <c r="D180" s="41">
        <v>0</v>
      </c>
      <c r="E180" s="42" t="str">
        <f t="shared" si="57"/>
        <v/>
      </c>
      <c r="F180" s="79" t="str">
        <f>IF(AND($C180&lt;F$165,COUNT($E180:E180)&lt;$D$163),$D180/$D$163,"")</f>
        <v/>
      </c>
      <c r="G180" s="79" t="str">
        <f>IF(AND($C180&lt;G$165,COUNT($E180:F180)&lt;$D$163),$D180/$D$163,"")</f>
        <v/>
      </c>
      <c r="H180" s="79" t="str">
        <f>IF(AND($C180&lt;H$165,COUNT($E180:G180)&lt;$D$163),$D180/$D$163,"")</f>
        <v/>
      </c>
      <c r="I180" s="79" t="str">
        <f>IF(AND($C180&lt;I$165,COUNT($E180:H180)&lt;$D$163),$D180/$D$163,"")</f>
        <v/>
      </c>
      <c r="J180" s="79" t="str">
        <f>IF(AND($C180&lt;J$165,COUNT($E180:I180)&lt;$D$163),$D180/$D$163,"")</f>
        <v/>
      </c>
      <c r="K180" s="79" t="str">
        <f>IF(AND($C180&lt;K$165,COUNT($E180:J180)&lt;$D$163),$D180/$D$163,"")</f>
        <v/>
      </c>
      <c r="L180" s="79" t="str">
        <f>IF(AND($C180&lt;L$165,COUNT($E180:K180)&lt;$D$163),$D180/$D$163,"")</f>
        <v/>
      </c>
      <c r="M180" s="79" t="str">
        <f>IF(AND($C180&lt;M$165,COUNT($E180:L180)&lt;$D$163),$D180/$D$163,"")</f>
        <v/>
      </c>
      <c r="N180" s="79" t="str">
        <f>IF(AND($C180&lt;N$165,COUNT($E180:M180)&lt;$D$163),$D180/$D$163,"")</f>
        <v/>
      </c>
      <c r="O180" s="79" t="str">
        <f>IF(AND($C180&lt;O$165,COUNT($E180:N180)&lt;$D$163),$D180/$D$163,"")</f>
        <v/>
      </c>
      <c r="P180" s="79" t="str">
        <f>IF(AND($C180&lt;P$165,COUNT($E180:O180)&lt;$D$163),$D180/$D$163,"")</f>
        <v/>
      </c>
      <c r="Q180" s="79" t="str">
        <f>IF(AND($C180&lt;Q$165,COUNT($E180:P180)&lt;$D$163),$D180/$D$163,"")</f>
        <v/>
      </c>
      <c r="R180" s="79" t="str">
        <f>IF(AND($C180&lt;R$165,COUNT($E180:Q180)&lt;$D$163),$D180/$D$163,"")</f>
        <v/>
      </c>
      <c r="S180" s="79" t="str">
        <f>IF(AND($C180&lt;S$165,COUNT($E180:R180)&lt;$D$163),$D180/$D$163,"")</f>
        <v/>
      </c>
      <c r="T180" s="79" t="str">
        <f>IF(AND($C180&lt;T$165,COUNT($E180:S180)&lt;$D$163),$D180/$D$163,"")</f>
        <v/>
      </c>
      <c r="U180" s="79" t="str">
        <f>IF(AND($C180&lt;U$165,COUNT($E180:T180)&lt;$D$163),$D180/$D$163,"")</f>
        <v/>
      </c>
      <c r="V180" s="79" t="str">
        <f>IF(AND($C180&lt;V$165,COUNT($E180:U180)&lt;$D$163),$D180/$D$163,"")</f>
        <v/>
      </c>
      <c r="W180" s="79" t="str">
        <f>IF(AND($C180&lt;W$165,COUNT($E180:V180)&lt;$D$163),$D180/$D$163,"")</f>
        <v/>
      </c>
      <c r="X180" s="79" t="str">
        <f>IF(AND($C180&lt;X$165,COUNT($E180:W180)&lt;$D$163),$D180/$D$163,"")</f>
        <v/>
      </c>
      <c r="Y180" s="42">
        <f t="shared" si="58"/>
        <v>0</v>
      </c>
    </row>
    <row r="181" spans="2:25" x14ac:dyDescent="0.15">
      <c r="B181" s="92"/>
      <c r="C181" s="49">
        <v>39</v>
      </c>
      <c r="D181" s="41">
        <v>0</v>
      </c>
      <c r="E181" s="42" t="str">
        <f t="shared" si="57"/>
        <v/>
      </c>
      <c r="F181" s="79" t="str">
        <f>IF(AND($C181&lt;F$165,COUNT($E181:E181)&lt;$D$163),$D181/$D$163,"")</f>
        <v/>
      </c>
      <c r="G181" s="79" t="str">
        <f>IF(AND($C181&lt;G$165,COUNT($E181:F181)&lt;$D$163),$D181/$D$163,"")</f>
        <v/>
      </c>
      <c r="H181" s="79" t="str">
        <f>IF(AND($C181&lt;H$165,COUNT($E181:G181)&lt;$D$163),$D181/$D$163,"")</f>
        <v/>
      </c>
      <c r="I181" s="79" t="str">
        <f>IF(AND($C181&lt;I$165,COUNT($E181:H181)&lt;$D$163),$D181/$D$163,"")</f>
        <v/>
      </c>
      <c r="J181" s="79" t="str">
        <f>IF(AND($C181&lt;J$165,COUNT($E181:I181)&lt;$D$163),$D181/$D$163,"")</f>
        <v/>
      </c>
      <c r="K181" s="79" t="str">
        <f>IF(AND($C181&lt;K$165,COUNT($E181:J181)&lt;$D$163),$D181/$D$163,"")</f>
        <v/>
      </c>
      <c r="L181" s="79" t="str">
        <f>IF(AND($C181&lt;L$165,COUNT($E181:K181)&lt;$D$163),$D181/$D$163,"")</f>
        <v/>
      </c>
      <c r="M181" s="79" t="str">
        <f>IF(AND($C181&lt;M$165,COUNT($E181:L181)&lt;$D$163),$D181/$D$163,"")</f>
        <v/>
      </c>
      <c r="N181" s="79" t="str">
        <f>IF(AND($C181&lt;N$165,COUNT($E181:M181)&lt;$D$163),$D181/$D$163,"")</f>
        <v/>
      </c>
      <c r="O181" s="79" t="str">
        <f>IF(AND($C181&lt;O$165,COUNT($E181:N181)&lt;$D$163),$D181/$D$163,"")</f>
        <v/>
      </c>
      <c r="P181" s="79" t="str">
        <f>IF(AND($C181&lt;P$165,COUNT($E181:O181)&lt;$D$163),$D181/$D$163,"")</f>
        <v/>
      </c>
      <c r="Q181" s="79" t="str">
        <f>IF(AND($C181&lt;Q$165,COUNT($E181:P181)&lt;$D$163),$D181/$D$163,"")</f>
        <v/>
      </c>
      <c r="R181" s="79" t="str">
        <f>IF(AND($C181&lt;R$165,COUNT($E181:Q181)&lt;$D$163),$D181/$D$163,"")</f>
        <v/>
      </c>
      <c r="S181" s="79" t="str">
        <f>IF(AND($C181&lt;S$165,COUNT($E181:R181)&lt;$D$163),$D181/$D$163,"")</f>
        <v/>
      </c>
      <c r="T181" s="79" t="str">
        <f>IF(AND($C181&lt;T$165,COUNT($E181:S181)&lt;$D$163),$D181/$D$163,"")</f>
        <v/>
      </c>
      <c r="U181" s="79" t="str">
        <f>IF(AND($C181&lt;U$165,COUNT($E181:T181)&lt;$D$163),$D181/$D$163,"")</f>
        <v/>
      </c>
      <c r="V181" s="79" t="str">
        <f>IF(AND($C181&lt;V$165,COUNT($E181:U181)&lt;$D$163),$D181/$D$163,"")</f>
        <v/>
      </c>
      <c r="W181" s="79" t="str">
        <f>IF(AND($C181&lt;W$165,COUNT($E181:V181)&lt;$D$163),$D181/$D$163,"")</f>
        <v/>
      </c>
      <c r="X181" s="79" t="str">
        <f>IF(AND($C181&lt;X$165,COUNT($E181:W181)&lt;$D$163),$D181/$D$163,"")</f>
        <v/>
      </c>
      <c r="Y181" s="42">
        <f t="shared" si="58"/>
        <v>0</v>
      </c>
    </row>
    <row r="182" spans="2:25" x14ac:dyDescent="0.15">
      <c r="B182" s="92"/>
      <c r="C182" s="49">
        <v>40</v>
      </c>
      <c r="D182" s="41">
        <v>0</v>
      </c>
      <c r="E182" s="42" t="str">
        <f t="shared" si="57"/>
        <v/>
      </c>
      <c r="F182" s="79" t="str">
        <f>IF(AND($C182&lt;F$165,COUNT($E182:E182)&lt;$D$163),$D182/$D$163,"")</f>
        <v/>
      </c>
      <c r="G182" s="79" t="str">
        <f>IF(AND($C182&lt;G$165,COUNT($E182:F182)&lt;$D$163),$D182/$D$163,"")</f>
        <v/>
      </c>
      <c r="H182" s="79" t="str">
        <f>IF(AND($C182&lt;H$165,COUNT($E182:G182)&lt;$D$163),$D182/$D$163,"")</f>
        <v/>
      </c>
      <c r="I182" s="79" t="str">
        <f>IF(AND($C182&lt;I$165,COUNT($E182:H182)&lt;$D$163),$D182/$D$163,"")</f>
        <v/>
      </c>
      <c r="J182" s="79" t="str">
        <f>IF(AND($C182&lt;J$165,COUNT($E182:I182)&lt;$D$163),$D182/$D$163,"")</f>
        <v/>
      </c>
      <c r="K182" s="79" t="str">
        <f>IF(AND($C182&lt;K$165,COUNT($E182:J182)&lt;$D$163),$D182/$D$163,"")</f>
        <v/>
      </c>
      <c r="L182" s="79" t="str">
        <f>IF(AND($C182&lt;L$165,COUNT($E182:K182)&lt;$D$163),$D182/$D$163,"")</f>
        <v/>
      </c>
      <c r="M182" s="79" t="str">
        <f>IF(AND($C182&lt;M$165,COUNT($E182:L182)&lt;$D$163),$D182/$D$163,"")</f>
        <v/>
      </c>
      <c r="N182" s="79" t="str">
        <f>IF(AND($C182&lt;N$165,COUNT($E182:M182)&lt;$D$163),$D182/$D$163,"")</f>
        <v/>
      </c>
      <c r="O182" s="79" t="str">
        <f>IF(AND($C182&lt;O$165,COUNT($E182:N182)&lt;$D$163),$D182/$D$163,"")</f>
        <v/>
      </c>
      <c r="P182" s="79" t="str">
        <f>IF(AND($C182&lt;P$165,COUNT($E182:O182)&lt;$D$163),$D182/$D$163,"")</f>
        <v/>
      </c>
      <c r="Q182" s="79" t="str">
        <f>IF(AND($C182&lt;Q$165,COUNT($E182:P182)&lt;$D$163),$D182/$D$163,"")</f>
        <v/>
      </c>
      <c r="R182" s="79" t="str">
        <f>IF(AND($C182&lt;R$165,COUNT($E182:Q182)&lt;$D$163),$D182/$D$163,"")</f>
        <v/>
      </c>
      <c r="S182" s="79" t="str">
        <f>IF(AND($C182&lt;S$165,COUNT($E182:R182)&lt;$D$163),$D182/$D$163,"")</f>
        <v/>
      </c>
      <c r="T182" s="79" t="str">
        <f>IF(AND($C182&lt;T$165,COUNT($E182:S182)&lt;$D$163),$D182/$D$163,"")</f>
        <v/>
      </c>
      <c r="U182" s="79" t="str">
        <f>IF(AND($C182&lt;U$165,COUNT($E182:T182)&lt;$D$163),$D182/$D$163,"")</f>
        <v/>
      </c>
      <c r="V182" s="79" t="str">
        <f>IF(AND($C182&lt;V$165,COUNT($E182:U182)&lt;$D$163),$D182/$D$163,"")</f>
        <v/>
      </c>
      <c r="W182" s="79" t="str">
        <f>IF(AND($C182&lt;W$165,COUNT($E182:V182)&lt;$D$163),$D182/$D$163,"")</f>
        <v/>
      </c>
      <c r="X182" s="79" t="str">
        <f>IF(AND($C182&lt;X$165,COUNT($E182:W182)&lt;$D$163),$D182/$D$163,"")</f>
        <v/>
      </c>
      <c r="Y182" s="42">
        <f t="shared" si="58"/>
        <v>0</v>
      </c>
    </row>
    <row r="183" spans="2:25" x14ac:dyDescent="0.15">
      <c r="B183" s="92"/>
      <c r="C183" s="49">
        <v>41</v>
      </c>
      <c r="D183" s="41">
        <v>0</v>
      </c>
      <c r="E183" s="42" t="str">
        <f t="shared" si="57"/>
        <v/>
      </c>
      <c r="F183" s="79" t="str">
        <f>IF(AND($C183&lt;F$165,COUNT($E183:E183)&lt;$D$163),$D183/$D$163,"")</f>
        <v/>
      </c>
      <c r="G183" s="79" t="str">
        <f>IF(AND($C183&lt;G$165,COUNT($E183:F183)&lt;$D$163),$D183/$D$163,"")</f>
        <v/>
      </c>
      <c r="H183" s="79" t="str">
        <f>IF(AND($C183&lt;H$165,COUNT($E183:G183)&lt;$D$163),$D183/$D$163,"")</f>
        <v/>
      </c>
      <c r="I183" s="79" t="str">
        <f>IF(AND($C183&lt;I$165,COUNT($E183:H183)&lt;$D$163),$D183/$D$163,"")</f>
        <v/>
      </c>
      <c r="J183" s="79" t="str">
        <f>IF(AND($C183&lt;J$165,COUNT($E183:I183)&lt;$D$163),$D183/$D$163,"")</f>
        <v/>
      </c>
      <c r="K183" s="79" t="str">
        <f>IF(AND($C183&lt;K$165,COUNT($E183:J183)&lt;$D$163),$D183/$D$163,"")</f>
        <v/>
      </c>
      <c r="L183" s="79" t="str">
        <f>IF(AND($C183&lt;L$165,COUNT($E183:K183)&lt;$D$163),$D183/$D$163,"")</f>
        <v/>
      </c>
      <c r="M183" s="79" t="str">
        <f>IF(AND($C183&lt;M$165,COUNT($E183:L183)&lt;$D$163),$D183/$D$163,"")</f>
        <v/>
      </c>
      <c r="N183" s="79" t="str">
        <f>IF(AND($C183&lt;N$165,COUNT($E183:M183)&lt;$D$163),$D183/$D$163,"")</f>
        <v/>
      </c>
      <c r="O183" s="79" t="str">
        <f>IF(AND($C183&lt;O$165,COUNT($E183:N183)&lt;$D$163),$D183/$D$163,"")</f>
        <v/>
      </c>
      <c r="P183" s="79" t="str">
        <f>IF(AND($C183&lt;P$165,COUNT($E183:O183)&lt;$D$163),$D183/$D$163,"")</f>
        <v/>
      </c>
      <c r="Q183" s="79" t="str">
        <f>IF(AND($C183&lt;Q$165,COUNT($E183:P183)&lt;$D$163),$D183/$D$163,"")</f>
        <v/>
      </c>
      <c r="R183" s="79" t="str">
        <f>IF(AND($C183&lt;R$165,COUNT($E183:Q183)&lt;$D$163),$D183/$D$163,"")</f>
        <v/>
      </c>
      <c r="S183" s="79" t="str">
        <f>IF(AND($C183&lt;S$165,COUNT($E183:R183)&lt;$D$163),$D183/$D$163,"")</f>
        <v/>
      </c>
      <c r="T183" s="79" t="str">
        <f>IF(AND($C183&lt;T$165,COUNT($E183:S183)&lt;$D$163),$D183/$D$163,"")</f>
        <v/>
      </c>
      <c r="U183" s="79" t="str">
        <f>IF(AND($C183&lt;U$165,COUNT($E183:T183)&lt;$D$163),$D183/$D$163,"")</f>
        <v/>
      </c>
      <c r="V183" s="79" t="str">
        <f>IF(AND($C183&lt;V$165,COUNT($E183:U183)&lt;$D$163),$D183/$D$163,"")</f>
        <v/>
      </c>
      <c r="W183" s="79" t="str">
        <f>IF(AND($C183&lt;W$165,COUNT($E183:V183)&lt;$D$163),$D183/$D$163,"")</f>
        <v/>
      </c>
      <c r="X183" s="79" t="str">
        <f>IF(AND($C183&lt;X$165,COUNT($E183:W183)&lt;$D$163),$D183/$D$163,"")</f>
        <v/>
      </c>
      <c r="Y183" s="42">
        <f t="shared" si="58"/>
        <v>0</v>
      </c>
    </row>
    <row r="184" spans="2:25" x14ac:dyDescent="0.15">
      <c r="B184" s="92"/>
      <c r="C184" s="49">
        <v>42</v>
      </c>
      <c r="D184" s="41">
        <v>0</v>
      </c>
      <c r="E184" s="42" t="str">
        <f t="shared" si="57"/>
        <v/>
      </c>
      <c r="F184" s="79" t="str">
        <f>IF(AND($C184&lt;F$165,COUNT($E184:E184)&lt;$D$163),$D184/$D$163,"")</f>
        <v/>
      </c>
      <c r="G184" s="79" t="str">
        <f>IF(AND($C184&lt;G$165,COUNT($E184:F184)&lt;$D$163),$D184/$D$163,"")</f>
        <v/>
      </c>
      <c r="H184" s="79" t="str">
        <f>IF(AND($C184&lt;H$165,COUNT($E184:G184)&lt;$D$163),$D184/$D$163,"")</f>
        <v/>
      </c>
      <c r="I184" s="79" t="str">
        <f>IF(AND($C184&lt;I$165,COUNT($E184:H184)&lt;$D$163),$D184/$D$163,"")</f>
        <v/>
      </c>
      <c r="J184" s="79" t="str">
        <f>IF(AND($C184&lt;J$165,COUNT($E184:I184)&lt;$D$163),$D184/$D$163,"")</f>
        <v/>
      </c>
      <c r="K184" s="79" t="str">
        <f>IF(AND($C184&lt;K$165,COUNT($E184:J184)&lt;$D$163),$D184/$D$163,"")</f>
        <v/>
      </c>
      <c r="L184" s="79" t="str">
        <f>IF(AND($C184&lt;L$165,COUNT($E184:K184)&lt;$D$163),$D184/$D$163,"")</f>
        <v/>
      </c>
      <c r="M184" s="79" t="str">
        <f>IF(AND($C184&lt;M$165,COUNT($E184:L184)&lt;$D$163),$D184/$D$163,"")</f>
        <v/>
      </c>
      <c r="N184" s="79" t="str">
        <f>IF(AND($C184&lt;N$165,COUNT($E184:M184)&lt;$D$163),$D184/$D$163,"")</f>
        <v/>
      </c>
      <c r="O184" s="79" t="str">
        <f>IF(AND($C184&lt;O$165,COUNT($E184:N184)&lt;$D$163),$D184/$D$163,"")</f>
        <v/>
      </c>
      <c r="P184" s="79" t="str">
        <f>IF(AND($C184&lt;P$165,COUNT($E184:O184)&lt;$D$163),$D184/$D$163,"")</f>
        <v/>
      </c>
      <c r="Q184" s="79" t="str">
        <f>IF(AND($C184&lt;Q$165,COUNT($E184:P184)&lt;$D$163),$D184/$D$163,"")</f>
        <v/>
      </c>
      <c r="R184" s="79" t="str">
        <f>IF(AND($C184&lt;R$165,COUNT($E184:Q184)&lt;$D$163),$D184/$D$163,"")</f>
        <v/>
      </c>
      <c r="S184" s="79" t="str">
        <f>IF(AND($C184&lt;S$165,COUNT($E184:R184)&lt;$D$163),$D184/$D$163,"")</f>
        <v/>
      </c>
      <c r="T184" s="79" t="str">
        <f>IF(AND($C184&lt;T$165,COUNT($E184:S184)&lt;$D$163),$D184/$D$163,"")</f>
        <v/>
      </c>
      <c r="U184" s="79" t="str">
        <f>IF(AND($C184&lt;U$165,COUNT($E184:T184)&lt;$D$163),$D184/$D$163,"")</f>
        <v/>
      </c>
      <c r="V184" s="79" t="str">
        <f>IF(AND($C184&lt;V$165,COUNT($E184:U184)&lt;$D$163),$D184/$D$163,"")</f>
        <v/>
      </c>
      <c r="W184" s="79" t="str">
        <f>IF(AND($C184&lt;W$165,COUNT($E184:V184)&lt;$D$163),$D184/$D$163,"")</f>
        <v/>
      </c>
      <c r="X184" s="79" t="str">
        <f>IF(AND($C184&lt;X$165,COUNT($E184:W184)&lt;$D$163),$D184/$D$163,"")</f>
        <v/>
      </c>
      <c r="Y184" s="42">
        <f t="shared" si="58"/>
        <v>0</v>
      </c>
    </row>
    <row r="185" spans="2:25" x14ac:dyDescent="0.15">
      <c r="B185" s="92"/>
      <c r="C185" s="49">
        <v>43</v>
      </c>
      <c r="D185" s="41">
        <v>0</v>
      </c>
      <c r="E185" s="42" t="str">
        <f t="shared" si="57"/>
        <v/>
      </c>
      <c r="F185" s="79" t="str">
        <f>IF(AND($C185&lt;F$165,COUNT($E185:E185)&lt;$D$163),$D185/$D$163,"")</f>
        <v/>
      </c>
      <c r="G185" s="79" t="str">
        <f>IF(AND($C185&lt;G$165,COUNT($E185:F185)&lt;$D$163),$D185/$D$163,"")</f>
        <v/>
      </c>
      <c r="H185" s="79" t="str">
        <f>IF(AND($C185&lt;H$165,COUNT($E185:G185)&lt;$D$163),$D185/$D$163,"")</f>
        <v/>
      </c>
      <c r="I185" s="79" t="str">
        <f>IF(AND($C185&lt;I$165,COUNT($E185:H185)&lt;$D$163),$D185/$D$163,"")</f>
        <v/>
      </c>
      <c r="J185" s="79" t="str">
        <f>IF(AND($C185&lt;J$165,COUNT($E185:I185)&lt;$D$163),$D185/$D$163,"")</f>
        <v/>
      </c>
      <c r="K185" s="79" t="str">
        <f>IF(AND($C185&lt;K$165,COUNT($E185:J185)&lt;$D$163),$D185/$D$163,"")</f>
        <v/>
      </c>
      <c r="L185" s="79" t="str">
        <f>IF(AND($C185&lt;L$165,COUNT($E185:K185)&lt;$D$163),$D185/$D$163,"")</f>
        <v/>
      </c>
      <c r="M185" s="79" t="str">
        <f>IF(AND($C185&lt;M$165,COUNT($E185:L185)&lt;$D$163),$D185/$D$163,"")</f>
        <v/>
      </c>
      <c r="N185" s="79" t="str">
        <f>IF(AND($C185&lt;N$165,COUNT($E185:M185)&lt;$D$163),$D185/$D$163,"")</f>
        <v/>
      </c>
      <c r="O185" s="79" t="str">
        <f>IF(AND($C185&lt;O$165,COUNT($E185:N185)&lt;$D$163),$D185/$D$163,"")</f>
        <v/>
      </c>
      <c r="P185" s="79" t="str">
        <f>IF(AND($C185&lt;P$165,COUNT($E185:O185)&lt;$D$163),$D185/$D$163,"")</f>
        <v/>
      </c>
      <c r="Q185" s="79" t="str">
        <f>IF(AND($C185&lt;Q$165,COUNT($E185:P185)&lt;$D$163),$D185/$D$163,"")</f>
        <v/>
      </c>
      <c r="R185" s="79" t="str">
        <f>IF(AND($C185&lt;R$165,COUNT($E185:Q185)&lt;$D$163),$D185/$D$163,"")</f>
        <v/>
      </c>
      <c r="S185" s="79" t="str">
        <f>IF(AND($C185&lt;S$165,COUNT($E185:R185)&lt;$D$163),$D185/$D$163,"")</f>
        <v/>
      </c>
      <c r="T185" s="79" t="str">
        <f>IF(AND($C185&lt;T$165,COUNT($E185:S185)&lt;$D$163),$D185/$D$163,"")</f>
        <v/>
      </c>
      <c r="U185" s="79" t="str">
        <f>IF(AND($C185&lt;U$165,COUNT($E185:T185)&lt;$D$163),$D185/$D$163,"")</f>
        <v/>
      </c>
      <c r="V185" s="79" t="str">
        <f>IF(AND($C185&lt;V$165,COUNT($E185:U185)&lt;$D$163),$D185/$D$163,"")</f>
        <v/>
      </c>
      <c r="W185" s="79" t="str">
        <f>IF(AND($C185&lt;W$165,COUNT($E185:V185)&lt;$D$163),$D185/$D$163,"")</f>
        <v/>
      </c>
      <c r="X185" s="79" t="str">
        <f>IF(AND($C185&lt;X$165,COUNT($E185:W185)&lt;$D$163),$D185/$D$163,"")</f>
        <v/>
      </c>
      <c r="Y185" s="42">
        <f t="shared" si="58"/>
        <v>0</v>
      </c>
    </row>
    <row r="186" spans="2:25" x14ac:dyDescent="0.15">
      <c r="B186" s="92"/>
      <c r="C186" s="49">
        <v>44</v>
      </c>
      <c r="D186" s="41">
        <v>0</v>
      </c>
      <c r="E186" s="42" t="str">
        <f t="shared" si="57"/>
        <v/>
      </c>
      <c r="F186" s="79" t="str">
        <f>IF(AND($C186&lt;F$165,COUNT($E186:E186)&lt;$D$163),$D186/$D$163,"")</f>
        <v/>
      </c>
      <c r="G186" s="79" t="str">
        <f>IF(AND($C186&lt;G$165,COUNT($E186:F186)&lt;$D$163),$D186/$D$163,"")</f>
        <v/>
      </c>
      <c r="H186" s="79" t="str">
        <f>IF(AND($C186&lt;H$165,COUNT($E186:G186)&lt;$D$163),$D186/$D$163,"")</f>
        <v/>
      </c>
      <c r="I186" s="79" t="str">
        <f>IF(AND($C186&lt;I$165,COUNT($E186:H186)&lt;$D$163),$D186/$D$163,"")</f>
        <v/>
      </c>
      <c r="J186" s="79" t="str">
        <f>IF(AND($C186&lt;J$165,COUNT($E186:I186)&lt;$D$163),$D186/$D$163,"")</f>
        <v/>
      </c>
      <c r="K186" s="79" t="str">
        <f>IF(AND($C186&lt;K$165,COUNT($E186:J186)&lt;$D$163),$D186/$D$163,"")</f>
        <v/>
      </c>
      <c r="L186" s="79" t="str">
        <f>IF(AND($C186&lt;L$165,COUNT($E186:K186)&lt;$D$163),$D186/$D$163,"")</f>
        <v/>
      </c>
      <c r="M186" s="79" t="str">
        <f>IF(AND($C186&lt;M$165,COUNT($E186:L186)&lt;$D$163),$D186/$D$163,"")</f>
        <v/>
      </c>
      <c r="N186" s="79" t="str">
        <f>IF(AND($C186&lt;N$165,COUNT($E186:M186)&lt;$D$163),$D186/$D$163,"")</f>
        <v/>
      </c>
      <c r="O186" s="79" t="str">
        <f>IF(AND($C186&lt;O$165,COUNT($E186:N186)&lt;$D$163),$D186/$D$163,"")</f>
        <v/>
      </c>
      <c r="P186" s="79" t="str">
        <f>IF(AND($C186&lt;P$165,COUNT($E186:O186)&lt;$D$163),$D186/$D$163,"")</f>
        <v/>
      </c>
      <c r="Q186" s="79" t="str">
        <f>IF(AND($C186&lt;Q$165,COUNT($E186:P186)&lt;$D$163),$D186/$D$163,"")</f>
        <v/>
      </c>
      <c r="R186" s="79" t="str">
        <f>IF(AND($C186&lt;R$165,COUNT($E186:Q186)&lt;$D$163),$D186/$D$163,"")</f>
        <v/>
      </c>
      <c r="S186" s="79" t="str">
        <f>IF(AND($C186&lt;S$165,COUNT($E186:R186)&lt;$D$163),$D186/$D$163,"")</f>
        <v/>
      </c>
      <c r="T186" s="79" t="str">
        <f>IF(AND($C186&lt;T$165,COUNT($E186:S186)&lt;$D$163),$D186/$D$163,"")</f>
        <v/>
      </c>
      <c r="U186" s="79" t="str">
        <f>IF(AND($C186&lt;U$165,COUNT($E186:T186)&lt;$D$163),$D186/$D$163,"")</f>
        <v/>
      </c>
      <c r="V186" s="79" t="str">
        <f>IF(AND($C186&lt;V$165,COUNT($E186:U186)&lt;$D$163),$D186/$D$163,"")</f>
        <v/>
      </c>
      <c r="W186" s="79" t="str">
        <f>IF(AND($C186&lt;W$165,COUNT($E186:V186)&lt;$D$163),$D186/$D$163,"")</f>
        <v/>
      </c>
      <c r="X186" s="79" t="str">
        <f>IF(AND($C186&lt;X$165,COUNT($E186:W186)&lt;$D$163),$D186/$D$163,"")</f>
        <v/>
      </c>
      <c r="Y186" s="42">
        <f t="shared" si="58"/>
        <v>0</v>
      </c>
    </row>
    <row r="187" spans="2:25" x14ac:dyDescent="0.15">
      <c r="B187" s="92"/>
      <c r="C187" s="49">
        <v>45</v>
      </c>
      <c r="D187" s="41">
        <v>0</v>
      </c>
      <c r="E187" s="42" t="str">
        <f t="shared" si="57"/>
        <v/>
      </c>
      <c r="F187" s="79" t="str">
        <f>IF(AND($C187&lt;F$165,COUNT($E187:E187)&lt;$D$163),$D187/$D$163,"")</f>
        <v/>
      </c>
      <c r="G187" s="79" t="str">
        <f>IF(AND($C187&lt;G$165,COUNT($E187:F187)&lt;$D$163),$D187/$D$163,"")</f>
        <v/>
      </c>
      <c r="H187" s="79" t="str">
        <f>IF(AND($C187&lt;H$165,COUNT($E187:G187)&lt;$D$163),$D187/$D$163,"")</f>
        <v/>
      </c>
      <c r="I187" s="79" t="str">
        <f>IF(AND($C187&lt;I$165,COUNT($E187:H187)&lt;$D$163),$D187/$D$163,"")</f>
        <v/>
      </c>
      <c r="J187" s="79" t="str">
        <f>IF(AND($C187&lt;J$165,COUNT($E187:I187)&lt;$D$163),$D187/$D$163,"")</f>
        <v/>
      </c>
      <c r="K187" s="79" t="str">
        <f>IF(AND($C187&lt;K$165,COUNT($E187:J187)&lt;$D$163),$D187/$D$163,"")</f>
        <v/>
      </c>
      <c r="L187" s="79" t="str">
        <f>IF(AND($C187&lt;L$165,COUNT($E187:K187)&lt;$D$163),$D187/$D$163,"")</f>
        <v/>
      </c>
      <c r="M187" s="79" t="str">
        <f>IF(AND($C187&lt;M$165,COUNT($E187:L187)&lt;$D$163),$D187/$D$163,"")</f>
        <v/>
      </c>
      <c r="N187" s="79" t="str">
        <f>IF(AND($C187&lt;N$165,COUNT($E187:M187)&lt;$D$163),$D187/$D$163,"")</f>
        <v/>
      </c>
      <c r="O187" s="79" t="str">
        <f>IF(AND($C187&lt;O$165,COUNT($E187:N187)&lt;$D$163),$D187/$D$163,"")</f>
        <v/>
      </c>
      <c r="P187" s="79" t="str">
        <f>IF(AND($C187&lt;P$165,COUNT($E187:O187)&lt;$D$163),$D187/$D$163,"")</f>
        <v/>
      </c>
      <c r="Q187" s="79" t="str">
        <f>IF(AND($C187&lt;Q$165,COUNT($E187:P187)&lt;$D$163),$D187/$D$163,"")</f>
        <v/>
      </c>
      <c r="R187" s="79" t="str">
        <f>IF(AND($C187&lt;R$165,COUNT($E187:Q187)&lt;$D$163),$D187/$D$163,"")</f>
        <v/>
      </c>
      <c r="S187" s="79" t="str">
        <f>IF(AND($C187&lt;S$165,COUNT($E187:R187)&lt;$D$163),$D187/$D$163,"")</f>
        <v/>
      </c>
      <c r="T187" s="79" t="str">
        <f>IF(AND($C187&lt;T$165,COUNT($E187:S187)&lt;$D$163),$D187/$D$163,"")</f>
        <v/>
      </c>
      <c r="U187" s="79" t="str">
        <f>IF(AND($C187&lt;U$165,COUNT($E187:T187)&lt;$D$163),$D187/$D$163,"")</f>
        <v/>
      </c>
      <c r="V187" s="79" t="str">
        <f>IF(AND($C187&lt;V$165,COUNT($E187:U187)&lt;$D$163),$D187/$D$163,"")</f>
        <v/>
      </c>
      <c r="W187" s="79" t="str">
        <f>IF(AND($C187&lt;W$165,COUNT($E187:V187)&lt;$D$163),$D187/$D$163,"")</f>
        <v/>
      </c>
      <c r="X187" s="79" t="str">
        <f>IF(AND($C187&lt;X$165,COUNT($E187:W187)&lt;$D$163),$D187/$D$163,"")</f>
        <v/>
      </c>
      <c r="Y187" s="42">
        <f t="shared" si="58"/>
        <v>0</v>
      </c>
    </row>
    <row r="188" spans="2:25" x14ac:dyDescent="0.15">
      <c r="B188" s="92"/>
      <c r="C188" s="49">
        <v>46</v>
      </c>
      <c r="D188" s="41">
        <v>0</v>
      </c>
      <c r="E188" s="42" t="str">
        <f t="shared" si="57"/>
        <v/>
      </c>
      <c r="F188" s="79" t="str">
        <f>IF(AND($C188&lt;F$165,COUNT($E188:E188)&lt;$D$163),$D188/$D$163,"")</f>
        <v/>
      </c>
      <c r="G188" s="79" t="str">
        <f>IF(AND($C188&lt;G$165,COUNT($E188:F188)&lt;$D$163),$D188/$D$163,"")</f>
        <v/>
      </c>
      <c r="H188" s="79" t="str">
        <f>IF(AND($C188&lt;H$165,COUNT($E188:G188)&lt;$D$163),$D188/$D$163,"")</f>
        <v/>
      </c>
      <c r="I188" s="79" t="str">
        <f>IF(AND($C188&lt;I$165,COUNT($E188:H188)&lt;$D$163),$D188/$D$163,"")</f>
        <v/>
      </c>
      <c r="J188" s="79" t="str">
        <f>IF(AND($C188&lt;J$165,COUNT($E188:I188)&lt;$D$163),$D188/$D$163,"")</f>
        <v/>
      </c>
      <c r="K188" s="79" t="str">
        <f>IF(AND($C188&lt;K$165,COUNT($E188:J188)&lt;$D$163),$D188/$D$163,"")</f>
        <v/>
      </c>
      <c r="L188" s="79" t="str">
        <f>IF(AND($C188&lt;L$165,COUNT($E188:K188)&lt;$D$163),$D188/$D$163,"")</f>
        <v/>
      </c>
      <c r="M188" s="79" t="str">
        <f>IF(AND($C188&lt;M$165,COUNT($E188:L188)&lt;$D$163),$D188/$D$163,"")</f>
        <v/>
      </c>
      <c r="N188" s="79" t="str">
        <f>IF(AND($C188&lt;N$165,COUNT($E188:M188)&lt;$D$163),$D188/$D$163,"")</f>
        <v/>
      </c>
      <c r="O188" s="79" t="str">
        <f>IF(AND($C188&lt;O$165,COUNT($E188:N188)&lt;$D$163),$D188/$D$163,"")</f>
        <v/>
      </c>
      <c r="P188" s="79" t="str">
        <f>IF(AND($C188&lt;P$165,COUNT($E188:O188)&lt;$D$163),$D188/$D$163,"")</f>
        <v/>
      </c>
      <c r="Q188" s="79" t="str">
        <f>IF(AND($C188&lt;Q$165,COUNT($E188:P188)&lt;$D$163),$D188/$D$163,"")</f>
        <v/>
      </c>
      <c r="R188" s="79" t="str">
        <f>IF(AND($C188&lt;R$165,COUNT($E188:Q188)&lt;$D$163),$D188/$D$163,"")</f>
        <v/>
      </c>
      <c r="S188" s="79" t="str">
        <f>IF(AND($C188&lt;S$165,COUNT($E188:R188)&lt;$D$163),$D188/$D$163,"")</f>
        <v/>
      </c>
      <c r="T188" s="79" t="str">
        <f>IF(AND($C188&lt;T$165,COUNT($E188:S188)&lt;$D$163),$D188/$D$163,"")</f>
        <v/>
      </c>
      <c r="U188" s="79" t="str">
        <f>IF(AND($C188&lt;U$165,COUNT($E188:T188)&lt;$D$163),$D188/$D$163,"")</f>
        <v/>
      </c>
      <c r="V188" s="79" t="str">
        <f>IF(AND($C188&lt;V$165,COUNT($E188:U188)&lt;$D$163),$D188/$D$163,"")</f>
        <v/>
      </c>
      <c r="W188" s="79" t="str">
        <f>IF(AND($C188&lt;W$165,COUNT($E188:V188)&lt;$D$163),$D188/$D$163,"")</f>
        <v/>
      </c>
      <c r="X188" s="79" t="str">
        <f>IF(AND($C188&lt;X$165,COUNT($E188:W188)&lt;$D$163),$D188/$D$163,"")</f>
        <v/>
      </c>
      <c r="Y188" s="42">
        <f t="shared" si="58"/>
        <v>0</v>
      </c>
    </row>
    <row r="189" spans="2:25" x14ac:dyDescent="0.15">
      <c r="B189" s="92"/>
      <c r="C189" s="49">
        <v>47</v>
      </c>
      <c r="D189" s="41">
        <v>0</v>
      </c>
      <c r="E189" s="42" t="str">
        <f t="shared" si="57"/>
        <v/>
      </c>
      <c r="F189" s="79" t="str">
        <f>IF(AND($C189&lt;F$165,COUNT($E189:E189)&lt;$D$163),$D189/$D$163,"")</f>
        <v/>
      </c>
      <c r="G189" s="79" t="str">
        <f>IF(AND($C189&lt;G$165,COUNT($E189:F189)&lt;$D$163),$D189/$D$163,"")</f>
        <v/>
      </c>
      <c r="H189" s="79" t="str">
        <f>IF(AND($C189&lt;H$165,COUNT($E189:G189)&lt;$D$163),$D189/$D$163,"")</f>
        <v/>
      </c>
      <c r="I189" s="79" t="str">
        <f>IF(AND($C189&lt;I$165,COUNT($E189:H189)&lt;$D$163),$D189/$D$163,"")</f>
        <v/>
      </c>
      <c r="J189" s="79" t="str">
        <f>IF(AND($C189&lt;J$165,COUNT($E189:I189)&lt;$D$163),$D189/$D$163,"")</f>
        <v/>
      </c>
      <c r="K189" s="79" t="str">
        <f>IF(AND($C189&lt;K$165,COUNT($E189:J189)&lt;$D$163),$D189/$D$163,"")</f>
        <v/>
      </c>
      <c r="L189" s="79" t="str">
        <f>IF(AND($C189&lt;L$165,COUNT($E189:K189)&lt;$D$163),$D189/$D$163,"")</f>
        <v/>
      </c>
      <c r="M189" s="79" t="str">
        <f>IF(AND($C189&lt;M$165,COUNT($E189:L189)&lt;$D$163),$D189/$D$163,"")</f>
        <v/>
      </c>
      <c r="N189" s="79" t="str">
        <f>IF(AND($C189&lt;N$165,COUNT($E189:M189)&lt;$D$163),$D189/$D$163,"")</f>
        <v/>
      </c>
      <c r="O189" s="79" t="str">
        <f>IF(AND($C189&lt;O$165,COUNT($E189:N189)&lt;$D$163),$D189/$D$163,"")</f>
        <v/>
      </c>
      <c r="P189" s="79" t="str">
        <f>IF(AND($C189&lt;P$165,COUNT($E189:O189)&lt;$D$163),$D189/$D$163,"")</f>
        <v/>
      </c>
      <c r="Q189" s="79" t="str">
        <f>IF(AND($C189&lt;Q$165,COUNT($E189:P189)&lt;$D$163),$D189/$D$163,"")</f>
        <v/>
      </c>
      <c r="R189" s="79" t="str">
        <f>IF(AND($C189&lt;R$165,COUNT($E189:Q189)&lt;$D$163),$D189/$D$163,"")</f>
        <v/>
      </c>
      <c r="S189" s="79" t="str">
        <f>IF(AND($C189&lt;S$165,COUNT($E189:R189)&lt;$D$163),$D189/$D$163,"")</f>
        <v/>
      </c>
      <c r="T189" s="79" t="str">
        <f>IF(AND($C189&lt;T$165,COUNT($E189:S189)&lt;$D$163),$D189/$D$163,"")</f>
        <v/>
      </c>
      <c r="U189" s="79" t="str">
        <f>IF(AND($C189&lt;U$165,COUNT($E189:T189)&lt;$D$163),$D189/$D$163,"")</f>
        <v/>
      </c>
      <c r="V189" s="79" t="str">
        <f>IF(AND($C189&lt;V$165,COUNT($E189:U189)&lt;$D$163),$D189/$D$163,"")</f>
        <v/>
      </c>
      <c r="W189" s="79" t="str">
        <f>IF(AND($C189&lt;W$165,COUNT($E189:V189)&lt;$D$163),$D189/$D$163,"")</f>
        <v/>
      </c>
      <c r="X189" s="79" t="str">
        <f>IF(AND($C189&lt;X$165,COUNT($E189:W189)&lt;$D$163),$D189/$D$163,"")</f>
        <v/>
      </c>
      <c r="Y189" s="42">
        <f t="shared" si="58"/>
        <v>0</v>
      </c>
    </row>
    <row r="190" spans="2:25" x14ac:dyDescent="0.15">
      <c r="B190" s="92"/>
      <c r="C190" s="49">
        <v>48</v>
      </c>
      <c r="D190" s="41">
        <v>0</v>
      </c>
      <c r="E190" s="42" t="str">
        <f t="shared" si="57"/>
        <v/>
      </c>
      <c r="F190" s="79" t="str">
        <f>IF(AND($C190&lt;F$165,COUNT($E190:E190)&lt;$D$163),$D190/$D$163,"")</f>
        <v/>
      </c>
      <c r="G190" s="79" t="str">
        <f>IF(AND($C190&lt;G$165,COUNT($E190:F190)&lt;$D$163),$D190/$D$163,"")</f>
        <v/>
      </c>
      <c r="H190" s="79" t="str">
        <f>IF(AND($C190&lt;H$165,COUNT($E190:G190)&lt;$D$163),$D190/$D$163,"")</f>
        <v/>
      </c>
      <c r="I190" s="79" t="str">
        <f>IF(AND($C190&lt;I$165,COUNT($E190:H190)&lt;$D$163),$D190/$D$163,"")</f>
        <v/>
      </c>
      <c r="J190" s="79" t="str">
        <f>IF(AND($C190&lt;J$165,COUNT($E190:I190)&lt;$D$163),$D190/$D$163,"")</f>
        <v/>
      </c>
      <c r="K190" s="79" t="str">
        <f>IF(AND($C190&lt;K$165,COUNT($E190:J190)&lt;$D$163),$D190/$D$163,"")</f>
        <v/>
      </c>
      <c r="L190" s="79" t="str">
        <f>IF(AND($C190&lt;L$165,COUNT($E190:K190)&lt;$D$163),$D190/$D$163,"")</f>
        <v/>
      </c>
      <c r="M190" s="79" t="str">
        <f>IF(AND($C190&lt;M$165,COUNT($E190:L190)&lt;$D$163),$D190/$D$163,"")</f>
        <v/>
      </c>
      <c r="N190" s="79" t="str">
        <f>IF(AND($C190&lt;N$165,COUNT($E190:M190)&lt;$D$163),$D190/$D$163,"")</f>
        <v/>
      </c>
      <c r="O190" s="79" t="str">
        <f>IF(AND($C190&lt;O$165,COUNT($E190:N190)&lt;$D$163),$D190/$D$163,"")</f>
        <v/>
      </c>
      <c r="P190" s="79" t="str">
        <f>IF(AND($C190&lt;P$165,COUNT($E190:O190)&lt;$D$163),$D190/$D$163,"")</f>
        <v/>
      </c>
      <c r="Q190" s="79" t="str">
        <f>IF(AND($C190&lt;Q$165,COUNT($E190:P190)&lt;$D$163),$D190/$D$163,"")</f>
        <v/>
      </c>
      <c r="R190" s="79" t="str">
        <f>IF(AND($C190&lt;R$165,COUNT($E190:Q190)&lt;$D$163),$D190/$D$163,"")</f>
        <v/>
      </c>
      <c r="S190" s="79" t="str">
        <f>IF(AND($C190&lt;S$165,COUNT($E190:R190)&lt;$D$163),$D190/$D$163,"")</f>
        <v/>
      </c>
      <c r="T190" s="79" t="str">
        <f>IF(AND($C190&lt;T$165,COUNT($E190:S190)&lt;$D$163),$D190/$D$163,"")</f>
        <v/>
      </c>
      <c r="U190" s="79" t="str">
        <f>IF(AND($C190&lt;U$165,COUNT($E190:T190)&lt;$D$163),$D190/$D$163,"")</f>
        <v/>
      </c>
      <c r="V190" s="79" t="str">
        <f>IF(AND($C190&lt;V$165,COUNT($E190:U190)&lt;$D$163),$D190/$D$163,"")</f>
        <v/>
      </c>
      <c r="W190" s="79" t="str">
        <f>IF(AND($C190&lt;W$165,COUNT($E190:V190)&lt;$D$163),$D190/$D$163,"")</f>
        <v/>
      </c>
      <c r="X190" s="79" t="str">
        <f>IF(AND($C190&lt;X$165,COUNT($E190:W190)&lt;$D$163),$D190/$D$163,"")</f>
        <v/>
      </c>
      <c r="Y190" s="42">
        <f t="shared" si="58"/>
        <v>0</v>
      </c>
    </row>
    <row r="191" spans="2:25" x14ac:dyDescent="0.15">
      <c r="B191" s="93"/>
      <c r="C191" s="52">
        <v>49</v>
      </c>
      <c r="D191" s="43">
        <v>0</v>
      </c>
      <c r="E191" s="44" t="str">
        <f t="shared" si="57"/>
        <v/>
      </c>
      <c r="F191" s="80" t="str">
        <f>IF(AND($C191&lt;F$165,COUNT($E191:E191)&lt;$D$163),$D191/$D$163,"")</f>
        <v/>
      </c>
      <c r="G191" s="80" t="str">
        <f>IF(AND($C191&lt;G$165,COUNT($E191:F191)&lt;$D$163),$D191/$D$163,"")</f>
        <v/>
      </c>
      <c r="H191" s="80" t="str">
        <f>IF(AND($C191&lt;H$165,COUNT($E191:G191)&lt;$D$163),$D191/$D$163,"")</f>
        <v/>
      </c>
      <c r="I191" s="80" t="str">
        <f>IF(AND($C191&lt;I$165,COUNT($E191:H191)&lt;$D$163),$D191/$D$163,"")</f>
        <v/>
      </c>
      <c r="J191" s="80" t="str">
        <f>IF(AND($C191&lt;J$165,COUNT($E191:I191)&lt;$D$163),$D191/$D$163,"")</f>
        <v/>
      </c>
      <c r="K191" s="80" t="str">
        <f>IF(AND($C191&lt;K$165,COUNT($E191:J191)&lt;$D$163),$D191/$D$163,"")</f>
        <v/>
      </c>
      <c r="L191" s="80" t="str">
        <f>IF(AND($C191&lt;L$165,COUNT($E191:K191)&lt;$D$163),$D191/$D$163,"")</f>
        <v/>
      </c>
      <c r="M191" s="80" t="str">
        <f>IF(AND($C191&lt;M$165,COUNT($E191:L191)&lt;$D$163),$D191/$D$163,"")</f>
        <v/>
      </c>
      <c r="N191" s="80" t="str">
        <f>IF(AND($C191&lt;N$165,COUNT($E191:M191)&lt;$D$163),$D191/$D$163,"")</f>
        <v/>
      </c>
      <c r="O191" s="80" t="str">
        <f>IF(AND($C191&lt;O$165,COUNT($E191:N191)&lt;$D$163),$D191/$D$163,"")</f>
        <v/>
      </c>
      <c r="P191" s="80" t="str">
        <f>IF(AND($C191&lt;P$165,COUNT($E191:O191)&lt;$D$163),$D191/$D$163,"")</f>
        <v/>
      </c>
      <c r="Q191" s="80" t="str">
        <f>IF(AND($C191&lt;Q$165,COUNT($E191:P191)&lt;$D$163),$D191/$D$163,"")</f>
        <v/>
      </c>
      <c r="R191" s="80" t="str">
        <f>IF(AND($C191&lt;R$165,COUNT($E191:Q191)&lt;$D$163),$D191/$D$163,"")</f>
        <v/>
      </c>
      <c r="S191" s="80" t="str">
        <f>IF(AND($C191&lt;S$165,COUNT($E191:R191)&lt;$D$163),$D191/$D$163,"")</f>
        <v/>
      </c>
      <c r="T191" s="80" t="str">
        <f>IF(AND($C191&lt;T$165,COUNT($E191:S191)&lt;$D$163),$D191/$D$163,"")</f>
        <v/>
      </c>
      <c r="U191" s="80" t="str">
        <f>IF(AND($C191&lt;U$165,COUNT($E191:T191)&lt;$D$163),$D191/$D$163,"")</f>
        <v/>
      </c>
      <c r="V191" s="80" t="str">
        <f>IF(AND($C191&lt;V$165,COUNT($E191:U191)&lt;$D$163),$D191/$D$163,"")</f>
        <v/>
      </c>
      <c r="W191" s="80" t="str">
        <f>IF(AND($C191&lt;W$165,COUNT($E191:V191)&lt;$D$163),$D191/$D$163,"")</f>
        <v/>
      </c>
      <c r="X191" s="80" t="str">
        <f>IF(AND($C191&lt;X$165,COUNT($E191:W191)&lt;$D$163),$D191/$D$163,"")</f>
        <v/>
      </c>
      <c r="Y191" s="44">
        <f t="shared" si="58"/>
        <v>0</v>
      </c>
    </row>
    <row r="193" spans="1:25" x14ac:dyDescent="0.15">
      <c r="Y193" s="123" t="s">
        <v>53</v>
      </c>
    </row>
    <row r="194" spans="1:25" ht="15" x14ac:dyDescent="0.15">
      <c r="A194" s="148" t="s">
        <v>153</v>
      </c>
      <c r="E194" s="10">
        <v>30</v>
      </c>
      <c r="F194" s="10">
        <f t="shared" ref="F194:U195" si="59">E194+1</f>
        <v>31</v>
      </c>
      <c r="G194" s="10">
        <f t="shared" si="59"/>
        <v>32</v>
      </c>
      <c r="H194" s="10">
        <f t="shared" si="59"/>
        <v>33</v>
      </c>
      <c r="I194" s="10">
        <f t="shared" si="59"/>
        <v>34</v>
      </c>
      <c r="J194" s="10">
        <f t="shared" si="59"/>
        <v>35</v>
      </c>
      <c r="K194" s="10">
        <f t="shared" si="59"/>
        <v>36</v>
      </c>
      <c r="L194" s="10">
        <f t="shared" si="59"/>
        <v>37</v>
      </c>
      <c r="M194" s="10">
        <f t="shared" si="59"/>
        <v>38</v>
      </c>
      <c r="N194" s="10">
        <f t="shared" si="59"/>
        <v>39</v>
      </c>
      <c r="O194" s="10">
        <f t="shared" si="59"/>
        <v>40</v>
      </c>
      <c r="P194" s="10">
        <f t="shared" si="59"/>
        <v>41</v>
      </c>
      <c r="Q194" s="10">
        <f t="shared" si="59"/>
        <v>42</v>
      </c>
      <c r="R194" s="10">
        <f t="shared" si="59"/>
        <v>43</v>
      </c>
      <c r="S194" s="10">
        <f t="shared" si="59"/>
        <v>44</v>
      </c>
      <c r="T194" s="10">
        <f t="shared" si="59"/>
        <v>45</v>
      </c>
      <c r="U194" s="10">
        <f t="shared" si="59"/>
        <v>46</v>
      </c>
      <c r="V194" s="10">
        <f t="shared" ref="V194:X195" si="60">U194+1</f>
        <v>47</v>
      </c>
      <c r="W194" s="10">
        <f t="shared" si="60"/>
        <v>48</v>
      </c>
      <c r="X194" s="10">
        <f t="shared" si="60"/>
        <v>49</v>
      </c>
      <c r="Y194" s="124"/>
    </row>
    <row r="195" spans="1:25" x14ac:dyDescent="0.15">
      <c r="E195" s="6">
        <v>1</v>
      </c>
      <c r="F195" s="6">
        <f t="shared" si="59"/>
        <v>2</v>
      </c>
      <c r="G195" s="6">
        <f t="shared" si="59"/>
        <v>3</v>
      </c>
      <c r="H195" s="6">
        <f t="shared" si="59"/>
        <v>4</v>
      </c>
      <c r="I195" s="6">
        <f t="shared" si="59"/>
        <v>5</v>
      </c>
      <c r="J195" s="6">
        <f t="shared" si="59"/>
        <v>6</v>
      </c>
      <c r="K195" s="6">
        <f t="shared" si="59"/>
        <v>7</v>
      </c>
      <c r="L195" s="6">
        <f t="shared" si="59"/>
        <v>8</v>
      </c>
      <c r="M195" s="6">
        <f t="shared" si="59"/>
        <v>9</v>
      </c>
      <c r="N195" s="6">
        <f t="shared" si="59"/>
        <v>10</v>
      </c>
      <c r="O195" s="6">
        <f t="shared" si="59"/>
        <v>11</v>
      </c>
      <c r="P195" s="6">
        <f t="shared" si="59"/>
        <v>12</v>
      </c>
      <c r="Q195" s="6">
        <f t="shared" si="59"/>
        <v>13</v>
      </c>
      <c r="R195" s="6">
        <f t="shared" si="59"/>
        <v>14</v>
      </c>
      <c r="S195" s="6">
        <f t="shared" si="59"/>
        <v>15</v>
      </c>
      <c r="T195" s="6">
        <f t="shared" si="59"/>
        <v>16</v>
      </c>
      <c r="U195" s="6">
        <f t="shared" si="59"/>
        <v>17</v>
      </c>
      <c r="V195" s="6">
        <f t="shared" si="60"/>
        <v>18</v>
      </c>
      <c r="W195" s="6">
        <f t="shared" si="60"/>
        <v>19</v>
      </c>
      <c r="X195" s="6">
        <f t="shared" si="60"/>
        <v>20</v>
      </c>
      <c r="Y195" s="125" t="s">
        <v>54</v>
      </c>
    </row>
    <row r="196" spans="1:25" x14ac:dyDescent="0.15">
      <c r="E196" s="7">
        <v>43555</v>
      </c>
      <c r="F196" s="7">
        <f t="shared" ref="F196:X196" si="61">DATE(YEAR(E196)+1,MONTH(E196),DAY(E196))</f>
        <v>43921</v>
      </c>
      <c r="G196" s="7">
        <f t="shared" si="61"/>
        <v>44286</v>
      </c>
      <c r="H196" s="7">
        <f t="shared" si="61"/>
        <v>44651</v>
      </c>
      <c r="I196" s="7">
        <f t="shared" si="61"/>
        <v>45016</v>
      </c>
      <c r="J196" s="7">
        <f t="shared" si="61"/>
        <v>45382</v>
      </c>
      <c r="K196" s="7">
        <f t="shared" si="61"/>
        <v>45747</v>
      </c>
      <c r="L196" s="7">
        <f t="shared" si="61"/>
        <v>46112</v>
      </c>
      <c r="M196" s="7">
        <f t="shared" si="61"/>
        <v>46477</v>
      </c>
      <c r="N196" s="7">
        <f t="shared" si="61"/>
        <v>46843</v>
      </c>
      <c r="O196" s="7">
        <f t="shared" si="61"/>
        <v>47208</v>
      </c>
      <c r="P196" s="7">
        <f t="shared" si="61"/>
        <v>47573</v>
      </c>
      <c r="Q196" s="7">
        <f t="shared" si="61"/>
        <v>47938</v>
      </c>
      <c r="R196" s="7">
        <f t="shared" si="61"/>
        <v>48304</v>
      </c>
      <c r="S196" s="7">
        <f t="shared" si="61"/>
        <v>48669</v>
      </c>
      <c r="T196" s="7">
        <f t="shared" si="61"/>
        <v>49034</v>
      </c>
      <c r="U196" s="7">
        <f t="shared" si="61"/>
        <v>49399</v>
      </c>
      <c r="V196" s="7">
        <f t="shared" si="61"/>
        <v>49765</v>
      </c>
      <c r="W196" s="7">
        <f t="shared" si="61"/>
        <v>50130</v>
      </c>
      <c r="X196" s="7">
        <f t="shared" si="61"/>
        <v>50495</v>
      </c>
      <c r="Y196" s="8"/>
    </row>
    <row r="197" spans="1:25" x14ac:dyDescent="0.15">
      <c r="B197" s="36"/>
      <c r="C197" s="47" t="s">
        <v>154</v>
      </c>
      <c r="D197" s="37"/>
      <c r="E197" s="42">
        <f t="array" ref="E197:X197">TRANSPOSE(Y172:Y191)</f>
        <v>0</v>
      </c>
      <c r="F197" s="42">
        <v>0</v>
      </c>
      <c r="G197" s="42">
        <v>0</v>
      </c>
      <c r="H197" s="42">
        <v>0</v>
      </c>
      <c r="I197" s="42">
        <v>0</v>
      </c>
      <c r="J197" s="42">
        <v>0</v>
      </c>
      <c r="K197" s="42">
        <v>0</v>
      </c>
      <c r="L197" s="42">
        <v>0</v>
      </c>
      <c r="M197" s="42">
        <v>0</v>
      </c>
      <c r="N197" s="42">
        <v>0</v>
      </c>
      <c r="O197" s="42">
        <v>0</v>
      </c>
      <c r="P197" s="42">
        <v>0</v>
      </c>
      <c r="Q197" s="42">
        <v>0</v>
      </c>
      <c r="R197" s="42">
        <v>0</v>
      </c>
      <c r="S197" s="42">
        <v>0</v>
      </c>
      <c r="T197" s="42">
        <v>0</v>
      </c>
      <c r="U197" s="42">
        <v>0</v>
      </c>
      <c r="V197" s="42">
        <v>0</v>
      </c>
      <c r="W197" s="42">
        <v>0</v>
      </c>
      <c r="X197" s="42">
        <v>0</v>
      </c>
      <c r="Y197" s="42">
        <f>SUM(E197:X197)</f>
        <v>0</v>
      </c>
    </row>
    <row r="198" spans="1:25" x14ac:dyDescent="0.15">
      <c r="B198" s="36"/>
      <c r="C198" s="47" t="s">
        <v>155</v>
      </c>
      <c r="D198" s="47"/>
      <c r="E198" s="45">
        <f t="shared" ref="E198:X198" si="62">SUM(E172:E191)</f>
        <v>0</v>
      </c>
      <c r="F198" s="45">
        <f t="shared" si="62"/>
        <v>0</v>
      </c>
      <c r="G198" s="45">
        <f t="shared" si="62"/>
        <v>0</v>
      </c>
      <c r="H198" s="45">
        <f t="shared" si="62"/>
        <v>0</v>
      </c>
      <c r="I198" s="45">
        <f t="shared" si="62"/>
        <v>0</v>
      </c>
      <c r="J198" s="45">
        <f t="shared" si="62"/>
        <v>0</v>
      </c>
      <c r="K198" s="45">
        <f t="shared" si="62"/>
        <v>0</v>
      </c>
      <c r="L198" s="45">
        <f t="shared" si="62"/>
        <v>0</v>
      </c>
      <c r="M198" s="45">
        <f t="shared" si="62"/>
        <v>0</v>
      </c>
      <c r="N198" s="45">
        <f t="shared" si="62"/>
        <v>0</v>
      </c>
      <c r="O198" s="45">
        <f t="shared" si="62"/>
        <v>0</v>
      </c>
      <c r="P198" s="45">
        <f t="shared" si="62"/>
        <v>0</v>
      </c>
      <c r="Q198" s="45">
        <f t="shared" si="62"/>
        <v>0</v>
      </c>
      <c r="R198" s="45">
        <f t="shared" si="62"/>
        <v>0</v>
      </c>
      <c r="S198" s="45">
        <f t="shared" si="62"/>
        <v>0</v>
      </c>
      <c r="T198" s="45">
        <f t="shared" si="62"/>
        <v>0</v>
      </c>
      <c r="U198" s="45">
        <f t="shared" si="62"/>
        <v>0</v>
      </c>
      <c r="V198" s="45">
        <f t="shared" si="62"/>
        <v>0</v>
      </c>
      <c r="W198" s="45">
        <f t="shared" si="62"/>
        <v>0</v>
      </c>
      <c r="X198" s="45">
        <f t="shared" si="62"/>
        <v>0</v>
      </c>
      <c r="Y198" s="45">
        <f t="shared" ref="Y198:Y199" si="63">SUM(E198:X198)</f>
        <v>0</v>
      </c>
    </row>
    <row r="199" spans="1:25" x14ac:dyDescent="0.15">
      <c r="B199" s="36"/>
      <c r="C199" s="47" t="s">
        <v>156</v>
      </c>
      <c r="D199" s="47"/>
      <c r="E199" s="45"/>
      <c r="F199" s="45"/>
      <c r="G199" s="45"/>
      <c r="H199" s="45"/>
      <c r="I199" s="45"/>
      <c r="J199" s="45"/>
      <c r="K199" s="45"/>
      <c r="L199" s="45"/>
      <c r="M199" s="45"/>
      <c r="N199" s="45"/>
      <c r="O199" s="45"/>
      <c r="P199" s="45"/>
      <c r="Q199" s="45"/>
      <c r="R199" s="45"/>
      <c r="S199" s="45"/>
      <c r="T199" s="45"/>
      <c r="U199" s="45"/>
      <c r="V199" s="45"/>
      <c r="W199" s="45"/>
      <c r="X199" s="45">
        <f>Y197</f>
        <v>0</v>
      </c>
      <c r="Y199" s="45">
        <f t="shared" si="63"/>
        <v>0</v>
      </c>
    </row>
    <row r="200" spans="1:25" x14ac:dyDescent="0.15">
      <c r="B200" s="36"/>
      <c r="C200" s="47" t="s">
        <v>157</v>
      </c>
      <c r="D200" s="47"/>
      <c r="E200" s="45">
        <f>E169-E198-E199</f>
        <v>0</v>
      </c>
      <c r="F200" s="45">
        <f>E200+F169-F198-F199</f>
        <v>0</v>
      </c>
      <c r="G200" s="45">
        <f t="shared" ref="G200:X200" si="64">F200+G169-G198-G199</f>
        <v>0</v>
      </c>
      <c r="H200" s="45">
        <f t="shared" si="64"/>
        <v>0</v>
      </c>
      <c r="I200" s="45">
        <f t="shared" si="64"/>
        <v>0</v>
      </c>
      <c r="J200" s="45">
        <f t="shared" si="64"/>
        <v>0</v>
      </c>
      <c r="K200" s="45">
        <f t="shared" si="64"/>
        <v>0</v>
      </c>
      <c r="L200" s="45">
        <f t="shared" si="64"/>
        <v>0</v>
      </c>
      <c r="M200" s="45">
        <f t="shared" si="64"/>
        <v>0</v>
      </c>
      <c r="N200" s="45">
        <f t="shared" si="64"/>
        <v>0</v>
      </c>
      <c r="O200" s="45">
        <f t="shared" si="64"/>
        <v>0</v>
      </c>
      <c r="P200" s="45">
        <f t="shared" si="64"/>
        <v>0</v>
      </c>
      <c r="Q200" s="45">
        <f t="shared" si="64"/>
        <v>0</v>
      </c>
      <c r="R200" s="45">
        <f t="shared" si="64"/>
        <v>0</v>
      </c>
      <c r="S200" s="45">
        <f t="shared" si="64"/>
        <v>0</v>
      </c>
      <c r="T200" s="45">
        <f t="shared" si="64"/>
        <v>0</v>
      </c>
      <c r="U200" s="45">
        <f t="shared" si="64"/>
        <v>0</v>
      </c>
      <c r="V200" s="45">
        <f t="shared" si="64"/>
        <v>0</v>
      </c>
      <c r="W200" s="45">
        <f t="shared" si="64"/>
        <v>0</v>
      </c>
      <c r="X200" s="45">
        <f t="shared" si="64"/>
        <v>0</v>
      </c>
      <c r="Y200" s="45"/>
    </row>
    <row r="201" spans="1:25" x14ac:dyDescent="0.15">
      <c r="B201" s="19"/>
      <c r="C201" s="19"/>
      <c r="D201" s="19"/>
      <c r="E201" s="16"/>
      <c r="F201" s="16"/>
      <c r="G201" s="16"/>
      <c r="H201" s="16"/>
      <c r="I201" s="16"/>
      <c r="J201" s="16"/>
      <c r="K201" s="16"/>
      <c r="L201" s="16"/>
      <c r="M201" s="16"/>
      <c r="N201" s="16"/>
      <c r="O201" s="16"/>
      <c r="P201" s="16"/>
      <c r="Q201" s="16"/>
      <c r="R201" s="16"/>
      <c r="S201" s="16"/>
      <c r="T201" s="16"/>
      <c r="U201" s="16"/>
      <c r="V201" s="16"/>
      <c r="W201" s="16"/>
      <c r="X201" s="16"/>
      <c r="Y201" s="16"/>
    </row>
    <row r="202" spans="1:25" ht="15" x14ac:dyDescent="0.15">
      <c r="B202" s="157"/>
      <c r="C202" s="19"/>
      <c r="D202" s="19"/>
      <c r="E202" s="16"/>
      <c r="F202" s="16"/>
      <c r="G202" s="16"/>
      <c r="H202" s="16"/>
      <c r="I202" s="16"/>
      <c r="J202" s="16"/>
      <c r="K202" s="16"/>
      <c r="L202" s="16"/>
      <c r="M202" s="16"/>
      <c r="N202" s="16"/>
      <c r="O202" s="16"/>
      <c r="P202" s="16"/>
      <c r="Q202" s="16"/>
      <c r="R202" s="16"/>
      <c r="S202" s="16"/>
      <c r="T202" s="16"/>
      <c r="U202" s="16"/>
      <c r="V202" s="16"/>
      <c r="W202" s="16"/>
      <c r="X202" s="16"/>
      <c r="Y202" s="16"/>
    </row>
    <row r="203" spans="1:25" ht="15" x14ac:dyDescent="0.15">
      <c r="A203" s="148" t="s">
        <v>149</v>
      </c>
      <c r="E203" s="10">
        <v>30</v>
      </c>
      <c r="F203" s="10">
        <f>E203+1</f>
        <v>31</v>
      </c>
      <c r="G203" s="10">
        <f t="shared" ref="G203:X203" si="65">F203+1</f>
        <v>32</v>
      </c>
      <c r="H203" s="10">
        <f t="shared" si="65"/>
        <v>33</v>
      </c>
      <c r="I203" s="10">
        <f t="shared" si="65"/>
        <v>34</v>
      </c>
      <c r="J203" s="10">
        <f t="shared" si="65"/>
        <v>35</v>
      </c>
      <c r="K203" s="10">
        <f t="shared" si="65"/>
        <v>36</v>
      </c>
      <c r="L203" s="10">
        <f t="shared" si="65"/>
        <v>37</v>
      </c>
      <c r="M203" s="10">
        <f t="shared" si="65"/>
        <v>38</v>
      </c>
      <c r="N203" s="10">
        <f t="shared" si="65"/>
        <v>39</v>
      </c>
      <c r="O203" s="10">
        <f t="shared" si="65"/>
        <v>40</v>
      </c>
      <c r="P203" s="10">
        <f t="shared" si="65"/>
        <v>41</v>
      </c>
      <c r="Q203" s="10">
        <f t="shared" si="65"/>
        <v>42</v>
      </c>
      <c r="R203" s="10">
        <f t="shared" si="65"/>
        <v>43</v>
      </c>
      <c r="S203" s="10">
        <f t="shared" si="65"/>
        <v>44</v>
      </c>
      <c r="T203" s="10">
        <f t="shared" si="65"/>
        <v>45</v>
      </c>
      <c r="U203" s="10">
        <f t="shared" si="65"/>
        <v>46</v>
      </c>
      <c r="V203" s="10">
        <f t="shared" si="65"/>
        <v>47</v>
      </c>
      <c r="W203" s="10">
        <f t="shared" si="65"/>
        <v>48</v>
      </c>
      <c r="X203" s="10">
        <f t="shared" si="65"/>
        <v>49</v>
      </c>
      <c r="Y203" s="5" t="s">
        <v>130</v>
      </c>
    </row>
    <row r="204" spans="1:25" x14ac:dyDescent="0.15">
      <c r="A204" s="158"/>
      <c r="B204" s="36"/>
      <c r="C204" s="47" t="s">
        <v>154</v>
      </c>
      <c r="D204" s="47"/>
      <c r="E204" s="45">
        <f t="shared" ref="E204:X207" si="66">SUM(E37,E77,E117,E157,E197)</f>
        <v>0</v>
      </c>
      <c r="F204" s="45">
        <f t="shared" si="66"/>
        <v>0</v>
      </c>
      <c r="G204" s="45">
        <f t="shared" si="66"/>
        <v>0</v>
      </c>
      <c r="H204" s="45">
        <f t="shared" si="66"/>
        <v>0</v>
      </c>
      <c r="I204" s="45">
        <f t="shared" si="66"/>
        <v>0</v>
      </c>
      <c r="J204" s="45">
        <f t="shared" si="66"/>
        <v>0</v>
      </c>
      <c r="K204" s="45">
        <f t="shared" si="66"/>
        <v>0</v>
      </c>
      <c r="L204" s="45">
        <f t="shared" si="66"/>
        <v>0</v>
      </c>
      <c r="M204" s="45">
        <f t="shared" si="66"/>
        <v>0</v>
      </c>
      <c r="N204" s="45">
        <f t="shared" si="66"/>
        <v>0</v>
      </c>
      <c r="O204" s="45">
        <f t="shared" si="66"/>
        <v>0</v>
      </c>
      <c r="P204" s="45">
        <f t="shared" si="66"/>
        <v>0</v>
      </c>
      <c r="Q204" s="45">
        <f t="shared" si="66"/>
        <v>0</v>
      </c>
      <c r="R204" s="45">
        <f t="shared" si="66"/>
        <v>0</v>
      </c>
      <c r="S204" s="45">
        <f t="shared" si="66"/>
        <v>0</v>
      </c>
      <c r="T204" s="45">
        <f t="shared" si="66"/>
        <v>0</v>
      </c>
      <c r="U204" s="45">
        <f t="shared" si="66"/>
        <v>0</v>
      </c>
      <c r="V204" s="45">
        <f t="shared" si="66"/>
        <v>0</v>
      </c>
      <c r="W204" s="45">
        <f t="shared" si="66"/>
        <v>0</v>
      </c>
      <c r="X204" s="45">
        <f t="shared" si="66"/>
        <v>0</v>
      </c>
      <c r="Y204" s="45">
        <f>SUM(E204:X204)</f>
        <v>0</v>
      </c>
    </row>
    <row r="205" spans="1:25" x14ac:dyDescent="0.15">
      <c r="B205" s="36"/>
      <c r="C205" s="47" t="s">
        <v>155</v>
      </c>
      <c r="D205" s="47"/>
      <c r="E205" s="45">
        <f t="shared" si="66"/>
        <v>0</v>
      </c>
      <c r="F205" s="45">
        <f t="shared" si="66"/>
        <v>0</v>
      </c>
      <c r="G205" s="45">
        <f t="shared" si="66"/>
        <v>0</v>
      </c>
      <c r="H205" s="45">
        <f t="shared" si="66"/>
        <v>0</v>
      </c>
      <c r="I205" s="45">
        <f t="shared" si="66"/>
        <v>0</v>
      </c>
      <c r="J205" s="45">
        <f t="shared" si="66"/>
        <v>0</v>
      </c>
      <c r="K205" s="45">
        <f t="shared" si="66"/>
        <v>0</v>
      </c>
      <c r="L205" s="45">
        <f t="shared" si="66"/>
        <v>0</v>
      </c>
      <c r="M205" s="45">
        <f t="shared" si="66"/>
        <v>0</v>
      </c>
      <c r="N205" s="45">
        <f t="shared" si="66"/>
        <v>0</v>
      </c>
      <c r="O205" s="45">
        <f t="shared" si="66"/>
        <v>0</v>
      </c>
      <c r="P205" s="45">
        <f t="shared" si="66"/>
        <v>0</v>
      </c>
      <c r="Q205" s="45">
        <f t="shared" si="66"/>
        <v>0</v>
      </c>
      <c r="R205" s="45">
        <f t="shared" si="66"/>
        <v>0</v>
      </c>
      <c r="S205" s="45">
        <f t="shared" si="66"/>
        <v>0</v>
      </c>
      <c r="T205" s="45">
        <f t="shared" si="66"/>
        <v>0</v>
      </c>
      <c r="U205" s="45">
        <f t="shared" si="66"/>
        <v>0</v>
      </c>
      <c r="V205" s="45">
        <f t="shared" si="66"/>
        <v>0</v>
      </c>
      <c r="W205" s="45">
        <f t="shared" si="66"/>
        <v>0</v>
      </c>
      <c r="X205" s="45">
        <f t="shared" si="66"/>
        <v>0</v>
      </c>
      <c r="Y205" s="45">
        <f>SUM(E205:X205)</f>
        <v>0</v>
      </c>
    </row>
    <row r="206" spans="1:25" x14ac:dyDescent="0.15">
      <c r="B206" s="36"/>
      <c r="C206" s="47" t="s">
        <v>156</v>
      </c>
      <c r="D206" s="47"/>
      <c r="E206" s="45">
        <f t="shared" si="66"/>
        <v>0</v>
      </c>
      <c r="F206" s="45">
        <f t="shared" si="66"/>
        <v>0</v>
      </c>
      <c r="G206" s="45">
        <f t="shared" si="66"/>
        <v>0</v>
      </c>
      <c r="H206" s="45">
        <f t="shared" si="66"/>
        <v>0</v>
      </c>
      <c r="I206" s="45">
        <f t="shared" si="66"/>
        <v>0</v>
      </c>
      <c r="J206" s="45">
        <f t="shared" si="66"/>
        <v>0</v>
      </c>
      <c r="K206" s="45">
        <f t="shared" si="66"/>
        <v>0</v>
      </c>
      <c r="L206" s="45">
        <f t="shared" si="66"/>
        <v>0</v>
      </c>
      <c r="M206" s="45">
        <f t="shared" si="66"/>
        <v>0</v>
      </c>
      <c r="N206" s="45">
        <f t="shared" si="66"/>
        <v>0</v>
      </c>
      <c r="O206" s="45">
        <f t="shared" si="66"/>
        <v>0</v>
      </c>
      <c r="P206" s="45">
        <f t="shared" si="66"/>
        <v>0</v>
      </c>
      <c r="Q206" s="45">
        <f t="shared" si="66"/>
        <v>0</v>
      </c>
      <c r="R206" s="45">
        <f t="shared" si="66"/>
        <v>0</v>
      </c>
      <c r="S206" s="45">
        <f t="shared" si="66"/>
        <v>0</v>
      </c>
      <c r="T206" s="45">
        <f t="shared" si="66"/>
        <v>0</v>
      </c>
      <c r="U206" s="45">
        <f t="shared" si="66"/>
        <v>0</v>
      </c>
      <c r="V206" s="45">
        <f t="shared" si="66"/>
        <v>0</v>
      </c>
      <c r="W206" s="45">
        <f t="shared" si="66"/>
        <v>0</v>
      </c>
      <c r="X206" s="45">
        <f t="shared" si="66"/>
        <v>0</v>
      </c>
      <c r="Y206" s="45">
        <f>SUM(E206:X206)</f>
        <v>0</v>
      </c>
    </row>
    <row r="207" spans="1:25" x14ac:dyDescent="0.15">
      <c r="B207" s="36"/>
      <c r="C207" s="47" t="s">
        <v>157</v>
      </c>
      <c r="D207" s="47"/>
      <c r="E207" s="45">
        <f t="shared" si="66"/>
        <v>0</v>
      </c>
      <c r="F207" s="45">
        <f t="shared" si="66"/>
        <v>0</v>
      </c>
      <c r="G207" s="45">
        <f t="shared" si="66"/>
        <v>0</v>
      </c>
      <c r="H207" s="45">
        <f t="shared" si="66"/>
        <v>0</v>
      </c>
      <c r="I207" s="45">
        <f t="shared" si="66"/>
        <v>0</v>
      </c>
      <c r="J207" s="45">
        <f t="shared" si="66"/>
        <v>0</v>
      </c>
      <c r="K207" s="45">
        <f t="shared" si="66"/>
        <v>0</v>
      </c>
      <c r="L207" s="45">
        <f t="shared" si="66"/>
        <v>0</v>
      </c>
      <c r="M207" s="45">
        <f t="shared" si="66"/>
        <v>0</v>
      </c>
      <c r="N207" s="45">
        <f t="shared" si="66"/>
        <v>0</v>
      </c>
      <c r="O207" s="45">
        <f t="shared" si="66"/>
        <v>0</v>
      </c>
      <c r="P207" s="45">
        <f t="shared" si="66"/>
        <v>0</v>
      </c>
      <c r="Q207" s="45">
        <f t="shared" si="66"/>
        <v>0</v>
      </c>
      <c r="R207" s="45">
        <f t="shared" si="66"/>
        <v>0</v>
      </c>
      <c r="S207" s="45">
        <f t="shared" si="66"/>
        <v>0</v>
      </c>
      <c r="T207" s="45">
        <f t="shared" si="66"/>
        <v>0</v>
      </c>
      <c r="U207" s="45">
        <f t="shared" si="66"/>
        <v>0</v>
      </c>
      <c r="V207" s="45">
        <f t="shared" si="66"/>
        <v>0</v>
      </c>
      <c r="W207" s="45">
        <f t="shared" si="66"/>
        <v>0</v>
      </c>
      <c r="X207" s="45">
        <f t="shared" si="66"/>
        <v>0</v>
      </c>
      <c r="Y207"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2" manualBreakCount="2">
    <brk id="81" max="24" man="1"/>
    <brk id="161" max="2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07"/>
  <sheetViews>
    <sheetView showGridLines="0" zoomScale="70" zoomScaleNormal="70" workbookViewId="0">
      <selection activeCell="L24" sqref="L24"/>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38</v>
      </c>
    </row>
    <row r="3" spans="1:25" ht="15.75" x14ac:dyDescent="0.15">
      <c r="A3" s="3"/>
      <c r="B3" s="36"/>
      <c r="C3" s="47" t="s">
        <v>134</v>
      </c>
      <c r="D3" s="20">
        <f>主要工事一覧!C165</f>
        <v>0</v>
      </c>
      <c r="F3" s="36" t="s">
        <v>33</v>
      </c>
      <c r="G3" s="37"/>
      <c r="H3" s="155"/>
      <c r="I3" s="38" t="s">
        <v>37</v>
      </c>
    </row>
    <row r="4" spans="1:25" ht="15.75" x14ac:dyDescent="0.15">
      <c r="A4" s="3"/>
      <c r="B4" s="19"/>
      <c r="C4" s="19"/>
      <c r="D4" s="17"/>
      <c r="Y4" s="123" t="s">
        <v>53</v>
      </c>
    </row>
    <row r="5" spans="1:25" ht="15" x14ac:dyDescent="0.15">
      <c r="A5" s="148" t="s">
        <v>151</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c r="C8" s="47" t="s">
        <v>158</v>
      </c>
      <c r="D8" s="47"/>
      <c r="E8" s="46">
        <f>主要工事一覧!D165</f>
        <v>0</v>
      </c>
      <c r="F8" s="46">
        <f>主要工事一覧!E165</f>
        <v>0</v>
      </c>
      <c r="G8" s="46">
        <f>主要工事一覧!F165</f>
        <v>0</v>
      </c>
      <c r="H8" s="46">
        <f>主要工事一覧!G165</f>
        <v>0</v>
      </c>
      <c r="I8" s="46">
        <f>主要工事一覧!H165</f>
        <v>0</v>
      </c>
      <c r="J8" s="46">
        <f>主要工事一覧!I165</f>
        <v>0</v>
      </c>
      <c r="K8" s="46">
        <f>主要工事一覧!J165</f>
        <v>0</v>
      </c>
      <c r="L8" s="46">
        <f>主要工事一覧!K165</f>
        <v>0</v>
      </c>
      <c r="M8" s="46">
        <f>主要工事一覧!L165</f>
        <v>0</v>
      </c>
      <c r="N8" s="46">
        <f>主要工事一覧!M165</f>
        <v>0</v>
      </c>
      <c r="O8" s="46">
        <f>主要工事一覧!N165</f>
        <v>0</v>
      </c>
      <c r="P8" s="46">
        <f>主要工事一覧!O165</f>
        <v>0</v>
      </c>
      <c r="Q8" s="46">
        <f>主要工事一覧!P165</f>
        <v>0</v>
      </c>
      <c r="R8" s="46">
        <f>主要工事一覧!Q165</f>
        <v>0</v>
      </c>
      <c r="S8" s="46">
        <f>主要工事一覧!R165</f>
        <v>0</v>
      </c>
      <c r="T8" s="46">
        <f>主要工事一覧!S165</f>
        <v>0</v>
      </c>
      <c r="U8" s="46">
        <f>主要工事一覧!T165</f>
        <v>0</v>
      </c>
      <c r="V8" s="46">
        <f>主要工事一覧!U165</f>
        <v>0</v>
      </c>
      <c r="W8" s="46">
        <f>主要工事一覧!V165</f>
        <v>0</v>
      </c>
      <c r="X8" s="46">
        <f>主要工事一覧!W165</f>
        <v>0</v>
      </c>
      <c r="Y8" s="46">
        <f>SUM(E8:X8)</f>
        <v>0</v>
      </c>
    </row>
    <row r="9" spans="1:25" x14ac:dyDescent="0.15">
      <c r="B9" s="36"/>
      <c r="C9" s="47" t="s">
        <v>138</v>
      </c>
      <c r="D9" s="4">
        <v>1</v>
      </c>
      <c r="E9" s="45">
        <f>E8*$D$9</f>
        <v>0</v>
      </c>
      <c r="F9" s="45">
        <f t="shared" ref="F9:X9" si="3">F8*$D$9</f>
        <v>0</v>
      </c>
      <c r="G9" s="45">
        <f t="shared" si="3"/>
        <v>0</v>
      </c>
      <c r="H9" s="45">
        <f t="shared" si="3"/>
        <v>0</v>
      </c>
      <c r="I9" s="45">
        <f t="shared" si="3"/>
        <v>0</v>
      </c>
      <c r="J9" s="45">
        <f t="shared" si="3"/>
        <v>0</v>
      </c>
      <c r="K9" s="45">
        <f t="shared" si="3"/>
        <v>0</v>
      </c>
      <c r="L9" s="45">
        <f t="shared" si="3"/>
        <v>0</v>
      </c>
      <c r="M9" s="45">
        <f t="shared" si="3"/>
        <v>0</v>
      </c>
      <c r="N9" s="45">
        <f t="shared" si="3"/>
        <v>0</v>
      </c>
      <c r="O9" s="45">
        <f t="shared" si="3"/>
        <v>0</v>
      </c>
      <c r="P9" s="45">
        <f t="shared" si="3"/>
        <v>0</v>
      </c>
      <c r="Q9" s="45">
        <f t="shared" si="3"/>
        <v>0</v>
      </c>
      <c r="R9" s="45">
        <f t="shared" si="3"/>
        <v>0</v>
      </c>
      <c r="S9" s="45">
        <f t="shared" si="3"/>
        <v>0</v>
      </c>
      <c r="T9" s="45">
        <f t="shared" si="3"/>
        <v>0</v>
      </c>
      <c r="U9" s="45">
        <f t="shared" si="3"/>
        <v>0</v>
      </c>
      <c r="V9" s="45">
        <f t="shared" si="3"/>
        <v>0</v>
      </c>
      <c r="W9" s="45">
        <f t="shared" si="3"/>
        <v>0</v>
      </c>
      <c r="X9" s="45">
        <f t="shared" si="3"/>
        <v>0</v>
      </c>
      <c r="Y9" s="45">
        <f>SUM(E9:X9)</f>
        <v>0</v>
      </c>
    </row>
    <row r="11" spans="1:25" x14ac:dyDescent="0.15">
      <c r="E11" s="10">
        <v>30</v>
      </c>
      <c r="F11" s="10">
        <f>E11+1</f>
        <v>31</v>
      </c>
      <c r="G11" s="10">
        <f t="shared" ref="G11:X11" si="4">F11+1</f>
        <v>32</v>
      </c>
      <c r="H11" s="10">
        <f t="shared" si="4"/>
        <v>33</v>
      </c>
      <c r="I11" s="10">
        <f t="shared" si="4"/>
        <v>34</v>
      </c>
      <c r="J11" s="10">
        <f t="shared" si="4"/>
        <v>35</v>
      </c>
      <c r="K11" s="10">
        <f t="shared" si="4"/>
        <v>36</v>
      </c>
      <c r="L11" s="10">
        <f t="shared" si="4"/>
        <v>37</v>
      </c>
      <c r="M11" s="10">
        <f t="shared" si="4"/>
        <v>38</v>
      </c>
      <c r="N11" s="10">
        <f t="shared" si="4"/>
        <v>39</v>
      </c>
      <c r="O11" s="10">
        <f t="shared" si="4"/>
        <v>40</v>
      </c>
      <c r="P11" s="10">
        <f t="shared" si="4"/>
        <v>41</v>
      </c>
      <c r="Q11" s="10">
        <f t="shared" si="4"/>
        <v>42</v>
      </c>
      <c r="R11" s="10">
        <f t="shared" si="4"/>
        <v>43</v>
      </c>
      <c r="S11" s="10">
        <f t="shared" si="4"/>
        <v>44</v>
      </c>
      <c r="T11" s="10">
        <f t="shared" si="4"/>
        <v>45</v>
      </c>
      <c r="U11" s="10">
        <f t="shared" si="4"/>
        <v>46</v>
      </c>
      <c r="V11" s="10">
        <f t="shared" si="4"/>
        <v>47</v>
      </c>
      <c r="W11" s="10">
        <f t="shared" si="4"/>
        <v>48</v>
      </c>
      <c r="X11" s="10">
        <f t="shared" si="4"/>
        <v>49</v>
      </c>
      <c r="Y11" s="5" t="s">
        <v>139</v>
      </c>
    </row>
    <row r="12" spans="1:25" x14ac:dyDescent="0.15">
      <c r="B12" s="91"/>
      <c r="C12" s="48">
        <f t="array" ref="C12:C31">TRANSPOSE(E5:X5)</f>
        <v>30</v>
      </c>
      <c r="D12" s="40">
        <f t="array" ref="D12:D31">TRANSPOSE(E9:X9)</f>
        <v>0</v>
      </c>
      <c r="E12" s="39" t="str">
        <f t="shared" ref="E12:E31" si="5">IF($C12&lt;E$5,$D12/$D$3,"")</f>
        <v/>
      </c>
      <c r="F12" s="39" t="str">
        <f>IF(AND($C12&lt;F$5,COUNT($E12:E12)&lt;$D$3),$D12/$D$3,"")</f>
        <v/>
      </c>
      <c r="G12" s="39" t="str">
        <f>IF(AND($C12&lt;G$5,COUNT($E12:F12)&lt;$D$3),$D12/$D$3,"")</f>
        <v/>
      </c>
      <c r="H12" s="39" t="str">
        <f>IF(AND($C12&lt;H$5,COUNT($E12:G12)&lt;$D$3),$D12/$D$3,"")</f>
        <v/>
      </c>
      <c r="I12" s="39" t="str">
        <f>IF(AND($C12&lt;I$5,COUNT($E12:H12)&lt;$D$3),$D12/$D$3,"")</f>
        <v/>
      </c>
      <c r="J12" s="39" t="str">
        <f>IF(AND($C12&lt;J$5,COUNT($E12:I12)&lt;$D$3),$D12/$D$3,"")</f>
        <v/>
      </c>
      <c r="K12" s="39" t="str">
        <f>IF(AND($C12&lt;K$5,COUNT($E12:J12)&lt;$D$3),$D12/$D$3,"")</f>
        <v/>
      </c>
      <c r="L12" s="39" t="str">
        <f>IF(AND($C12&lt;L$5,COUNT($E12:K12)&lt;$D$3),$D12/$D$3,"")</f>
        <v/>
      </c>
      <c r="M12" s="39" t="str">
        <f>IF(AND($C12&lt;M$5,COUNT($E12:L12)&lt;$D$3),$D12/$D$3,"")</f>
        <v/>
      </c>
      <c r="N12" s="39" t="str">
        <f>IF(AND($C12&lt;N$5,COUNT($E12:M12)&lt;$D$3),$D12/$D$3,"")</f>
        <v/>
      </c>
      <c r="O12" s="39" t="str">
        <f>IF(AND($C12&lt;O$5,COUNT($E12:N12)&lt;$D$3),$D12/$D$3,"")</f>
        <v/>
      </c>
      <c r="P12" s="39" t="str">
        <f>IF(AND($C12&lt;P$5,COUNT($E12:O12)&lt;$D$3),$D12/$D$3,"")</f>
        <v/>
      </c>
      <c r="Q12" s="39" t="str">
        <f>IF(AND($C12&lt;Q$5,COUNT($E12:P12)&lt;$D$3),$D12/$D$3,"")</f>
        <v/>
      </c>
      <c r="R12" s="39" t="str">
        <f>IF(AND($C12&lt;R$5,COUNT($E12:Q12)&lt;$D$3),$D12/$D$3,"")</f>
        <v/>
      </c>
      <c r="S12" s="39" t="str">
        <f>IF(AND($C12&lt;S$5,COUNT($E12:R12)&lt;$D$3),$D12/$D$3,"")</f>
        <v/>
      </c>
      <c r="T12" s="39" t="str">
        <f>IF(AND($C12&lt;T$5,COUNT($E12:S12)&lt;$D$3),$D12/$D$3,"")</f>
        <v/>
      </c>
      <c r="U12" s="39" t="str">
        <f>IF(AND($C12&lt;U$5,COUNT($E12:T12)&lt;$D$3),$D12/$D$3,"")</f>
        <v/>
      </c>
      <c r="V12" s="39" t="str">
        <f>IF(AND($C12&lt;V$5,COUNT($E12:U12)&lt;$D$3),$D12/$D$3,"")</f>
        <v/>
      </c>
      <c r="W12" s="39" t="str">
        <f>IF(AND($C12&lt;W$5,COUNT($E12:V12)&lt;$D$3),$D12/$D$3,"")</f>
        <v/>
      </c>
      <c r="X12" s="39" t="str">
        <f>IF(AND($C12&lt;X$5,COUNT($E12:W12)&lt;$D$3),$D12/$D$3,"")</f>
        <v/>
      </c>
      <c r="Y12" s="39">
        <f>D12-SUM(E12:X12)</f>
        <v>0</v>
      </c>
    </row>
    <row r="13" spans="1:25" x14ac:dyDescent="0.15">
      <c r="B13" s="92"/>
      <c r="C13" s="49">
        <v>31</v>
      </c>
      <c r="D13" s="41">
        <v>0</v>
      </c>
      <c r="E13" s="42" t="str">
        <f t="shared" si="5"/>
        <v/>
      </c>
      <c r="F13" s="79" t="str">
        <f>IF(AND($C13&lt;F$5,COUNT($E13:E13)&lt;$D$3),$D13/$D$3,"")</f>
        <v/>
      </c>
      <c r="G13" s="79" t="str">
        <f>IF(AND($C13&lt;G$5,COUNT($E13:F13)&lt;$D$3),$D13/$D$3,"")</f>
        <v/>
      </c>
      <c r="H13" s="79" t="str">
        <f>IF(AND($C13&lt;H$5,COUNT($E13:G13)&lt;$D$3),$D13/$D$3,"")</f>
        <v/>
      </c>
      <c r="I13" s="79" t="str">
        <f>IF(AND($C13&lt;I$5,COUNT($E13:H13)&lt;$D$3),$D13/$D$3,"")</f>
        <v/>
      </c>
      <c r="J13" s="79" t="str">
        <f>IF(AND($C13&lt;J$5,COUNT($E13:I13)&lt;$D$3),$D13/$D$3,"")</f>
        <v/>
      </c>
      <c r="K13" s="79" t="str">
        <f>IF(AND($C13&lt;K$5,COUNT($E13:J13)&lt;$D$3),$D13/$D$3,"")</f>
        <v/>
      </c>
      <c r="L13" s="79" t="str">
        <f>IF(AND($C13&lt;L$5,COUNT($E13:K13)&lt;$D$3),$D13/$D$3,"")</f>
        <v/>
      </c>
      <c r="M13" s="79" t="str">
        <f>IF(AND($C13&lt;M$5,COUNT($E13:L13)&lt;$D$3),$D13/$D$3,"")</f>
        <v/>
      </c>
      <c r="N13" s="79" t="str">
        <f>IF(AND($C13&lt;N$5,COUNT($E13:M13)&lt;$D$3),$D13/$D$3,"")</f>
        <v/>
      </c>
      <c r="O13" s="79" t="str">
        <f>IF(AND($C13&lt;O$5,COUNT($E13:N13)&lt;$D$3),$D13/$D$3,"")</f>
        <v/>
      </c>
      <c r="P13" s="79" t="str">
        <f>IF(AND($C13&lt;P$5,COUNT($E13:O13)&lt;$D$3),$D13/$D$3,"")</f>
        <v/>
      </c>
      <c r="Q13" s="79" t="str">
        <f>IF(AND($C13&lt;Q$5,COUNT($E13:P13)&lt;$D$3),$D13/$D$3,"")</f>
        <v/>
      </c>
      <c r="R13" s="79" t="str">
        <f>IF(AND($C13&lt;R$5,COUNT($E13:Q13)&lt;$D$3),$D13/$D$3,"")</f>
        <v/>
      </c>
      <c r="S13" s="79" t="str">
        <f>IF(AND($C13&lt;S$5,COUNT($E13:R13)&lt;$D$3),$D13/$D$3,"")</f>
        <v/>
      </c>
      <c r="T13" s="79" t="str">
        <f>IF(AND($C13&lt;T$5,COUNT($E13:S13)&lt;$D$3),$D13/$D$3,"")</f>
        <v/>
      </c>
      <c r="U13" s="79" t="str">
        <f>IF(AND($C13&lt;U$5,COUNT($E13:T13)&lt;$D$3),$D13/$D$3,"")</f>
        <v/>
      </c>
      <c r="V13" s="79" t="str">
        <f>IF(AND($C13&lt;V$5,COUNT($E13:U13)&lt;$D$3),$D13/$D$3,"")</f>
        <v/>
      </c>
      <c r="W13" s="79" t="str">
        <f>IF(AND($C13&lt;W$5,COUNT($E13:V13)&lt;$D$3),$D13/$D$3,"")</f>
        <v/>
      </c>
      <c r="X13" s="79" t="str">
        <f>IF(AND($C13&lt;X$5,COUNT($E13:W13)&lt;$D$3),$D13/$D$3,"")</f>
        <v/>
      </c>
      <c r="Y13" s="42">
        <f t="shared" ref="Y13:Y31" si="6">D13-SUM(E13:X13)</f>
        <v>0</v>
      </c>
    </row>
    <row r="14" spans="1:25" x14ac:dyDescent="0.15">
      <c r="B14" s="92"/>
      <c r="C14" s="49">
        <v>32</v>
      </c>
      <c r="D14" s="41">
        <v>0</v>
      </c>
      <c r="E14" s="42" t="str">
        <f t="shared" si="5"/>
        <v/>
      </c>
      <c r="F14" s="79" t="str">
        <f>IF(AND($C14&lt;F$5,COUNT($E14:E14)&lt;$D$3),$D14/$D$3,"")</f>
        <v/>
      </c>
      <c r="G14" s="79" t="str">
        <f>IF(AND($C14&lt;G$5,COUNT($E14:F14)&lt;$D$3),$D14/$D$3,"")</f>
        <v/>
      </c>
      <c r="H14" s="79" t="str">
        <f>IF(AND($C14&lt;H$5,COUNT($E14:G14)&lt;$D$3),$D14/$D$3,"")</f>
        <v/>
      </c>
      <c r="I14" s="79" t="str">
        <f>IF(AND($C14&lt;I$5,COUNT($E14:H14)&lt;$D$3),$D14/$D$3,"")</f>
        <v/>
      </c>
      <c r="J14" s="79" t="str">
        <f>IF(AND($C14&lt;J$5,COUNT($E14:I14)&lt;$D$3),$D14/$D$3,"")</f>
        <v/>
      </c>
      <c r="K14" s="79" t="str">
        <f>IF(AND($C14&lt;K$5,COUNT($E14:J14)&lt;$D$3),$D14/$D$3,"")</f>
        <v/>
      </c>
      <c r="L14" s="79" t="str">
        <f>IF(AND($C14&lt;L$5,COUNT($E14:K14)&lt;$D$3),$D14/$D$3,"")</f>
        <v/>
      </c>
      <c r="M14" s="79" t="str">
        <f>IF(AND($C14&lt;M$5,COUNT($E14:L14)&lt;$D$3),$D14/$D$3,"")</f>
        <v/>
      </c>
      <c r="N14" s="79" t="str">
        <f>IF(AND($C14&lt;N$5,COUNT($E14:M14)&lt;$D$3),$D14/$D$3,"")</f>
        <v/>
      </c>
      <c r="O14" s="79" t="str">
        <f>IF(AND($C14&lt;O$5,COUNT($E14:N14)&lt;$D$3),$D14/$D$3,"")</f>
        <v/>
      </c>
      <c r="P14" s="79" t="str">
        <f>IF(AND($C14&lt;P$5,COUNT($E14:O14)&lt;$D$3),$D14/$D$3,"")</f>
        <v/>
      </c>
      <c r="Q14" s="79" t="str">
        <f>IF(AND($C14&lt;Q$5,COUNT($E14:P14)&lt;$D$3),$D14/$D$3,"")</f>
        <v/>
      </c>
      <c r="R14" s="79" t="str">
        <f>IF(AND($C14&lt;R$5,COUNT($E14:Q14)&lt;$D$3),$D14/$D$3,"")</f>
        <v/>
      </c>
      <c r="S14" s="79" t="str">
        <f>IF(AND($C14&lt;S$5,COUNT($E14:R14)&lt;$D$3),$D14/$D$3,"")</f>
        <v/>
      </c>
      <c r="T14" s="79" t="str">
        <f>IF(AND($C14&lt;T$5,COUNT($E14:S14)&lt;$D$3),$D14/$D$3,"")</f>
        <v/>
      </c>
      <c r="U14" s="79" t="str">
        <f>IF(AND($C14&lt;U$5,COUNT($E14:T14)&lt;$D$3),$D14/$D$3,"")</f>
        <v/>
      </c>
      <c r="V14" s="79" t="str">
        <f>IF(AND($C14&lt;V$5,COUNT($E14:U14)&lt;$D$3),$D14/$D$3,"")</f>
        <v/>
      </c>
      <c r="W14" s="79" t="str">
        <f>IF(AND($C14&lt;W$5,COUNT($E14:V14)&lt;$D$3),$D14/$D$3,"")</f>
        <v/>
      </c>
      <c r="X14" s="79" t="str">
        <f>IF(AND($C14&lt;X$5,COUNT($E14:W14)&lt;$D$3),$D14/$D$3,"")</f>
        <v/>
      </c>
      <c r="Y14" s="42">
        <f t="shared" si="6"/>
        <v>0</v>
      </c>
    </row>
    <row r="15" spans="1:25" x14ac:dyDescent="0.15">
      <c r="B15" s="92"/>
      <c r="C15" s="49">
        <v>33</v>
      </c>
      <c r="D15" s="41">
        <v>0</v>
      </c>
      <c r="E15" s="42" t="str">
        <f t="shared" si="5"/>
        <v/>
      </c>
      <c r="F15" s="79" t="str">
        <f>IF(AND($C15&lt;F$5,COUNT($E15:E15)&lt;$D$3),$D15/$D$3,"")</f>
        <v/>
      </c>
      <c r="G15" s="79" t="str">
        <f>IF(AND($C15&lt;G$5,COUNT($E15:F15)&lt;$D$3),$D15/$D$3,"")</f>
        <v/>
      </c>
      <c r="H15" s="79" t="str">
        <f>IF(AND($C15&lt;H$5,COUNT($E15:G15)&lt;$D$3),$D15/$D$3,"")</f>
        <v/>
      </c>
      <c r="I15" s="79" t="str">
        <f>IF(AND($C15&lt;I$5,COUNT($E15:H15)&lt;$D$3),$D15/$D$3,"")</f>
        <v/>
      </c>
      <c r="J15" s="79" t="str">
        <f>IF(AND($C15&lt;J$5,COUNT($E15:I15)&lt;$D$3),$D15/$D$3,"")</f>
        <v/>
      </c>
      <c r="K15" s="79" t="str">
        <f>IF(AND($C15&lt;K$5,COUNT($E15:J15)&lt;$D$3),$D15/$D$3,"")</f>
        <v/>
      </c>
      <c r="L15" s="79" t="str">
        <f>IF(AND($C15&lt;L$5,COUNT($E15:K15)&lt;$D$3),$D15/$D$3,"")</f>
        <v/>
      </c>
      <c r="M15" s="79" t="str">
        <f>IF(AND($C15&lt;M$5,COUNT($E15:L15)&lt;$D$3),$D15/$D$3,"")</f>
        <v/>
      </c>
      <c r="N15" s="79" t="str">
        <f>IF(AND($C15&lt;N$5,COUNT($E15:M15)&lt;$D$3),$D15/$D$3,"")</f>
        <v/>
      </c>
      <c r="O15" s="79" t="str">
        <f>IF(AND($C15&lt;O$5,COUNT($E15:N15)&lt;$D$3),$D15/$D$3,"")</f>
        <v/>
      </c>
      <c r="P15" s="79" t="str">
        <f>IF(AND($C15&lt;P$5,COUNT($E15:O15)&lt;$D$3),$D15/$D$3,"")</f>
        <v/>
      </c>
      <c r="Q15" s="79" t="str">
        <f>IF(AND($C15&lt;Q$5,COUNT($E15:P15)&lt;$D$3),$D15/$D$3,"")</f>
        <v/>
      </c>
      <c r="R15" s="79" t="str">
        <f>IF(AND($C15&lt;R$5,COUNT($E15:Q15)&lt;$D$3),$D15/$D$3,"")</f>
        <v/>
      </c>
      <c r="S15" s="79" t="str">
        <f>IF(AND($C15&lt;S$5,COUNT($E15:R15)&lt;$D$3),$D15/$D$3,"")</f>
        <v/>
      </c>
      <c r="T15" s="79" t="str">
        <f>IF(AND($C15&lt;T$5,COUNT($E15:S15)&lt;$D$3),$D15/$D$3,"")</f>
        <v/>
      </c>
      <c r="U15" s="79" t="str">
        <f>IF(AND($C15&lt;U$5,COUNT($E15:T15)&lt;$D$3),$D15/$D$3,"")</f>
        <v/>
      </c>
      <c r="V15" s="79" t="str">
        <f>IF(AND($C15&lt;V$5,COUNT($E15:U15)&lt;$D$3),$D15/$D$3,"")</f>
        <v/>
      </c>
      <c r="W15" s="79" t="str">
        <f>IF(AND($C15&lt;W$5,COUNT($E15:V15)&lt;$D$3),$D15/$D$3,"")</f>
        <v/>
      </c>
      <c r="X15" s="79" t="str">
        <f>IF(AND($C15&lt;X$5,COUNT($E15:W15)&lt;$D$3),$D15/$D$3,"")</f>
        <v/>
      </c>
      <c r="Y15" s="42">
        <f t="shared" si="6"/>
        <v>0</v>
      </c>
    </row>
    <row r="16" spans="1:25" x14ac:dyDescent="0.15">
      <c r="B16" s="92"/>
      <c r="C16" s="49">
        <v>34</v>
      </c>
      <c r="D16" s="41">
        <v>0</v>
      </c>
      <c r="E16" s="42" t="str">
        <f t="shared" si="5"/>
        <v/>
      </c>
      <c r="F16" s="79" t="str">
        <f>IF(AND($C16&lt;F$5,COUNT($E16:E16)&lt;$D$3),$D16/$D$3,"")</f>
        <v/>
      </c>
      <c r="G16" s="79" t="str">
        <f>IF(AND($C16&lt;G$5,COUNT($E16:F16)&lt;$D$3),$D16/$D$3,"")</f>
        <v/>
      </c>
      <c r="H16" s="79" t="str">
        <f>IF(AND($C16&lt;H$5,COUNT($E16:G16)&lt;$D$3),$D16/$D$3,"")</f>
        <v/>
      </c>
      <c r="I16" s="79" t="str">
        <f>IF(AND($C16&lt;I$5,COUNT($E16:H16)&lt;$D$3),$D16/$D$3,"")</f>
        <v/>
      </c>
      <c r="J16" s="79" t="str">
        <f>IF(AND($C16&lt;J$5,COUNT($E16:I16)&lt;$D$3),$D16/$D$3,"")</f>
        <v/>
      </c>
      <c r="K16" s="79" t="str">
        <f>IF(AND($C16&lt;K$5,COUNT($E16:J16)&lt;$D$3),$D16/$D$3,"")</f>
        <v/>
      </c>
      <c r="L16" s="79" t="str">
        <f>IF(AND($C16&lt;L$5,COUNT($E16:K16)&lt;$D$3),$D16/$D$3,"")</f>
        <v/>
      </c>
      <c r="M16" s="79" t="str">
        <f>IF(AND($C16&lt;M$5,COUNT($E16:L16)&lt;$D$3),$D16/$D$3,"")</f>
        <v/>
      </c>
      <c r="N16" s="79" t="str">
        <f>IF(AND($C16&lt;N$5,COUNT($E16:M16)&lt;$D$3),$D16/$D$3,"")</f>
        <v/>
      </c>
      <c r="O16" s="79" t="str">
        <f>IF(AND($C16&lt;O$5,COUNT($E16:N16)&lt;$D$3),$D16/$D$3,"")</f>
        <v/>
      </c>
      <c r="P16" s="79" t="str">
        <f>IF(AND($C16&lt;P$5,COUNT($E16:O16)&lt;$D$3),$D16/$D$3,"")</f>
        <v/>
      </c>
      <c r="Q16" s="79" t="str">
        <f>IF(AND($C16&lt;Q$5,COUNT($E16:P16)&lt;$D$3),$D16/$D$3,"")</f>
        <v/>
      </c>
      <c r="R16" s="79" t="str">
        <f>IF(AND($C16&lt;R$5,COUNT($E16:Q16)&lt;$D$3),$D16/$D$3,"")</f>
        <v/>
      </c>
      <c r="S16" s="79" t="str">
        <f>IF(AND($C16&lt;S$5,COUNT($E16:R16)&lt;$D$3),$D16/$D$3,"")</f>
        <v/>
      </c>
      <c r="T16" s="79" t="str">
        <f>IF(AND($C16&lt;T$5,COUNT($E16:S16)&lt;$D$3),$D16/$D$3,"")</f>
        <v/>
      </c>
      <c r="U16" s="79" t="str">
        <f>IF(AND($C16&lt;U$5,COUNT($E16:T16)&lt;$D$3),$D16/$D$3,"")</f>
        <v/>
      </c>
      <c r="V16" s="79" t="str">
        <f>IF(AND($C16&lt;V$5,COUNT($E16:U16)&lt;$D$3),$D16/$D$3,"")</f>
        <v/>
      </c>
      <c r="W16" s="79" t="str">
        <f>IF(AND($C16&lt;W$5,COUNT($E16:V16)&lt;$D$3),$D16/$D$3,"")</f>
        <v/>
      </c>
      <c r="X16" s="79" t="str">
        <f>IF(AND($C16&lt;X$5,COUNT($E16:W16)&lt;$D$3),$D16/$D$3,"")</f>
        <v/>
      </c>
      <c r="Y16" s="42">
        <f t="shared" si="6"/>
        <v>0</v>
      </c>
    </row>
    <row r="17" spans="2:25" x14ac:dyDescent="0.15">
      <c r="B17" s="92"/>
      <c r="C17" s="49">
        <v>35</v>
      </c>
      <c r="D17" s="41">
        <v>0</v>
      </c>
      <c r="E17" s="42" t="str">
        <f t="shared" si="5"/>
        <v/>
      </c>
      <c r="F17" s="79" t="str">
        <f>IF(AND($C17&lt;F$5,COUNT($E17:E17)&lt;$D$3),$D17/$D$3,"")</f>
        <v/>
      </c>
      <c r="G17" s="79" t="str">
        <f>IF(AND($C17&lt;G$5,COUNT($E17:F17)&lt;$D$3),$D17/$D$3,"")</f>
        <v/>
      </c>
      <c r="H17" s="79" t="str">
        <f>IF(AND($C17&lt;H$5,COUNT($E17:G17)&lt;$D$3),$D17/$D$3,"")</f>
        <v/>
      </c>
      <c r="I17" s="79" t="str">
        <f>IF(AND($C17&lt;I$5,COUNT($E17:H17)&lt;$D$3),$D17/$D$3,"")</f>
        <v/>
      </c>
      <c r="J17" s="79" t="str">
        <f>IF(AND($C17&lt;J$5,COUNT($E17:I17)&lt;$D$3),$D17/$D$3,"")</f>
        <v/>
      </c>
      <c r="K17" s="79" t="str">
        <f>IF(AND($C17&lt;K$5,COUNT($E17:J17)&lt;$D$3),$D17/$D$3,"")</f>
        <v/>
      </c>
      <c r="L17" s="79" t="str">
        <f>IF(AND($C17&lt;L$5,COUNT($E17:K17)&lt;$D$3),$D17/$D$3,"")</f>
        <v/>
      </c>
      <c r="M17" s="79" t="str">
        <f>IF(AND($C17&lt;M$5,COUNT($E17:L17)&lt;$D$3),$D17/$D$3,"")</f>
        <v/>
      </c>
      <c r="N17" s="79" t="str">
        <f>IF(AND($C17&lt;N$5,COUNT($E17:M17)&lt;$D$3),$D17/$D$3,"")</f>
        <v/>
      </c>
      <c r="O17" s="79" t="str">
        <f>IF(AND($C17&lt;O$5,COUNT($E17:N17)&lt;$D$3),$D17/$D$3,"")</f>
        <v/>
      </c>
      <c r="P17" s="79" t="str">
        <f>IF(AND($C17&lt;P$5,COUNT($E17:O17)&lt;$D$3),$D17/$D$3,"")</f>
        <v/>
      </c>
      <c r="Q17" s="79" t="str">
        <f>IF(AND($C17&lt;Q$5,COUNT($E17:P17)&lt;$D$3),$D17/$D$3,"")</f>
        <v/>
      </c>
      <c r="R17" s="79" t="str">
        <f>IF(AND($C17&lt;R$5,COUNT($E17:Q17)&lt;$D$3),$D17/$D$3,"")</f>
        <v/>
      </c>
      <c r="S17" s="79" t="str">
        <f>IF(AND($C17&lt;S$5,COUNT($E17:R17)&lt;$D$3),$D17/$D$3,"")</f>
        <v/>
      </c>
      <c r="T17" s="79" t="str">
        <f>IF(AND($C17&lt;T$5,COUNT($E17:S17)&lt;$D$3),$D17/$D$3,"")</f>
        <v/>
      </c>
      <c r="U17" s="79" t="str">
        <f>IF(AND($C17&lt;U$5,COUNT($E17:T17)&lt;$D$3),$D17/$D$3,"")</f>
        <v/>
      </c>
      <c r="V17" s="79" t="str">
        <f>IF(AND($C17&lt;V$5,COUNT($E17:U17)&lt;$D$3),$D17/$D$3,"")</f>
        <v/>
      </c>
      <c r="W17" s="79" t="str">
        <f>IF(AND($C17&lt;W$5,COUNT($E17:V17)&lt;$D$3),$D17/$D$3,"")</f>
        <v/>
      </c>
      <c r="X17" s="79" t="str">
        <f>IF(AND($C17&lt;X$5,COUNT($E17:W17)&lt;$D$3),$D17/$D$3,"")</f>
        <v/>
      </c>
      <c r="Y17" s="42">
        <f t="shared" si="6"/>
        <v>0</v>
      </c>
    </row>
    <row r="18" spans="2:25" x14ac:dyDescent="0.15">
      <c r="B18" s="92"/>
      <c r="C18" s="49">
        <v>36</v>
      </c>
      <c r="D18" s="41">
        <v>0</v>
      </c>
      <c r="E18" s="42" t="str">
        <f t="shared" si="5"/>
        <v/>
      </c>
      <c r="F18" s="79" t="str">
        <f>IF(AND($C18&lt;F$5,COUNT($E18:E18)&lt;$D$3),$D18/$D$3,"")</f>
        <v/>
      </c>
      <c r="G18" s="79" t="str">
        <f>IF(AND($C18&lt;G$5,COUNT($E18:F18)&lt;$D$3),$D18/$D$3,"")</f>
        <v/>
      </c>
      <c r="H18" s="79" t="str">
        <f>IF(AND($C18&lt;H$5,COUNT($E18:G18)&lt;$D$3),$D18/$D$3,"")</f>
        <v/>
      </c>
      <c r="I18" s="79" t="str">
        <f>IF(AND($C18&lt;I$5,COUNT($E18:H18)&lt;$D$3),$D18/$D$3,"")</f>
        <v/>
      </c>
      <c r="J18" s="79" t="str">
        <f>IF(AND($C18&lt;J$5,COUNT($E18:I18)&lt;$D$3),$D18/$D$3,"")</f>
        <v/>
      </c>
      <c r="K18" s="79" t="str">
        <f>IF(AND($C18&lt;K$5,COUNT($E18:J18)&lt;$D$3),$D18/$D$3,"")</f>
        <v/>
      </c>
      <c r="L18" s="79" t="str">
        <f>IF(AND($C18&lt;L$5,COUNT($E18:K18)&lt;$D$3),$D18/$D$3,"")</f>
        <v/>
      </c>
      <c r="M18" s="79" t="str">
        <f>IF(AND($C18&lt;M$5,COUNT($E18:L18)&lt;$D$3),$D18/$D$3,"")</f>
        <v/>
      </c>
      <c r="N18" s="79" t="str">
        <f>IF(AND($C18&lt;N$5,COUNT($E18:M18)&lt;$D$3),$D18/$D$3,"")</f>
        <v/>
      </c>
      <c r="O18" s="79" t="str">
        <f>IF(AND($C18&lt;O$5,COUNT($E18:N18)&lt;$D$3),$D18/$D$3,"")</f>
        <v/>
      </c>
      <c r="P18" s="79" t="str">
        <f>IF(AND($C18&lt;P$5,COUNT($E18:O18)&lt;$D$3),$D18/$D$3,"")</f>
        <v/>
      </c>
      <c r="Q18" s="79" t="str">
        <f>IF(AND($C18&lt;Q$5,COUNT($E18:P18)&lt;$D$3),$D18/$D$3,"")</f>
        <v/>
      </c>
      <c r="R18" s="79" t="str">
        <f>IF(AND($C18&lt;R$5,COUNT($E18:Q18)&lt;$D$3),$D18/$D$3,"")</f>
        <v/>
      </c>
      <c r="S18" s="79" t="str">
        <f>IF(AND($C18&lt;S$5,COUNT($E18:R18)&lt;$D$3),$D18/$D$3,"")</f>
        <v/>
      </c>
      <c r="T18" s="79" t="str">
        <f>IF(AND($C18&lt;T$5,COUNT($E18:S18)&lt;$D$3),$D18/$D$3,"")</f>
        <v/>
      </c>
      <c r="U18" s="79" t="str">
        <f>IF(AND($C18&lt;U$5,COUNT($E18:T18)&lt;$D$3),$D18/$D$3,"")</f>
        <v/>
      </c>
      <c r="V18" s="79" t="str">
        <f>IF(AND($C18&lt;V$5,COUNT($E18:U18)&lt;$D$3),$D18/$D$3,"")</f>
        <v/>
      </c>
      <c r="W18" s="79" t="str">
        <f>IF(AND($C18&lt;W$5,COUNT($E18:V18)&lt;$D$3),$D18/$D$3,"")</f>
        <v/>
      </c>
      <c r="X18" s="79" t="str">
        <f>IF(AND($C18&lt;X$5,COUNT($E18:W18)&lt;$D$3),$D18/$D$3,"")</f>
        <v/>
      </c>
      <c r="Y18" s="42">
        <f t="shared" si="6"/>
        <v>0</v>
      </c>
    </row>
    <row r="19" spans="2:25" x14ac:dyDescent="0.15">
      <c r="B19" s="92"/>
      <c r="C19" s="49">
        <v>37</v>
      </c>
      <c r="D19" s="41">
        <v>0</v>
      </c>
      <c r="E19" s="42" t="str">
        <f t="shared" si="5"/>
        <v/>
      </c>
      <c r="F19" s="79" t="str">
        <f>IF(AND($C19&lt;F$5,COUNT($E19:E19)&lt;$D$3),$D19/$D$3,"")</f>
        <v/>
      </c>
      <c r="G19" s="79" t="str">
        <f>IF(AND($C19&lt;G$5,COUNT($E19:F19)&lt;$D$3),$D19/$D$3,"")</f>
        <v/>
      </c>
      <c r="H19" s="79" t="str">
        <f>IF(AND($C19&lt;H$5,COUNT($E19:G19)&lt;$D$3),$D19/$D$3,"")</f>
        <v/>
      </c>
      <c r="I19" s="79" t="str">
        <f>IF(AND($C19&lt;I$5,COUNT($E19:H19)&lt;$D$3),$D19/$D$3,"")</f>
        <v/>
      </c>
      <c r="J19" s="79" t="str">
        <f>IF(AND($C19&lt;J$5,COUNT($E19:I19)&lt;$D$3),$D19/$D$3,"")</f>
        <v/>
      </c>
      <c r="K19" s="79" t="str">
        <f>IF(AND($C19&lt;K$5,COUNT($E19:J19)&lt;$D$3),$D19/$D$3,"")</f>
        <v/>
      </c>
      <c r="L19" s="79" t="str">
        <f>IF(AND($C19&lt;L$5,COUNT($E19:K19)&lt;$D$3),$D19/$D$3,"")</f>
        <v/>
      </c>
      <c r="M19" s="79" t="str">
        <f>IF(AND($C19&lt;M$5,COUNT($E19:L19)&lt;$D$3),$D19/$D$3,"")</f>
        <v/>
      </c>
      <c r="N19" s="79" t="str">
        <f>IF(AND($C19&lt;N$5,COUNT($E19:M19)&lt;$D$3),$D19/$D$3,"")</f>
        <v/>
      </c>
      <c r="O19" s="79" t="str">
        <f>IF(AND($C19&lt;O$5,COUNT($E19:N19)&lt;$D$3),$D19/$D$3,"")</f>
        <v/>
      </c>
      <c r="P19" s="79" t="str">
        <f>IF(AND($C19&lt;P$5,COUNT($E19:O19)&lt;$D$3),$D19/$D$3,"")</f>
        <v/>
      </c>
      <c r="Q19" s="79" t="str">
        <f>IF(AND($C19&lt;Q$5,COUNT($E19:P19)&lt;$D$3),$D19/$D$3,"")</f>
        <v/>
      </c>
      <c r="R19" s="79" t="str">
        <f>IF(AND($C19&lt;R$5,COUNT($E19:Q19)&lt;$D$3),$D19/$D$3,"")</f>
        <v/>
      </c>
      <c r="S19" s="79" t="str">
        <f>IF(AND($C19&lt;S$5,COUNT($E19:R19)&lt;$D$3),$D19/$D$3,"")</f>
        <v/>
      </c>
      <c r="T19" s="79" t="str">
        <f>IF(AND($C19&lt;T$5,COUNT($E19:S19)&lt;$D$3),$D19/$D$3,"")</f>
        <v/>
      </c>
      <c r="U19" s="79" t="str">
        <f>IF(AND($C19&lt;U$5,COUNT($E19:T19)&lt;$D$3),$D19/$D$3,"")</f>
        <v/>
      </c>
      <c r="V19" s="79" t="str">
        <f>IF(AND($C19&lt;V$5,COUNT($E19:U19)&lt;$D$3),$D19/$D$3,"")</f>
        <v/>
      </c>
      <c r="W19" s="79" t="str">
        <f>IF(AND($C19&lt;W$5,COUNT($E19:V19)&lt;$D$3),$D19/$D$3,"")</f>
        <v/>
      </c>
      <c r="X19" s="79" t="str">
        <f>IF(AND($C19&lt;X$5,COUNT($E19:W19)&lt;$D$3),$D19/$D$3,"")</f>
        <v/>
      </c>
      <c r="Y19" s="42">
        <f t="shared" si="6"/>
        <v>0</v>
      </c>
    </row>
    <row r="20" spans="2:25" x14ac:dyDescent="0.15">
      <c r="B20" s="92"/>
      <c r="C20" s="49">
        <v>38</v>
      </c>
      <c r="D20" s="41">
        <v>0</v>
      </c>
      <c r="E20" s="42" t="str">
        <f t="shared" si="5"/>
        <v/>
      </c>
      <c r="F20" s="79" t="str">
        <f>IF(AND($C20&lt;F$5,COUNT($E20:E20)&lt;$D$3),$D20/$D$3,"")</f>
        <v/>
      </c>
      <c r="G20" s="79" t="str">
        <f>IF(AND($C20&lt;G$5,COUNT($E20:F20)&lt;$D$3),$D20/$D$3,"")</f>
        <v/>
      </c>
      <c r="H20" s="79" t="str">
        <f>IF(AND($C20&lt;H$5,COUNT($E20:G20)&lt;$D$3),$D20/$D$3,"")</f>
        <v/>
      </c>
      <c r="I20" s="79" t="str">
        <f>IF(AND($C20&lt;I$5,COUNT($E20:H20)&lt;$D$3),$D20/$D$3,"")</f>
        <v/>
      </c>
      <c r="J20" s="79" t="str">
        <f>IF(AND($C20&lt;J$5,COUNT($E20:I20)&lt;$D$3),$D20/$D$3,"")</f>
        <v/>
      </c>
      <c r="K20" s="79" t="str">
        <f>IF(AND($C20&lt;K$5,COUNT($E20:J20)&lt;$D$3),$D20/$D$3,"")</f>
        <v/>
      </c>
      <c r="L20" s="79" t="str">
        <f>IF(AND($C20&lt;L$5,COUNT($E20:K20)&lt;$D$3),$D20/$D$3,"")</f>
        <v/>
      </c>
      <c r="M20" s="79" t="str">
        <f>IF(AND($C20&lt;M$5,COUNT($E20:L20)&lt;$D$3),$D20/$D$3,"")</f>
        <v/>
      </c>
      <c r="N20" s="79" t="str">
        <f>IF(AND($C20&lt;N$5,COUNT($E20:M20)&lt;$D$3),$D20/$D$3,"")</f>
        <v/>
      </c>
      <c r="O20" s="79" t="str">
        <f>IF(AND($C20&lt;O$5,COUNT($E20:N20)&lt;$D$3),$D20/$D$3,"")</f>
        <v/>
      </c>
      <c r="P20" s="79" t="str">
        <f>IF(AND($C20&lt;P$5,COUNT($E20:O20)&lt;$D$3),$D20/$D$3,"")</f>
        <v/>
      </c>
      <c r="Q20" s="79" t="str">
        <f>IF(AND($C20&lt;Q$5,COUNT($E20:P20)&lt;$D$3),$D20/$D$3,"")</f>
        <v/>
      </c>
      <c r="R20" s="79" t="str">
        <f>IF(AND($C20&lt;R$5,COUNT($E20:Q20)&lt;$D$3),$D20/$D$3,"")</f>
        <v/>
      </c>
      <c r="S20" s="79" t="str">
        <f>IF(AND($C20&lt;S$5,COUNT($E20:R20)&lt;$D$3),$D20/$D$3,"")</f>
        <v/>
      </c>
      <c r="T20" s="79" t="str">
        <f>IF(AND($C20&lt;T$5,COUNT($E20:S20)&lt;$D$3),$D20/$D$3,"")</f>
        <v/>
      </c>
      <c r="U20" s="79" t="str">
        <f>IF(AND($C20&lt;U$5,COUNT($E20:T20)&lt;$D$3),$D20/$D$3,"")</f>
        <v/>
      </c>
      <c r="V20" s="79" t="str">
        <f>IF(AND($C20&lt;V$5,COUNT($E20:U20)&lt;$D$3),$D20/$D$3,"")</f>
        <v/>
      </c>
      <c r="W20" s="79" t="str">
        <f>IF(AND($C20&lt;W$5,COUNT($E20:V20)&lt;$D$3),$D20/$D$3,"")</f>
        <v/>
      </c>
      <c r="X20" s="79" t="str">
        <f>IF(AND($C20&lt;X$5,COUNT($E20:W20)&lt;$D$3),$D20/$D$3,"")</f>
        <v/>
      </c>
      <c r="Y20" s="42">
        <f t="shared" si="6"/>
        <v>0</v>
      </c>
    </row>
    <row r="21" spans="2:25" x14ac:dyDescent="0.15">
      <c r="B21" s="92"/>
      <c r="C21" s="49">
        <v>39</v>
      </c>
      <c r="D21" s="41">
        <v>0</v>
      </c>
      <c r="E21" s="42" t="str">
        <f t="shared" si="5"/>
        <v/>
      </c>
      <c r="F21" s="79" t="str">
        <f>IF(AND($C21&lt;F$5,COUNT($E21:E21)&lt;$D$3),$D21/$D$3,"")</f>
        <v/>
      </c>
      <c r="G21" s="79" t="str">
        <f>IF(AND($C21&lt;G$5,COUNT($E21:F21)&lt;$D$3),$D21/$D$3,"")</f>
        <v/>
      </c>
      <c r="H21" s="79" t="str">
        <f>IF(AND($C21&lt;H$5,COUNT($E21:G21)&lt;$D$3),$D21/$D$3,"")</f>
        <v/>
      </c>
      <c r="I21" s="79" t="str">
        <f>IF(AND($C21&lt;I$5,COUNT($E21:H21)&lt;$D$3),$D21/$D$3,"")</f>
        <v/>
      </c>
      <c r="J21" s="79" t="str">
        <f>IF(AND($C21&lt;J$5,COUNT($E21:I21)&lt;$D$3),$D21/$D$3,"")</f>
        <v/>
      </c>
      <c r="K21" s="79" t="str">
        <f>IF(AND($C21&lt;K$5,COUNT($E21:J21)&lt;$D$3),$D21/$D$3,"")</f>
        <v/>
      </c>
      <c r="L21" s="79" t="str">
        <f>IF(AND($C21&lt;L$5,COUNT($E21:K21)&lt;$D$3),$D21/$D$3,"")</f>
        <v/>
      </c>
      <c r="M21" s="79" t="str">
        <f>IF(AND($C21&lt;M$5,COUNT($E21:L21)&lt;$D$3),$D21/$D$3,"")</f>
        <v/>
      </c>
      <c r="N21" s="79" t="str">
        <f>IF(AND($C21&lt;N$5,COUNT($E21:M21)&lt;$D$3),$D21/$D$3,"")</f>
        <v/>
      </c>
      <c r="O21" s="79" t="str">
        <f>IF(AND($C21&lt;O$5,COUNT($E21:N21)&lt;$D$3),$D21/$D$3,"")</f>
        <v/>
      </c>
      <c r="P21" s="79" t="str">
        <f>IF(AND($C21&lt;P$5,COUNT($E21:O21)&lt;$D$3),$D21/$D$3,"")</f>
        <v/>
      </c>
      <c r="Q21" s="79" t="str">
        <f>IF(AND($C21&lt;Q$5,COUNT($E21:P21)&lt;$D$3),$D21/$D$3,"")</f>
        <v/>
      </c>
      <c r="R21" s="79" t="str">
        <f>IF(AND($C21&lt;R$5,COUNT($E21:Q21)&lt;$D$3),$D21/$D$3,"")</f>
        <v/>
      </c>
      <c r="S21" s="79" t="str">
        <f>IF(AND($C21&lt;S$5,COUNT($E21:R21)&lt;$D$3),$D21/$D$3,"")</f>
        <v/>
      </c>
      <c r="T21" s="79" t="str">
        <f>IF(AND($C21&lt;T$5,COUNT($E21:S21)&lt;$D$3),$D21/$D$3,"")</f>
        <v/>
      </c>
      <c r="U21" s="79" t="str">
        <f>IF(AND($C21&lt;U$5,COUNT($E21:T21)&lt;$D$3),$D21/$D$3,"")</f>
        <v/>
      </c>
      <c r="V21" s="79" t="str">
        <f>IF(AND($C21&lt;V$5,COUNT($E21:U21)&lt;$D$3),$D21/$D$3,"")</f>
        <v/>
      </c>
      <c r="W21" s="79" t="str">
        <f>IF(AND($C21&lt;W$5,COUNT($E21:V21)&lt;$D$3),$D21/$D$3,"")</f>
        <v/>
      </c>
      <c r="X21" s="79" t="str">
        <f>IF(AND($C21&lt;X$5,COUNT($E21:W21)&lt;$D$3),$D21/$D$3,"")</f>
        <v/>
      </c>
      <c r="Y21" s="42">
        <f t="shared" si="6"/>
        <v>0</v>
      </c>
    </row>
    <row r="22" spans="2:25" x14ac:dyDescent="0.15">
      <c r="B22" s="92"/>
      <c r="C22" s="49">
        <v>40</v>
      </c>
      <c r="D22" s="41">
        <v>0</v>
      </c>
      <c r="E22" s="42" t="str">
        <f t="shared" si="5"/>
        <v/>
      </c>
      <c r="F22" s="79" t="str">
        <f>IF(AND($C22&lt;F$5,COUNT($E22:E22)&lt;$D$3),$D22/$D$3,"")</f>
        <v/>
      </c>
      <c r="G22" s="79" t="str">
        <f>IF(AND($C22&lt;G$5,COUNT($E22:F22)&lt;$D$3),$D22/$D$3,"")</f>
        <v/>
      </c>
      <c r="H22" s="79" t="str">
        <f>IF(AND($C22&lt;H$5,COUNT($E22:G22)&lt;$D$3),$D22/$D$3,"")</f>
        <v/>
      </c>
      <c r="I22" s="79" t="str">
        <f>IF(AND($C22&lt;I$5,COUNT($E22:H22)&lt;$D$3),$D22/$D$3,"")</f>
        <v/>
      </c>
      <c r="J22" s="79" t="str">
        <f>IF(AND($C22&lt;J$5,COUNT($E22:I22)&lt;$D$3),$D22/$D$3,"")</f>
        <v/>
      </c>
      <c r="K22" s="79" t="str">
        <f>IF(AND($C22&lt;K$5,COUNT($E22:J22)&lt;$D$3),$D22/$D$3,"")</f>
        <v/>
      </c>
      <c r="L22" s="79" t="str">
        <f>IF(AND($C22&lt;L$5,COUNT($E22:K22)&lt;$D$3),$D22/$D$3,"")</f>
        <v/>
      </c>
      <c r="M22" s="79" t="str">
        <f>IF(AND($C22&lt;M$5,COUNT($E22:L22)&lt;$D$3),$D22/$D$3,"")</f>
        <v/>
      </c>
      <c r="N22" s="79" t="str">
        <f>IF(AND($C22&lt;N$5,COUNT($E22:M22)&lt;$D$3),$D22/$D$3,"")</f>
        <v/>
      </c>
      <c r="O22" s="79" t="str">
        <f>IF(AND($C22&lt;O$5,COUNT($E22:N22)&lt;$D$3),$D22/$D$3,"")</f>
        <v/>
      </c>
      <c r="P22" s="79" t="str">
        <f>IF(AND($C22&lt;P$5,COUNT($E22:O22)&lt;$D$3),$D22/$D$3,"")</f>
        <v/>
      </c>
      <c r="Q22" s="79" t="str">
        <f>IF(AND($C22&lt;Q$5,COUNT($E22:P22)&lt;$D$3),$D22/$D$3,"")</f>
        <v/>
      </c>
      <c r="R22" s="79" t="str">
        <f>IF(AND($C22&lt;R$5,COUNT($E22:Q22)&lt;$D$3),$D22/$D$3,"")</f>
        <v/>
      </c>
      <c r="S22" s="79" t="str">
        <f>IF(AND($C22&lt;S$5,COUNT($E22:R22)&lt;$D$3),$D22/$D$3,"")</f>
        <v/>
      </c>
      <c r="T22" s="79" t="str">
        <f>IF(AND($C22&lt;T$5,COUNT($E22:S22)&lt;$D$3),$D22/$D$3,"")</f>
        <v/>
      </c>
      <c r="U22" s="79" t="str">
        <f>IF(AND($C22&lt;U$5,COUNT($E22:T22)&lt;$D$3),$D22/$D$3,"")</f>
        <v/>
      </c>
      <c r="V22" s="79" t="str">
        <f>IF(AND($C22&lt;V$5,COUNT($E22:U22)&lt;$D$3),$D22/$D$3,"")</f>
        <v/>
      </c>
      <c r="W22" s="79" t="str">
        <f>IF(AND($C22&lt;W$5,COUNT($E22:V22)&lt;$D$3),$D22/$D$3,"")</f>
        <v/>
      </c>
      <c r="X22" s="79" t="str">
        <f>IF(AND($C22&lt;X$5,COUNT($E22:W22)&lt;$D$3),$D22/$D$3,"")</f>
        <v/>
      </c>
      <c r="Y22" s="42">
        <f t="shared" si="6"/>
        <v>0</v>
      </c>
    </row>
    <row r="23" spans="2:25" x14ac:dyDescent="0.15">
      <c r="B23" s="92"/>
      <c r="C23" s="49">
        <v>41</v>
      </c>
      <c r="D23" s="41">
        <v>0</v>
      </c>
      <c r="E23" s="42" t="str">
        <f t="shared" si="5"/>
        <v/>
      </c>
      <c r="F23" s="79" t="str">
        <f>IF(AND($C23&lt;F$5,COUNT($E23:E23)&lt;$D$3),$D23/$D$3,"")</f>
        <v/>
      </c>
      <c r="G23" s="79" t="str">
        <f>IF(AND($C23&lt;G$5,COUNT($E23:F23)&lt;$D$3),$D23/$D$3,"")</f>
        <v/>
      </c>
      <c r="H23" s="79" t="str">
        <f>IF(AND($C23&lt;H$5,COUNT($E23:G23)&lt;$D$3),$D23/$D$3,"")</f>
        <v/>
      </c>
      <c r="I23" s="79" t="str">
        <f>IF(AND($C23&lt;I$5,COUNT($E23:H23)&lt;$D$3),$D23/$D$3,"")</f>
        <v/>
      </c>
      <c r="J23" s="79" t="str">
        <f>IF(AND($C23&lt;J$5,COUNT($E23:I23)&lt;$D$3),$D23/$D$3,"")</f>
        <v/>
      </c>
      <c r="K23" s="79" t="str">
        <f>IF(AND($C23&lt;K$5,COUNT($E23:J23)&lt;$D$3),$D23/$D$3,"")</f>
        <v/>
      </c>
      <c r="L23" s="79" t="str">
        <f>IF(AND($C23&lt;L$5,COUNT($E23:K23)&lt;$D$3),$D23/$D$3,"")</f>
        <v/>
      </c>
      <c r="M23" s="79" t="str">
        <f>IF(AND($C23&lt;M$5,COUNT($E23:L23)&lt;$D$3),$D23/$D$3,"")</f>
        <v/>
      </c>
      <c r="N23" s="79" t="str">
        <f>IF(AND($C23&lt;N$5,COUNT($E23:M23)&lt;$D$3),$D23/$D$3,"")</f>
        <v/>
      </c>
      <c r="O23" s="79" t="str">
        <f>IF(AND($C23&lt;O$5,COUNT($E23:N23)&lt;$D$3),$D23/$D$3,"")</f>
        <v/>
      </c>
      <c r="P23" s="79" t="str">
        <f>IF(AND($C23&lt;P$5,COUNT($E23:O23)&lt;$D$3),$D23/$D$3,"")</f>
        <v/>
      </c>
      <c r="Q23" s="79" t="str">
        <f>IF(AND($C23&lt;Q$5,COUNT($E23:P23)&lt;$D$3),$D23/$D$3,"")</f>
        <v/>
      </c>
      <c r="R23" s="79" t="str">
        <f>IF(AND($C23&lt;R$5,COUNT($E23:Q23)&lt;$D$3),$D23/$D$3,"")</f>
        <v/>
      </c>
      <c r="S23" s="79" t="str">
        <f>IF(AND($C23&lt;S$5,COUNT($E23:R23)&lt;$D$3),$D23/$D$3,"")</f>
        <v/>
      </c>
      <c r="T23" s="79" t="str">
        <f>IF(AND($C23&lt;T$5,COUNT($E23:S23)&lt;$D$3),$D23/$D$3,"")</f>
        <v/>
      </c>
      <c r="U23" s="79" t="str">
        <f>IF(AND($C23&lt;U$5,COUNT($E23:T23)&lt;$D$3),$D23/$D$3,"")</f>
        <v/>
      </c>
      <c r="V23" s="79" t="str">
        <f>IF(AND($C23&lt;V$5,COUNT($E23:U23)&lt;$D$3),$D23/$D$3,"")</f>
        <v/>
      </c>
      <c r="W23" s="79" t="str">
        <f>IF(AND($C23&lt;W$5,COUNT($E23:V23)&lt;$D$3),$D23/$D$3,"")</f>
        <v/>
      </c>
      <c r="X23" s="79" t="str">
        <f>IF(AND($C23&lt;X$5,COUNT($E23:W23)&lt;$D$3),$D23/$D$3,"")</f>
        <v/>
      </c>
      <c r="Y23" s="42">
        <f t="shared" si="6"/>
        <v>0</v>
      </c>
    </row>
    <row r="24" spans="2:25" x14ac:dyDescent="0.15">
      <c r="B24" s="92"/>
      <c r="C24" s="49">
        <v>42</v>
      </c>
      <c r="D24" s="41">
        <v>0</v>
      </c>
      <c r="E24" s="42" t="str">
        <f t="shared" si="5"/>
        <v/>
      </c>
      <c r="F24" s="79" t="str">
        <f>IF(AND($C24&lt;F$5,COUNT($E24:E24)&lt;$D$3),$D24/$D$3,"")</f>
        <v/>
      </c>
      <c r="G24" s="79" t="str">
        <f>IF(AND($C24&lt;G$5,COUNT($E24:F24)&lt;$D$3),$D24/$D$3,"")</f>
        <v/>
      </c>
      <c r="H24" s="79" t="str">
        <f>IF(AND($C24&lt;H$5,COUNT($E24:G24)&lt;$D$3),$D24/$D$3,"")</f>
        <v/>
      </c>
      <c r="I24" s="79" t="str">
        <f>IF(AND($C24&lt;I$5,COUNT($E24:H24)&lt;$D$3),$D24/$D$3,"")</f>
        <v/>
      </c>
      <c r="J24" s="79" t="str">
        <f>IF(AND($C24&lt;J$5,COUNT($E24:I24)&lt;$D$3),$D24/$D$3,"")</f>
        <v/>
      </c>
      <c r="K24" s="79" t="str">
        <f>IF(AND($C24&lt;K$5,COUNT($E24:J24)&lt;$D$3),$D24/$D$3,"")</f>
        <v/>
      </c>
      <c r="L24" s="79" t="str">
        <f>IF(AND($C24&lt;L$5,COUNT($E24:K24)&lt;$D$3),$D24/$D$3,"")</f>
        <v/>
      </c>
      <c r="M24" s="79" t="str">
        <f>IF(AND($C24&lt;M$5,COUNT($E24:L24)&lt;$D$3),$D24/$D$3,"")</f>
        <v/>
      </c>
      <c r="N24" s="79" t="str">
        <f>IF(AND($C24&lt;N$5,COUNT($E24:M24)&lt;$D$3),$D24/$D$3,"")</f>
        <v/>
      </c>
      <c r="O24" s="79" t="str">
        <f>IF(AND($C24&lt;O$5,COUNT($E24:N24)&lt;$D$3),$D24/$D$3,"")</f>
        <v/>
      </c>
      <c r="P24" s="79" t="str">
        <f>IF(AND($C24&lt;P$5,COUNT($E24:O24)&lt;$D$3),$D24/$D$3,"")</f>
        <v/>
      </c>
      <c r="Q24" s="79" t="str">
        <f>IF(AND($C24&lt;Q$5,COUNT($E24:P24)&lt;$D$3),$D24/$D$3,"")</f>
        <v/>
      </c>
      <c r="R24" s="79" t="str">
        <f>IF(AND($C24&lt;R$5,COUNT($E24:Q24)&lt;$D$3),$D24/$D$3,"")</f>
        <v/>
      </c>
      <c r="S24" s="79" t="str">
        <f>IF(AND($C24&lt;S$5,COUNT($E24:R24)&lt;$D$3),$D24/$D$3,"")</f>
        <v/>
      </c>
      <c r="T24" s="79" t="str">
        <f>IF(AND($C24&lt;T$5,COUNT($E24:S24)&lt;$D$3),$D24/$D$3,"")</f>
        <v/>
      </c>
      <c r="U24" s="79" t="str">
        <f>IF(AND($C24&lt;U$5,COUNT($E24:T24)&lt;$D$3),$D24/$D$3,"")</f>
        <v/>
      </c>
      <c r="V24" s="79" t="str">
        <f>IF(AND($C24&lt;V$5,COUNT($E24:U24)&lt;$D$3),$D24/$D$3,"")</f>
        <v/>
      </c>
      <c r="W24" s="79" t="str">
        <f>IF(AND($C24&lt;W$5,COUNT($E24:V24)&lt;$D$3),$D24/$D$3,"")</f>
        <v/>
      </c>
      <c r="X24" s="79" t="str">
        <f>IF(AND($C24&lt;X$5,COUNT($E24:W24)&lt;$D$3),$D24/$D$3,"")</f>
        <v/>
      </c>
      <c r="Y24" s="42">
        <f t="shared" si="6"/>
        <v>0</v>
      </c>
    </row>
    <row r="25" spans="2:25" x14ac:dyDescent="0.15">
      <c r="B25" s="92"/>
      <c r="C25" s="49">
        <v>43</v>
      </c>
      <c r="D25" s="41">
        <v>0</v>
      </c>
      <c r="E25" s="42" t="str">
        <f t="shared" si="5"/>
        <v/>
      </c>
      <c r="F25" s="79" t="str">
        <f>IF(AND($C25&lt;F$5,COUNT($E25:E25)&lt;$D$3),$D25/$D$3,"")</f>
        <v/>
      </c>
      <c r="G25" s="79" t="str">
        <f>IF(AND($C25&lt;G$5,COUNT($E25:F25)&lt;$D$3),$D25/$D$3,"")</f>
        <v/>
      </c>
      <c r="H25" s="79" t="str">
        <f>IF(AND($C25&lt;H$5,COUNT($E25:G25)&lt;$D$3),$D25/$D$3,"")</f>
        <v/>
      </c>
      <c r="I25" s="79" t="str">
        <f>IF(AND($C25&lt;I$5,COUNT($E25:H25)&lt;$D$3),$D25/$D$3,"")</f>
        <v/>
      </c>
      <c r="J25" s="79" t="str">
        <f>IF(AND($C25&lt;J$5,COUNT($E25:I25)&lt;$D$3),$D25/$D$3,"")</f>
        <v/>
      </c>
      <c r="K25" s="79" t="str">
        <f>IF(AND($C25&lt;K$5,COUNT($E25:J25)&lt;$D$3),$D25/$D$3,"")</f>
        <v/>
      </c>
      <c r="L25" s="79" t="str">
        <f>IF(AND($C25&lt;L$5,COUNT($E25:K25)&lt;$D$3),$D25/$D$3,"")</f>
        <v/>
      </c>
      <c r="M25" s="79" t="str">
        <f>IF(AND($C25&lt;M$5,COUNT($E25:L25)&lt;$D$3),$D25/$D$3,"")</f>
        <v/>
      </c>
      <c r="N25" s="79" t="str">
        <f>IF(AND($C25&lt;N$5,COUNT($E25:M25)&lt;$D$3),$D25/$D$3,"")</f>
        <v/>
      </c>
      <c r="O25" s="79" t="str">
        <f>IF(AND($C25&lt;O$5,COUNT($E25:N25)&lt;$D$3),$D25/$D$3,"")</f>
        <v/>
      </c>
      <c r="P25" s="79" t="str">
        <f>IF(AND($C25&lt;P$5,COUNT($E25:O25)&lt;$D$3),$D25/$D$3,"")</f>
        <v/>
      </c>
      <c r="Q25" s="79" t="str">
        <f>IF(AND($C25&lt;Q$5,COUNT($E25:P25)&lt;$D$3),$D25/$D$3,"")</f>
        <v/>
      </c>
      <c r="R25" s="79" t="str">
        <f>IF(AND($C25&lt;R$5,COUNT($E25:Q25)&lt;$D$3),$D25/$D$3,"")</f>
        <v/>
      </c>
      <c r="S25" s="79" t="str">
        <f>IF(AND($C25&lt;S$5,COUNT($E25:R25)&lt;$D$3),$D25/$D$3,"")</f>
        <v/>
      </c>
      <c r="T25" s="79" t="str">
        <f>IF(AND($C25&lt;T$5,COUNT($E25:S25)&lt;$D$3),$D25/$D$3,"")</f>
        <v/>
      </c>
      <c r="U25" s="79" t="str">
        <f>IF(AND($C25&lt;U$5,COUNT($E25:T25)&lt;$D$3),$D25/$D$3,"")</f>
        <v/>
      </c>
      <c r="V25" s="79" t="str">
        <f>IF(AND($C25&lt;V$5,COUNT($E25:U25)&lt;$D$3),$D25/$D$3,"")</f>
        <v/>
      </c>
      <c r="W25" s="79" t="str">
        <f>IF(AND($C25&lt;W$5,COUNT($E25:V25)&lt;$D$3),$D25/$D$3,"")</f>
        <v/>
      </c>
      <c r="X25" s="79" t="str">
        <f>IF(AND($C25&lt;X$5,COUNT($E25:W25)&lt;$D$3),$D25/$D$3,"")</f>
        <v/>
      </c>
      <c r="Y25" s="42">
        <f t="shared" si="6"/>
        <v>0</v>
      </c>
    </row>
    <row r="26" spans="2:25" x14ac:dyDescent="0.15">
      <c r="B26" s="92"/>
      <c r="C26" s="49">
        <v>44</v>
      </c>
      <c r="D26" s="41">
        <v>0</v>
      </c>
      <c r="E26" s="42" t="str">
        <f t="shared" si="5"/>
        <v/>
      </c>
      <c r="F26" s="79" t="str">
        <f>IF(AND($C26&lt;F$5,COUNT($E26:E26)&lt;$D$3),$D26/$D$3,"")</f>
        <v/>
      </c>
      <c r="G26" s="79" t="str">
        <f>IF(AND($C26&lt;G$5,COUNT($E26:F26)&lt;$D$3),$D26/$D$3,"")</f>
        <v/>
      </c>
      <c r="H26" s="79" t="str">
        <f>IF(AND($C26&lt;H$5,COUNT($E26:G26)&lt;$D$3),$D26/$D$3,"")</f>
        <v/>
      </c>
      <c r="I26" s="79" t="str">
        <f>IF(AND($C26&lt;I$5,COUNT($E26:H26)&lt;$D$3),$D26/$D$3,"")</f>
        <v/>
      </c>
      <c r="J26" s="79" t="str">
        <f>IF(AND($C26&lt;J$5,COUNT($E26:I26)&lt;$D$3),$D26/$D$3,"")</f>
        <v/>
      </c>
      <c r="K26" s="79" t="str">
        <f>IF(AND($C26&lt;K$5,COUNT($E26:J26)&lt;$D$3),$D26/$D$3,"")</f>
        <v/>
      </c>
      <c r="L26" s="79" t="str">
        <f>IF(AND($C26&lt;L$5,COUNT($E26:K26)&lt;$D$3),$D26/$D$3,"")</f>
        <v/>
      </c>
      <c r="M26" s="79" t="str">
        <f>IF(AND($C26&lt;M$5,COUNT($E26:L26)&lt;$D$3),$D26/$D$3,"")</f>
        <v/>
      </c>
      <c r="N26" s="79" t="str">
        <f>IF(AND($C26&lt;N$5,COUNT($E26:M26)&lt;$D$3),$D26/$D$3,"")</f>
        <v/>
      </c>
      <c r="O26" s="79" t="str">
        <f>IF(AND($C26&lt;O$5,COUNT($E26:N26)&lt;$D$3),$D26/$D$3,"")</f>
        <v/>
      </c>
      <c r="P26" s="79" t="str">
        <f>IF(AND($C26&lt;P$5,COUNT($E26:O26)&lt;$D$3),$D26/$D$3,"")</f>
        <v/>
      </c>
      <c r="Q26" s="79" t="str">
        <f>IF(AND($C26&lt;Q$5,COUNT($E26:P26)&lt;$D$3),$D26/$D$3,"")</f>
        <v/>
      </c>
      <c r="R26" s="79" t="str">
        <f>IF(AND($C26&lt;R$5,COUNT($E26:Q26)&lt;$D$3),$D26/$D$3,"")</f>
        <v/>
      </c>
      <c r="S26" s="79" t="str">
        <f>IF(AND($C26&lt;S$5,COUNT($E26:R26)&lt;$D$3),$D26/$D$3,"")</f>
        <v/>
      </c>
      <c r="T26" s="79" t="str">
        <f>IF(AND($C26&lt;T$5,COUNT($E26:S26)&lt;$D$3),$D26/$D$3,"")</f>
        <v/>
      </c>
      <c r="U26" s="79" t="str">
        <f>IF(AND($C26&lt;U$5,COUNT($E26:T26)&lt;$D$3),$D26/$D$3,"")</f>
        <v/>
      </c>
      <c r="V26" s="79" t="str">
        <f>IF(AND($C26&lt;V$5,COUNT($E26:U26)&lt;$D$3),$D26/$D$3,"")</f>
        <v/>
      </c>
      <c r="W26" s="79" t="str">
        <f>IF(AND($C26&lt;W$5,COUNT($E26:V26)&lt;$D$3),$D26/$D$3,"")</f>
        <v/>
      </c>
      <c r="X26" s="79" t="str">
        <f>IF(AND($C26&lt;X$5,COUNT($E26:W26)&lt;$D$3),$D26/$D$3,"")</f>
        <v/>
      </c>
      <c r="Y26" s="42">
        <f t="shared" si="6"/>
        <v>0</v>
      </c>
    </row>
    <row r="27" spans="2:25" x14ac:dyDescent="0.15">
      <c r="B27" s="92"/>
      <c r="C27" s="49">
        <v>45</v>
      </c>
      <c r="D27" s="41">
        <v>0</v>
      </c>
      <c r="E27" s="42" t="str">
        <f t="shared" si="5"/>
        <v/>
      </c>
      <c r="F27" s="79" t="str">
        <f>IF(AND($C27&lt;F$5,COUNT($E27:E27)&lt;$D$3),$D27/$D$3,"")</f>
        <v/>
      </c>
      <c r="G27" s="79" t="str">
        <f>IF(AND($C27&lt;G$5,COUNT($E27:F27)&lt;$D$3),$D27/$D$3,"")</f>
        <v/>
      </c>
      <c r="H27" s="79" t="str">
        <f>IF(AND($C27&lt;H$5,COUNT($E27:G27)&lt;$D$3),$D27/$D$3,"")</f>
        <v/>
      </c>
      <c r="I27" s="79" t="str">
        <f>IF(AND($C27&lt;I$5,COUNT($E27:H27)&lt;$D$3),$D27/$D$3,"")</f>
        <v/>
      </c>
      <c r="J27" s="79" t="str">
        <f>IF(AND($C27&lt;J$5,COUNT($E27:I27)&lt;$D$3),$D27/$D$3,"")</f>
        <v/>
      </c>
      <c r="K27" s="79" t="str">
        <f>IF(AND($C27&lt;K$5,COUNT($E27:J27)&lt;$D$3),$D27/$D$3,"")</f>
        <v/>
      </c>
      <c r="L27" s="79" t="str">
        <f>IF(AND($C27&lt;L$5,COUNT($E27:K27)&lt;$D$3),$D27/$D$3,"")</f>
        <v/>
      </c>
      <c r="M27" s="79" t="str">
        <f>IF(AND($C27&lt;M$5,COUNT($E27:L27)&lt;$D$3),$D27/$D$3,"")</f>
        <v/>
      </c>
      <c r="N27" s="79" t="str">
        <f>IF(AND($C27&lt;N$5,COUNT($E27:M27)&lt;$D$3),$D27/$D$3,"")</f>
        <v/>
      </c>
      <c r="O27" s="79" t="str">
        <f>IF(AND($C27&lt;O$5,COUNT($E27:N27)&lt;$D$3),$D27/$D$3,"")</f>
        <v/>
      </c>
      <c r="P27" s="79" t="str">
        <f>IF(AND($C27&lt;P$5,COUNT($E27:O27)&lt;$D$3),$D27/$D$3,"")</f>
        <v/>
      </c>
      <c r="Q27" s="79" t="str">
        <f>IF(AND($C27&lt;Q$5,COUNT($E27:P27)&lt;$D$3),$D27/$D$3,"")</f>
        <v/>
      </c>
      <c r="R27" s="79" t="str">
        <f>IF(AND($C27&lt;R$5,COUNT($E27:Q27)&lt;$D$3),$D27/$D$3,"")</f>
        <v/>
      </c>
      <c r="S27" s="79" t="str">
        <f>IF(AND($C27&lt;S$5,COUNT($E27:R27)&lt;$D$3),$D27/$D$3,"")</f>
        <v/>
      </c>
      <c r="T27" s="79" t="str">
        <f>IF(AND($C27&lt;T$5,COUNT($E27:S27)&lt;$D$3),$D27/$D$3,"")</f>
        <v/>
      </c>
      <c r="U27" s="79" t="str">
        <f>IF(AND($C27&lt;U$5,COUNT($E27:T27)&lt;$D$3),$D27/$D$3,"")</f>
        <v/>
      </c>
      <c r="V27" s="79" t="str">
        <f>IF(AND($C27&lt;V$5,COUNT($E27:U27)&lt;$D$3),$D27/$D$3,"")</f>
        <v/>
      </c>
      <c r="W27" s="79" t="str">
        <f>IF(AND($C27&lt;W$5,COUNT($E27:V27)&lt;$D$3),$D27/$D$3,"")</f>
        <v/>
      </c>
      <c r="X27" s="79" t="str">
        <f>IF(AND($C27&lt;X$5,COUNT($E27:W27)&lt;$D$3),$D27/$D$3,"")</f>
        <v/>
      </c>
      <c r="Y27" s="42">
        <f t="shared" si="6"/>
        <v>0</v>
      </c>
    </row>
    <row r="28" spans="2:25" x14ac:dyDescent="0.15">
      <c r="B28" s="92"/>
      <c r="C28" s="49">
        <v>46</v>
      </c>
      <c r="D28" s="41">
        <v>0</v>
      </c>
      <c r="E28" s="42" t="str">
        <f t="shared" si="5"/>
        <v/>
      </c>
      <c r="F28" s="79" t="str">
        <f>IF(AND($C28&lt;F$5,COUNT($E28:E28)&lt;$D$3),$D28/$D$3,"")</f>
        <v/>
      </c>
      <c r="G28" s="79" t="str">
        <f>IF(AND($C28&lt;G$5,COUNT($E28:F28)&lt;$D$3),$D28/$D$3,"")</f>
        <v/>
      </c>
      <c r="H28" s="79" t="str">
        <f>IF(AND($C28&lt;H$5,COUNT($E28:G28)&lt;$D$3),$D28/$D$3,"")</f>
        <v/>
      </c>
      <c r="I28" s="79" t="str">
        <f>IF(AND($C28&lt;I$5,COUNT($E28:H28)&lt;$D$3),$D28/$D$3,"")</f>
        <v/>
      </c>
      <c r="J28" s="79" t="str">
        <f>IF(AND($C28&lt;J$5,COUNT($E28:I28)&lt;$D$3),$D28/$D$3,"")</f>
        <v/>
      </c>
      <c r="K28" s="79" t="str">
        <f>IF(AND($C28&lt;K$5,COUNT($E28:J28)&lt;$D$3),$D28/$D$3,"")</f>
        <v/>
      </c>
      <c r="L28" s="79" t="str">
        <f>IF(AND($C28&lt;L$5,COUNT($E28:K28)&lt;$D$3),$D28/$D$3,"")</f>
        <v/>
      </c>
      <c r="M28" s="79" t="str">
        <f>IF(AND($C28&lt;M$5,COUNT($E28:L28)&lt;$D$3),$D28/$D$3,"")</f>
        <v/>
      </c>
      <c r="N28" s="79" t="str">
        <f>IF(AND($C28&lt;N$5,COUNT($E28:M28)&lt;$D$3),$D28/$D$3,"")</f>
        <v/>
      </c>
      <c r="O28" s="79" t="str">
        <f>IF(AND($C28&lt;O$5,COUNT($E28:N28)&lt;$D$3),$D28/$D$3,"")</f>
        <v/>
      </c>
      <c r="P28" s="79" t="str">
        <f>IF(AND($C28&lt;P$5,COUNT($E28:O28)&lt;$D$3),$D28/$D$3,"")</f>
        <v/>
      </c>
      <c r="Q28" s="79" t="str">
        <f>IF(AND($C28&lt;Q$5,COUNT($E28:P28)&lt;$D$3),$D28/$D$3,"")</f>
        <v/>
      </c>
      <c r="R28" s="79" t="str">
        <f>IF(AND($C28&lt;R$5,COUNT($E28:Q28)&lt;$D$3),$D28/$D$3,"")</f>
        <v/>
      </c>
      <c r="S28" s="79" t="str">
        <f>IF(AND($C28&lt;S$5,COUNT($E28:R28)&lt;$D$3),$D28/$D$3,"")</f>
        <v/>
      </c>
      <c r="T28" s="79" t="str">
        <f>IF(AND($C28&lt;T$5,COUNT($E28:S28)&lt;$D$3),$D28/$D$3,"")</f>
        <v/>
      </c>
      <c r="U28" s="79" t="str">
        <f>IF(AND($C28&lt;U$5,COUNT($E28:T28)&lt;$D$3),$D28/$D$3,"")</f>
        <v/>
      </c>
      <c r="V28" s="79" t="str">
        <f>IF(AND($C28&lt;V$5,COUNT($E28:U28)&lt;$D$3),$D28/$D$3,"")</f>
        <v/>
      </c>
      <c r="W28" s="79" t="str">
        <f>IF(AND($C28&lt;W$5,COUNT($E28:V28)&lt;$D$3),$D28/$D$3,"")</f>
        <v/>
      </c>
      <c r="X28" s="79" t="str">
        <f>IF(AND($C28&lt;X$5,COUNT($E28:W28)&lt;$D$3),$D28/$D$3,"")</f>
        <v/>
      </c>
      <c r="Y28" s="42">
        <f>D28-SUM(E28:X28)</f>
        <v>0</v>
      </c>
    </row>
    <row r="29" spans="2:25" x14ac:dyDescent="0.15">
      <c r="B29" s="92"/>
      <c r="C29" s="49">
        <v>47</v>
      </c>
      <c r="D29" s="41">
        <v>0</v>
      </c>
      <c r="E29" s="42" t="str">
        <f t="shared" si="5"/>
        <v/>
      </c>
      <c r="F29" s="79" t="str">
        <f>IF(AND($C29&lt;F$5,COUNT($E29:E29)&lt;$D$3),$D29/$D$3,"")</f>
        <v/>
      </c>
      <c r="G29" s="79" t="str">
        <f>IF(AND($C29&lt;G$5,COUNT($E29:F29)&lt;$D$3),$D29/$D$3,"")</f>
        <v/>
      </c>
      <c r="H29" s="79" t="str">
        <f>IF(AND($C29&lt;H$5,COUNT($E29:G29)&lt;$D$3),$D29/$D$3,"")</f>
        <v/>
      </c>
      <c r="I29" s="79" t="str">
        <f>IF(AND($C29&lt;I$5,COUNT($E29:H29)&lt;$D$3),$D29/$D$3,"")</f>
        <v/>
      </c>
      <c r="J29" s="79" t="str">
        <f>IF(AND($C29&lt;J$5,COUNT($E29:I29)&lt;$D$3),$D29/$D$3,"")</f>
        <v/>
      </c>
      <c r="K29" s="79" t="str">
        <f>IF(AND($C29&lt;K$5,COUNT($E29:J29)&lt;$D$3),$D29/$D$3,"")</f>
        <v/>
      </c>
      <c r="L29" s="79" t="str">
        <f>IF(AND($C29&lt;L$5,COUNT($E29:K29)&lt;$D$3),$D29/$D$3,"")</f>
        <v/>
      </c>
      <c r="M29" s="79" t="str">
        <f>IF(AND($C29&lt;M$5,COUNT($E29:L29)&lt;$D$3),$D29/$D$3,"")</f>
        <v/>
      </c>
      <c r="N29" s="79" t="str">
        <f>IF(AND($C29&lt;N$5,COUNT($E29:M29)&lt;$D$3),$D29/$D$3,"")</f>
        <v/>
      </c>
      <c r="O29" s="79" t="str">
        <f>IF(AND($C29&lt;O$5,COUNT($E29:N29)&lt;$D$3),$D29/$D$3,"")</f>
        <v/>
      </c>
      <c r="P29" s="79" t="str">
        <f>IF(AND($C29&lt;P$5,COUNT($E29:O29)&lt;$D$3),$D29/$D$3,"")</f>
        <v/>
      </c>
      <c r="Q29" s="79" t="str">
        <f>IF(AND($C29&lt;Q$5,COUNT($E29:P29)&lt;$D$3),$D29/$D$3,"")</f>
        <v/>
      </c>
      <c r="R29" s="79" t="str">
        <f>IF(AND($C29&lt;R$5,COUNT($E29:Q29)&lt;$D$3),$D29/$D$3,"")</f>
        <v/>
      </c>
      <c r="S29" s="79" t="str">
        <f>IF(AND($C29&lt;S$5,COUNT($E29:R29)&lt;$D$3),$D29/$D$3,"")</f>
        <v/>
      </c>
      <c r="T29" s="79" t="str">
        <f>IF(AND($C29&lt;T$5,COUNT($E29:S29)&lt;$D$3),$D29/$D$3,"")</f>
        <v/>
      </c>
      <c r="U29" s="79" t="str">
        <f>IF(AND($C29&lt;U$5,COUNT($E29:T29)&lt;$D$3),$D29/$D$3,"")</f>
        <v/>
      </c>
      <c r="V29" s="79" t="str">
        <f>IF(AND($C29&lt;V$5,COUNT($E29:U29)&lt;$D$3),$D29/$D$3,"")</f>
        <v/>
      </c>
      <c r="W29" s="79" t="str">
        <f>IF(AND($C29&lt;W$5,COUNT($E29:V29)&lt;$D$3),$D29/$D$3,"")</f>
        <v/>
      </c>
      <c r="X29" s="79" t="str">
        <f>IF(AND($C29&lt;X$5,COUNT($E29:W29)&lt;$D$3),$D29/$D$3,"")</f>
        <v/>
      </c>
      <c r="Y29" s="42">
        <f t="shared" si="6"/>
        <v>0</v>
      </c>
    </row>
    <row r="30" spans="2:25" x14ac:dyDescent="0.15">
      <c r="B30" s="92"/>
      <c r="C30" s="49">
        <v>48</v>
      </c>
      <c r="D30" s="41">
        <v>0</v>
      </c>
      <c r="E30" s="42" t="str">
        <f t="shared" si="5"/>
        <v/>
      </c>
      <c r="F30" s="79" t="str">
        <f>IF(AND($C30&lt;F$5,COUNT($E30:E30)&lt;$D$3),$D30/$D$3,"")</f>
        <v/>
      </c>
      <c r="G30" s="79" t="str">
        <f>IF(AND($C30&lt;G$5,COUNT($E30:F30)&lt;$D$3),$D30/$D$3,"")</f>
        <v/>
      </c>
      <c r="H30" s="79" t="str">
        <f>IF(AND($C30&lt;H$5,COUNT($E30:G30)&lt;$D$3),$D30/$D$3,"")</f>
        <v/>
      </c>
      <c r="I30" s="79" t="str">
        <f>IF(AND($C30&lt;I$5,COUNT($E30:H30)&lt;$D$3),$D30/$D$3,"")</f>
        <v/>
      </c>
      <c r="J30" s="79" t="str">
        <f>IF(AND($C30&lt;J$5,COUNT($E30:I30)&lt;$D$3),$D30/$D$3,"")</f>
        <v/>
      </c>
      <c r="K30" s="79" t="str">
        <f>IF(AND($C30&lt;K$5,COUNT($E30:J30)&lt;$D$3),$D30/$D$3,"")</f>
        <v/>
      </c>
      <c r="L30" s="79" t="str">
        <f>IF(AND($C30&lt;L$5,COUNT($E30:K30)&lt;$D$3),$D30/$D$3,"")</f>
        <v/>
      </c>
      <c r="M30" s="79" t="str">
        <f>IF(AND($C30&lt;M$5,COUNT($E30:L30)&lt;$D$3),$D30/$D$3,"")</f>
        <v/>
      </c>
      <c r="N30" s="79" t="str">
        <f>IF(AND($C30&lt;N$5,COUNT($E30:M30)&lt;$D$3),$D30/$D$3,"")</f>
        <v/>
      </c>
      <c r="O30" s="79" t="str">
        <f>IF(AND($C30&lt;O$5,COUNT($E30:N30)&lt;$D$3),$D30/$D$3,"")</f>
        <v/>
      </c>
      <c r="P30" s="79" t="str">
        <f>IF(AND($C30&lt;P$5,COUNT($E30:O30)&lt;$D$3),$D30/$D$3,"")</f>
        <v/>
      </c>
      <c r="Q30" s="79" t="str">
        <f>IF(AND($C30&lt;Q$5,COUNT($E30:P30)&lt;$D$3),$D30/$D$3,"")</f>
        <v/>
      </c>
      <c r="R30" s="79" t="str">
        <f>IF(AND($C30&lt;R$5,COUNT($E30:Q30)&lt;$D$3),$D30/$D$3,"")</f>
        <v/>
      </c>
      <c r="S30" s="79" t="str">
        <f>IF(AND($C30&lt;S$5,COUNT($E30:R30)&lt;$D$3),$D30/$D$3,"")</f>
        <v/>
      </c>
      <c r="T30" s="79" t="str">
        <f>IF(AND($C30&lt;T$5,COUNT($E30:S30)&lt;$D$3),$D30/$D$3,"")</f>
        <v/>
      </c>
      <c r="U30" s="79" t="str">
        <f>IF(AND($C30&lt;U$5,COUNT($E30:T30)&lt;$D$3),$D30/$D$3,"")</f>
        <v/>
      </c>
      <c r="V30" s="79" t="str">
        <f>IF(AND($C30&lt;V$5,COUNT($E30:U30)&lt;$D$3),$D30/$D$3,"")</f>
        <v/>
      </c>
      <c r="W30" s="79" t="str">
        <f>IF(AND($C30&lt;W$5,COUNT($E30:V30)&lt;$D$3),$D30/$D$3,"")</f>
        <v/>
      </c>
      <c r="X30" s="79" t="str">
        <f>IF(AND($C30&lt;X$5,COUNT($E30:W30)&lt;$D$3),$D30/$D$3,"")</f>
        <v/>
      </c>
      <c r="Y30" s="42">
        <f t="shared" si="6"/>
        <v>0</v>
      </c>
    </row>
    <row r="31" spans="2:25" x14ac:dyDescent="0.15">
      <c r="B31" s="93"/>
      <c r="C31" s="52">
        <v>49</v>
      </c>
      <c r="D31" s="43">
        <v>0</v>
      </c>
      <c r="E31" s="44" t="str">
        <f t="shared" si="5"/>
        <v/>
      </c>
      <c r="F31" s="80" t="str">
        <f>IF(AND($C31&lt;F$5,COUNT($E31:E31)&lt;$D$3),$D31/$D$3,"")</f>
        <v/>
      </c>
      <c r="G31" s="80" t="str">
        <f>IF(AND($C31&lt;G$5,COUNT($E31:F31)&lt;$D$3),$D31/$D$3,"")</f>
        <v/>
      </c>
      <c r="H31" s="80" t="str">
        <f>IF(AND($C31&lt;H$5,COUNT($E31:G31)&lt;$D$3),$D31/$D$3,"")</f>
        <v/>
      </c>
      <c r="I31" s="80" t="str">
        <f>IF(AND($C31&lt;I$5,COUNT($E31:H31)&lt;$D$3),$D31/$D$3,"")</f>
        <v/>
      </c>
      <c r="J31" s="80" t="str">
        <f>IF(AND($C31&lt;J$5,COUNT($E31:I31)&lt;$D$3),$D31/$D$3,"")</f>
        <v/>
      </c>
      <c r="K31" s="80" t="str">
        <f>IF(AND($C31&lt;K$5,COUNT($E31:J31)&lt;$D$3),$D31/$D$3,"")</f>
        <v/>
      </c>
      <c r="L31" s="80" t="str">
        <f>IF(AND($C31&lt;L$5,COUNT($E31:K31)&lt;$D$3),$D31/$D$3,"")</f>
        <v/>
      </c>
      <c r="M31" s="80" t="str">
        <f>IF(AND($C31&lt;M$5,COUNT($E31:L31)&lt;$D$3),$D31/$D$3,"")</f>
        <v/>
      </c>
      <c r="N31" s="80" t="str">
        <f>IF(AND($C31&lt;N$5,COUNT($E31:M31)&lt;$D$3),$D31/$D$3,"")</f>
        <v/>
      </c>
      <c r="O31" s="80" t="str">
        <f>IF(AND($C31&lt;O$5,COUNT($E31:N31)&lt;$D$3),$D31/$D$3,"")</f>
        <v/>
      </c>
      <c r="P31" s="80" t="str">
        <f>IF(AND($C31&lt;P$5,COUNT($E31:O31)&lt;$D$3),$D31/$D$3,"")</f>
        <v/>
      </c>
      <c r="Q31" s="80" t="str">
        <f>IF(AND($C31&lt;Q$5,COUNT($E31:P31)&lt;$D$3),$D31/$D$3,"")</f>
        <v/>
      </c>
      <c r="R31" s="80" t="str">
        <f>IF(AND($C31&lt;R$5,COUNT($E31:Q31)&lt;$D$3),$D31/$D$3,"")</f>
        <v/>
      </c>
      <c r="S31" s="80" t="str">
        <f>IF(AND($C31&lt;S$5,COUNT($E31:R31)&lt;$D$3),$D31/$D$3,"")</f>
        <v/>
      </c>
      <c r="T31" s="80" t="str">
        <f>IF(AND($C31&lt;T$5,COUNT($E31:S31)&lt;$D$3),$D31/$D$3,"")</f>
        <v/>
      </c>
      <c r="U31" s="80" t="str">
        <f>IF(AND($C31&lt;U$5,COUNT($E31:T31)&lt;$D$3),$D31/$D$3,"")</f>
        <v/>
      </c>
      <c r="V31" s="80" t="str">
        <f>IF(AND($C31&lt;V$5,COUNT($E31:U31)&lt;$D$3),$D31/$D$3,"")</f>
        <v/>
      </c>
      <c r="W31" s="80" t="str">
        <f>IF(AND($C31&lt;W$5,COUNT($E31:V31)&lt;$D$3),$D31/$D$3,"")</f>
        <v/>
      </c>
      <c r="X31" s="80" t="str">
        <f>IF(AND($C31&lt;X$5,COUNT($E31:W31)&lt;$D$3),$D31/$D$3,"")</f>
        <v/>
      </c>
      <c r="Y31" s="44">
        <f t="shared" si="6"/>
        <v>0</v>
      </c>
    </row>
    <row r="32" spans="2:25" x14ac:dyDescent="0.15">
      <c r="B32" s="156"/>
      <c r="C32" s="85"/>
      <c r="D32" s="82"/>
      <c r="E32" s="83"/>
      <c r="F32" s="84"/>
      <c r="G32" s="84"/>
      <c r="H32" s="84"/>
      <c r="I32" s="84"/>
      <c r="J32" s="84"/>
      <c r="K32" s="84"/>
      <c r="L32" s="84"/>
      <c r="M32" s="84"/>
      <c r="N32" s="84"/>
      <c r="O32" s="84"/>
      <c r="P32" s="84"/>
      <c r="Q32" s="84"/>
      <c r="R32" s="84"/>
      <c r="S32" s="84"/>
      <c r="T32" s="84"/>
      <c r="U32" s="84"/>
      <c r="V32" s="84"/>
      <c r="W32" s="84"/>
      <c r="X32" s="84"/>
      <c r="Y32" s="83"/>
    </row>
    <row r="33" spans="1:26" x14ac:dyDescent="0.15">
      <c r="Y33" s="123" t="s">
        <v>53</v>
      </c>
    </row>
    <row r="34" spans="1:26" ht="15" x14ac:dyDescent="0.15">
      <c r="A34" s="148" t="s">
        <v>153</v>
      </c>
      <c r="E34" s="10">
        <v>30</v>
      </c>
      <c r="F34" s="10">
        <f>E34+1</f>
        <v>31</v>
      </c>
      <c r="G34" s="10">
        <f t="shared" ref="G34:X34" si="7">F34+1</f>
        <v>32</v>
      </c>
      <c r="H34" s="10">
        <f t="shared" si="7"/>
        <v>33</v>
      </c>
      <c r="I34" s="10">
        <f t="shared" si="7"/>
        <v>34</v>
      </c>
      <c r="J34" s="10">
        <f t="shared" si="7"/>
        <v>35</v>
      </c>
      <c r="K34" s="10">
        <f t="shared" si="7"/>
        <v>36</v>
      </c>
      <c r="L34" s="10">
        <f t="shared" si="7"/>
        <v>37</v>
      </c>
      <c r="M34" s="10">
        <f t="shared" si="7"/>
        <v>38</v>
      </c>
      <c r="N34" s="10">
        <f t="shared" si="7"/>
        <v>39</v>
      </c>
      <c r="O34" s="10">
        <f t="shared" si="7"/>
        <v>40</v>
      </c>
      <c r="P34" s="10">
        <f t="shared" si="7"/>
        <v>41</v>
      </c>
      <c r="Q34" s="10">
        <f t="shared" si="7"/>
        <v>42</v>
      </c>
      <c r="R34" s="10">
        <f t="shared" si="7"/>
        <v>43</v>
      </c>
      <c r="S34" s="10">
        <f t="shared" si="7"/>
        <v>44</v>
      </c>
      <c r="T34" s="10">
        <f t="shared" si="7"/>
        <v>45</v>
      </c>
      <c r="U34" s="10">
        <f t="shared" si="7"/>
        <v>46</v>
      </c>
      <c r="V34" s="10">
        <f t="shared" si="7"/>
        <v>47</v>
      </c>
      <c r="W34" s="10">
        <f t="shared" si="7"/>
        <v>48</v>
      </c>
      <c r="X34" s="10">
        <f t="shared" si="7"/>
        <v>49</v>
      </c>
      <c r="Y34" s="124"/>
    </row>
    <row r="35" spans="1:26" x14ac:dyDescent="0.15">
      <c r="E35" s="6">
        <v>1</v>
      </c>
      <c r="F35" s="6">
        <f t="shared" ref="F35:X35" si="8">E35+1</f>
        <v>2</v>
      </c>
      <c r="G35" s="6">
        <f t="shared" si="8"/>
        <v>3</v>
      </c>
      <c r="H35" s="6">
        <f t="shared" si="8"/>
        <v>4</v>
      </c>
      <c r="I35" s="6">
        <f t="shared" si="8"/>
        <v>5</v>
      </c>
      <c r="J35" s="6">
        <f t="shared" si="8"/>
        <v>6</v>
      </c>
      <c r="K35" s="6">
        <f t="shared" si="8"/>
        <v>7</v>
      </c>
      <c r="L35" s="6">
        <f t="shared" si="8"/>
        <v>8</v>
      </c>
      <c r="M35" s="6">
        <f t="shared" si="8"/>
        <v>9</v>
      </c>
      <c r="N35" s="6">
        <f t="shared" si="8"/>
        <v>10</v>
      </c>
      <c r="O35" s="6">
        <f t="shared" si="8"/>
        <v>11</v>
      </c>
      <c r="P35" s="6">
        <f t="shared" si="8"/>
        <v>12</v>
      </c>
      <c r="Q35" s="6">
        <f t="shared" si="8"/>
        <v>13</v>
      </c>
      <c r="R35" s="6">
        <f t="shared" si="8"/>
        <v>14</v>
      </c>
      <c r="S35" s="6">
        <f t="shared" si="8"/>
        <v>15</v>
      </c>
      <c r="T35" s="6">
        <f t="shared" si="8"/>
        <v>16</v>
      </c>
      <c r="U35" s="6">
        <f t="shared" si="8"/>
        <v>17</v>
      </c>
      <c r="V35" s="6">
        <f t="shared" si="8"/>
        <v>18</v>
      </c>
      <c r="W35" s="6">
        <f t="shared" si="8"/>
        <v>19</v>
      </c>
      <c r="X35" s="6">
        <f t="shared" si="8"/>
        <v>20</v>
      </c>
      <c r="Y35" s="125" t="s">
        <v>54</v>
      </c>
    </row>
    <row r="36" spans="1:26" x14ac:dyDescent="0.15">
      <c r="E36" s="7">
        <v>43555</v>
      </c>
      <c r="F36" s="7">
        <f t="shared" ref="F36:X36" si="9">DATE(YEAR(E36)+1,MONTH(E36),DAY(E36))</f>
        <v>43921</v>
      </c>
      <c r="G36" s="7">
        <f t="shared" si="9"/>
        <v>44286</v>
      </c>
      <c r="H36" s="7">
        <f t="shared" si="9"/>
        <v>44651</v>
      </c>
      <c r="I36" s="7">
        <f t="shared" si="9"/>
        <v>45016</v>
      </c>
      <c r="J36" s="7">
        <f t="shared" si="9"/>
        <v>45382</v>
      </c>
      <c r="K36" s="7">
        <f t="shared" si="9"/>
        <v>45747</v>
      </c>
      <c r="L36" s="7">
        <f t="shared" si="9"/>
        <v>46112</v>
      </c>
      <c r="M36" s="7">
        <f t="shared" si="9"/>
        <v>46477</v>
      </c>
      <c r="N36" s="7">
        <f t="shared" si="9"/>
        <v>46843</v>
      </c>
      <c r="O36" s="7">
        <f t="shared" si="9"/>
        <v>47208</v>
      </c>
      <c r="P36" s="7">
        <f t="shared" si="9"/>
        <v>47573</v>
      </c>
      <c r="Q36" s="7">
        <f t="shared" si="9"/>
        <v>47938</v>
      </c>
      <c r="R36" s="7">
        <f t="shared" si="9"/>
        <v>48304</v>
      </c>
      <c r="S36" s="7">
        <f t="shared" si="9"/>
        <v>48669</v>
      </c>
      <c r="T36" s="7">
        <f t="shared" si="9"/>
        <v>49034</v>
      </c>
      <c r="U36" s="7">
        <f t="shared" si="9"/>
        <v>49399</v>
      </c>
      <c r="V36" s="7">
        <f t="shared" si="9"/>
        <v>49765</v>
      </c>
      <c r="W36" s="7">
        <f t="shared" si="9"/>
        <v>50130</v>
      </c>
      <c r="X36" s="7">
        <f t="shared" si="9"/>
        <v>50495</v>
      </c>
      <c r="Y36" s="8"/>
    </row>
    <row r="37" spans="1:26" x14ac:dyDescent="0.15">
      <c r="B37" s="36"/>
      <c r="C37" s="47" t="s">
        <v>154</v>
      </c>
      <c r="D37" s="37"/>
      <c r="E37" s="42">
        <f t="array" ref="E37:X37">TRANSPOSE(Y12:Y31)</f>
        <v>0</v>
      </c>
      <c r="F37" s="42">
        <v>0</v>
      </c>
      <c r="G37" s="42">
        <v>0</v>
      </c>
      <c r="H37" s="42">
        <v>0</v>
      </c>
      <c r="I37" s="42">
        <v>0</v>
      </c>
      <c r="J37" s="42">
        <v>0</v>
      </c>
      <c r="K37" s="42">
        <v>0</v>
      </c>
      <c r="L37" s="42">
        <v>0</v>
      </c>
      <c r="M37" s="42">
        <v>0</v>
      </c>
      <c r="N37" s="42">
        <v>0</v>
      </c>
      <c r="O37" s="42">
        <v>0</v>
      </c>
      <c r="P37" s="42">
        <v>0</v>
      </c>
      <c r="Q37" s="42">
        <v>0</v>
      </c>
      <c r="R37" s="42">
        <v>0</v>
      </c>
      <c r="S37" s="42">
        <v>0</v>
      </c>
      <c r="T37" s="42">
        <v>0</v>
      </c>
      <c r="U37" s="42">
        <v>0</v>
      </c>
      <c r="V37" s="42">
        <v>0</v>
      </c>
      <c r="W37" s="42">
        <v>0</v>
      </c>
      <c r="X37" s="42">
        <v>0</v>
      </c>
      <c r="Y37" s="42">
        <f>SUM(E37:X37)</f>
        <v>0</v>
      </c>
    </row>
    <row r="38" spans="1:26" x14ac:dyDescent="0.15">
      <c r="B38" s="36"/>
      <c r="C38" s="47" t="s">
        <v>155</v>
      </c>
      <c r="D38" s="47"/>
      <c r="E38" s="45">
        <f t="shared" ref="E38:X38" si="10">SUM(E12:E31)</f>
        <v>0</v>
      </c>
      <c r="F38" s="45">
        <f t="shared" si="10"/>
        <v>0</v>
      </c>
      <c r="G38" s="45">
        <f t="shared" si="10"/>
        <v>0</v>
      </c>
      <c r="H38" s="45">
        <f t="shared" si="10"/>
        <v>0</v>
      </c>
      <c r="I38" s="45">
        <f t="shared" si="10"/>
        <v>0</v>
      </c>
      <c r="J38" s="45">
        <f t="shared" si="10"/>
        <v>0</v>
      </c>
      <c r="K38" s="45">
        <f t="shared" si="10"/>
        <v>0</v>
      </c>
      <c r="L38" s="45">
        <f t="shared" si="10"/>
        <v>0</v>
      </c>
      <c r="M38" s="45">
        <f t="shared" si="10"/>
        <v>0</v>
      </c>
      <c r="N38" s="45">
        <f t="shared" si="10"/>
        <v>0</v>
      </c>
      <c r="O38" s="45">
        <f t="shared" si="10"/>
        <v>0</v>
      </c>
      <c r="P38" s="45">
        <f t="shared" si="10"/>
        <v>0</v>
      </c>
      <c r="Q38" s="45">
        <f t="shared" si="10"/>
        <v>0</v>
      </c>
      <c r="R38" s="45">
        <f t="shared" si="10"/>
        <v>0</v>
      </c>
      <c r="S38" s="45">
        <f t="shared" si="10"/>
        <v>0</v>
      </c>
      <c r="T38" s="45">
        <f t="shared" si="10"/>
        <v>0</v>
      </c>
      <c r="U38" s="45">
        <f t="shared" si="10"/>
        <v>0</v>
      </c>
      <c r="V38" s="45">
        <f t="shared" si="10"/>
        <v>0</v>
      </c>
      <c r="W38" s="45">
        <f t="shared" si="10"/>
        <v>0</v>
      </c>
      <c r="X38" s="45">
        <f t="shared" si="10"/>
        <v>0</v>
      </c>
      <c r="Y38" s="45">
        <f t="shared" ref="Y38:Y39" si="11">SUM(E38:X38)</f>
        <v>0</v>
      </c>
    </row>
    <row r="39" spans="1:26" x14ac:dyDescent="0.15">
      <c r="B39" s="36"/>
      <c r="C39" s="47" t="s">
        <v>156</v>
      </c>
      <c r="D39" s="47"/>
      <c r="E39" s="45"/>
      <c r="F39" s="45"/>
      <c r="G39" s="45"/>
      <c r="H39" s="45"/>
      <c r="I39" s="45"/>
      <c r="J39" s="45"/>
      <c r="K39" s="45"/>
      <c r="L39" s="45"/>
      <c r="M39" s="45"/>
      <c r="N39" s="45"/>
      <c r="O39" s="45"/>
      <c r="P39" s="45"/>
      <c r="Q39" s="45"/>
      <c r="R39" s="45"/>
      <c r="S39" s="45"/>
      <c r="T39" s="45"/>
      <c r="U39" s="45"/>
      <c r="V39" s="45"/>
      <c r="W39" s="45"/>
      <c r="X39" s="45">
        <f>Y37</f>
        <v>0</v>
      </c>
      <c r="Y39" s="45">
        <f t="shared" si="11"/>
        <v>0</v>
      </c>
    </row>
    <row r="40" spans="1:26" x14ac:dyDescent="0.15">
      <c r="B40" s="36"/>
      <c r="C40" s="47" t="s">
        <v>157</v>
      </c>
      <c r="D40" s="47"/>
      <c r="E40" s="45">
        <f>E9-E38-E39</f>
        <v>0</v>
      </c>
      <c r="F40" s="45">
        <f>E40+F9-F38-F39</f>
        <v>0</v>
      </c>
      <c r="G40" s="45">
        <f t="shared" ref="G40:X40" si="12">F40+G9-G38-G39</f>
        <v>0</v>
      </c>
      <c r="H40" s="45">
        <f t="shared" si="12"/>
        <v>0</v>
      </c>
      <c r="I40" s="45">
        <f t="shared" si="12"/>
        <v>0</v>
      </c>
      <c r="J40" s="45">
        <f t="shared" si="12"/>
        <v>0</v>
      </c>
      <c r="K40" s="45">
        <f t="shared" si="12"/>
        <v>0</v>
      </c>
      <c r="L40" s="45">
        <f t="shared" si="12"/>
        <v>0</v>
      </c>
      <c r="M40" s="45">
        <f t="shared" si="12"/>
        <v>0</v>
      </c>
      <c r="N40" s="45">
        <f t="shared" si="12"/>
        <v>0</v>
      </c>
      <c r="O40" s="45">
        <f t="shared" si="12"/>
        <v>0</v>
      </c>
      <c r="P40" s="45">
        <f t="shared" si="12"/>
        <v>0</v>
      </c>
      <c r="Q40" s="45">
        <f t="shared" si="12"/>
        <v>0</v>
      </c>
      <c r="R40" s="45">
        <f t="shared" si="12"/>
        <v>0</v>
      </c>
      <c r="S40" s="45">
        <f t="shared" si="12"/>
        <v>0</v>
      </c>
      <c r="T40" s="45">
        <f t="shared" si="12"/>
        <v>0</v>
      </c>
      <c r="U40" s="45">
        <f t="shared" si="12"/>
        <v>0</v>
      </c>
      <c r="V40" s="45">
        <f t="shared" si="12"/>
        <v>0</v>
      </c>
      <c r="W40" s="45">
        <f t="shared" si="12"/>
        <v>0</v>
      </c>
      <c r="X40" s="45">
        <f t="shared" si="12"/>
        <v>0</v>
      </c>
      <c r="Y40" s="45"/>
    </row>
    <row r="41" spans="1:26" ht="15" thickBo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3" spans="1:26" ht="15.75" x14ac:dyDescent="0.15">
      <c r="A43" s="3"/>
      <c r="B43" s="36"/>
      <c r="C43" s="47" t="s">
        <v>134</v>
      </c>
      <c r="D43" s="20">
        <f>主要工事一覧!C166</f>
        <v>0</v>
      </c>
    </row>
    <row r="44" spans="1:26" ht="15.75" x14ac:dyDescent="0.15">
      <c r="A44" s="3"/>
      <c r="B44" s="19"/>
      <c r="C44" s="19"/>
      <c r="D44" s="17"/>
      <c r="Y44" s="123" t="s">
        <v>53</v>
      </c>
    </row>
    <row r="45" spans="1:26" ht="15" x14ac:dyDescent="0.15">
      <c r="A45" s="148" t="s">
        <v>151</v>
      </c>
      <c r="E45" s="10">
        <v>30</v>
      </c>
      <c r="F45" s="10">
        <f t="shared" ref="F45:U46" si="13">E45+1</f>
        <v>31</v>
      </c>
      <c r="G45" s="10">
        <f t="shared" si="13"/>
        <v>32</v>
      </c>
      <c r="H45" s="10">
        <f t="shared" si="13"/>
        <v>33</v>
      </c>
      <c r="I45" s="10">
        <f t="shared" si="13"/>
        <v>34</v>
      </c>
      <c r="J45" s="10">
        <f t="shared" si="13"/>
        <v>35</v>
      </c>
      <c r="K45" s="10">
        <f t="shared" si="13"/>
        <v>36</v>
      </c>
      <c r="L45" s="10">
        <f t="shared" si="13"/>
        <v>37</v>
      </c>
      <c r="M45" s="10">
        <f t="shared" si="13"/>
        <v>38</v>
      </c>
      <c r="N45" s="10">
        <f t="shared" si="13"/>
        <v>39</v>
      </c>
      <c r="O45" s="10">
        <f t="shared" si="13"/>
        <v>40</v>
      </c>
      <c r="P45" s="10">
        <f t="shared" si="13"/>
        <v>41</v>
      </c>
      <c r="Q45" s="10">
        <f t="shared" si="13"/>
        <v>42</v>
      </c>
      <c r="R45" s="10">
        <f t="shared" si="13"/>
        <v>43</v>
      </c>
      <c r="S45" s="10">
        <f t="shared" si="13"/>
        <v>44</v>
      </c>
      <c r="T45" s="10">
        <f t="shared" si="13"/>
        <v>45</v>
      </c>
      <c r="U45" s="10">
        <f t="shared" si="13"/>
        <v>46</v>
      </c>
      <c r="V45" s="10">
        <f t="shared" ref="V45:X46" si="14">U45+1</f>
        <v>47</v>
      </c>
      <c r="W45" s="10">
        <f t="shared" si="14"/>
        <v>48</v>
      </c>
      <c r="X45" s="10">
        <f t="shared" si="14"/>
        <v>49</v>
      </c>
      <c r="Y45" s="124"/>
    </row>
    <row r="46" spans="1:26" x14ac:dyDescent="0.15">
      <c r="E46" s="6">
        <v>1</v>
      </c>
      <c r="F46" s="6">
        <f t="shared" si="13"/>
        <v>2</v>
      </c>
      <c r="G46" s="6">
        <f t="shared" si="13"/>
        <v>3</v>
      </c>
      <c r="H46" s="6">
        <f t="shared" si="13"/>
        <v>4</v>
      </c>
      <c r="I46" s="6">
        <f t="shared" si="13"/>
        <v>5</v>
      </c>
      <c r="J46" s="6">
        <f t="shared" si="13"/>
        <v>6</v>
      </c>
      <c r="K46" s="6">
        <f t="shared" si="13"/>
        <v>7</v>
      </c>
      <c r="L46" s="6">
        <f t="shared" si="13"/>
        <v>8</v>
      </c>
      <c r="M46" s="6">
        <f t="shared" si="13"/>
        <v>9</v>
      </c>
      <c r="N46" s="6">
        <f t="shared" si="13"/>
        <v>10</v>
      </c>
      <c r="O46" s="6">
        <f t="shared" si="13"/>
        <v>11</v>
      </c>
      <c r="P46" s="6">
        <f t="shared" si="13"/>
        <v>12</v>
      </c>
      <c r="Q46" s="6">
        <f t="shared" si="13"/>
        <v>13</v>
      </c>
      <c r="R46" s="6">
        <f t="shared" si="13"/>
        <v>14</v>
      </c>
      <c r="S46" s="6">
        <f t="shared" si="13"/>
        <v>15</v>
      </c>
      <c r="T46" s="6">
        <f t="shared" si="13"/>
        <v>16</v>
      </c>
      <c r="U46" s="6">
        <f t="shared" si="13"/>
        <v>17</v>
      </c>
      <c r="V46" s="6">
        <f t="shared" si="14"/>
        <v>18</v>
      </c>
      <c r="W46" s="6">
        <f t="shared" si="14"/>
        <v>19</v>
      </c>
      <c r="X46" s="6">
        <f t="shared" si="14"/>
        <v>20</v>
      </c>
      <c r="Y46" s="125" t="s">
        <v>54</v>
      </c>
    </row>
    <row r="47" spans="1:26" x14ac:dyDescent="0.15">
      <c r="E47" s="7">
        <v>43555</v>
      </c>
      <c r="F47" s="7">
        <f t="shared" ref="F47:X47" si="15">DATE(YEAR(E47)+1,MONTH(E47),DAY(E47))</f>
        <v>43921</v>
      </c>
      <c r="G47" s="7">
        <f t="shared" si="15"/>
        <v>44286</v>
      </c>
      <c r="H47" s="7">
        <f t="shared" si="15"/>
        <v>44651</v>
      </c>
      <c r="I47" s="7">
        <f t="shared" si="15"/>
        <v>45016</v>
      </c>
      <c r="J47" s="7">
        <f t="shared" si="15"/>
        <v>45382</v>
      </c>
      <c r="K47" s="7">
        <f t="shared" si="15"/>
        <v>45747</v>
      </c>
      <c r="L47" s="7">
        <f t="shared" si="15"/>
        <v>46112</v>
      </c>
      <c r="M47" s="7">
        <f t="shared" si="15"/>
        <v>46477</v>
      </c>
      <c r="N47" s="7">
        <f t="shared" si="15"/>
        <v>46843</v>
      </c>
      <c r="O47" s="7">
        <f t="shared" si="15"/>
        <v>47208</v>
      </c>
      <c r="P47" s="7">
        <f t="shared" si="15"/>
        <v>47573</v>
      </c>
      <c r="Q47" s="7">
        <f t="shared" si="15"/>
        <v>47938</v>
      </c>
      <c r="R47" s="7">
        <f t="shared" si="15"/>
        <v>48304</v>
      </c>
      <c r="S47" s="7">
        <f t="shared" si="15"/>
        <v>48669</v>
      </c>
      <c r="T47" s="7">
        <f t="shared" si="15"/>
        <v>49034</v>
      </c>
      <c r="U47" s="7">
        <f t="shared" si="15"/>
        <v>49399</v>
      </c>
      <c r="V47" s="7">
        <f t="shared" si="15"/>
        <v>49765</v>
      </c>
      <c r="W47" s="7">
        <f t="shared" si="15"/>
        <v>50130</v>
      </c>
      <c r="X47" s="7">
        <f t="shared" si="15"/>
        <v>50495</v>
      </c>
      <c r="Y47" s="8"/>
    </row>
    <row r="48" spans="1:26" x14ac:dyDescent="0.15">
      <c r="B48" s="36"/>
      <c r="C48" s="47" t="s">
        <v>158</v>
      </c>
      <c r="D48" s="47"/>
      <c r="E48" s="46">
        <f>主要工事一覧!D166</f>
        <v>0</v>
      </c>
      <c r="F48" s="46">
        <f>主要工事一覧!E166</f>
        <v>0</v>
      </c>
      <c r="G48" s="46">
        <f>主要工事一覧!F166</f>
        <v>0</v>
      </c>
      <c r="H48" s="46">
        <f>主要工事一覧!G166</f>
        <v>0</v>
      </c>
      <c r="I48" s="46">
        <f>主要工事一覧!H166</f>
        <v>0</v>
      </c>
      <c r="J48" s="46">
        <f>主要工事一覧!I166</f>
        <v>0</v>
      </c>
      <c r="K48" s="46">
        <f>主要工事一覧!J166</f>
        <v>0</v>
      </c>
      <c r="L48" s="46">
        <f>主要工事一覧!K166</f>
        <v>0</v>
      </c>
      <c r="M48" s="46">
        <f>主要工事一覧!L166</f>
        <v>0</v>
      </c>
      <c r="N48" s="46">
        <f>主要工事一覧!M166</f>
        <v>0</v>
      </c>
      <c r="O48" s="46">
        <f>主要工事一覧!N166</f>
        <v>0</v>
      </c>
      <c r="P48" s="46">
        <f>主要工事一覧!O166</f>
        <v>0</v>
      </c>
      <c r="Q48" s="46">
        <f>主要工事一覧!P166</f>
        <v>0</v>
      </c>
      <c r="R48" s="46">
        <f>主要工事一覧!Q166</f>
        <v>0</v>
      </c>
      <c r="S48" s="46">
        <f>主要工事一覧!R166</f>
        <v>0</v>
      </c>
      <c r="T48" s="46">
        <f>主要工事一覧!S166</f>
        <v>0</v>
      </c>
      <c r="U48" s="46">
        <f>主要工事一覧!T166</f>
        <v>0</v>
      </c>
      <c r="V48" s="46">
        <f>主要工事一覧!U166</f>
        <v>0</v>
      </c>
      <c r="W48" s="46">
        <f>主要工事一覧!V166</f>
        <v>0</v>
      </c>
      <c r="X48" s="46">
        <f>主要工事一覧!W166</f>
        <v>0</v>
      </c>
      <c r="Y48" s="46">
        <f>SUM(E48:X48)</f>
        <v>0</v>
      </c>
    </row>
    <row r="49" spans="2:25" x14ac:dyDescent="0.15">
      <c r="B49" s="36"/>
      <c r="C49" s="47" t="s">
        <v>138</v>
      </c>
      <c r="D49" s="4">
        <v>1</v>
      </c>
      <c r="E49" s="45">
        <f t="shared" ref="E49:X49" si="16">E48*$D$49</f>
        <v>0</v>
      </c>
      <c r="F49" s="45">
        <f t="shared" si="16"/>
        <v>0</v>
      </c>
      <c r="G49" s="45">
        <f t="shared" si="16"/>
        <v>0</v>
      </c>
      <c r="H49" s="45">
        <f t="shared" si="16"/>
        <v>0</v>
      </c>
      <c r="I49" s="45">
        <f t="shared" si="16"/>
        <v>0</v>
      </c>
      <c r="J49" s="45">
        <f t="shared" si="16"/>
        <v>0</v>
      </c>
      <c r="K49" s="45">
        <f t="shared" si="16"/>
        <v>0</v>
      </c>
      <c r="L49" s="45">
        <f t="shared" si="16"/>
        <v>0</v>
      </c>
      <c r="M49" s="45">
        <f t="shared" si="16"/>
        <v>0</v>
      </c>
      <c r="N49" s="45">
        <f t="shared" si="16"/>
        <v>0</v>
      </c>
      <c r="O49" s="45">
        <f t="shared" si="16"/>
        <v>0</v>
      </c>
      <c r="P49" s="45">
        <f t="shared" si="16"/>
        <v>0</v>
      </c>
      <c r="Q49" s="45">
        <f t="shared" si="16"/>
        <v>0</v>
      </c>
      <c r="R49" s="45">
        <f t="shared" si="16"/>
        <v>0</v>
      </c>
      <c r="S49" s="45">
        <f t="shared" si="16"/>
        <v>0</v>
      </c>
      <c r="T49" s="45">
        <f t="shared" si="16"/>
        <v>0</v>
      </c>
      <c r="U49" s="45">
        <f t="shared" si="16"/>
        <v>0</v>
      </c>
      <c r="V49" s="45">
        <f t="shared" si="16"/>
        <v>0</v>
      </c>
      <c r="W49" s="45">
        <f t="shared" si="16"/>
        <v>0</v>
      </c>
      <c r="X49" s="45">
        <f t="shared" si="16"/>
        <v>0</v>
      </c>
      <c r="Y49" s="45">
        <f>SUM(E49:X49)</f>
        <v>0</v>
      </c>
    </row>
    <row r="51" spans="2:25" x14ac:dyDescent="0.15">
      <c r="E51" s="10">
        <v>30</v>
      </c>
      <c r="F51" s="10">
        <f t="shared" ref="F51:X51" si="17">E51+1</f>
        <v>31</v>
      </c>
      <c r="G51" s="10">
        <f t="shared" si="17"/>
        <v>32</v>
      </c>
      <c r="H51" s="10">
        <f t="shared" si="17"/>
        <v>33</v>
      </c>
      <c r="I51" s="10">
        <f t="shared" si="17"/>
        <v>34</v>
      </c>
      <c r="J51" s="10">
        <f t="shared" si="17"/>
        <v>35</v>
      </c>
      <c r="K51" s="10">
        <f t="shared" si="17"/>
        <v>36</v>
      </c>
      <c r="L51" s="10">
        <f t="shared" si="17"/>
        <v>37</v>
      </c>
      <c r="M51" s="10">
        <f t="shared" si="17"/>
        <v>38</v>
      </c>
      <c r="N51" s="10">
        <f t="shared" si="17"/>
        <v>39</v>
      </c>
      <c r="O51" s="10">
        <f t="shared" si="17"/>
        <v>40</v>
      </c>
      <c r="P51" s="10">
        <f t="shared" si="17"/>
        <v>41</v>
      </c>
      <c r="Q51" s="10">
        <f t="shared" si="17"/>
        <v>42</v>
      </c>
      <c r="R51" s="10">
        <f t="shared" si="17"/>
        <v>43</v>
      </c>
      <c r="S51" s="10">
        <f t="shared" si="17"/>
        <v>44</v>
      </c>
      <c r="T51" s="10">
        <f t="shared" si="17"/>
        <v>45</v>
      </c>
      <c r="U51" s="10">
        <f t="shared" si="17"/>
        <v>46</v>
      </c>
      <c r="V51" s="10">
        <f t="shared" si="17"/>
        <v>47</v>
      </c>
      <c r="W51" s="10">
        <f t="shared" si="17"/>
        <v>48</v>
      </c>
      <c r="X51" s="10">
        <f t="shared" si="17"/>
        <v>49</v>
      </c>
      <c r="Y51" s="5" t="s">
        <v>139</v>
      </c>
    </row>
    <row r="52" spans="2:25" x14ac:dyDescent="0.15">
      <c r="B52" s="91"/>
      <c r="C52" s="48">
        <f t="array" ref="C52:C71">TRANSPOSE(E45:X45)</f>
        <v>30</v>
      </c>
      <c r="D52" s="40">
        <f t="array" ref="D52:D71">TRANSPOSE(E49:X49)</f>
        <v>0</v>
      </c>
      <c r="E52" s="39" t="str">
        <f t="shared" ref="E52:E71" si="18">IF($C52&lt;E$45,$D52/$D$43,"")</f>
        <v/>
      </c>
      <c r="F52" s="39" t="str">
        <f>IF(AND($C52&lt;F$45,COUNT($E52:E52)&lt;$D$43),$D52/$D$43,"")</f>
        <v/>
      </c>
      <c r="G52" s="39" t="str">
        <f>IF(AND($C52&lt;G$45,COUNT($E52:F52)&lt;$D$43),$D52/$D$43,"")</f>
        <v/>
      </c>
      <c r="H52" s="39" t="str">
        <f>IF(AND($C52&lt;H$45,COUNT($E52:G52)&lt;$D$43),$D52/$D$43,"")</f>
        <v/>
      </c>
      <c r="I52" s="39" t="str">
        <f>IF(AND($C52&lt;I$45,COUNT($E52:H52)&lt;$D$43),$D52/$D$43,"")</f>
        <v/>
      </c>
      <c r="J52" s="39" t="str">
        <f>IF(AND($C52&lt;J$45,COUNT($E52:I52)&lt;$D$43),$D52/$D$43,"")</f>
        <v/>
      </c>
      <c r="K52" s="39" t="str">
        <f>IF(AND($C52&lt;K$45,COUNT($E52:J52)&lt;$D$43),$D52/$D$43,"")</f>
        <v/>
      </c>
      <c r="L52" s="39" t="str">
        <f>IF(AND($C52&lt;L$45,COUNT($E52:K52)&lt;$D$43),$D52/$D$43,"")</f>
        <v/>
      </c>
      <c r="M52" s="39" t="str">
        <f>IF(AND($C52&lt;M$45,COUNT($E52:L52)&lt;$D$43),$D52/$D$43,"")</f>
        <v/>
      </c>
      <c r="N52" s="39" t="str">
        <f>IF(AND($C52&lt;N$45,COUNT($E52:M52)&lt;$D$43),$D52/$D$43,"")</f>
        <v/>
      </c>
      <c r="O52" s="39" t="str">
        <f>IF(AND($C52&lt;O$45,COUNT($E52:N52)&lt;$D$43),$D52/$D$43,"")</f>
        <v/>
      </c>
      <c r="P52" s="39" t="str">
        <f>IF(AND($C52&lt;P$45,COUNT($E52:O52)&lt;$D$43),$D52/$D$43,"")</f>
        <v/>
      </c>
      <c r="Q52" s="39" t="str">
        <f>IF(AND($C52&lt;Q$45,COUNT($E52:P52)&lt;$D$43),$D52/$D$43,"")</f>
        <v/>
      </c>
      <c r="R52" s="39" t="str">
        <f>IF(AND($C52&lt;R$45,COUNT($E52:Q52)&lt;$D$43),$D52/$D$43,"")</f>
        <v/>
      </c>
      <c r="S52" s="39" t="str">
        <f>IF(AND($C52&lt;S$45,COUNT($E52:R52)&lt;$D$43),$D52/$D$43,"")</f>
        <v/>
      </c>
      <c r="T52" s="39" t="str">
        <f>IF(AND($C52&lt;T$45,COUNT($E52:S52)&lt;$D$43),$D52/$D$43,"")</f>
        <v/>
      </c>
      <c r="U52" s="39" t="str">
        <f>IF(AND($C52&lt;U$45,COUNT($E52:T52)&lt;$D$43),$D52/$D$43,"")</f>
        <v/>
      </c>
      <c r="V52" s="39" t="str">
        <f>IF(AND($C52&lt;V$45,COUNT($E52:U52)&lt;$D$43),$D52/$D$43,"")</f>
        <v/>
      </c>
      <c r="W52" s="39" t="str">
        <f>IF(AND($C52&lt;W$45,COUNT($E52:V52)&lt;$D$43),$D52/$D$43,"")</f>
        <v/>
      </c>
      <c r="X52" s="39" t="str">
        <f>IF(AND($C52&lt;X$45,COUNT($E52:W52)&lt;$D$43),$D52/$D$43,"")</f>
        <v/>
      </c>
      <c r="Y52" s="39">
        <f t="shared" ref="Y52:Y71" si="19">D52-SUM(E52:X52)</f>
        <v>0</v>
      </c>
    </row>
    <row r="53" spans="2:25" x14ac:dyDescent="0.15">
      <c r="B53" s="92"/>
      <c r="C53" s="49">
        <v>31</v>
      </c>
      <c r="D53" s="41">
        <v>0</v>
      </c>
      <c r="E53" s="42" t="str">
        <f t="shared" si="18"/>
        <v/>
      </c>
      <c r="F53" s="79" t="str">
        <f>IF(AND($C53&lt;F$45,COUNT($E53:E53)&lt;$D$43),$D53/$D$43,"")</f>
        <v/>
      </c>
      <c r="G53" s="79" t="str">
        <f>IF(AND($C53&lt;G$45,COUNT($E53:F53)&lt;$D$43),$D53/$D$43,"")</f>
        <v/>
      </c>
      <c r="H53" s="79" t="str">
        <f>IF(AND($C53&lt;H$45,COUNT($E53:G53)&lt;$D$43),$D53/$D$43,"")</f>
        <v/>
      </c>
      <c r="I53" s="79" t="str">
        <f>IF(AND($C53&lt;I$45,COUNT($E53:H53)&lt;$D$43),$D53/$D$43,"")</f>
        <v/>
      </c>
      <c r="J53" s="79" t="str">
        <f>IF(AND($C53&lt;J$45,COUNT($E53:I53)&lt;$D$43),$D53/$D$43,"")</f>
        <v/>
      </c>
      <c r="K53" s="79" t="str">
        <f>IF(AND($C53&lt;K$45,COUNT($E53:J53)&lt;$D$43),$D53/$D$43,"")</f>
        <v/>
      </c>
      <c r="L53" s="79" t="str">
        <f>IF(AND($C53&lt;L$45,COUNT($E53:K53)&lt;$D$43),$D53/$D$43,"")</f>
        <v/>
      </c>
      <c r="M53" s="79" t="str">
        <f>IF(AND($C53&lt;M$45,COUNT($E53:L53)&lt;$D$43),$D53/$D$43,"")</f>
        <v/>
      </c>
      <c r="N53" s="79" t="str">
        <f>IF(AND($C53&lt;N$45,COUNT($E53:M53)&lt;$D$43),$D53/$D$43,"")</f>
        <v/>
      </c>
      <c r="O53" s="79" t="str">
        <f>IF(AND($C53&lt;O$45,COUNT($E53:N53)&lt;$D$43),$D53/$D$43,"")</f>
        <v/>
      </c>
      <c r="P53" s="79" t="str">
        <f>IF(AND($C53&lt;P$45,COUNT($E53:O53)&lt;$D$43),$D53/$D$43,"")</f>
        <v/>
      </c>
      <c r="Q53" s="79" t="str">
        <f>IF(AND($C53&lt;Q$45,COUNT($E53:P53)&lt;$D$43),$D53/$D$43,"")</f>
        <v/>
      </c>
      <c r="R53" s="79" t="str">
        <f>IF(AND($C53&lt;R$45,COUNT($E53:Q53)&lt;$D$43),$D53/$D$43,"")</f>
        <v/>
      </c>
      <c r="S53" s="79" t="str">
        <f>IF(AND($C53&lt;S$45,COUNT($E53:R53)&lt;$D$43),$D53/$D$43,"")</f>
        <v/>
      </c>
      <c r="T53" s="79" t="str">
        <f>IF(AND($C53&lt;T$45,COUNT($E53:S53)&lt;$D$43),$D53/$D$43,"")</f>
        <v/>
      </c>
      <c r="U53" s="79" t="str">
        <f>IF(AND($C53&lt;U$45,COUNT($E53:T53)&lt;$D$43),$D53/$D$43,"")</f>
        <v/>
      </c>
      <c r="V53" s="79" t="str">
        <f>IF(AND($C53&lt;V$45,COUNT($E53:U53)&lt;$D$43),$D53/$D$43,"")</f>
        <v/>
      </c>
      <c r="W53" s="79" t="str">
        <f>IF(AND($C53&lt;W$45,COUNT($E53:V53)&lt;$D$43),$D53/$D$43,"")</f>
        <v/>
      </c>
      <c r="X53" s="79" t="str">
        <f>IF(AND($C53&lt;X$45,COUNT($E53:W53)&lt;$D$43),$D53/$D$43,"")</f>
        <v/>
      </c>
      <c r="Y53" s="42">
        <f t="shared" si="19"/>
        <v>0</v>
      </c>
    </row>
    <row r="54" spans="2:25" x14ac:dyDescent="0.15">
      <c r="B54" s="92"/>
      <c r="C54" s="49">
        <v>32</v>
      </c>
      <c r="D54" s="41">
        <v>0</v>
      </c>
      <c r="E54" s="42" t="str">
        <f t="shared" si="18"/>
        <v/>
      </c>
      <c r="F54" s="79" t="str">
        <f>IF(AND($C54&lt;F$45,COUNT($E54:E54)&lt;$D$43),$D54/$D$43,"")</f>
        <v/>
      </c>
      <c r="G54" s="79" t="str">
        <f>IF(AND($C54&lt;G$45,COUNT($E54:F54)&lt;$D$43),$D54/$D$43,"")</f>
        <v/>
      </c>
      <c r="H54" s="79" t="str">
        <f>IF(AND($C54&lt;H$45,COUNT($E54:G54)&lt;$D$43),$D54/$D$43,"")</f>
        <v/>
      </c>
      <c r="I54" s="79" t="str">
        <f>IF(AND($C54&lt;I$45,COUNT($E54:H54)&lt;$D$43),$D54/$D$43,"")</f>
        <v/>
      </c>
      <c r="J54" s="79" t="str">
        <f>IF(AND($C54&lt;J$45,COUNT($E54:I54)&lt;$D$43),$D54/$D$43,"")</f>
        <v/>
      </c>
      <c r="K54" s="79" t="str">
        <f>IF(AND($C54&lt;K$45,COUNT($E54:J54)&lt;$D$43),$D54/$D$43,"")</f>
        <v/>
      </c>
      <c r="L54" s="79" t="str">
        <f>IF(AND($C54&lt;L$45,COUNT($E54:K54)&lt;$D$43),$D54/$D$43,"")</f>
        <v/>
      </c>
      <c r="M54" s="79" t="str">
        <f>IF(AND($C54&lt;M$45,COUNT($E54:L54)&lt;$D$43),$D54/$D$43,"")</f>
        <v/>
      </c>
      <c r="N54" s="79" t="str">
        <f>IF(AND($C54&lt;N$45,COUNT($E54:M54)&lt;$D$43),$D54/$D$43,"")</f>
        <v/>
      </c>
      <c r="O54" s="79" t="str">
        <f>IF(AND($C54&lt;O$45,COUNT($E54:N54)&lt;$D$43),$D54/$D$43,"")</f>
        <v/>
      </c>
      <c r="P54" s="79" t="str">
        <f>IF(AND($C54&lt;P$45,COUNT($E54:O54)&lt;$D$43),$D54/$D$43,"")</f>
        <v/>
      </c>
      <c r="Q54" s="79" t="str">
        <f>IF(AND($C54&lt;Q$45,COUNT($E54:P54)&lt;$D$43),$D54/$D$43,"")</f>
        <v/>
      </c>
      <c r="R54" s="79" t="str">
        <f>IF(AND($C54&lt;R$45,COUNT($E54:Q54)&lt;$D$43),$D54/$D$43,"")</f>
        <v/>
      </c>
      <c r="S54" s="79" t="str">
        <f>IF(AND($C54&lt;S$45,COUNT($E54:R54)&lt;$D$43),$D54/$D$43,"")</f>
        <v/>
      </c>
      <c r="T54" s="79" t="str">
        <f>IF(AND($C54&lt;T$45,COUNT($E54:S54)&lt;$D$43),$D54/$D$43,"")</f>
        <v/>
      </c>
      <c r="U54" s="79" t="str">
        <f>IF(AND($C54&lt;U$45,COUNT($E54:T54)&lt;$D$43),$D54/$D$43,"")</f>
        <v/>
      </c>
      <c r="V54" s="79" t="str">
        <f>IF(AND($C54&lt;V$45,COUNT($E54:U54)&lt;$D$43),$D54/$D$43,"")</f>
        <v/>
      </c>
      <c r="W54" s="79" t="str">
        <f>IF(AND($C54&lt;W$45,COUNT($E54:V54)&lt;$D$43),$D54/$D$43,"")</f>
        <v/>
      </c>
      <c r="X54" s="79" t="str">
        <f>IF(AND($C54&lt;X$45,COUNT($E54:W54)&lt;$D$43),$D54/$D$43,"")</f>
        <v/>
      </c>
      <c r="Y54" s="42">
        <f t="shared" si="19"/>
        <v>0</v>
      </c>
    </row>
    <row r="55" spans="2:25" x14ac:dyDescent="0.15">
      <c r="B55" s="92"/>
      <c r="C55" s="49">
        <v>33</v>
      </c>
      <c r="D55" s="41">
        <v>0</v>
      </c>
      <c r="E55" s="42" t="str">
        <f t="shared" si="18"/>
        <v/>
      </c>
      <c r="F55" s="79" t="str">
        <f>IF(AND($C55&lt;F$45,COUNT($E55:E55)&lt;$D$43),$D55/$D$43,"")</f>
        <v/>
      </c>
      <c r="G55" s="79" t="str">
        <f>IF(AND($C55&lt;G$45,COUNT($E55:F55)&lt;$D$43),$D55/$D$43,"")</f>
        <v/>
      </c>
      <c r="H55" s="79" t="str">
        <f>IF(AND($C55&lt;H$45,COUNT($E55:G55)&lt;$D$43),$D55/$D$43,"")</f>
        <v/>
      </c>
      <c r="I55" s="79" t="str">
        <f>IF(AND($C55&lt;I$45,COUNT($E55:H55)&lt;$D$43),$D55/$D$43,"")</f>
        <v/>
      </c>
      <c r="J55" s="79" t="str">
        <f>IF(AND($C55&lt;J$45,COUNT($E55:I55)&lt;$D$43),$D55/$D$43,"")</f>
        <v/>
      </c>
      <c r="K55" s="79" t="str">
        <f>IF(AND($C55&lt;K$45,COUNT($E55:J55)&lt;$D$43),$D55/$D$43,"")</f>
        <v/>
      </c>
      <c r="L55" s="79" t="str">
        <f>IF(AND($C55&lt;L$45,COUNT($E55:K55)&lt;$D$43),$D55/$D$43,"")</f>
        <v/>
      </c>
      <c r="M55" s="79" t="str">
        <f>IF(AND($C55&lt;M$45,COUNT($E55:L55)&lt;$D$43),$D55/$D$43,"")</f>
        <v/>
      </c>
      <c r="N55" s="79" t="str">
        <f>IF(AND($C55&lt;N$45,COUNT($E55:M55)&lt;$D$43),$D55/$D$43,"")</f>
        <v/>
      </c>
      <c r="O55" s="79" t="str">
        <f>IF(AND($C55&lt;O$45,COUNT($E55:N55)&lt;$D$43),$D55/$D$43,"")</f>
        <v/>
      </c>
      <c r="P55" s="79" t="str">
        <f>IF(AND($C55&lt;P$45,COUNT($E55:O55)&lt;$D$43),$D55/$D$43,"")</f>
        <v/>
      </c>
      <c r="Q55" s="79" t="str">
        <f>IF(AND($C55&lt;Q$45,COUNT($E55:P55)&lt;$D$43),$D55/$D$43,"")</f>
        <v/>
      </c>
      <c r="R55" s="79" t="str">
        <f>IF(AND($C55&lt;R$45,COUNT($E55:Q55)&lt;$D$43),$D55/$D$43,"")</f>
        <v/>
      </c>
      <c r="S55" s="79" t="str">
        <f>IF(AND($C55&lt;S$45,COUNT($E55:R55)&lt;$D$43),$D55/$D$43,"")</f>
        <v/>
      </c>
      <c r="T55" s="79" t="str">
        <f>IF(AND($C55&lt;T$45,COUNT($E55:S55)&lt;$D$43),$D55/$D$43,"")</f>
        <v/>
      </c>
      <c r="U55" s="79" t="str">
        <f>IF(AND($C55&lt;U$45,COUNT($E55:T55)&lt;$D$43),$D55/$D$43,"")</f>
        <v/>
      </c>
      <c r="V55" s="79" t="str">
        <f>IF(AND($C55&lt;V$45,COUNT($E55:U55)&lt;$D$43),$D55/$D$43,"")</f>
        <v/>
      </c>
      <c r="W55" s="79" t="str">
        <f>IF(AND($C55&lt;W$45,COUNT($E55:V55)&lt;$D$43),$D55/$D$43,"")</f>
        <v/>
      </c>
      <c r="X55" s="79" t="str">
        <f>IF(AND($C55&lt;X$45,COUNT($E55:W55)&lt;$D$43),$D55/$D$43,"")</f>
        <v/>
      </c>
      <c r="Y55" s="42">
        <f t="shared" si="19"/>
        <v>0</v>
      </c>
    </row>
    <row r="56" spans="2:25" x14ac:dyDescent="0.15">
      <c r="B56" s="92"/>
      <c r="C56" s="49">
        <v>34</v>
      </c>
      <c r="D56" s="41">
        <v>0</v>
      </c>
      <c r="E56" s="42" t="str">
        <f t="shared" si="18"/>
        <v/>
      </c>
      <c r="F56" s="79" t="str">
        <f>IF(AND($C56&lt;F$45,COUNT($E56:E56)&lt;$D$43),$D56/$D$43,"")</f>
        <v/>
      </c>
      <c r="G56" s="79" t="str">
        <f>IF(AND($C56&lt;G$45,COUNT($E56:F56)&lt;$D$43),$D56/$D$43,"")</f>
        <v/>
      </c>
      <c r="H56" s="79" t="str">
        <f>IF(AND($C56&lt;H$45,COUNT($E56:G56)&lt;$D$43),$D56/$D$43,"")</f>
        <v/>
      </c>
      <c r="I56" s="79" t="str">
        <f>IF(AND($C56&lt;I$45,COUNT($E56:H56)&lt;$D$43),$D56/$D$43,"")</f>
        <v/>
      </c>
      <c r="J56" s="79" t="str">
        <f>IF(AND($C56&lt;J$45,COUNT($E56:I56)&lt;$D$43),$D56/$D$43,"")</f>
        <v/>
      </c>
      <c r="K56" s="79" t="str">
        <f>IF(AND($C56&lt;K$45,COUNT($E56:J56)&lt;$D$43),$D56/$D$43,"")</f>
        <v/>
      </c>
      <c r="L56" s="79" t="str">
        <f>IF(AND($C56&lt;L$45,COUNT($E56:K56)&lt;$D$43),$D56/$D$43,"")</f>
        <v/>
      </c>
      <c r="M56" s="79" t="str">
        <f>IF(AND($C56&lt;M$45,COUNT($E56:L56)&lt;$D$43),$D56/$D$43,"")</f>
        <v/>
      </c>
      <c r="N56" s="79" t="str">
        <f>IF(AND($C56&lt;N$45,COUNT($E56:M56)&lt;$D$43),$D56/$D$43,"")</f>
        <v/>
      </c>
      <c r="O56" s="79" t="str">
        <f>IF(AND($C56&lt;O$45,COUNT($E56:N56)&lt;$D$43),$D56/$D$43,"")</f>
        <v/>
      </c>
      <c r="P56" s="79" t="str">
        <f>IF(AND($C56&lt;P$45,COUNT($E56:O56)&lt;$D$43),$D56/$D$43,"")</f>
        <v/>
      </c>
      <c r="Q56" s="79" t="str">
        <f>IF(AND($C56&lt;Q$45,COUNT($E56:P56)&lt;$D$43),$D56/$D$43,"")</f>
        <v/>
      </c>
      <c r="R56" s="79" t="str">
        <f>IF(AND($C56&lt;R$45,COUNT($E56:Q56)&lt;$D$43),$D56/$D$43,"")</f>
        <v/>
      </c>
      <c r="S56" s="79" t="str">
        <f>IF(AND($C56&lt;S$45,COUNT($E56:R56)&lt;$D$43),$D56/$D$43,"")</f>
        <v/>
      </c>
      <c r="T56" s="79" t="str">
        <f>IF(AND($C56&lt;T$45,COUNT($E56:S56)&lt;$D$43),$D56/$D$43,"")</f>
        <v/>
      </c>
      <c r="U56" s="79" t="str">
        <f>IF(AND($C56&lt;U$45,COUNT($E56:T56)&lt;$D$43),$D56/$D$43,"")</f>
        <v/>
      </c>
      <c r="V56" s="79" t="str">
        <f>IF(AND($C56&lt;V$45,COUNT($E56:U56)&lt;$D$43),$D56/$D$43,"")</f>
        <v/>
      </c>
      <c r="W56" s="79" t="str">
        <f>IF(AND($C56&lt;W$45,COUNT($E56:V56)&lt;$D$43),$D56/$D$43,"")</f>
        <v/>
      </c>
      <c r="X56" s="79" t="str">
        <f>IF(AND($C56&lt;X$45,COUNT($E56:W56)&lt;$D$43),$D56/$D$43,"")</f>
        <v/>
      </c>
      <c r="Y56" s="42">
        <f t="shared" si="19"/>
        <v>0</v>
      </c>
    </row>
    <row r="57" spans="2:25" x14ac:dyDescent="0.15">
      <c r="B57" s="92"/>
      <c r="C57" s="49">
        <v>35</v>
      </c>
      <c r="D57" s="41">
        <v>0</v>
      </c>
      <c r="E57" s="42" t="str">
        <f t="shared" si="18"/>
        <v/>
      </c>
      <c r="F57" s="79" t="str">
        <f>IF(AND($C57&lt;F$45,COUNT($E57:E57)&lt;$D$43),$D57/$D$43,"")</f>
        <v/>
      </c>
      <c r="G57" s="79" t="str">
        <f>IF(AND($C57&lt;G$45,COUNT($E57:F57)&lt;$D$43),$D57/$D$43,"")</f>
        <v/>
      </c>
      <c r="H57" s="79" t="str">
        <f>IF(AND($C57&lt;H$45,COUNT($E57:G57)&lt;$D$43),$D57/$D$43,"")</f>
        <v/>
      </c>
      <c r="I57" s="79" t="str">
        <f>IF(AND($C57&lt;I$45,COUNT($E57:H57)&lt;$D$43),$D57/$D$43,"")</f>
        <v/>
      </c>
      <c r="J57" s="79" t="str">
        <f>IF(AND($C57&lt;J$45,COUNT($E57:I57)&lt;$D$43),$D57/$D$43,"")</f>
        <v/>
      </c>
      <c r="K57" s="79" t="str">
        <f>IF(AND($C57&lt;K$45,COUNT($E57:J57)&lt;$D$43),$D57/$D$43,"")</f>
        <v/>
      </c>
      <c r="L57" s="79" t="str">
        <f>IF(AND($C57&lt;L$45,COUNT($E57:K57)&lt;$D$43),$D57/$D$43,"")</f>
        <v/>
      </c>
      <c r="M57" s="79" t="str">
        <f>IF(AND($C57&lt;M$45,COUNT($E57:L57)&lt;$D$43),$D57/$D$43,"")</f>
        <v/>
      </c>
      <c r="N57" s="79" t="str">
        <f>IF(AND($C57&lt;N$45,COUNT($E57:M57)&lt;$D$43),$D57/$D$43,"")</f>
        <v/>
      </c>
      <c r="O57" s="79" t="str">
        <f>IF(AND($C57&lt;O$45,COUNT($E57:N57)&lt;$D$43),$D57/$D$43,"")</f>
        <v/>
      </c>
      <c r="P57" s="79" t="str">
        <f>IF(AND($C57&lt;P$45,COUNT($E57:O57)&lt;$D$43),$D57/$D$43,"")</f>
        <v/>
      </c>
      <c r="Q57" s="79" t="str">
        <f>IF(AND($C57&lt;Q$45,COUNT($E57:P57)&lt;$D$43),$D57/$D$43,"")</f>
        <v/>
      </c>
      <c r="R57" s="79" t="str">
        <f>IF(AND($C57&lt;R$45,COUNT($E57:Q57)&lt;$D$43),$D57/$D$43,"")</f>
        <v/>
      </c>
      <c r="S57" s="79" t="str">
        <f>IF(AND($C57&lt;S$45,COUNT($E57:R57)&lt;$D$43),$D57/$D$43,"")</f>
        <v/>
      </c>
      <c r="T57" s="79" t="str">
        <f>IF(AND($C57&lt;T$45,COUNT($E57:S57)&lt;$D$43),$D57/$D$43,"")</f>
        <v/>
      </c>
      <c r="U57" s="79" t="str">
        <f>IF(AND($C57&lt;U$45,COUNT($E57:T57)&lt;$D$43),$D57/$D$43,"")</f>
        <v/>
      </c>
      <c r="V57" s="79" t="str">
        <f>IF(AND($C57&lt;V$45,COUNT($E57:U57)&lt;$D$43),$D57/$D$43,"")</f>
        <v/>
      </c>
      <c r="W57" s="79" t="str">
        <f>IF(AND($C57&lt;W$45,COUNT($E57:V57)&lt;$D$43),$D57/$D$43,"")</f>
        <v/>
      </c>
      <c r="X57" s="79" t="str">
        <f>IF(AND($C57&lt;X$45,COUNT($E57:W57)&lt;$D$43),$D57/$D$43,"")</f>
        <v/>
      </c>
      <c r="Y57" s="42">
        <f t="shared" si="19"/>
        <v>0</v>
      </c>
    </row>
    <row r="58" spans="2:25" x14ac:dyDescent="0.15">
      <c r="B58" s="92"/>
      <c r="C58" s="49">
        <v>36</v>
      </c>
      <c r="D58" s="41">
        <v>0</v>
      </c>
      <c r="E58" s="42" t="str">
        <f t="shared" si="18"/>
        <v/>
      </c>
      <c r="F58" s="79" t="str">
        <f>IF(AND($C58&lt;F$45,COUNT($E58:E58)&lt;$D$43),$D58/$D$43,"")</f>
        <v/>
      </c>
      <c r="G58" s="79" t="str">
        <f>IF(AND($C58&lt;G$45,COUNT($E58:F58)&lt;$D$43),$D58/$D$43,"")</f>
        <v/>
      </c>
      <c r="H58" s="79" t="str">
        <f>IF(AND($C58&lt;H$45,COUNT($E58:G58)&lt;$D$43),$D58/$D$43,"")</f>
        <v/>
      </c>
      <c r="I58" s="79" t="str">
        <f>IF(AND($C58&lt;I$45,COUNT($E58:H58)&lt;$D$43),$D58/$D$43,"")</f>
        <v/>
      </c>
      <c r="J58" s="79" t="str">
        <f>IF(AND($C58&lt;J$45,COUNT($E58:I58)&lt;$D$43),$D58/$D$43,"")</f>
        <v/>
      </c>
      <c r="K58" s="79" t="str">
        <f>IF(AND($C58&lt;K$45,COUNT($E58:J58)&lt;$D$43),$D58/$D$43,"")</f>
        <v/>
      </c>
      <c r="L58" s="79" t="str">
        <f>IF(AND($C58&lt;L$45,COUNT($E58:K58)&lt;$D$43),$D58/$D$43,"")</f>
        <v/>
      </c>
      <c r="M58" s="79" t="str">
        <f>IF(AND($C58&lt;M$45,COUNT($E58:L58)&lt;$D$43),$D58/$D$43,"")</f>
        <v/>
      </c>
      <c r="N58" s="79" t="str">
        <f>IF(AND($C58&lt;N$45,COUNT($E58:M58)&lt;$D$43),$D58/$D$43,"")</f>
        <v/>
      </c>
      <c r="O58" s="79" t="str">
        <f>IF(AND($C58&lt;O$45,COUNT($E58:N58)&lt;$D$43),$D58/$D$43,"")</f>
        <v/>
      </c>
      <c r="P58" s="79" t="str">
        <f>IF(AND($C58&lt;P$45,COUNT($E58:O58)&lt;$D$43),$D58/$D$43,"")</f>
        <v/>
      </c>
      <c r="Q58" s="79" t="str">
        <f>IF(AND($C58&lt;Q$45,COUNT($E58:P58)&lt;$D$43),$D58/$D$43,"")</f>
        <v/>
      </c>
      <c r="R58" s="79" t="str">
        <f>IF(AND($C58&lt;R$45,COUNT($E58:Q58)&lt;$D$43),$D58/$D$43,"")</f>
        <v/>
      </c>
      <c r="S58" s="79" t="str">
        <f>IF(AND($C58&lt;S$45,COUNT($E58:R58)&lt;$D$43),$D58/$D$43,"")</f>
        <v/>
      </c>
      <c r="T58" s="79" t="str">
        <f>IF(AND($C58&lt;T$45,COUNT($E58:S58)&lt;$D$43),$D58/$D$43,"")</f>
        <v/>
      </c>
      <c r="U58" s="79" t="str">
        <f>IF(AND($C58&lt;U$45,COUNT($E58:T58)&lt;$D$43),$D58/$D$43,"")</f>
        <v/>
      </c>
      <c r="V58" s="79" t="str">
        <f>IF(AND($C58&lt;V$45,COUNT($E58:U58)&lt;$D$43),$D58/$D$43,"")</f>
        <v/>
      </c>
      <c r="W58" s="79" t="str">
        <f>IF(AND($C58&lt;W$45,COUNT($E58:V58)&lt;$D$43),$D58/$D$43,"")</f>
        <v/>
      </c>
      <c r="X58" s="79" t="str">
        <f>IF(AND($C58&lt;X$45,COUNT($E58:W58)&lt;$D$43),$D58/$D$43,"")</f>
        <v/>
      </c>
      <c r="Y58" s="42">
        <f t="shared" si="19"/>
        <v>0</v>
      </c>
    </row>
    <row r="59" spans="2:25" x14ac:dyDescent="0.15">
      <c r="B59" s="92"/>
      <c r="C59" s="49">
        <v>37</v>
      </c>
      <c r="D59" s="41">
        <v>0</v>
      </c>
      <c r="E59" s="42" t="str">
        <f t="shared" si="18"/>
        <v/>
      </c>
      <c r="F59" s="79" t="str">
        <f>IF(AND($C59&lt;F$45,COUNT($E59:E59)&lt;$D$43),$D59/$D$43,"")</f>
        <v/>
      </c>
      <c r="G59" s="79" t="str">
        <f>IF(AND($C59&lt;G$45,COUNT($E59:F59)&lt;$D$43),$D59/$D$43,"")</f>
        <v/>
      </c>
      <c r="H59" s="79" t="str">
        <f>IF(AND($C59&lt;H$45,COUNT($E59:G59)&lt;$D$43),$D59/$D$43,"")</f>
        <v/>
      </c>
      <c r="I59" s="79" t="str">
        <f>IF(AND($C59&lt;I$45,COUNT($E59:H59)&lt;$D$43),$D59/$D$43,"")</f>
        <v/>
      </c>
      <c r="J59" s="79" t="str">
        <f>IF(AND($C59&lt;J$45,COUNT($E59:I59)&lt;$D$43),$D59/$D$43,"")</f>
        <v/>
      </c>
      <c r="K59" s="79" t="str">
        <f>IF(AND($C59&lt;K$45,COUNT($E59:J59)&lt;$D$43),$D59/$D$43,"")</f>
        <v/>
      </c>
      <c r="L59" s="79" t="str">
        <f>IF(AND($C59&lt;L$45,COUNT($E59:K59)&lt;$D$43),$D59/$D$43,"")</f>
        <v/>
      </c>
      <c r="M59" s="79" t="str">
        <f>IF(AND($C59&lt;M$45,COUNT($E59:L59)&lt;$D$43),$D59/$D$43,"")</f>
        <v/>
      </c>
      <c r="N59" s="79" t="str">
        <f>IF(AND($C59&lt;N$45,COUNT($E59:M59)&lt;$D$43),$D59/$D$43,"")</f>
        <v/>
      </c>
      <c r="O59" s="79" t="str">
        <f>IF(AND($C59&lt;O$45,COUNT($E59:N59)&lt;$D$43),$D59/$D$43,"")</f>
        <v/>
      </c>
      <c r="P59" s="79" t="str">
        <f>IF(AND($C59&lt;P$45,COUNT($E59:O59)&lt;$D$43),$D59/$D$43,"")</f>
        <v/>
      </c>
      <c r="Q59" s="79" t="str">
        <f>IF(AND($C59&lt;Q$45,COUNT($E59:P59)&lt;$D$43),$D59/$D$43,"")</f>
        <v/>
      </c>
      <c r="R59" s="79" t="str">
        <f>IF(AND($C59&lt;R$45,COUNT($E59:Q59)&lt;$D$43),$D59/$D$43,"")</f>
        <v/>
      </c>
      <c r="S59" s="79" t="str">
        <f>IF(AND($C59&lt;S$45,COUNT($E59:R59)&lt;$D$43),$D59/$D$43,"")</f>
        <v/>
      </c>
      <c r="T59" s="79" t="str">
        <f>IF(AND($C59&lt;T$45,COUNT($E59:S59)&lt;$D$43),$D59/$D$43,"")</f>
        <v/>
      </c>
      <c r="U59" s="79" t="str">
        <f>IF(AND($C59&lt;U$45,COUNT($E59:T59)&lt;$D$43),$D59/$D$43,"")</f>
        <v/>
      </c>
      <c r="V59" s="79" t="str">
        <f>IF(AND($C59&lt;V$45,COUNT($E59:U59)&lt;$D$43),$D59/$D$43,"")</f>
        <v/>
      </c>
      <c r="W59" s="79" t="str">
        <f>IF(AND($C59&lt;W$45,COUNT($E59:V59)&lt;$D$43),$D59/$D$43,"")</f>
        <v/>
      </c>
      <c r="X59" s="79" t="str">
        <f>IF(AND($C59&lt;X$45,COUNT($E59:W59)&lt;$D$43),$D59/$D$43,"")</f>
        <v/>
      </c>
      <c r="Y59" s="42">
        <f t="shared" si="19"/>
        <v>0</v>
      </c>
    </row>
    <row r="60" spans="2:25" x14ac:dyDescent="0.15">
      <c r="B60" s="92"/>
      <c r="C60" s="49">
        <v>38</v>
      </c>
      <c r="D60" s="41">
        <v>0</v>
      </c>
      <c r="E60" s="42" t="str">
        <f t="shared" si="18"/>
        <v/>
      </c>
      <c r="F60" s="79" t="str">
        <f>IF(AND($C60&lt;F$45,COUNT($E60:E60)&lt;$D$43),$D60/$D$43,"")</f>
        <v/>
      </c>
      <c r="G60" s="79" t="str">
        <f>IF(AND($C60&lt;G$45,COUNT($E60:F60)&lt;$D$43),$D60/$D$43,"")</f>
        <v/>
      </c>
      <c r="H60" s="79" t="str">
        <f>IF(AND($C60&lt;H$45,COUNT($E60:G60)&lt;$D$43),$D60/$D$43,"")</f>
        <v/>
      </c>
      <c r="I60" s="79" t="str">
        <f>IF(AND($C60&lt;I$45,COUNT($E60:H60)&lt;$D$43),$D60/$D$43,"")</f>
        <v/>
      </c>
      <c r="J60" s="79" t="str">
        <f>IF(AND($C60&lt;J$45,COUNT($E60:I60)&lt;$D$43),$D60/$D$43,"")</f>
        <v/>
      </c>
      <c r="K60" s="79" t="str">
        <f>IF(AND($C60&lt;K$45,COUNT($E60:J60)&lt;$D$43),$D60/$D$43,"")</f>
        <v/>
      </c>
      <c r="L60" s="79" t="str">
        <f>IF(AND($C60&lt;L$45,COUNT($E60:K60)&lt;$D$43),$D60/$D$43,"")</f>
        <v/>
      </c>
      <c r="M60" s="79" t="str">
        <f>IF(AND($C60&lt;M$45,COUNT($E60:L60)&lt;$D$43),$D60/$D$43,"")</f>
        <v/>
      </c>
      <c r="N60" s="79" t="str">
        <f>IF(AND($C60&lt;N$45,COUNT($E60:M60)&lt;$D$43),$D60/$D$43,"")</f>
        <v/>
      </c>
      <c r="O60" s="79" t="str">
        <f>IF(AND($C60&lt;O$45,COUNT($E60:N60)&lt;$D$43),$D60/$D$43,"")</f>
        <v/>
      </c>
      <c r="P60" s="79" t="str">
        <f>IF(AND($C60&lt;P$45,COUNT($E60:O60)&lt;$D$43),$D60/$D$43,"")</f>
        <v/>
      </c>
      <c r="Q60" s="79" t="str">
        <f>IF(AND($C60&lt;Q$45,COUNT($E60:P60)&lt;$D$43),$D60/$D$43,"")</f>
        <v/>
      </c>
      <c r="R60" s="79" t="str">
        <f>IF(AND($C60&lt;R$45,COUNT($E60:Q60)&lt;$D$43),$D60/$D$43,"")</f>
        <v/>
      </c>
      <c r="S60" s="79" t="str">
        <f>IF(AND($C60&lt;S$45,COUNT($E60:R60)&lt;$D$43),$D60/$D$43,"")</f>
        <v/>
      </c>
      <c r="T60" s="79" t="str">
        <f>IF(AND($C60&lt;T$45,COUNT($E60:S60)&lt;$D$43),$D60/$D$43,"")</f>
        <v/>
      </c>
      <c r="U60" s="79" t="str">
        <f>IF(AND($C60&lt;U$45,COUNT($E60:T60)&lt;$D$43),$D60/$D$43,"")</f>
        <v/>
      </c>
      <c r="V60" s="79" t="str">
        <f>IF(AND($C60&lt;V$45,COUNT($E60:U60)&lt;$D$43),$D60/$D$43,"")</f>
        <v/>
      </c>
      <c r="W60" s="79" t="str">
        <f>IF(AND($C60&lt;W$45,COUNT($E60:V60)&lt;$D$43),$D60/$D$43,"")</f>
        <v/>
      </c>
      <c r="X60" s="79" t="str">
        <f>IF(AND($C60&lt;X$45,COUNT($E60:W60)&lt;$D$43),$D60/$D$43,"")</f>
        <v/>
      </c>
      <c r="Y60" s="42">
        <f t="shared" si="19"/>
        <v>0</v>
      </c>
    </row>
    <row r="61" spans="2:25" x14ac:dyDescent="0.15">
      <c r="B61" s="92"/>
      <c r="C61" s="49">
        <v>39</v>
      </c>
      <c r="D61" s="41">
        <v>0</v>
      </c>
      <c r="E61" s="42" t="str">
        <f t="shared" si="18"/>
        <v/>
      </c>
      <c r="F61" s="79" t="str">
        <f>IF(AND($C61&lt;F$45,COUNT($E61:E61)&lt;$D$43),$D61/$D$43,"")</f>
        <v/>
      </c>
      <c r="G61" s="79" t="str">
        <f>IF(AND($C61&lt;G$45,COUNT($E61:F61)&lt;$D$43),$D61/$D$43,"")</f>
        <v/>
      </c>
      <c r="H61" s="79" t="str">
        <f>IF(AND($C61&lt;H$45,COUNT($E61:G61)&lt;$D$43),$D61/$D$43,"")</f>
        <v/>
      </c>
      <c r="I61" s="79" t="str">
        <f>IF(AND($C61&lt;I$45,COUNT($E61:H61)&lt;$D$43),$D61/$D$43,"")</f>
        <v/>
      </c>
      <c r="J61" s="79" t="str">
        <f>IF(AND($C61&lt;J$45,COUNT($E61:I61)&lt;$D$43),$D61/$D$43,"")</f>
        <v/>
      </c>
      <c r="K61" s="79" t="str">
        <f>IF(AND($C61&lt;K$45,COUNT($E61:J61)&lt;$D$43),$D61/$D$43,"")</f>
        <v/>
      </c>
      <c r="L61" s="79" t="str">
        <f>IF(AND($C61&lt;L$45,COUNT($E61:K61)&lt;$D$43),$D61/$D$43,"")</f>
        <v/>
      </c>
      <c r="M61" s="79" t="str">
        <f>IF(AND($C61&lt;M$45,COUNT($E61:L61)&lt;$D$43),$D61/$D$43,"")</f>
        <v/>
      </c>
      <c r="N61" s="79" t="str">
        <f>IF(AND($C61&lt;N$45,COUNT($E61:M61)&lt;$D$43),$D61/$D$43,"")</f>
        <v/>
      </c>
      <c r="O61" s="79" t="str">
        <f>IF(AND($C61&lt;O$45,COUNT($E61:N61)&lt;$D$43),$D61/$D$43,"")</f>
        <v/>
      </c>
      <c r="P61" s="79" t="str">
        <f>IF(AND($C61&lt;P$45,COUNT($E61:O61)&lt;$D$43),$D61/$D$43,"")</f>
        <v/>
      </c>
      <c r="Q61" s="79" t="str">
        <f>IF(AND($C61&lt;Q$45,COUNT($E61:P61)&lt;$D$43),$D61/$D$43,"")</f>
        <v/>
      </c>
      <c r="R61" s="79" t="str">
        <f>IF(AND($C61&lt;R$45,COUNT($E61:Q61)&lt;$D$43),$D61/$D$43,"")</f>
        <v/>
      </c>
      <c r="S61" s="79" t="str">
        <f>IF(AND($C61&lt;S$45,COUNT($E61:R61)&lt;$D$43),$D61/$D$43,"")</f>
        <v/>
      </c>
      <c r="T61" s="79" t="str">
        <f>IF(AND($C61&lt;T$45,COUNT($E61:S61)&lt;$D$43),$D61/$D$43,"")</f>
        <v/>
      </c>
      <c r="U61" s="79" t="str">
        <f>IF(AND($C61&lt;U$45,COUNT($E61:T61)&lt;$D$43),$D61/$D$43,"")</f>
        <v/>
      </c>
      <c r="V61" s="79" t="str">
        <f>IF(AND($C61&lt;V$45,COUNT($E61:U61)&lt;$D$43),$D61/$D$43,"")</f>
        <v/>
      </c>
      <c r="W61" s="79" t="str">
        <f>IF(AND($C61&lt;W$45,COUNT($E61:V61)&lt;$D$43),$D61/$D$43,"")</f>
        <v/>
      </c>
      <c r="X61" s="79" t="str">
        <f>IF(AND($C61&lt;X$45,COUNT($E61:W61)&lt;$D$43),$D61/$D$43,"")</f>
        <v/>
      </c>
      <c r="Y61" s="42">
        <f t="shared" si="19"/>
        <v>0</v>
      </c>
    </row>
    <row r="62" spans="2:25" x14ac:dyDescent="0.15">
      <c r="B62" s="92"/>
      <c r="C62" s="49">
        <v>40</v>
      </c>
      <c r="D62" s="41">
        <v>0</v>
      </c>
      <c r="E62" s="42" t="str">
        <f t="shared" si="18"/>
        <v/>
      </c>
      <c r="F62" s="79" t="str">
        <f>IF(AND($C62&lt;F$45,COUNT($E62:E62)&lt;$D$43),$D62/$D$43,"")</f>
        <v/>
      </c>
      <c r="G62" s="79" t="str">
        <f>IF(AND($C62&lt;G$45,COUNT($E62:F62)&lt;$D$43),$D62/$D$43,"")</f>
        <v/>
      </c>
      <c r="H62" s="79" t="str">
        <f>IF(AND($C62&lt;H$45,COUNT($E62:G62)&lt;$D$43),$D62/$D$43,"")</f>
        <v/>
      </c>
      <c r="I62" s="79" t="str">
        <f>IF(AND($C62&lt;I$45,COUNT($E62:H62)&lt;$D$43),$D62/$D$43,"")</f>
        <v/>
      </c>
      <c r="J62" s="79" t="str">
        <f>IF(AND($C62&lt;J$45,COUNT($E62:I62)&lt;$D$43),$D62/$D$43,"")</f>
        <v/>
      </c>
      <c r="K62" s="79" t="str">
        <f>IF(AND($C62&lt;K$45,COUNT($E62:J62)&lt;$D$43),$D62/$D$43,"")</f>
        <v/>
      </c>
      <c r="L62" s="79" t="str">
        <f>IF(AND($C62&lt;L$45,COUNT($E62:K62)&lt;$D$43),$D62/$D$43,"")</f>
        <v/>
      </c>
      <c r="M62" s="79" t="str">
        <f>IF(AND($C62&lt;M$45,COUNT($E62:L62)&lt;$D$43),$D62/$D$43,"")</f>
        <v/>
      </c>
      <c r="N62" s="79" t="str">
        <f>IF(AND($C62&lt;N$45,COUNT($E62:M62)&lt;$D$43),$D62/$D$43,"")</f>
        <v/>
      </c>
      <c r="O62" s="79" t="str">
        <f>IF(AND($C62&lt;O$45,COUNT($E62:N62)&lt;$D$43),$D62/$D$43,"")</f>
        <v/>
      </c>
      <c r="P62" s="79" t="str">
        <f>IF(AND($C62&lt;P$45,COUNT($E62:O62)&lt;$D$43),$D62/$D$43,"")</f>
        <v/>
      </c>
      <c r="Q62" s="79" t="str">
        <f>IF(AND($C62&lt;Q$45,COUNT($E62:P62)&lt;$D$43),$D62/$D$43,"")</f>
        <v/>
      </c>
      <c r="R62" s="79" t="str">
        <f>IF(AND($C62&lt;R$45,COUNT($E62:Q62)&lt;$D$43),$D62/$D$43,"")</f>
        <v/>
      </c>
      <c r="S62" s="79" t="str">
        <f>IF(AND($C62&lt;S$45,COUNT($E62:R62)&lt;$D$43),$D62/$D$43,"")</f>
        <v/>
      </c>
      <c r="T62" s="79" t="str">
        <f>IF(AND($C62&lt;T$45,COUNT($E62:S62)&lt;$D$43),$D62/$D$43,"")</f>
        <v/>
      </c>
      <c r="U62" s="79" t="str">
        <f>IF(AND($C62&lt;U$45,COUNT($E62:T62)&lt;$D$43),$D62/$D$43,"")</f>
        <v/>
      </c>
      <c r="V62" s="79" t="str">
        <f>IF(AND($C62&lt;V$45,COUNT($E62:U62)&lt;$D$43),$D62/$D$43,"")</f>
        <v/>
      </c>
      <c r="W62" s="79" t="str">
        <f>IF(AND($C62&lt;W$45,COUNT($E62:V62)&lt;$D$43),$D62/$D$43,"")</f>
        <v/>
      </c>
      <c r="X62" s="79" t="str">
        <f>IF(AND($C62&lt;X$45,COUNT($E62:W62)&lt;$D$43),$D62/$D$43,"")</f>
        <v/>
      </c>
      <c r="Y62" s="42">
        <f t="shared" si="19"/>
        <v>0</v>
      </c>
    </row>
    <row r="63" spans="2:25" x14ac:dyDescent="0.15">
      <c r="B63" s="92"/>
      <c r="C63" s="49">
        <v>41</v>
      </c>
      <c r="D63" s="41">
        <v>0</v>
      </c>
      <c r="E63" s="42" t="str">
        <f t="shared" si="18"/>
        <v/>
      </c>
      <c r="F63" s="79" t="str">
        <f>IF(AND($C63&lt;F$45,COUNT($E63:E63)&lt;$D$43),$D63/$D$43,"")</f>
        <v/>
      </c>
      <c r="G63" s="79" t="str">
        <f>IF(AND($C63&lt;G$45,COUNT($E63:F63)&lt;$D$43),$D63/$D$43,"")</f>
        <v/>
      </c>
      <c r="H63" s="79" t="str">
        <f>IF(AND($C63&lt;H$45,COUNT($E63:G63)&lt;$D$43),$D63/$D$43,"")</f>
        <v/>
      </c>
      <c r="I63" s="79" t="str">
        <f>IF(AND($C63&lt;I$45,COUNT($E63:H63)&lt;$D$43),$D63/$D$43,"")</f>
        <v/>
      </c>
      <c r="J63" s="79" t="str">
        <f>IF(AND($C63&lt;J$45,COUNT($E63:I63)&lt;$D$43),$D63/$D$43,"")</f>
        <v/>
      </c>
      <c r="K63" s="79" t="str">
        <f>IF(AND($C63&lt;K$45,COUNT($E63:J63)&lt;$D$43),$D63/$D$43,"")</f>
        <v/>
      </c>
      <c r="L63" s="79" t="str">
        <f>IF(AND($C63&lt;L$45,COUNT($E63:K63)&lt;$D$43),$D63/$D$43,"")</f>
        <v/>
      </c>
      <c r="M63" s="79" t="str">
        <f>IF(AND($C63&lt;M$45,COUNT($E63:L63)&lt;$D$43),$D63/$D$43,"")</f>
        <v/>
      </c>
      <c r="N63" s="79" t="str">
        <f>IF(AND($C63&lt;N$45,COUNT($E63:M63)&lt;$D$43),$D63/$D$43,"")</f>
        <v/>
      </c>
      <c r="O63" s="79" t="str">
        <f>IF(AND($C63&lt;O$45,COUNT($E63:N63)&lt;$D$43),$D63/$D$43,"")</f>
        <v/>
      </c>
      <c r="P63" s="79" t="str">
        <f>IF(AND($C63&lt;P$45,COUNT($E63:O63)&lt;$D$43),$D63/$D$43,"")</f>
        <v/>
      </c>
      <c r="Q63" s="79" t="str">
        <f>IF(AND($C63&lt;Q$45,COUNT($E63:P63)&lt;$D$43),$D63/$D$43,"")</f>
        <v/>
      </c>
      <c r="R63" s="79" t="str">
        <f>IF(AND($C63&lt;R$45,COUNT($E63:Q63)&lt;$D$43),$D63/$D$43,"")</f>
        <v/>
      </c>
      <c r="S63" s="79" t="str">
        <f>IF(AND($C63&lt;S$45,COUNT($E63:R63)&lt;$D$43),$D63/$D$43,"")</f>
        <v/>
      </c>
      <c r="T63" s="79" t="str">
        <f>IF(AND($C63&lt;T$45,COUNT($E63:S63)&lt;$D$43),$D63/$D$43,"")</f>
        <v/>
      </c>
      <c r="U63" s="79" t="str">
        <f>IF(AND($C63&lt;U$45,COUNT($E63:T63)&lt;$D$43),$D63/$D$43,"")</f>
        <v/>
      </c>
      <c r="V63" s="79" t="str">
        <f>IF(AND($C63&lt;V$45,COUNT($E63:U63)&lt;$D$43),$D63/$D$43,"")</f>
        <v/>
      </c>
      <c r="W63" s="79" t="str">
        <f>IF(AND($C63&lt;W$45,COUNT($E63:V63)&lt;$D$43),$D63/$D$43,"")</f>
        <v/>
      </c>
      <c r="X63" s="79" t="str">
        <f>IF(AND($C63&lt;X$45,COUNT($E63:W63)&lt;$D$43),$D63/$D$43,"")</f>
        <v/>
      </c>
      <c r="Y63" s="42">
        <f t="shared" si="19"/>
        <v>0</v>
      </c>
    </row>
    <row r="64" spans="2:25" x14ac:dyDescent="0.15">
      <c r="B64" s="92"/>
      <c r="C64" s="49">
        <v>42</v>
      </c>
      <c r="D64" s="41">
        <v>0</v>
      </c>
      <c r="E64" s="42" t="str">
        <f t="shared" si="18"/>
        <v/>
      </c>
      <c r="F64" s="79" t="str">
        <f>IF(AND($C64&lt;F$45,COUNT($E64:E64)&lt;$D$43),$D64/$D$43,"")</f>
        <v/>
      </c>
      <c r="G64" s="79" t="str">
        <f>IF(AND($C64&lt;G$45,COUNT($E64:F64)&lt;$D$43),$D64/$D$43,"")</f>
        <v/>
      </c>
      <c r="H64" s="79" t="str">
        <f>IF(AND($C64&lt;H$45,COUNT($E64:G64)&lt;$D$43),$D64/$D$43,"")</f>
        <v/>
      </c>
      <c r="I64" s="79" t="str">
        <f>IF(AND($C64&lt;I$45,COUNT($E64:H64)&lt;$D$43),$D64/$D$43,"")</f>
        <v/>
      </c>
      <c r="J64" s="79" t="str">
        <f>IF(AND($C64&lt;J$45,COUNT($E64:I64)&lt;$D$43),$D64/$D$43,"")</f>
        <v/>
      </c>
      <c r="K64" s="79" t="str">
        <f>IF(AND($C64&lt;K$45,COUNT($E64:J64)&lt;$D$43),$D64/$D$43,"")</f>
        <v/>
      </c>
      <c r="L64" s="79" t="str">
        <f>IF(AND($C64&lt;L$45,COUNT($E64:K64)&lt;$D$43),$D64/$D$43,"")</f>
        <v/>
      </c>
      <c r="M64" s="79" t="str">
        <f>IF(AND($C64&lt;M$45,COUNT($E64:L64)&lt;$D$43),$D64/$D$43,"")</f>
        <v/>
      </c>
      <c r="N64" s="79" t="str">
        <f>IF(AND($C64&lt;N$45,COUNT($E64:M64)&lt;$D$43),$D64/$D$43,"")</f>
        <v/>
      </c>
      <c r="O64" s="79" t="str">
        <f>IF(AND($C64&lt;O$45,COUNT($E64:N64)&lt;$D$43),$D64/$D$43,"")</f>
        <v/>
      </c>
      <c r="P64" s="79" t="str">
        <f>IF(AND($C64&lt;P$45,COUNT($E64:O64)&lt;$D$43),$D64/$D$43,"")</f>
        <v/>
      </c>
      <c r="Q64" s="79" t="str">
        <f>IF(AND($C64&lt;Q$45,COUNT($E64:P64)&lt;$D$43),$D64/$D$43,"")</f>
        <v/>
      </c>
      <c r="R64" s="79" t="str">
        <f>IF(AND($C64&lt;R$45,COUNT($E64:Q64)&lt;$D$43),$D64/$D$43,"")</f>
        <v/>
      </c>
      <c r="S64" s="79" t="str">
        <f>IF(AND($C64&lt;S$45,COUNT($E64:R64)&lt;$D$43),$D64/$D$43,"")</f>
        <v/>
      </c>
      <c r="T64" s="79" t="str">
        <f>IF(AND($C64&lt;T$45,COUNT($E64:S64)&lt;$D$43),$D64/$D$43,"")</f>
        <v/>
      </c>
      <c r="U64" s="79" t="str">
        <f>IF(AND($C64&lt;U$45,COUNT($E64:T64)&lt;$D$43),$D64/$D$43,"")</f>
        <v/>
      </c>
      <c r="V64" s="79" t="str">
        <f>IF(AND($C64&lt;V$45,COUNT($E64:U64)&lt;$D$43),$D64/$D$43,"")</f>
        <v/>
      </c>
      <c r="W64" s="79" t="str">
        <f>IF(AND($C64&lt;W$45,COUNT($E64:V64)&lt;$D$43),$D64/$D$43,"")</f>
        <v/>
      </c>
      <c r="X64" s="79" t="str">
        <f>IF(AND($C64&lt;X$45,COUNT($E64:W64)&lt;$D$43),$D64/$D$43,"")</f>
        <v/>
      </c>
      <c r="Y64" s="42">
        <f t="shared" si="19"/>
        <v>0</v>
      </c>
    </row>
    <row r="65" spans="1:25" x14ac:dyDescent="0.15">
      <c r="B65" s="92"/>
      <c r="C65" s="49">
        <v>43</v>
      </c>
      <c r="D65" s="41">
        <v>0</v>
      </c>
      <c r="E65" s="42" t="str">
        <f t="shared" si="18"/>
        <v/>
      </c>
      <c r="F65" s="79" t="str">
        <f>IF(AND($C65&lt;F$45,COUNT($E65:E65)&lt;$D$43),$D65/$D$43,"")</f>
        <v/>
      </c>
      <c r="G65" s="79" t="str">
        <f>IF(AND($C65&lt;G$45,COUNT($E65:F65)&lt;$D$43),$D65/$D$43,"")</f>
        <v/>
      </c>
      <c r="H65" s="79" t="str">
        <f>IF(AND($C65&lt;H$45,COUNT($E65:G65)&lt;$D$43),$D65/$D$43,"")</f>
        <v/>
      </c>
      <c r="I65" s="79" t="str">
        <f>IF(AND($C65&lt;I$45,COUNT($E65:H65)&lt;$D$43),$D65/$D$43,"")</f>
        <v/>
      </c>
      <c r="J65" s="79" t="str">
        <f>IF(AND($C65&lt;J$45,COUNT($E65:I65)&lt;$D$43),$D65/$D$43,"")</f>
        <v/>
      </c>
      <c r="K65" s="79" t="str">
        <f>IF(AND($C65&lt;K$45,COUNT($E65:J65)&lt;$D$43),$D65/$D$43,"")</f>
        <v/>
      </c>
      <c r="L65" s="79" t="str">
        <f>IF(AND($C65&lt;L$45,COUNT($E65:K65)&lt;$D$43),$D65/$D$43,"")</f>
        <v/>
      </c>
      <c r="M65" s="79" t="str">
        <f>IF(AND($C65&lt;M$45,COUNT($E65:L65)&lt;$D$43),$D65/$D$43,"")</f>
        <v/>
      </c>
      <c r="N65" s="79" t="str">
        <f>IF(AND($C65&lt;N$45,COUNT($E65:M65)&lt;$D$43),$D65/$D$43,"")</f>
        <v/>
      </c>
      <c r="O65" s="79" t="str">
        <f>IF(AND($C65&lt;O$45,COUNT($E65:N65)&lt;$D$43),$D65/$D$43,"")</f>
        <v/>
      </c>
      <c r="P65" s="79" t="str">
        <f>IF(AND($C65&lt;P$45,COUNT($E65:O65)&lt;$D$43),$D65/$D$43,"")</f>
        <v/>
      </c>
      <c r="Q65" s="79" t="str">
        <f>IF(AND($C65&lt;Q$45,COUNT($E65:P65)&lt;$D$43),$D65/$D$43,"")</f>
        <v/>
      </c>
      <c r="R65" s="79" t="str">
        <f>IF(AND($C65&lt;R$45,COUNT($E65:Q65)&lt;$D$43),$D65/$D$43,"")</f>
        <v/>
      </c>
      <c r="S65" s="79" t="str">
        <f>IF(AND($C65&lt;S$45,COUNT($E65:R65)&lt;$D$43),$D65/$D$43,"")</f>
        <v/>
      </c>
      <c r="T65" s="79" t="str">
        <f>IF(AND($C65&lt;T$45,COUNT($E65:S65)&lt;$D$43),$D65/$D$43,"")</f>
        <v/>
      </c>
      <c r="U65" s="79" t="str">
        <f>IF(AND($C65&lt;U$45,COUNT($E65:T65)&lt;$D$43),$D65/$D$43,"")</f>
        <v/>
      </c>
      <c r="V65" s="79" t="str">
        <f>IF(AND($C65&lt;V$45,COUNT($E65:U65)&lt;$D$43),$D65/$D$43,"")</f>
        <v/>
      </c>
      <c r="W65" s="79" t="str">
        <f>IF(AND($C65&lt;W$45,COUNT($E65:V65)&lt;$D$43),$D65/$D$43,"")</f>
        <v/>
      </c>
      <c r="X65" s="79" t="str">
        <f>IF(AND($C65&lt;X$45,COUNT($E65:W65)&lt;$D$43),$D65/$D$43,"")</f>
        <v/>
      </c>
      <c r="Y65" s="42">
        <f t="shared" si="19"/>
        <v>0</v>
      </c>
    </row>
    <row r="66" spans="1:25" x14ac:dyDescent="0.15">
      <c r="B66" s="92"/>
      <c r="C66" s="49">
        <v>44</v>
      </c>
      <c r="D66" s="41">
        <v>0</v>
      </c>
      <c r="E66" s="42" t="str">
        <f t="shared" si="18"/>
        <v/>
      </c>
      <c r="F66" s="79" t="str">
        <f>IF(AND($C66&lt;F$45,COUNT($E66:E66)&lt;$D$43),$D66/$D$43,"")</f>
        <v/>
      </c>
      <c r="G66" s="79" t="str">
        <f>IF(AND($C66&lt;G$45,COUNT($E66:F66)&lt;$D$43),$D66/$D$43,"")</f>
        <v/>
      </c>
      <c r="H66" s="79" t="str">
        <f>IF(AND($C66&lt;H$45,COUNT($E66:G66)&lt;$D$43),$D66/$D$43,"")</f>
        <v/>
      </c>
      <c r="I66" s="79" t="str">
        <f>IF(AND($C66&lt;I$45,COUNT($E66:H66)&lt;$D$43),$D66/$D$43,"")</f>
        <v/>
      </c>
      <c r="J66" s="79" t="str">
        <f>IF(AND($C66&lt;J$45,COUNT($E66:I66)&lt;$D$43),$D66/$D$43,"")</f>
        <v/>
      </c>
      <c r="K66" s="79" t="str">
        <f>IF(AND($C66&lt;K$45,COUNT($E66:J66)&lt;$D$43),$D66/$D$43,"")</f>
        <v/>
      </c>
      <c r="L66" s="79" t="str">
        <f>IF(AND($C66&lt;L$45,COUNT($E66:K66)&lt;$D$43),$D66/$D$43,"")</f>
        <v/>
      </c>
      <c r="M66" s="79" t="str">
        <f>IF(AND($C66&lt;M$45,COUNT($E66:L66)&lt;$D$43),$D66/$D$43,"")</f>
        <v/>
      </c>
      <c r="N66" s="79" t="str">
        <f>IF(AND($C66&lt;N$45,COUNT($E66:M66)&lt;$D$43),$D66/$D$43,"")</f>
        <v/>
      </c>
      <c r="O66" s="79" t="str">
        <f>IF(AND($C66&lt;O$45,COUNT($E66:N66)&lt;$D$43),$D66/$D$43,"")</f>
        <v/>
      </c>
      <c r="P66" s="79" t="str">
        <f>IF(AND($C66&lt;P$45,COUNT($E66:O66)&lt;$D$43),$D66/$D$43,"")</f>
        <v/>
      </c>
      <c r="Q66" s="79" t="str">
        <f>IF(AND($C66&lt;Q$45,COUNT($E66:P66)&lt;$D$43),$D66/$D$43,"")</f>
        <v/>
      </c>
      <c r="R66" s="79" t="str">
        <f>IF(AND($C66&lt;R$45,COUNT($E66:Q66)&lt;$D$43),$D66/$D$43,"")</f>
        <v/>
      </c>
      <c r="S66" s="79" t="str">
        <f>IF(AND($C66&lt;S$45,COUNT($E66:R66)&lt;$D$43),$D66/$D$43,"")</f>
        <v/>
      </c>
      <c r="T66" s="79" t="str">
        <f>IF(AND($C66&lt;T$45,COUNT($E66:S66)&lt;$D$43),$D66/$D$43,"")</f>
        <v/>
      </c>
      <c r="U66" s="79" t="str">
        <f>IF(AND($C66&lt;U$45,COUNT($E66:T66)&lt;$D$43),$D66/$D$43,"")</f>
        <v/>
      </c>
      <c r="V66" s="79" t="str">
        <f>IF(AND($C66&lt;V$45,COUNT($E66:U66)&lt;$D$43),$D66/$D$43,"")</f>
        <v/>
      </c>
      <c r="W66" s="79" t="str">
        <f>IF(AND($C66&lt;W$45,COUNT($E66:V66)&lt;$D$43),$D66/$D$43,"")</f>
        <v/>
      </c>
      <c r="X66" s="79" t="str">
        <f>IF(AND($C66&lt;X$45,COUNT($E66:W66)&lt;$D$43),$D66/$D$43,"")</f>
        <v/>
      </c>
      <c r="Y66" s="42">
        <f t="shared" si="19"/>
        <v>0</v>
      </c>
    </row>
    <row r="67" spans="1:25" x14ac:dyDescent="0.15">
      <c r="B67" s="92"/>
      <c r="C67" s="49">
        <v>45</v>
      </c>
      <c r="D67" s="41">
        <v>0</v>
      </c>
      <c r="E67" s="42" t="str">
        <f t="shared" si="18"/>
        <v/>
      </c>
      <c r="F67" s="79" t="str">
        <f>IF(AND($C67&lt;F$45,COUNT($E67:E67)&lt;$D$43),$D67/$D$43,"")</f>
        <v/>
      </c>
      <c r="G67" s="79" t="str">
        <f>IF(AND($C67&lt;G$45,COUNT($E67:F67)&lt;$D$43),$D67/$D$43,"")</f>
        <v/>
      </c>
      <c r="H67" s="79" t="str">
        <f>IF(AND($C67&lt;H$45,COUNT($E67:G67)&lt;$D$43),$D67/$D$43,"")</f>
        <v/>
      </c>
      <c r="I67" s="79" t="str">
        <f>IF(AND($C67&lt;I$45,COUNT($E67:H67)&lt;$D$43),$D67/$D$43,"")</f>
        <v/>
      </c>
      <c r="J67" s="79" t="str">
        <f>IF(AND($C67&lt;J$45,COUNT($E67:I67)&lt;$D$43),$D67/$D$43,"")</f>
        <v/>
      </c>
      <c r="K67" s="79" t="str">
        <f>IF(AND($C67&lt;K$45,COUNT($E67:J67)&lt;$D$43),$D67/$D$43,"")</f>
        <v/>
      </c>
      <c r="L67" s="79" t="str">
        <f>IF(AND($C67&lt;L$45,COUNT($E67:K67)&lt;$D$43),$D67/$D$43,"")</f>
        <v/>
      </c>
      <c r="M67" s="79" t="str">
        <f>IF(AND($C67&lt;M$45,COUNT($E67:L67)&lt;$D$43),$D67/$D$43,"")</f>
        <v/>
      </c>
      <c r="N67" s="79" t="str">
        <f>IF(AND($C67&lt;N$45,COUNT($E67:M67)&lt;$D$43),$D67/$D$43,"")</f>
        <v/>
      </c>
      <c r="O67" s="79" t="str">
        <f>IF(AND($C67&lt;O$45,COUNT($E67:N67)&lt;$D$43),$D67/$D$43,"")</f>
        <v/>
      </c>
      <c r="P67" s="79" t="str">
        <f>IF(AND($C67&lt;P$45,COUNT($E67:O67)&lt;$D$43),$D67/$D$43,"")</f>
        <v/>
      </c>
      <c r="Q67" s="79" t="str">
        <f>IF(AND($C67&lt;Q$45,COUNT($E67:P67)&lt;$D$43),$D67/$D$43,"")</f>
        <v/>
      </c>
      <c r="R67" s="79" t="str">
        <f>IF(AND($C67&lt;R$45,COUNT($E67:Q67)&lt;$D$43),$D67/$D$43,"")</f>
        <v/>
      </c>
      <c r="S67" s="79" t="str">
        <f>IF(AND($C67&lt;S$45,COUNT($E67:R67)&lt;$D$43),$D67/$D$43,"")</f>
        <v/>
      </c>
      <c r="T67" s="79" t="str">
        <f>IF(AND($C67&lt;T$45,COUNT($E67:S67)&lt;$D$43),$D67/$D$43,"")</f>
        <v/>
      </c>
      <c r="U67" s="79" t="str">
        <f>IF(AND($C67&lt;U$45,COUNT($E67:T67)&lt;$D$43),$D67/$D$43,"")</f>
        <v/>
      </c>
      <c r="V67" s="79" t="str">
        <f>IF(AND($C67&lt;V$45,COUNT($E67:U67)&lt;$D$43),$D67/$D$43,"")</f>
        <v/>
      </c>
      <c r="W67" s="79" t="str">
        <f>IF(AND($C67&lt;W$45,COUNT($E67:V67)&lt;$D$43),$D67/$D$43,"")</f>
        <v/>
      </c>
      <c r="X67" s="79" t="str">
        <f>IF(AND($C67&lt;X$45,COUNT($E67:W67)&lt;$D$43),$D67/$D$43,"")</f>
        <v/>
      </c>
      <c r="Y67" s="42">
        <f t="shared" si="19"/>
        <v>0</v>
      </c>
    </row>
    <row r="68" spans="1:25" x14ac:dyDescent="0.15">
      <c r="B68" s="92"/>
      <c r="C68" s="49">
        <v>46</v>
      </c>
      <c r="D68" s="41">
        <v>0</v>
      </c>
      <c r="E68" s="42" t="str">
        <f t="shared" si="18"/>
        <v/>
      </c>
      <c r="F68" s="79" t="str">
        <f>IF(AND($C68&lt;F$45,COUNT($E68:E68)&lt;$D$43),$D68/$D$43,"")</f>
        <v/>
      </c>
      <c r="G68" s="79" t="str">
        <f>IF(AND($C68&lt;G$45,COUNT($E68:F68)&lt;$D$43),$D68/$D$43,"")</f>
        <v/>
      </c>
      <c r="H68" s="79" t="str">
        <f>IF(AND($C68&lt;H$45,COUNT($E68:G68)&lt;$D$43),$D68/$D$43,"")</f>
        <v/>
      </c>
      <c r="I68" s="79" t="str">
        <f>IF(AND($C68&lt;I$45,COUNT($E68:H68)&lt;$D$43),$D68/$D$43,"")</f>
        <v/>
      </c>
      <c r="J68" s="79" t="str">
        <f>IF(AND($C68&lt;J$45,COUNT($E68:I68)&lt;$D$43),$D68/$D$43,"")</f>
        <v/>
      </c>
      <c r="K68" s="79" t="str">
        <f>IF(AND($C68&lt;K$45,COUNT($E68:J68)&lt;$D$43),$D68/$D$43,"")</f>
        <v/>
      </c>
      <c r="L68" s="79" t="str">
        <f>IF(AND($C68&lt;L$45,COUNT($E68:K68)&lt;$D$43),$D68/$D$43,"")</f>
        <v/>
      </c>
      <c r="M68" s="79" t="str">
        <f>IF(AND($C68&lt;M$45,COUNT($E68:L68)&lt;$D$43),$D68/$D$43,"")</f>
        <v/>
      </c>
      <c r="N68" s="79" t="str">
        <f>IF(AND($C68&lt;N$45,COUNT($E68:M68)&lt;$D$43),$D68/$D$43,"")</f>
        <v/>
      </c>
      <c r="O68" s="79" t="str">
        <f>IF(AND($C68&lt;O$45,COUNT($E68:N68)&lt;$D$43),$D68/$D$43,"")</f>
        <v/>
      </c>
      <c r="P68" s="79" t="str">
        <f>IF(AND($C68&lt;P$45,COUNT($E68:O68)&lt;$D$43),$D68/$D$43,"")</f>
        <v/>
      </c>
      <c r="Q68" s="79" t="str">
        <f>IF(AND($C68&lt;Q$45,COUNT($E68:P68)&lt;$D$43),$D68/$D$43,"")</f>
        <v/>
      </c>
      <c r="R68" s="79" t="str">
        <f>IF(AND($C68&lt;R$45,COUNT($E68:Q68)&lt;$D$43),$D68/$D$43,"")</f>
        <v/>
      </c>
      <c r="S68" s="79" t="str">
        <f>IF(AND($C68&lt;S$45,COUNT($E68:R68)&lt;$D$43),$D68/$D$43,"")</f>
        <v/>
      </c>
      <c r="T68" s="79" t="str">
        <f>IF(AND($C68&lt;T$45,COUNT($E68:S68)&lt;$D$43),$D68/$D$43,"")</f>
        <v/>
      </c>
      <c r="U68" s="79" t="str">
        <f>IF(AND($C68&lt;U$45,COUNT($E68:T68)&lt;$D$43),$D68/$D$43,"")</f>
        <v/>
      </c>
      <c r="V68" s="79" t="str">
        <f>IF(AND($C68&lt;V$45,COUNT($E68:U68)&lt;$D$43),$D68/$D$43,"")</f>
        <v/>
      </c>
      <c r="W68" s="79" t="str">
        <f>IF(AND($C68&lt;W$45,COUNT($E68:V68)&lt;$D$43),$D68/$D$43,"")</f>
        <v/>
      </c>
      <c r="X68" s="79" t="str">
        <f>IF(AND($C68&lt;X$45,COUNT($E68:W68)&lt;$D$43),$D68/$D$43,"")</f>
        <v/>
      </c>
      <c r="Y68" s="42">
        <f t="shared" si="19"/>
        <v>0</v>
      </c>
    </row>
    <row r="69" spans="1:25" x14ac:dyDescent="0.15">
      <c r="B69" s="92"/>
      <c r="C69" s="49">
        <v>47</v>
      </c>
      <c r="D69" s="41">
        <v>0</v>
      </c>
      <c r="E69" s="42" t="str">
        <f t="shared" si="18"/>
        <v/>
      </c>
      <c r="F69" s="79" t="str">
        <f>IF(AND($C69&lt;F$45,COUNT($E69:E69)&lt;$D$43),$D69/$D$43,"")</f>
        <v/>
      </c>
      <c r="G69" s="79" t="str">
        <f>IF(AND($C69&lt;G$45,COUNT($E69:F69)&lt;$D$43),$D69/$D$43,"")</f>
        <v/>
      </c>
      <c r="H69" s="79" t="str">
        <f>IF(AND($C69&lt;H$45,COUNT($E69:G69)&lt;$D$43),$D69/$D$43,"")</f>
        <v/>
      </c>
      <c r="I69" s="79" t="str">
        <f>IF(AND($C69&lt;I$45,COUNT($E69:H69)&lt;$D$43),$D69/$D$43,"")</f>
        <v/>
      </c>
      <c r="J69" s="79" t="str">
        <f>IF(AND($C69&lt;J$45,COUNT($E69:I69)&lt;$D$43),$D69/$D$43,"")</f>
        <v/>
      </c>
      <c r="K69" s="79" t="str">
        <f>IF(AND($C69&lt;K$45,COUNT($E69:J69)&lt;$D$43),$D69/$D$43,"")</f>
        <v/>
      </c>
      <c r="L69" s="79" t="str">
        <f>IF(AND($C69&lt;L$45,COUNT($E69:K69)&lt;$D$43),$D69/$D$43,"")</f>
        <v/>
      </c>
      <c r="M69" s="79" t="str">
        <f>IF(AND($C69&lt;M$45,COUNT($E69:L69)&lt;$D$43),$D69/$D$43,"")</f>
        <v/>
      </c>
      <c r="N69" s="79" t="str">
        <f>IF(AND($C69&lt;N$45,COUNT($E69:M69)&lt;$D$43),$D69/$D$43,"")</f>
        <v/>
      </c>
      <c r="O69" s="79" t="str">
        <f>IF(AND($C69&lt;O$45,COUNT($E69:N69)&lt;$D$43),$D69/$D$43,"")</f>
        <v/>
      </c>
      <c r="P69" s="79" t="str">
        <f>IF(AND($C69&lt;P$45,COUNT($E69:O69)&lt;$D$43),$D69/$D$43,"")</f>
        <v/>
      </c>
      <c r="Q69" s="79" t="str">
        <f>IF(AND($C69&lt;Q$45,COUNT($E69:P69)&lt;$D$43),$D69/$D$43,"")</f>
        <v/>
      </c>
      <c r="R69" s="79" t="str">
        <f>IF(AND($C69&lt;R$45,COUNT($E69:Q69)&lt;$D$43),$D69/$D$43,"")</f>
        <v/>
      </c>
      <c r="S69" s="79" t="str">
        <f>IF(AND($C69&lt;S$45,COUNT($E69:R69)&lt;$D$43),$D69/$D$43,"")</f>
        <v/>
      </c>
      <c r="T69" s="79" t="str">
        <f>IF(AND($C69&lt;T$45,COUNT($E69:S69)&lt;$D$43),$D69/$D$43,"")</f>
        <v/>
      </c>
      <c r="U69" s="79" t="str">
        <f>IF(AND($C69&lt;U$45,COUNT($E69:T69)&lt;$D$43),$D69/$D$43,"")</f>
        <v/>
      </c>
      <c r="V69" s="79" t="str">
        <f>IF(AND($C69&lt;V$45,COUNT($E69:U69)&lt;$D$43),$D69/$D$43,"")</f>
        <v/>
      </c>
      <c r="W69" s="79" t="str">
        <f>IF(AND($C69&lt;W$45,COUNT($E69:V69)&lt;$D$43),$D69/$D$43,"")</f>
        <v/>
      </c>
      <c r="X69" s="79" t="str">
        <f>IF(AND($C69&lt;X$45,COUNT($E69:W69)&lt;$D$43),$D69/$D$43,"")</f>
        <v/>
      </c>
      <c r="Y69" s="42">
        <f t="shared" si="19"/>
        <v>0</v>
      </c>
    </row>
    <row r="70" spans="1:25" x14ac:dyDescent="0.15">
      <c r="B70" s="92"/>
      <c r="C70" s="49">
        <v>48</v>
      </c>
      <c r="D70" s="41">
        <v>0</v>
      </c>
      <c r="E70" s="42" t="str">
        <f t="shared" si="18"/>
        <v/>
      </c>
      <c r="F70" s="79" t="str">
        <f>IF(AND($C70&lt;F$45,COUNT($E70:E70)&lt;$D$43),$D70/$D$43,"")</f>
        <v/>
      </c>
      <c r="G70" s="79" t="str">
        <f>IF(AND($C70&lt;G$45,COUNT($E70:F70)&lt;$D$43),$D70/$D$43,"")</f>
        <v/>
      </c>
      <c r="H70" s="79" t="str">
        <f>IF(AND($C70&lt;H$45,COUNT($E70:G70)&lt;$D$43),$D70/$D$43,"")</f>
        <v/>
      </c>
      <c r="I70" s="79" t="str">
        <f>IF(AND($C70&lt;I$45,COUNT($E70:H70)&lt;$D$43),$D70/$D$43,"")</f>
        <v/>
      </c>
      <c r="J70" s="79" t="str">
        <f>IF(AND($C70&lt;J$45,COUNT($E70:I70)&lt;$D$43),$D70/$D$43,"")</f>
        <v/>
      </c>
      <c r="K70" s="79" t="str">
        <f>IF(AND($C70&lt;K$45,COUNT($E70:J70)&lt;$D$43),$D70/$D$43,"")</f>
        <v/>
      </c>
      <c r="L70" s="79" t="str">
        <f>IF(AND($C70&lt;L$45,COUNT($E70:K70)&lt;$D$43),$D70/$D$43,"")</f>
        <v/>
      </c>
      <c r="M70" s="79" t="str">
        <f>IF(AND($C70&lt;M$45,COUNT($E70:L70)&lt;$D$43),$D70/$D$43,"")</f>
        <v/>
      </c>
      <c r="N70" s="79" t="str">
        <f>IF(AND($C70&lt;N$45,COUNT($E70:M70)&lt;$D$43),$D70/$D$43,"")</f>
        <v/>
      </c>
      <c r="O70" s="79" t="str">
        <f>IF(AND($C70&lt;O$45,COUNT($E70:N70)&lt;$D$43),$D70/$D$43,"")</f>
        <v/>
      </c>
      <c r="P70" s="79" t="str">
        <f>IF(AND($C70&lt;P$45,COUNT($E70:O70)&lt;$D$43),$D70/$D$43,"")</f>
        <v/>
      </c>
      <c r="Q70" s="79" t="str">
        <f>IF(AND($C70&lt;Q$45,COUNT($E70:P70)&lt;$D$43),$D70/$D$43,"")</f>
        <v/>
      </c>
      <c r="R70" s="79" t="str">
        <f>IF(AND($C70&lt;R$45,COUNT($E70:Q70)&lt;$D$43),$D70/$D$43,"")</f>
        <v/>
      </c>
      <c r="S70" s="79" t="str">
        <f>IF(AND($C70&lt;S$45,COUNT($E70:R70)&lt;$D$43),$D70/$D$43,"")</f>
        <v/>
      </c>
      <c r="T70" s="79" t="str">
        <f>IF(AND($C70&lt;T$45,COUNT($E70:S70)&lt;$D$43),$D70/$D$43,"")</f>
        <v/>
      </c>
      <c r="U70" s="79" t="str">
        <f>IF(AND($C70&lt;U$45,COUNT($E70:T70)&lt;$D$43),$D70/$D$43,"")</f>
        <v/>
      </c>
      <c r="V70" s="79" t="str">
        <f>IF(AND($C70&lt;V$45,COUNT($E70:U70)&lt;$D$43),$D70/$D$43,"")</f>
        <v/>
      </c>
      <c r="W70" s="79" t="str">
        <f>IF(AND($C70&lt;W$45,COUNT($E70:V70)&lt;$D$43),$D70/$D$43,"")</f>
        <v/>
      </c>
      <c r="X70" s="79" t="str">
        <f>IF(AND($C70&lt;X$45,COUNT($E70:W70)&lt;$D$43),$D70/$D$43,"")</f>
        <v/>
      </c>
      <c r="Y70" s="42">
        <f t="shared" si="19"/>
        <v>0</v>
      </c>
    </row>
    <row r="71" spans="1:25" x14ac:dyDescent="0.15">
      <c r="B71" s="93"/>
      <c r="C71" s="52">
        <v>49</v>
      </c>
      <c r="D71" s="43">
        <v>0</v>
      </c>
      <c r="E71" s="44" t="str">
        <f t="shared" si="18"/>
        <v/>
      </c>
      <c r="F71" s="80" t="str">
        <f>IF(AND($C71&lt;F$45,COUNT($E71:E71)&lt;$D$43),$D71/$D$43,"")</f>
        <v/>
      </c>
      <c r="G71" s="80" t="str">
        <f>IF(AND($C71&lt;G$45,COUNT($E71:F71)&lt;$D$43),$D71/$D$43,"")</f>
        <v/>
      </c>
      <c r="H71" s="80" t="str">
        <f>IF(AND($C71&lt;H$45,COUNT($E71:G71)&lt;$D$43),$D71/$D$43,"")</f>
        <v/>
      </c>
      <c r="I71" s="80" t="str">
        <f>IF(AND($C71&lt;I$45,COUNT($E71:H71)&lt;$D$43),$D71/$D$43,"")</f>
        <v/>
      </c>
      <c r="J71" s="80" t="str">
        <f>IF(AND($C71&lt;J$45,COUNT($E71:I71)&lt;$D$43),$D71/$D$43,"")</f>
        <v/>
      </c>
      <c r="K71" s="80" t="str">
        <f>IF(AND($C71&lt;K$45,COUNT($E71:J71)&lt;$D$43),$D71/$D$43,"")</f>
        <v/>
      </c>
      <c r="L71" s="80" t="str">
        <f>IF(AND($C71&lt;L$45,COUNT($E71:K71)&lt;$D$43),$D71/$D$43,"")</f>
        <v/>
      </c>
      <c r="M71" s="80" t="str">
        <f>IF(AND($C71&lt;M$45,COUNT($E71:L71)&lt;$D$43),$D71/$D$43,"")</f>
        <v/>
      </c>
      <c r="N71" s="80" t="str">
        <f>IF(AND($C71&lt;N$45,COUNT($E71:M71)&lt;$D$43),$D71/$D$43,"")</f>
        <v/>
      </c>
      <c r="O71" s="80" t="str">
        <f>IF(AND($C71&lt;O$45,COUNT($E71:N71)&lt;$D$43),$D71/$D$43,"")</f>
        <v/>
      </c>
      <c r="P71" s="80" t="str">
        <f>IF(AND($C71&lt;P$45,COUNT($E71:O71)&lt;$D$43),$D71/$D$43,"")</f>
        <v/>
      </c>
      <c r="Q71" s="80" t="str">
        <f>IF(AND($C71&lt;Q$45,COUNT($E71:P71)&lt;$D$43),$D71/$D$43,"")</f>
        <v/>
      </c>
      <c r="R71" s="80" t="str">
        <f>IF(AND($C71&lt;R$45,COUNT($E71:Q71)&lt;$D$43),$D71/$D$43,"")</f>
        <v/>
      </c>
      <c r="S71" s="80" t="str">
        <f>IF(AND($C71&lt;S$45,COUNT($E71:R71)&lt;$D$43),$D71/$D$43,"")</f>
        <v/>
      </c>
      <c r="T71" s="80" t="str">
        <f>IF(AND($C71&lt;T$45,COUNT($E71:S71)&lt;$D$43),$D71/$D$43,"")</f>
        <v/>
      </c>
      <c r="U71" s="80" t="str">
        <f>IF(AND($C71&lt;U$45,COUNT($E71:T71)&lt;$D$43),$D71/$D$43,"")</f>
        <v/>
      </c>
      <c r="V71" s="80" t="str">
        <f>IF(AND($C71&lt;V$45,COUNT($E71:U71)&lt;$D$43),$D71/$D$43,"")</f>
        <v/>
      </c>
      <c r="W71" s="80" t="str">
        <f>IF(AND($C71&lt;W$45,COUNT($E71:V71)&lt;$D$43),$D71/$D$43,"")</f>
        <v/>
      </c>
      <c r="X71" s="80" t="str">
        <f>IF(AND($C71&lt;X$45,COUNT($E71:W71)&lt;$D$43),$D71/$D$43,"")</f>
        <v/>
      </c>
      <c r="Y71" s="44">
        <f t="shared" si="19"/>
        <v>0</v>
      </c>
    </row>
    <row r="73" spans="1:25" x14ac:dyDescent="0.15">
      <c r="Y73" s="123" t="s">
        <v>53</v>
      </c>
    </row>
    <row r="74" spans="1:25" ht="15" x14ac:dyDescent="0.15">
      <c r="A74" s="148" t="s">
        <v>153</v>
      </c>
      <c r="E74" s="10">
        <v>30</v>
      </c>
      <c r="F74" s="10">
        <f t="shared" ref="F74:U75" si="20">E74+1</f>
        <v>31</v>
      </c>
      <c r="G74" s="10">
        <f t="shared" si="20"/>
        <v>32</v>
      </c>
      <c r="H74" s="10">
        <f t="shared" si="20"/>
        <v>33</v>
      </c>
      <c r="I74" s="10">
        <f t="shared" si="20"/>
        <v>34</v>
      </c>
      <c r="J74" s="10">
        <f t="shared" si="20"/>
        <v>35</v>
      </c>
      <c r="K74" s="10">
        <f t="shared" si="20"/>
        <v>36</v>
      </c>
      <c r="L74" s="10">
        <f t="shared" si="20"/>
        <v>37</v>
      </c>
      <c r="M74" s="10">
        <f t="shared" si="20"/>
        <v>38</v>
      </c>
      <c r="N74" s="10">
        <f t="shared" si="20"/>
        <v>39</v>
      </c>
      <c r="O74" s="10">
        <f t="shared" si="20"/>
        <v>40</v>
      </c>
      <c r="P74" s="10">
        <f t="shared" si="20"/>
        <v>41</v>
      </c>
      <c r="Q74" s="10">
        <f t="shared" si="20"/>
        <v>42</v>
      </c>
      <c r="R74" s="10">
        <f t="shared" si="20"/>
        <v>43</v>
      </c>
      <c r="S74" s="10">
        <f t="shared" si="20"/>
        <v>44</v>
      </c>
      <c r="T74" s="10">
        <f t="shared" si="20"/>
        <v>45</v>
      </c>
      <c r="U74" s="10">
        <f t="shared" si="20"/>
        <v>46</v>
      </c>
      <c r="V74" s="10">
        <f t="shared" ref="V74:X75" si="21">U74+1</f>
        <v>47</v>
      </c>
      <c r="W74" s="10">
        <f t="shared" si="21"/>
        <v>48</v>
      </c>
      <c r="X74" s="10">
        <f t="shared" si="21"/>
        <v>49</v>
      </c>
      <c r="Y74" s="124"/>
    </row>
    <row r="75" spans="1:25" x14ac:dyDescent="0.15">
      <c r="E75" s="6">
        <v>1</v>
      </c>
      <c r="F75" s="6">
        <f t="shared" si="20"/>
        <v>2</v>
      </c>
      <c r="G75" s="6">
        <f t="shared" si="20"/>
        <v>3</v>
      </c>
      <c r="H75" s="6">
        <f t="shared" si="20"/>
        <v>4</v>
      </c>
      <c r="I75" s="6">
        <f t="shared" si="20"/>
        <v>5</v>
      </c>
      <c r="J75" s="6">
        <f t="shared" si="20"/>
        <v>6</v>
      </c>
      <c r="K75" s="6">
        <f t="shared" si="20"/>
        <v>7</v>
      </c>
      <c r="L75" s="6">
        <f t="shared" si="20"/>
        <v>8</v>
      </c>
      <c r="M75" s="6">
        <f t="shared" si="20"/>
        <v>9</v>
      </c>
      <c r="N75" s="6">
        <f t="shared" si="20"/>
        <v>10</v>
      </c>
      <c r="O75" s="6">
        <f t="shared" si="20"/>
        <v>11</v>
      </c>
      <c r="P75" s="6">
        <f t="shared" si="20"/>
        <v>12</v>
      </c>
      <c r="Q75" s="6">
        <f t="shared" si="20"/>
        <v>13</v>
      </c>
      <c r="R75" s="6">
        <f t="shared" si="20"/>
        <v>14</v>
      </c>
      <c r="S75" s="6">
        <f t="shared" si="20"/>
        <v>15</v>
      </c>
      <c r="T75" s="6">
        <f t="shared" si="20"/>
        <v>16</v>
      </c>
      <c r="U75" s="6">
        <f t="shared" si="20"/>
        <v>17</v>
      </c>
      <c r="V75" s="6">
        <f t="shared" si="21"/>
        <v>18</v>
      </c>
      <c r="W75" s="6">
        <f t="shared" si="21"/>
        <v>19</v>
      </c>
      <c r="X75" s="6">
        <f t="shared" si="21"/>
        <v>20</v>
      </c>
      <c r="Y75" s="125" t="s">
        <v>54</v>
      </c>
    </row>
    <row r="76" spans="1:25" x14ac:dyDescent="0.15">
      <c r="E76" s="7">
        <v>43555</v>
      </c>
      <c r="F76" s="7">
        <f t="shared" ref="F76:X76" si="22">DATE(YEAR(E76)+1,MONTH(E76),DAY(E76))</f>
        <v>43921</v>
      </c>
      <c r="G76" s="7">
        <f t="shared" si="22"/>
        <v>44286</v>
      </c>
      <c r="H76" s="7">
        <f t="shared" si="22"/>
        <v>44651</v>
      </c>
      <c r="I76" s="7">
        <f t="shared" si="22"/>
        <v>45016</v>
      </c>
      <c r="J76" s="7">
        <f t="shared" si="22"/>
        <v>45382</v>
      </c>
      <c r="K76" s="7">
        <f t="shared" si="22"/>
        <v>45747</v>
      </c>
      <c r="L76" s="7">
        <f t="shared" si="22"/>
        <v>46112</v>
      </c>
      <c r="M76" s="7">
        <f t="shared" si="22"/>
        <v>46477</v>
      </c>
      <c r="N76" s="7">
        <f t="shared" si="22"/>
        <v>46843</v>
      </c>
      <c r="O76" s="7">
        <f t="shared" si="22"/>
        <v>47208</v>
      </c>
      <c r="P76" s="7">
        <f t="shared" si="22"/>
        <v>47573</v>
      </c>
      <c r="Q76" s="7">
        <f t="shared" si="22"/>
        <v>47938</v>
      </c>
      <c r="R76" s="7">
        <f t="shared" si="22"/>
        <v>48304</v>
      </c>
      <c r="S76" s="7">
        <f t="shared" si="22"/>
        <v>48669</v>
      </c>
      <c r="T76" s="7">
        <f t="shared" si="22"/>
        <v>49034</v>
      </c>
      <c r="U76" s="7">
        <f t="shared" si="22"/>
        <v>49399</v>
      </c>
      <c r="V76" s="7">
        <f t="shared" si="22"/>
        <v>49765</v>
      </c>
      <c r="W76" s="7">
        <f t="shared" si="22"/>
        <v>50130</v>
      </c>
      <c r="X76" s="7">
        <f t="shared" si="22"/>
        <v>50495</v>
      </c>
      <c r="Y76" s="8"/>
    </row>
    <row r="77" spans="1:25" x14ac:dyDescent="0.15">
      <c r="B77" s="36"/>
      <c r="C77" s="47" t="s">
        <v>154</v>
      </c>
      <c r="D77" s="37"/>
      <c r="E77" s="42">
        <f t="array" ref="E77:X77">TRANSPOSE(Y52:Y71)</f>
        <v>0</v>
      </c>
      <c r="F77" s="42">
        <v>0</v>
      </c>
      <c r="G77" s="42">
        <v>0</v>
      </c>
      <c r="H77" s="42">
        <v>0</v>
      </c>
      <c r="I77" s="42">
        <v>0</v>
      </c>
      <c r="J77" s="42">
        <v>0</v>
      </c>
      <c r="K77" s="42">
        <v>0</v>
      </c>
      <c r="L77" s="42">
        <v>0</v>
      </c>
      <c r="M77" s="42">
        <v>0</v>
      </c>
      <c r="N77" s="42">
        <v>0</v>
      </c>
      <c r="O77" s="42">
        <v>0</v>
      </c>
      <c r="P77" s="42">
        <v>0</v>
      </c>
      <c r="Q77" s="42">
        <v>0</v>
      </c>
      <c r="R77" s="42">
        <v>0</v>
      </c>
      <c r="S77" s="42">
        <v>0</v>
      </c>
      <c r="T77" s="42">
        <v>0</v>
      </c>
      <c r="U77" s="42">
        <v>0</v>
      </c>
      <c r="V77" s="42">
        <v>0</v>
      </c>
      <c r="W77" s="42">
        <v>0</v>
      </c>
      <c r="X77" s="42">
        <v>0</v>
      </c>
      <c r="Y77" s="42">
        <f>SUM(E77:X77)</f>
        <v>0</v>
      </c>
    </row>
    <row r="78" spans="1:25" x14ac:dyDescent="0.15">
      <c r="B78" s="36"/>
      <c r="C78" s="47" t="s">
        <v>155</v>
      </c>
      <c r="D78" s="47"/>
      <c r="E78" s="45">
        <f t="shared" ref="E78:X78" si="23">SUM(E52:E71)</f>
        <v>0</v>
      </c>
      <c r="F78" s="45">
        <f t="shared" si="23"/>
        <v>0</v>
      </c>
      <c r="G78" s="45">
        <f t="shared" si="23"/>
        <v>0</v>
      </c>
      <c r="H78" s="45">
        <f t="shared" si="23"/>
        <v>0</v>
      </c>
      <c r="I78" s="45">
        <f t="shared" si="23"/>
        <v>0</v>
      </c>
      <c r="J78" s="45">
        <f t="shared" si="23"/>
        <v>0</v>
      </c>
      <c r="K78" s="45">
        <f t="shared" si="23"/>
        <v>0</v>
      </c>
      <c r="L78" s="45">
        <f t="shared" si="23"/>
        <v>0</v>
      </c>
      <c r="M78" s="45">
        <f t="shared" si="23"/>
        <v>0</v>
      </c>
      <c r="N78" s="45">
        <f t="shared" si="23"/>
        <v>0</v>
      </c>
      <c r="O78" s="45">
        <f t="shared" si="23"/>
        <v>0</v>
      </c>
      <c r="P78" s="45">
        <f t="shared" si="23"/>
        <v>0</v>
      </c>
      <c r="Q78" s="45">
        <f t="shared" si="23"/>
        <v>0</v>
      </c>
      <c r="R78" s="45">
        <f t="shared" si="23"/>
        <v>0</v>
      </c>
      <c r="S78" s="45">
        <f t="shared" si="23"/>
        <v>0</v>
      </c>
      <c r="T78" s="45">
        <f t="shared" si="23"/>
        <v>0</v>
      </c>
      <c r="U78" s="45">
        <f t="shared" si="23"/>
        <v>0</v>
      </c>
      <c r="V78" s="45">
        <f t="shared" si="23"/>
        <v>0</v>
      </c>
      <c r="W78" s="45">
        <f t="shared" si="23"/>
        <v>0</v>
      </c>
      <c r="X78" s="45">
        <f t="shared" si="23"/>
        <v>0</v>
      </c>
      <c r="Y78" s="45">
        <f t="shared" ref="Y78:Y79" si="24">SUM(E78:X78)</f>
        <v>0</v>
      </c>
    </row>
    <row r="79" spans="1:25" x14ac:dyDescent="0.15">
      <c r="B79" s="36"/>
      <c r="C79" s="47" t="s">
        <v>156</v>
      </c>
      <c r="D79" s="47"/>
      <c r="E79" s="45"/>
      <c r="F79" s="45"/>
      <c r="G79" s="45"/>
      <c r="H79" s="45"/>
      <c r="I79" s="45"/>
      <c r="J79" s="45"/>
      <c r="K79" s="45"/>
      <c r="L79" s="45"/>
      <c r="M79" s="45"/>
      <c r="N79" s="45"/>
      <c r="O79" s="45"/>
      <c r="P79" s="45"/>
      <c r="Q79" s="45"/>
      <c r="R79" s="45"/>
      <c r="S79" s="45"/>
      <c r="T79" s="45"/>
      <c r="U79" s="45"/>
      <c r="V79" s="45"/>
      <c r="W79" s="45"/>
      <c r="X79" s="45">
        <f>Y77</f>
        <v>0</v>
      </c>
      <c r="Y79" s="45">
        <f t="shared" si="24"/>
        <v>0</v>
      </c>
    </row>
    <row r="80" spans="1:25" x14ac:dyDescent="0.15">
      <c r="B80" s="36"/>
      <c r="C80" s="47" t="s">
        <v>157</v>
      </c>
      <c r="D80" s="47"/>
      <c r="E80" s="45">
        <f>E49-E78-E79</f>
        <v>0</v>
      </c>
      <c r="F80" s="45">
        <f>E80+F49-F78-F79</f>
        <v>0</v>
      </c>
      <c r="G80" s="45">
        <f t="shared" ref="G80:X80" si="25">F80+G49-G78-G79</f>
        <v>0</v>
      </c>
      <c r="H80" s="45">
        <f t="shared" si="25"/>
        <v>0</v>
      </c>
      <c r="I80" s="45">
        <f t="shared" si="25"/>
        <v>0</v>
      </c>
      <c r="J80" s="45">
        <f t="shared" si="25"/>
        <v>0</v>
      </c>
      <c r="K80" s="45">
        <f t="shared" si="25"/>
        <v>0</v>
      </c>
      <c r="L80" s="45">
        <f t="shared" si="25"/>
        <v>0</v>
      </c>
      <c r="M80" s="45">
        <f t="shared" si="25"/>
        <v>0</v>
      </c>
      <c r="N80" s="45">
        <f t="shared" si="25"/>
        <v>0</v>
      </c>
      <c r="O80" s="45">
        <f t="shared" si="25"/>
        <v>0</v>
      </c>
      <c r="P80" s="45">
        <f t="shared" si="25"/>
        <v>0</v>
      </c>
      <c r="Q80" s="45">
        <f t="shared" si="25"/>
        <v>0</v>
      </c>
      <c r="R80" s="45">
        <f t="shared" si="25"/>
        <v>0</v>
      </c>
      <c r="S80" s="45">
        <f t="shared" si="25"/>
        <v>0</v>
      </c>
      <c r="T80" s="45">
        <f t="shared" si="25"/>
        <v>0</v>
      </c>
      <c r="U80" s="45">
        <f t="shared" si="25"/>
        <v>0</v>
      </c>
      <c r="V80" s="45">
        <f t="shared" si="25"/>
        <v>0</v>
      </c>
      <c r="W80" s="45">
        <f t="shared" si="25"/>
        <v>0</v>
      </c>
      <c r="X80" s="45">
        <f t="shared" si="25"/>
        <v>0</v>
      </c>
      <c r="Y80" s="45"/>
    </row>
    <row r="81" spans="1:26" ht="15" thickBo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3" spans="1:26" ht="15.75" x14ac:dyDescent="0.15">
      <c r="A83" s="3"/>
      <c r="B83" s="36"/>
      <c r="C83" s="47" t="s">
        <v>134</v>
      </c>
      <c r="D83" s="20">
        <f>主要工事一覧!C167</f>
        <v>0</v>
      </c>
    </row>
    <row r="84" spans="1:26" ht="15.75" x14ac:dyDescent="0.15">
      <c r="A84" s="3"/>
      <c r="B84" s="19"/>
      <c r="C84" s="19"/>
      <c r="D84" s="17"/>
      <c r="Y84" s="123" t="s">
        <v>53</v>
      </c>
    </row>
    <row r="85" spans="1:26" ht="15" x14ac:dyDescent="0.15">
      <c r="A85" s="148" t="s">
        <v>151</v>
      </c>
      <c r="E85" s="10">
        <v>30</v>
      </c>
      <c r="F85" s="10">
        <f t="shared" ref="F85:U86" si="26">E85+1</f>
        <v>31</v>
      </c>
      <c r="G85" s="10">
        <f t="shared" si="26"/>
        <v>32</v>
      </c>
      <c r="H85" s="10">
        <f t="shared" si="26"/>
        <v>33</v>
      </c>
      <c r="I85" s="10">
        <f t="shared" si="26"/>
        <v>34</v>
      </c>
      <c r="J85" s="10">
        <f t="shared" si="26"/>
        <v>35</v>
      </c>
      <c r="K85" s="10">
        <f t="shared" si="26"/>
        <v>36</v>
      </c>
      <c r="L85" s="10">
        <f t="shared" si="26"/>
        <v>37</v>
      </c>
      <c r="M85" s="10">
        <f t="shared" si="26"/>
        <v>38</v>
      </c>
      <c r="N85" s="10">
        <f t="shared" si="26"/>
        <v>39</v>
      </c>
      <c r="O85" s="10">
        <f t="shared" si="26"/>
        <v>40</v>
      </c>
      <c r="P85" s="10">
        <f t="shared" si="26"/>
        <v>41</v>
      </c>
      <c r="Q85" s="10">
        <f t="shared" si="26"/>
        <v>42</v>
      </c>
      <c r="R85" s="10">
        <f t="shared" si="26"/>
        <v>43</v>
      </c>
      <c r="S85" s="10">
        <f t="shared" si="26"/>
        <v>44</v>
      </c>
      <c r="T85" s="10">
        <f t="shared" si="26"/>
        <v>45</v>
      </c>
      <c r="U85" s="10">
        <f t="shared" si="26"/>
        <v>46</v>
      </c>
      <c r="V85" s="10">
        <f t="shared" ref="V85:X86" si="27">U85+1</f>
        <v>47</v>
      </c>
      <c r="W85" s="10">
        <f t="shared" si="27"/>
        <v>48</v>
      </c>
      <c r="X85" s="10">
        <f t="shared" si="27"/>
        <v>49</v>
      </c>
      <c r="Y85" s="124"/>
    </row>
    <row r="86" spans="1:26" x14ac:dyDescent="0.15">
      <c r="E86" s="6">
        <v>1</v>
      </c>
      <c r="F86" s="6">
        <f t="shared" si="26"/>
        <v>2</v>
      </c>
      <c r="G86" s="6">
        <f t="shared" si="26"/>
        <v>3</v>
      </c>
      <c r="H86" s="6">
        <f t="shared" si="26"/>
        <v>4</v>
      </c>
      <c r="I86" s="6">
        <f t="shared" si="26"/>
        <v>5</v>
      </c>
      <c r="J86" s="6">
        <f t="shared" si="26"/>
        <v>6</v>
      </c>
      <c r="K86" s="6">
        <f t="shared" si="26"/>
        <v>7</v>
      </c>
      <c r="L86" s="6">
        <f t="shared" si="26"/>
        <v>8</v>
      </c>
      <c r="M86" s="6">
        <f t="shared" si="26"/>
        <v>9</v>
      </c>
      <c r="N86" s="6">
        <f t="shared" si="26"/>
        <v>10</v>
      </c>
      <c r="O86" s="6">
        <f t="shared" si="26"/>
        <v>11</v>
      </c>
      <c r="P86" s="6">
        <f t="shared" si="26"/>
        <v>12</v>
      </c>
      <c r="Q86" s="6">
        <f t="shared" si="26"/>
        <v>13</v>
      </c>
      <c r="R86" s="6">
        <f t="shared" si="26"/>
        <v>14</v>
      </c>
      <c r="S86" s="6">
        <f t="shared" si="26"/>
        <v>15</v>
      </c>
      <c r="T86" s="6">
        <f t="shared" si="26"/>
        <v>16</v>
      </c>
      <c r="U86" s="6">
        <f t="shared" si="26"/>
        <v>17</v>
      </c>
      <c r="V86" s="6">
        <f t="shared" si="27"/>
        <v>18</v>
      </c>
      <c r="W86" s="6">
        <f t="shared" si="27"/>
        <v>19</v>
      </c>
      <c r="X86" s="6">
        <f t="shared" si="27"/>
        <v>20</v>
      </c>
      <c r="Y86" s="125" t="s">
        <v>54</v>
      </c>
    </row>
    <row r="87" spans="1:26" x14ac:dyDescent="0.15">
      <c r="E87" s="7">
        <v>43555</v>
      </c>
      <c r="F87" s="7">
        <f t="shared" ref="F87:X87" si="28">DATE(YEAR(E87)+1,MONTH(E87),DAY(E87))</f>
        <v>43921</v>
      </c>
      <c r="G87" s="7">
        <f t="shared" si="28"/>
        <v>44286</v>
      </c>
      <c r="H87" s="7">
        <f t="shared" si="28"/>
        <v>44651</v>
      </c>
      <c r="I87" s="7">
        <f t="shared" si="28"/>
        <v>45016</v>
      </c>
      <c r="J87" s="7">
        <f t="shared" si="28"/>
        <v>45382</v>
      </c>
      <c r="K87" s="7">
        <f t="shared" si="28"/>
        <v>45747</v>
      </c>
      <c r="L87" s="7">
        <f t="shared" si="28"/>
        <v>46112</v>
      </c>
      <c r="M87" s="7">
        <f t="shared" si="28"/>
        <v>46477</v>
      </c>
      <c r="N87" s="7">
        <f t="shared" si="28"/>
        <v>46843</v>
      </c>
      <c r="O87" s="7">
        <f t="shared" si="28"/>
        <v>47208</v>
      </c>
      <c r="P87" s="7">
        <f t="shared" si="28"/>
        <v>47573</v>
      </c>
      <c r="Q87" s="7">
        <f t="shared" si="28"/>
        <v>47938</v>
      </c>
      <c r="R87" s="7">
        <f t="shared" si="28"/>
        <v>48304</v>
      </c>
      <c r="S87" s="7">
        <f t="shared" si="28"/>
        <v>48669</v>
      </c>
      <c r="T87" s="7">
        <f t="shared" si="28"/>
        <v>49034</v>
      </c>
      <c r="U87" s="7">
        <f t="shared" si="28"/>
        <v>49399</v>
      </c>
      <c r="V87" s="7">
        <f t="shared" si="28"/>
        <v>49765</v>
      </c>
      <c r="W87" s="7">
        <f t="shared" si="28"/>
        <v>50130</v>
      </c>
      <c r="X87" s="7">
        <f t="shared" si="28"/>
        <v>50495</v>
      </c>
      <c r="Y87" s="8"/>
    </row>
    <row r="88" spans="1:26" x14ac:dyDescent="0.15">
      <c r="B88" s="36"/>
      <c r="C88" s="47" t="s">
        <v>158</v>
      </c>
      <c r="D88" s="47"/>
      <c r="E88" s="46">
        <f>主要工事一覧!D167</f>
        <v>0</v>
      </c>
      <c r="F88" s="46">
        <f>主要工事一覧!E167</f>
        <v>0</v>
      </c>
      <c r="G88" s="46">
        <f>主要工事一覧!F167</f>
        <v>0</v>
      </c>
      <c r="H88" s="46">
        <f>主要工事一覧!G167</f>
        <v>0</v>
      </c>
      <c r="I88" s="46">
        <f>主要工事一覧!H167</f>
        <v>0</v>
      </c>
      <c r="J88" s="46">
        <f>主要工事一覧!I167</f>
        <v>0</v>
      </c>
      <c r="K88" s="46">
        <f>主要工事一覧!J167</f>
        <v>0</v>
      </c>
      <c r="L88" s="46">
        <f>主要工事一覧!K167</f>
        <v>0</v>
      </c>
      <c r="M88" s="46">
        <f>主要工事一覧!L167</f>
        <v>0</v>
      </c>
      <c r="N88" s="46">
        <f>主要工事一覧!M167</f>
        <v>0</v>
      </c>
      <c r="O88" s="46">
        <f>主要工事一覧!N167</f>
        <v>0</v>
      </c>
      <c r="P88" s="46">
        <f>主要工事一覧!O167</f>
        <v>0</v>
      </c>
      <c r="Q88" s="46">
        <f>主要工事一覧!P167</f>
        <v>0</v>
      </c>
      <c r="R88" s="46">
        <f>主要工事一覧!Q167</f>
        <v>0</v>
      </c>
      <c r="S88" s="46">
        <f>主要工事一覧!R167</f>
        <v>0</v>
      </c>
      <c r="T88" s="46">
        <f>主要工事一覧!S167</f>
        <v>0</v>
      </c>
      <c r="U88" s="46">
        <f>主要工事一覧!T167</f>
        <v>0</v>
      </c>
      <c r="V88" s="46">
        <f>主要工事一覧!U167</f>
        <v>0</v>
      </c>
      <c r="W88" s="46">
        <f>主要工事一覧!V167</f>
        <v>0</v>
      </c>
      <c r="X88" s="46">
        <f>主要工事一覧!W167</f>
        <v>0</v>
      </c>
      <c r="Y88" s="46">
        <f>SUM(E88:X88)</f>
        <v>0</v>
      </c>
    </row>
    <row r="89" spans="1:26" x14ac:dyDescent="0.15">
      <c r="B89" s="36"/>
      <c r="C89" s="47" t="s">
        <v>138</v>
      </c>
      <c r="D89" s="4">
        <v>1</v>
      </c>
      <c r="E89" s="45">
        <f t="shared" ref="E89:X89" si="29">E88*$D$89</f>
        <v>0</v>
      </c>
      <c r="F89" s="45">
        <f t="shared" si="29"/>
        <v>0</v>
      </c>
      <c r="G89" s="45">
        <f t="shared" si="29"/>
        <v>0</v>
      </c>
      <c r="H89" s="45">
        <f t="shared" si="29"/>
        <v>0</v>
      </c>
      <c r="I89" s="45">
        <f t="shared" si="29"/>
        <v>0</v>
      </c>
      <c r="J89" s="45">
        <f t="shared" si="29"/>
        <v>0</v>
      </c>
      <c r="K89" s="45">
        <f t="shared" si="29"/>
        <v>0</v>
      </c>
      <c r="L89" s="45">
        <f t="shared" si="29"/>
        <v>0</v>
      </c>
      <c r="M89" s="45">
        <f t="shared" si="29"/>
        <v>0</v>
      </c>
      <c r="N89" s="45">
        <f t="shared" si="29"/>
        <v>0</v>
      </c>
      <c r="O89" s="45">
        <f t="shared" si="29"/>
        <v>0</v>
      </c>
      <c r="P89" s="45">
        <f t="shared" si="29"/>
        <v>0</v>
      </c>
      <c r="Q89" s="45">
        <f t="shared" si="29"/>
        <v>0</v>
      </c>
      <c r="R89" s="45">
        <f t="shared" si="29"/>
        <v>0</v>
      </c>
      <c r="S89" s="45">
        <f t="shared" si="29"/>
        <v>0</v>
      </c>
      <c r="T89" s="45">
        <f t="shared" si="29"/>
        <v>0</v>
      </c>
      <c r="U89" s="45">
        <f t="shared" si="29"/>
        <v>0</v>
      </c>
      <c r="V89" s="45">
        <f t="shared" si="29"/>
        <v>0</v>
      </c>
      <c r="W89" s="45">
        <f t="shared" si="29"/>
        <v>0</v>
      </c>
      <c r="X89" s="45">
        <f t="shared" si="29"/>
        <v>0</v>
      </c>
      <c r="Y89" s="45">
        <f>SUM(E89:X89)</f>
        <v>0</v>
      </c>
    </row>
    <row r="91" spans="1:26" x14ac:dyDescent="0.15">
      <c r="E91" s="10">
        <v>30</v>
      </c>
      <c r="F91" s="10">
        <f t="shared" ref="F91:X91" si="30">E91+1</f>
        <v>31</v>
      </c>
      <c r="G91" s="10">
        <f t="shared" si="30"/>
        <v>32</v>
      </c>
      <c r="H91" s="10">
        <f t="shared" si="30"/>
        <v>33</v>
      </c>
      <c r="I91" s="10">
        <f t="shared" si="30"/>
        <v>34</v>
      </c>
      <c r="J91" s="10">
        <f t="shared" si="30"/>
        <v>35</v>
      </c>
      <c r="K91" s="10">
        <f t="shared" si="30"/>
        <v>36</v>
      </c>
      <c r="L91" s="10">
        <f t="shared" si="30"/>
        <v>37</v>
      </c>
      <c r="M91" s="10">
        <f t="shared" si="30"/>
        <v>38</v>
      </c>
      <c r="N91" s="10">
        <f t="shared" si="30"/>
        <v>39</v>
      </c>
      <c r="O91" s="10">
        <f t="shared" si="30"/>
        <v>40</v>
      </c>
      <c r="P91" s="10">
        <f t="shared" si="30"/>
        <v>41</v>
      </c>
      <c r="Q91" s="10">
        <f t="shared" si="30"/>
        <v>42</v>
      </c>
      <c r="R91" s="10">
        <f t="shared" si="30"/>
        <v>43</v>
      </c>
      <c r="S91" s="10">
        <f t="shared" si="30"/>
        <v>44</v>
      </c>
      <c r="T91" s="10">
        <f t="shared" si="30"/>
        <v>45</v>
      </c>
      <c r="U91" s="10">
        <f t="shared" si="30"/>
        <v>46</v>
      </c>
      <c r="V91" s="10">
        <f t="shared" si="30"/>
        <v>47</v>
      </c>
      <c r="W91" s="10">
        <f t="shared" si="30"/>
        <v>48</v>
      </c>
      <c r="X91" s="10">
        <f t="shared" si="30"/>
        <v>49</v>
      </c>
      <c r="Y91" s="5" t="s">
        <v>139</v>
      </c>
    </row>
    <row r="92" spans="1:26" x14ac:dyDescent="0.15">
      <c r="B92" s="91"/>
      <c r="C92" s="48">
        <f t="array" ref="C92:C111">TRANSPOSE(E85:X85)</f>
        <v>30</v>
      </c>
      <c r="D92" s="40">
        <f t="array" ref="D92:D111">TRANSPOSE(E89:X89)</f>
        <v>0</v>
      </c>
      <c r="E92" s="39" t="str">
        <f t="shared" ref="E92:E111" si="31">IF($C92&lt;E$85,$D92/$D$83,"")</f>
        <v/>
      </c>
      <c r="F92" s="39" t="str">
        <f>IF(AND($C92&lt;F$85,COUNT($E92:E92)&lt;$D$83),$D92/$D$83,"")</f>
        <v/>
      </c>
      <c r="G92" s="39" t="str">
        <f>IF(AND($C92&lt;G$85,COUNT($E92:F92)&lt;$D$83),$D92/$D$83,"")</f>
        <v/>
      </c>
      <c r="H92" s="39" t="str">
        <f>IF(AND($C92&lt;H$85,COUNT($E92:G92)&lt;$D$83),$D92/$D$83,"")</f>
        <v/>
      </c>
      <c r="I92" s="39" t="str">
        <f>IF(AND($C92&lt;I$85,COUNT($E92:H92)&lt;$D$83),$D92/$D$83,"")</f>
        <v/>
      </c>
      <c r="J92" s="39" t="str">
        <f>IF(AND($C92&lt;J$85,COUNT($E92:I92)&lt;$D$83),$D92/$D$83,"")</f>
        <v/>
      </c>
      <c r="K92" s="39" t="str">
        <f>IF(AND($C92&lt;K$85,COUNT($E92:J92)&lt;$D$83),$D92/$D$83,"")</f>
        <v/>
      </c>
      <c r="L92" s="39" t="str">
        <f>IF(AND($C92&lt;L$85,COUNT($E92:K92)&lt;$D$83),$D92/$D$83,"")</f>
        <v/>
      </c>
      <c r="M92" s="39" t="str">
        <f>IF(AND($C92&lt;M$85,COUNT($E92:L92)&lt;$D$83),$D92/$D$83,"")</f>
        <v/>
      </c>
      <c r="N92" s="39" t="str">
        <f>IF(AND($C92&lt;N$85,COUNT($E92:M92)&lt;$D$83),$D92/$D$83,"")</f>
        <v/>
      </c>
      <c r="O92" s="39" t="str">
        <f>IF(AND($C92&lt;O$85,COUNT($E92:N92)&lt;$D$83),$D92/$D$83,"")</f>
        <v/>
      </c>
      <c r="P92" s="39" t="str">
        <f>IF(AND($C92&lt;P$85,COUNT($E92:O92)&lt;$D$83),$D92/$D$83,"")</f>
        <v/>
      </c>
      <c r="Q92" s="39" t="str">
        <f>IF(AND($C92&lt;Q$85,COUNT($E92:P92)&lt;$D$83),$D92/$D$83,"")</f>
        <v/>
      </c>
      <c r="R92" s="39" t="str">
        <f>IF(AND($C92&lt;R$85,COUNT($E92:Q92)&lt;$D$83),$D92/$D$83,"")</f>
        <v/>
      </c>
      <c r="S92" s="39" t="str">
        <f>IF(AND($C92&lt;S$85,COUNT($E92:R92)&lt;$D$83),$D92/$D$83,"")</f>
        <v/>
      </c>
      <c r="T92" s="39" t="str">
        <f>IF(AND($C92&lt;T$85,COUNT($E92:S92)&lt;$D$83),$D92/$D$83,"")</f>
        <v/>
      </c>
      <c r="U92" s="39" t="str">
        <f>IF(AND($C92&lt;U$85,COUNT($E92:T92)&lt;$D$83),$D92/$D$83,"")</f>
        <v/>
      </c>
      <c r="V92" s="39" t="str">
        <f>IF(AND($C92&lt;V$85,COUNT($E92:U92)&lt;$D$83),$D92/$D$83,"")</f>
        <v/>
      </c>
      <c r="W92" s="39" t="str">
        <f>IF(AND($C92&lt;W$85,COUNT($E92:V92)&lt;$D$83),$D92/$D$83,"")</f>
        <v/>
      </c>
      <c r="X92" s="39" t="str">
        <f>IF(AND($C92&lt;X$85,COUNT($E92:W92)&lt;$D$83),$D92/$D$83,"")</f>
        <v/>
      </c>
      <c r="Y92" s="39">
        <f t="shared" ref="Y92:Y111" si="32">D92-SUM(E92:X92)</f>
        <v>0</v>
      </c>
    </row>
    <row r="93" spans="1:26" x14ac:dyDescent="0.15">
      <c r="B93" s="92"/>
      <c r="C93" s="49">
        <v>31</v>
      </c>
      <c r="D93" s="41">
        <v>0</v>
      </c>
      <c r="E93" s="42" t="str">
        <f t="shared" si="31"/>
        <v/>
      </c>
      <c r="F93" s="79" t="str">
        <f>IF(AND($C93&lt;F$85,COUNT($E93:E93)&lt;$D$83),$D93/$D$83,"")</f>
        <v/>
      </c>
      <c r="G93" s="79" t="str">
        <f>IF(AND($C93&lt;G$85,COUNT($E93:F93)&lt;$D$83),$D93/$D$83,"")</f>
        <v/>
      </c>
      <c r="H93" s="79" t="str">
        <f>IF(AND($C93&lt;H$85,COUNT($E93:G93)&lt;$D$83),$D93/$D$83,"")</f>
        <v/>
      </c>
      <c r="I93" s="79" t="str">
        <f>IF(AND($C93&lt;I$85,COUNT($E93:H93)&lt;$D$83),$D93/$D$83,"")</f>
        <v/>
      </c>
      <c r="J93" s="79" t="str">
        <f>IF(AND($C93&lt;J$85,COUNT($E93:I93)&lt;$D$83),$D93/$D$83,"")</f>
        <v/>
      </c>
      <c r="K93" s="79" t="str">
        <f>IF(AND($C93&lt;K$85,COUNT($E93:J93)&lt;$D$83),$D93/$D$83,"")</f>
        <v/>
      </c>
      <c r="L93" s="79" t="str">
        <f>IF(AND($C93&lt;L$85,COUNT($E93:K93)&lt;$D$83),$D93/$D$83,"")</f>
        <v/>
      </c>
      <c r="M93" s="79" t="str">
        <f>IF(AND($C93&lt;M$85,COUNT($E93:L93)&lt;$D$83),$D93/$D$83,"")</f>
        <v/>
      </c>
      <c r="N93" s="79" t="str">
        <f>IF(AND($C93&lt;N$85,COUNT($E93:M93)&lt;$D$83),$D93/$D$83,"")</f>
        <v/>
      </c>
      <c r="O93" s="79" t="str">
        <f>IF(AND($C93&lt;O$85,COUNT($E93:N93)&lt;$D$83),$D93/$D$83,"")</f>
        <v/>
      </c>
      <c r="P93" s="79" t="str">
        <f>IF(AND($C93&lt;P$85,COUNT($E93:O93)&lt;$D$83),$D93/$D$83,"")</f>
        <v/>
      </c>
      <c r="Q93" s="79" t="str">
        <f>IF(AND($C93&lt;Q$85,COUNT($E93:P93)&lt;$D$83),$D93/$D$83,"")</f>
        <v/>
      </c>
      <c r="R93" s="79" t="str">
        <f>IF(AND($C93&lt;R$85,COUNT($E93:Q93)&lt;$D$83),$D93/$D$83,"")</f>
        <v/>
      </c>
      <c r="S93" s="79" t="str">
        <f>IF(AND($C93&lt;S$85,COUNT($E93:R93)&lt;$D$83),$D93/$D$83,"")</f>
        <v/>
      </c>
      <c r="T93" s="79" t="str">
        <f>IF(AND($C93&lt;T$85,COUNT($E93:S93)&lt;$D$83),$D93/$D$83,"")</f>
        <v/>
      </c>
      <c r="U93" s="79" t="str">
        <f>IF(AND($C93&lt;U$85,COUNT($E93:T93)&lt;$D$83),$D93/$D$83,"")</f>
        <v/>
      </c>
      <c r="V93" s="79" t="str">
        <f>IF(AND($C93&lt;V$85,COUNT($E93:U93)&lt;$D$83),$D93/$D$83,"")</f>
        <v/>
      </c>
      <c r="W93" s="79" t="str">
        <f>IF(AND($C93&lt;W$85,COUNT($E93:V93)&lt;$D$83),$D93/$D$83,"")</f>
        <v/>
      </c>
      <c r="X93" s="79" t="str">
        <f>IF(AND($C93&lt;X$85,COUNT($E93:W93)&lt;$D$83),$D93/$D$83,"")</f>
        <v/>
      </c>
      <c r="Y93" s="42">
        <f t="shared" si="32"/>
        <v>0</v>
      </c>
    </row>
    <row r="94" spans="1:26" x14ac:dyDescent="0.15">
      <c r="B94" s="92"/>
      <c r="C94" s="49">
        <v>32</v>
      </c>
      <c r="D94" s="41">
        <v>0</v>
      </c>
      <c r="E94" s="42" t="str">
        <f t="shared" si="31"/>
        <v/>
      </c>
      <c r="F94" s="79" t="str">
        <f>IF(AND($C94&lt;F$85,COUNT($E94:E94)&lt;$D$83),$D94/$D$83,"")</f>
        <v/>
      </c>
      <c r="G94" s="79" t="str">
        <f>IF(AND($C94&lt;G$85,COUNT($E94:F94)&lt;$D$83),$D94/$D$83,"")</f>
        <v/>
      </c>
      <c r="H94" s="79" t="str">
        <f>IF(AND($C94&lt;H$85,COUNT($E94:G94)&lt;$D$83),$D94/$D$83,"")</f>
        <v/>
      </c>
      <c r="I94" s="79" t="str">
        <f>IF(AND($C94&lt;I$85,COUNT($E94:H94)&lt;$D$83),$D94/$D$83,"")</f>
        <v/>
      </c>
      <c r="J94" s="79" t="str">
        <f>IF(AND($C94&lt;J$85,COUNT($E94:I94)&lt;$D$83),$D94/$D$83,"")</f>
        <v/>
      </c>
      <c r="K94" s="79" t="str">
        <f>IF(AND($C94&lt;K$85,COUNT($E94:J94)&lt;$D$83),$D94/$D$83,"")</f>
        <v/>
      </c>
      <c r="L94" s="79" t="str">
        <f>IF(AND($C94&lt;L$85,COUNT($E94:K94)&lt;$D$83),$D94/$D$83,"")</f>
        <v/>
      </c>
      <c r="M94" s="79" t="str">
        <f>IF(AND($C94&lt;M$85,COUNT($E94:L94)&lt;$D$83),$D94/$D$83,"")</f>
        <v/>
      </c>
      <c r="N94" s="79" t="str">
        <f>IF(AND($C94&lt;N$85,COUNT($E94:M94)&lt;$D$83),$D94/$D$83,"")</f>
        <v/>
      </c>
      <c r="O94" s="79" t="str">
        <f>IF(AND($C94&lt;O$85,COUNT($E94:N94)&lt;$D$83),$D94/$D$83,"")</f>
        <v/>
      </c>
      <c r="P94" s="79" t="str">
        <f>IF(AND($C94&lt;P$85,COUNT($E94:O94)&lt;$D$83),$D94/$D$83,"")</f>
        <v/>
      </c>
      <c r="Q94" s="79" t="str">
        <f>IF(AND($C94&lt;Q$85,COUNT($E94:P94)&lt;$D$83),$D94/$D$83,"")</f>
        <v/>
      </c>
      <c r="R94" s="79" t="str">
        <f>IF(AND($C94&lt;R$85,COUNT($E94:Q94)&lt;$D$83),$D94/$D$83,"")</f>
        <v/>
      </c>
      <c r="S94" s="79" t="str">
        <f>IF(AND($C94&lt;S$85,COUNT($E94:R94)&lt;$D$83),$D94/$D$83,"")</f>
        <v/>
      </c>
      <c r="T94" s="79" t="str">
        <f>IF(AND($C94&lt;T$85,COUNT($E94:S94)&lt;$D$83),$D94/$D$83,"")</f>
        <v/>
      </c>
      <c r="U94" s="79" t="str">
        <f>IF(AND($C94&lt;U$85,COUNT($E94:T94)&lt;$D$83),$D94/$D$83,"")</f>
        <v/>
      </c>
      <c r="V94" s="79" t="str">
        <f>IF(AND($C94&lt;V$85,COUNT($E94:U94)&lt;$D$83),$D94/$D$83,"")</f>
        <v/>
      </c>
      <c r="W94" s="79" t="str">
        <f>IF(AND($C94&lt;W$85,COUNT($E94:V94)&lt;$D$83),$D94/$D$83,"")</f>
        <v/>
      </c>
      <c r="X94" s="79" t="str">
        <f>IF(AND($C94&lt;X$85,COUNT($E94:W94)&lt;$D$83),$D94/$D$83,"")</f>
        <v/>
      </c>
      <c r="Y94" s="42">
        <f t="shared" si="32"/>
        <v>0</v>
      </c>
    </row>
    <row r="95" spans="1:26" x14ac:dyDescent="0.15">
      <c r="B95" s="92"/>
      <c r="C95" s="49">
        <v>33</v>
      </c>
      <c r="D95" s="41">
        <v>0</v>
      </c>
      <c r="E95" s="42" t="str">
        <f t="shared" si="31"/>
        <v/>
      </c>
      <c r="F95" s="79" t="str">
        <f>IF(AND($C95&lt;F$85,COUNT($E95:E95)&lt;$D$83),$D95/$D$83,"")</f>
        <v/>
      </c>
      <c r="G95" s="79" t="str">
        <f>IF(AND($C95&lt;G$85,COUNT($E95:F95)&lt;$D$83),$D95/$D$83,"")</f>
        <v/>
      </c>
      <c r="H95" s="79" t="str">
        <f>IF(AND($C95&lt;H$85,COUNT($E95:G95)&lt;$D$83),$D95/$D$83,"")</f>
        <v/>
      </c>
      <c r="I95" s="79" t="str">
        <f>IF(AND($C95&lt;I$85,COUNT($E95:H95)&lt;$D$83),$D95/$D$83,"")</f>
        <v/>
      </c>
      <c r="J95" s="79" t="str">
        <f>IF(AND($C95&lt;J$85,COUNT($E95:I95)&lt;$D$83),$D95/$D$83,"")</f>
        <v/>
      </c>
      <c r="K95" s="79" t="str">
        <f>IF(AND($C95&lt;K$85,COUNT($E95:J95)&lt;$D$83),$D95/$D$83,"")</f>
        <v/>
      </c>
      <c r="L95" s="79" t="str">
        <f>IF(AND($C95&lt;L$85,COUNT($E95:K95)&lt;$D$83),$D95/$D$83,"")</f>
        <v/>
      </c>
      <c r="M95" s="79" t="str">
        <f>IF(AND($C95&lt;M$85,COUNT($E95:L95)&lt;$D$83),$D95/$D$83,"")</f>
        <v/>
      </c>
      <c r="N95" s="79" t="str">
        <f>IF(AND($C95&lt;N$85,COUNT($E95:M95)&lt;$D$83),$D95/$D$83,"")</f>
        <v/>
      </c>
      <c r="O95" s="79" t="str">
        <f>IF(AND($C95&lt;O$85,COUNT($E95:N95)&lt;$D$83),$D95/$D$83,"")</f>
        <v/>
      </c>
      <c r="P95" s="79" t="str">
        <f>IF(AND($C95&lt;P$85,COUNT($E95:O95)&lt;$D$83),$D95/$D$83,"")</f>
        <v/>
      </c>
      <c r="Q95" s="79" t="str">
        <f>IF(AND($C95&lt;Q$85,COUNT($E95:P95)&lt;$D$83),$D95/$D$83,"")</f>
        <v/>
      </c>
      <c r="R95" s="79" t="str">
        <f>IF(AND($C95&lt;R$85,COUNT($E95:Q95)&lt;$D$83),$D95/$D$83,"")</f>
        <v/>
      </c>
      <c r="S95" s="79" t="str">
        <f>IF(AND($C95&lt;S$85,COUNT($E95:R95)&lt;$D$83),$D95/$D$83,"")</f>
        <v/>
      </c>
      <c r="T95" s="79" t="str">
        <f>IF(AND($C95&lt;T$85,COUNT($E95:S95)&lt;$D$83),$D95/$D$83,"")</f>
        <v/>
      </c>
      <c r="U95" s="79" t="str">
        <f>IF(AND($C95&lt;U$85,COUNT($E95:T95)&lt;$D$83),$D95/$D$83,"")</f>
        <v/>
      </c>
      <c r="V95" s="79" t="str">
        <f>IF(AND($C95&lt;V$85,COUNT($E95:U95)&lt;$D$83),$D95/$D$83,"")</f>
        <v/>
      </c>
      <c r="W95" s="79" t="str">
        <f>IF(AND($C95&lt;W$85,COUNT($E95:V95)&lt;$D$83),$D95/$D$83,"")</f>
        <v/>
      </c>
      <c r="X95" s="79" t="str">
        <f>IF(AND($C95&lt;X$85,COUNT($E95:W95)&lt;$D$83),$D95/$D$83,"")</f>
        <v/>
      </c>
      <c r="Y95" s="42">
        <f t="shared" si="32"/>
        <v>0</v>
      </c>
    </row>
    <row r="96" spans="1:26" x14ac:dyDescent="0.15">
      <c r="B96" s="92"/>
      <c r="C96" s="49">
        <v>34</v>
      </c>
      <c r="D96" s="41">
        <v>0</v>
      </c>
      <c r="E96" s="42" t="str">
        <f t="shared" si="31"/>
        <v/>
      </c>
      <c r="F96" s="79" t="str">
        <f>IF(AND($C96&lt;F$85,COUNT($E96:E96)&lt;$D$83),$D96/$D$83,"")</f>
        <v/>
      </c>
      <c r="G96" s="79" t="str">
        <f>IF(AND($C96&lt;G$85,COUNT($E96:F96)&lt;$D$83),$D96/$D$83,"")</f>
        <v/>
      </c>
      <c r="H96" s="79" t="str">
        <f>IF(AND($C96&lt;H$85,COUNT($E96:G96)&lt;$D$83),$D96/$D$83,"")</f>
        <v/>
      </c>
      <c r="I96" s="79" t="str">
        <f>IF(AND($C96&lt;I$85,COUNT($E96:H96)&lt;$D$83),$D96/$D$83,"")</f>
        <v/>
      </c>
      <c r="J96" s="79" t="str">
        <f>IF(AND($C96&lt;J$85,COUNT($E96:I96)&lt;$D$83),$D96/$D$83,"")</f>
        <v/>
      </c>
      <c r="K96" s="79" t="str">
        <f>IF(AND($C96&lt;K$85,COUNT($E96:J96)&lt;$D$83),$D96/$D$83,"")</f>
        <v/>
      </c>
      <c r="L96" s="79" t="str">
        <f>IF(AND($C96&lt;L$85,COUNT($E96:K96)&lt;$D$83),$D96/$D$83,"")</f>
        <v/>
      </c>
      <c r="M96" s="79" t="str">
        <f>IF(AND($C96&lt;M$85,COUNT($E96:L96)&lt;$D$83),$D96/$D$83,"")</f>
        <v/>
      </c>
      <c r="N96" s="79" t="str">
        <f>IF(AND($C96&lt;N$85,COUNT($E96:M96)&lt;$D$83),$D96/$D$83,"")</f>
        <v/>
      </c>
      <c r="O96" s="79" t="str">
        <f>IF(AND($C96&lt;O$85,COUNT($E96:N96)&lt;$D$83),$D96/$D$83,"")</f>
        <v/>
      </c>
      <c r="P96" s="79" t="str">
        <f>IF(AND($C96&lt;P$85,COUNT($E96:O96)&lt;$D$83),$D96/$D$83,"")</f>
        <v/>
      </c>
      <c r="Q96" s="79" t="str">
        <f>IF(AND($C96&lt;Q$85,COUNT($E96:P96)&lt;$D$83),$D96/$D$83,"")</f>
        <v/>
      </c>
      <c r="R96" s="79" t="str">
        <f>IF(AND($C96&lt;R$85,COUNT($E96:Q96)&lt;$D$83),$D96/$D$83,"")</f>
        <v/>
      </c>
      <c r="S96" s="79" t="str">
        <f>IF(AND($C96&lt;S$85,COUNT($E96:R96)&lt;$D$83),$D96/$D$83,"")</f>
        <v/>
      </c>
      <c r="T96" s="79" t="str">
        <f>IF(AND($C96&lt;T$85,COUNT($E96:S96)&lt;$D$83),$D96/$D$83,"")</f>
        <v/>
      </c>
      <c r="U96" s="79" t="str">
        <f>IF(AND($C96&lt;U$85,COUNT($E96:T96)&lt;$D$83),$D96/$D$83,"")</f>
        <v/>
      </c>
      <c r="V96" s="79" t="str">
        <f>IF(AND($C96&lt;V$85,COUNT($E96:U96)&lt;$D$83),$D96/$D$83,"")</f>
        <v/>
      </c>
      <c r="W96" s="79" t="str">
        <f>IF(AND($C96&lt;W$85,COUNT($E96:V96)&lt;$D$83),$D96/$D$83,"")</f>
        <v/>
      </c>
      <c r="X96" s="79" t="str">
        <f>IF(AND($C96&lt;X$85,COUNT($E96:W96)&lt;$D$83),$D96/$D$83,"")</f>
        <v/>
      </c>
      <c r="Y96" s="42">
        <f t="shared" si="32"/>
        <v>0</v>
      </c>
    </row>
    <row r="97" spans="2:25" x14ac:dyDescent="0.15">
      <c r="B97" s="92"/>
      <c r="C97" s="49">
        <v>35</v>
      </c>
      <c r="D97" s="41">
        <v>0</v>
      </c>
      <c r="E97" s="42" t="str">
        <f t="shared" si="31"/>
        <v/>
      </c>
      <c r="F97" s="79" t="str">
        <f>IF(AND($C97&lt;F$85,COUNT($E97:E97)&lt;$D$83),$D97/$D$83,"")</f>
        <v/>
      </c>
      <c r="G97" s="79" t="str">
        <f>IF(AND($C97&lt;G$85,COUNT($E97:F97)&lt;$D$83),$D97/$D$83,"")</f>
        <v/>
      </c>
      <c r="H97" s="79" t="str">
        <f>IF(AND($C97&lt;H$85,COUNT($E97:G97)&lt;$D$83),$D97/$D$83,"")</f>
        <v/>
      </c>
      <c r="I97" s="79" t="str">
        <f>IF(AND($C97&lt;I$85,COUNT($E97:H97)&lt;$D$83),$D97/$D$83,"")</f>
        <v/>
      </c>
      <c r="J97" s="79" t="str">
        <f>IF(AND($C97&lt;J$85,COUNT($E97:I97)&lt;$D$83),$D97/$D$83,"")</f>
        <v/>
      </c>
      <c r="K97" s="79" t="str">
        <f>IF(AND($C97&lt;K$85,COUNT($E97:J97)&lt;$D$83),$D97/$D$83,"")</f>
        <v/>
      </c>
      <c r="L97" s="79" t="str">
        <f>IF(AND($C97&lt;L$85,COUNT($E97:K97)&lt;$D$83),$D97/$D$83,"")</f>
        <v/>
      </c>
      <c r="M97" s="79" t="str">
        <f>IF(AND($C97&lt;M$85,COUNT($E97:L97)&lt;$D$83),$D97/$D$83,"")</f>
        <v/>
      </c>
      <c r="N97" s="79" t="str">
        <f>IF(AND($C97&lt;N$85,COUNT($E97:M97)&lt;$D$83),$D97/$D$83,"")</f>
        <v/>
      </c>
      <c r="O97" s="79" t="str">
        <f>IF(AND($C97&lt;O$85,COUNT($E97:N97)&lt;$D$83),$D97/$D$83,"")</f>
        <v/>
      </c>
      <c r="P97" s="79" t="str">
        <f>IF(AND($C97&lt;P$85,COUNT($E97:O97)&lt;$D$83),$D97/$D$83,"")</f>
        <v/>
      </c>
      <c r="Q97" s="79" t="str">
        <f>IF(AND($C97&lt;Q$85,COUNT($E97:P97)&lt;$D$83),$D97/$D$83,"")</f>
        <v/>
      </c>
      <c r="R97" s="79" t="str">
        <f>IF(AND($C97&lt;R$85,COUNT($E97:Q97)&lt;$D$83),$D97/$D$83,"")</f>
        <v/>
      </c>
      <c r="S97" s="79" t="str">
        <f>IF(AND($C97&lt;S$85,COUNT($E97:R97)&lt;$D$83),$D97/$D$83,"")</f>
        <v/>
      </c>
      <c r="T97" s="79" t="str">
        <f>IF(AND($C97&lt;T$85,COUNT($E97:S97)&lt;$D$83),$D97/$D$83,"")</f>
        <v/>
      </c>
      <c r="U97" s="79" t="str">
        <f>IF(AND($C97&lt;U$85,COUNT($E97:T97)&lt;$D$83),$D97/$D$83,"")</f>
        <v/>
      </c>
      <c r="V97" s="79" t="str">
        <f>IF(AND($C97&lt;V$85,COUNT($E97:U97)&lt;$D$83),$D97/$D$83,"")</f>
        <v/>
      </c>
      <c r="W97" s="79" t="str">
        <f>IF(AND($C97&lt;W$85,COUNT($E97:V97)&lt;$D$83),$D97/$D$83,"")</f>
        <v/>
      </c>
      <c r="X97" s="79" t="str">
        <f>IF(AND($C97&lt;X$85,COUNT($E97:W97)&lt;$D$83),$D97/$D$83,"")</f>
        <v/>
      </c>
      <c r="Y97" s="42">
        <f t="shared" si="32"/>
        <v>0</v>
      </c>
    </row>
    <row r="98" spans="2:25" x14ac:dyDescent="0.15">
      <c r="B98" s="92"/>
      <c r="C98" s="49">
        <v>36</v>
      </c>
      <c r="D98" s="41">
        <v>0</v>
      </c>
      <c r="E98" s="42" t="str">
        <f t="shared" si="31"/>
        <v/>
      </c>
      <c r="F98" s="79" t="str">
        <f>IF(AND($C98&lt;F$85,COUNT($E98:E98)&lt;$D$83),$D98/$D$83,"")</f>
        <v/>
      </c>
      <c r="G98" s="79" t="str">
        <f>IF(AND($C98&lt;G$85,COUNT($E98:F98)&lt;$D$83),$D98/$D$83,"")</f>
        <v/>
      </c>
      <c r="H98" s="79" t="str">
        <f>IF(AND($C98&lt;H$85,COUNT($E98:G98)&lt;$D$83),$D98/$D$83,"")</f>
        <v/>
      </c>
      <c r="I98" s="79" t="str">
        <f>IF(AND($C98&lt;I$85,COUNT($E98:H98)&lt;$D$83),$D98/$D$83,"")</f>
        <v/>
      </c>
      <c r="J98" s="79" t="str">
        <f>IF(AND($C98&lt;J$85,COUNT($E98:I98)&lt;$D$83),$D98/$D$83,"")</f>
        <v/>
      </c>
      <c r="K98" s="79" t="str">
        <f>IF(AND($C98&lt;K$85,COUNT($E98:J98)&lt;$D$83),$D98/$D$83,"")</f>
        <v/>
      </c>
      <c r="L98" s="79" t="str">
        <f>IF(AND($C98&lt;L$85,COUNT($E98:K98)&lt;$D$83),$D98/$D$83,"")</f>
        <v/>
      </c>
      <c r="M98" s="79" t="str">
        <f>IF(AND($C98&lt;M$85,COUNT($E98:L98)&lt;$D$83),$D98/$D$83,"")</f>
        <v/>
      </c>
      <c r="N98" s="79" t="str">
        <f>IF(AND($C98&lt;N$85,COUNT($E98:M98)&lt;$D$83),$D98/$D$83,"")</f>
        <v/>
      </c>
      <c r="O98" s="79" t="str">
        <f>IF(AND($C98&lt;O$85,COUNT($E98:N98)&lt;$D$83),$D98/$D$83,"")</f>
        <v/>
      </c>
      <c r="P98" s="79" t="str">
        <f>IF(AND($C98&lt;P$85,COUNT($E98:O98)&lt;$D$83),$D98/$D$83,"")</f>
        <v/>
      </c>
      <c r="Q98" s="79" t="str">
        <f>IF(AND($C98&lt;Q$85,COUNT($E98:P98)&lt;$D$83),$D98/$D$83,"")</f>
        <v/>
      </c>
      <c r="R98" s="79" t="str">
        <f>IF(AND($C98&lt;R$85,COUNT($E98:Q98)&lt;$D$83),$D98/$D$83,"")</f>
        <v/>
      </c>
      <c r="S98" s="79" t="str">
        <f>IF(AND($C98&lt;S$85,COUNT($E98:R98)&lt;$D$83),$D98/$D$83,"")</f>
        <v/>
      </c>
      <c r="T98" s="79" t="str">
        <f>IF(AND($C98&lt;T$85,COUNT($E98:S98)&lt;$D$83),$D98/$D$83,"")</f>
        <v/>
      </c>
      <c r="U98" s="79" t="str">
        <f>IF(AND($C98&lt;U$85,COUNT($E98:T98)&lt;$D$83),$D98/$D$83,"")</f>
        <v/>
      </c>
      <c r="V98" s="79" t="str">
        <f>IF(AND($C98&lt;V$85,COUNT($E98:U98)&lt;$D$83),$D98/$D$83,"")</f>
        <v/>
      </c>
      <c r="W98" s="79" t="str">
        <f>IF(AND($C98&lt;W$85,COUNT($E98:V98)&lt;$D$83),$D98/$D$83,"")</f>
        <v/>
      </c>
      <c r="X98" s="79" t="str">
        <f>IF(AND($C98&lt;X$85,COUNT($E98:W98)&lt;$D$83),$D98/$D$83,"")</f>
        <v/>
      </c>
      <c r="Y98" s="42">
        <f t="shared" si="32"/>
        <v>0</v>
      </c>
    </row>
    <row r="99" spans="2:25" x14ac:dyDescent="0.15">
      <c r="B99" s="92"/>
      <c r="C99" s="49">
        <v>37</v>
      </c>
      <c r="D99" s="41">
        <v>0</v>
      </c>
      <c r="E99" s="42" t="str">
        <f t="shared" si="31"/>
        <v/>
      </c>
      <c r="F99" s="79" t="str">
        <f>IF(AND($C99&lt;F$85,COUNT($E99:E99)&lt;$D$83),$D99/$D$83,"")</f>
        <v/>
      </c>
      <c r="G99" s="79" t="str">
        <f>IF(AND($C99&lt;G$85,COUNT($E99:F99)&lt;$D$83),$D99/$D$83,"")</f>
        <v/>
      </c>
      <c r="H99" s="79" t="str">
        <f>IF(AND($C99&lt;H$85,COUNT($E99:G99)&lt;$D$83),$D99/$D$83,"")</f>
        <v/>
      </c>
      <c r="I99" s="79" t="str">
        <f>IF(AND($C99&lt;I$85,COUNT($E99:H99)&lt;$D$83),$D99/$D$83,"")</f>
        <v/>
      </c>
      <c r="J99" s="79" t="str">
        <f>IF(AND($C99&lt;J$85,COUNT($E99:I99)&lt;$D$83),$D99/$D$83,"")</f>
        <v/>
      </c>
      <c r="K99" s="79" t="str">
        <f>IF(AND($C99&lt;K$85,COUNT($E99:J99)&lt;$D$83),$D99/$D$83,"")</f>
        <v/>
      </c>
      <c r="L99" s="79" t="str">
        <f>IF(AND($C99&lt;L$85,COUNT($E99:K99)&lt;$D$83),$D99/$D$83,"")</f>
        <v/>
      </c>
      <c r="M99" s="79" t="str">
        <f>IF(AND($C99&lt;M$85,COUNT($E99:L99)&lt;$D$83),$D99/$D$83,"")</f>
        <v/>
      </c>
      <c r="N99" s="79" t="str">
        <f>IF(AND($C99&lt;N$85,COUNT($E99:M99)&lt;$D$83),$D99/$D$83,"")</f>
        <v/>
      </c>
      <c r="O99" s="79" t="str">
        <f>IF(AND($C99&lt;O$85,COUNT($E99:N99)&lt;$D$83),$D99/$D$83,"")</f>
        <v/>
      </c>
      <c r="P99" s="79" t="str">
        <f>IF(AND($C99&lt;P$85,COUNT($E99:O99)&lt;$D$83),$D99/$D$83,"")</f>
        <v/>
      </c>
      <c r="Q99" s="79" t="str">
        <f>IF(AND($C99&lt;Q$85,COUNT($E99:P99)&lt;$D$83),$D99/$D$83,"")</f>
        <v/>
      </c>
      <c r="R99" s="79" t="str">
        <f>IF(AND($C99&lt;R$85,COUNT($E99:Q99)&lt;$D$83),$D99/$D$83,"")</f>
        <v/>
      </c>
      <c r="S99" s="79" t="str">
        <f>IF(AND($C99&lt;S$85,COUNT($E99:R99)&lt;$D$83),$D99/$D$83,"")</f>
        <v/>
      </c>
      <c r="T99" s="79" t="str">
        <f>IF(AND($C99&lt;T$85,COUNT($E99:S99)&lt;$D$83),$D99/$D$83,"")</f>
        <v/>
      </c>
      <c r="U99" s="79" t="str">
        <f>IF(AND($C99&lt;U$85,COUNT($E99:T99)&lt;$D$83),$D99/$D$83,"")</f>
        <v/>
      </c>
      <c r="V99" s="79" t="str">
        <f>IF(AND($C99&lt;V$85,COUNT($E99:U99)&lt;$D$83),$D99/$D$83,"")</f>
        <v/>
      </c>
      <c r="W99" s="79" t="str">
        <f>IF(AND($C99&lt;W$85,COUNT($E99:V99)&lt;$D$83),$D99/$D$83,"")</f>
        <v/>
      </c>
      <c r="X99" s="79" t="str">
        <f>IF(AND($C99&lt;X$85,COUNT($E99:W99)&lt;$D$83),$D99/$D$83,"")</f>
        <v/>
      </c>
      <c r="Y99" s="42">
        <f t="shared" si="32"/>
        <v>0</v>
      </c>
    </row>
    <row r="100" spans="2:25" x14ac:dyDescent="0.15">
      <c r="B100" s="92"/>
      <c r="C100" s="49">
        <v>38</v>
      </c>
      <c r="D100" s="41">
        <v>0</v>
      </c>
      <c r="E100" s="42" t="str">
        <f t="shared" si="31"/>
        <v/>
      </c>
      <c r="F100" s="79" t="str">
        <f>IF(AND($C100&lt;F$85,COUNT($E100:E100)&lt;$D$83),$D100/$D$83,"")</f>
        <v/>
      </c>
      <c r="G100" s="79" t="str">
        <f>IF(AND($C100&lt;G$85,COUNT($E100:F100)&lt;$D$83),$D100/$D$83,"")</f>
        <v/>
      </c>
      <c r="H100" s="79" t="str">
        <f>IF(AND($C100&lt;H$85,COUNT($E100:G100)&lt;$D$83),$D100/$D$83,"")</f>
        <v/>
      </c>
      <c r="I100" s="79" t="str">
        <f>IF(AND($C100&lt;I$85,COUNT($E100:H100)&lt;$D$83),$D100/$D$83,"")</f>
        <v/>
      </c>
      <c r="J100" s="79" t="str">
        <f>IF(AND($C100&lt;J$85,COUNT($E100:I100)&lt;$D$83),$D100/$D$83,"")</f>
        <v/>
      </c>
      <c r="K100" s="79" t="str">
        <f>IF(AND($C100&lt;K$85,COUNT($E100:J100)&lt;$D$83),$D100/$D$83,"")</f>
        <v/>
      </c>
      <c r="L100" s="79" t="str">
        <f>IF(AND($C100&lt;L$85,COUNT($E100:K100)&lt;$D$83),$D100/$D$83,"")</f>
        <v/>
      </c>
      <c r="M100" s="79" t="str">
        <f>IF(AND($C100&lt;M$85,COUNT($E100:L100)&lt;$D$83),$D100/$D$83,"")</f>
        <v/>
      </c>
      <c r="N100" s="79" t="str">
        <f>IF(AND($C100&lt;N$85,COUNT($E100:M100)&lt;$D$83),$D100/$D$83,"")</f>
        <v/>
      </c>
      <c r="O100" s="79" t="str">
        <f>IF(AND($C100&lt;O$85,COUNT($E100:N100)&lt;$D$83),$D100/$D$83,"")</f>
        <v/>
      </c>
      <c r="P100" s="79" t="str">
        <f>IF(AND($C100&lt;P$85,COUNT($E100:O100)&lt;$D$83),$D100/$D$83,"")</f>
        <v/>
      </c>
      <c r="Q100" s="79" t="str">
        <f>IF(AND($C100&lt;Q$85,COUNT($E100:P100)&lt;$D$83),$D100/$D$83,"")</f>
        <v/>
      </c>
      <c r="R100" s="79" t="str">
        <f>IF(AND($C100&lt;R$85,COUNT($E100:Q100)&lt;$D$83),$D100/$D$83,"")</f>
        <v/>
      </c>
      <c r="S100" s="79" t="str">
        <f>IF(AND($C100&lt;S$85,COUNT($E100:R100)&lt;$D$83),$D100/$D$83,"")</f>
        <v/>
      </c>
      <c r="T100" s="79" t="str">
        <f>IF(AND($C100&lt;T$85,COUNT($E100:S100)&lt;$D$83),$D100/$D$83,"")</f>
        <v/>
      </c>
      <c r="U100" s="79" t="str">
        <f>IF(AND($C100&lt;U$85,COUNT($E100:T100)&lt;$D$83),$D100/$D$83,"")</f>
        <v/>
      </c>
      <c r="V100" s="79" t="str">
        <f>IF(AND($C100&lt;V$85,COUNT($E100:U100)&lt;$D$83),$D100/$D$83,"")</f>
        <v/>
      </c>
      <c r="W100" s="79" t="str">
        <f>IF(AND($C100&lt;W$85,COUNT($E100:V100)&lt;$D$83),$D100/$D$83,"")</f>
        <v/>
      </c>
      <c r="X100" s="79" t="str">
        <f>IF(AND($C100&lt;X$85,COUNT($E100:W100)&lt;$D$83),$D100/$D$83,"")</f>
        <v/>
      </c>
      <c r="Y100" s="42">
        <f t="shared" si="32"/>
        <v>0</v>
      </c>
    </row>
    <row r="101" spans="2:25" x14ac:dyDescent="0.15">
      <c r="B101" s="92"/>
      <c r="C101" s="49">
        <v>39</v>
      </c>
      <c r="D101" s="41">
        <v>0</v>
      </c>
      <c r="E101" s="42" t="str">
        <f t="shared" si="31"/>
        <v/>
      </c>
      <c r="F101" s="79" t="str">
        <f>IF(AND($C101&lt;F$85,COUNT($E101:E101)&lt;$D$83),$D101/$D$83,"")</f>
        <v/>
      </c>
      <c r="G101" s="79" t="str">
        <f>IF(AND($C101&lt;G$85,COUNT($E101:F101)&lt;$D$83),$D101/$D$83,"")</f>
        <v/>
      </c>
      <c r="H101" s="79" t="str">
        <f>IF(AND($C101&lt;H$85,COUNT($E101:G101)&lt;$D$83),$D101/$D$83,"")</f>
        <v/>
      </c>
      <c r="I101" s="79" t="str">
        <f>IF(AND($C101&lt;I$85,COUNT($E101:H101)&lt;$D$83),$D101/$D$83,"")</f>
        <v/>
      </c>
      <c r="J101" s="79" t="str">
        <f>IF(AND($C101&lt;J$85,COUNT($E101:I101)&lt;$D$83),$D101/$D$83,"")</f>
        <v/>
      </c>
      <c r="K101" s="79" t="str">
        <f>IF(AND($C101&lt;K$85,COUNT($E101:J101)&lt;$D$83),$D101/$D$83,"")</f>
        <v/>
      </c>
      <c r="L101" s="79" t="str">
        <f>IF(AND($C101&lt;L$85,COUNT($E101:K101)&lt;$D$83),$D101/$D$83,"")</f>
        <v/>
      </c>
      <c r="M101" s="79" t="str">
        <f>IF(AND($C101&lt;M$85,COUNT($E101:L101)&lt;$D$83),$D101/$D$83,"")</f>
        <v/>
      </c>
      <c r="N101" s="79" t="str">
        <f>IF(AND($C101&lt;N$85,COUNT($E101:M101)&lt;$D$83),$D101/$D$83,"")</f>
        <v/>
      </c>
      <c r="O101" s="79" t="str">
        <f>IF(AND($C101&lt;O$85,COUNT($E101:N101)&lt;$D$83),$D101/$D$83,"")</f>
        <v/>
      </c>
      <c r="P101" s="79" t="str">
        <f>IF(AND($C101&lt;P$85,COUNT($E101:O101)&lt;$D$83),$D101/$D$83,"")</f>
        <v/>
      </c>
      <c r="Q101" s="79" t="str">
        <f>IF(AND($C101&lt;Q$85,COUNT($E101:P101)&lt;$D$83),$D101/$D$83,"")</f>
        <v/>
      </c>
      <c r="R101" s="79" t="str">
        <f>IF(AND($C101&lt;R$85,COUNT($E101:Q101)&lt;$D$83),$D101/$D$83,"")</f>
        <v/>
      </c>
      <c r="S101" s="79" t="str">
        <f>IF(AND($C101&lt;S$85,COUNT($E101:R101)&lt;$D$83),$D101/$D$83,"")</f>
        <v/>
      </c>
      <c r="T101" s="79" t="str">
        <f>IF(AND($C101&lt;T$85,COUNT($E101:S101)&lt;$D$83),$D101/$D$83,"")</f>
        <v/>
      </c>
      <c r="U101" s="79" t="str">
        <f>IF(AND($C101&lt;U$85,COUNT($E101:T101)&lt;$D$83),$D101/$D$83,"")</f>
        <v/>
      </c>
      <c r="V101" s="79" t="str">
        <f>IF(AND($C101&lt;V$85,COUNT($E101:U101)&lt;$D$83),$D101/$D$83,"")</f>
        <v/>
      </c>
      <c r="W101" s="79" t="str">
        <f>IF(AND($C101&lt;W$85,COUNT($E101:V101)&lt;$D$83),$D101/$D$83,"")</f>
        <v/>
      </c>
      <c r="X101" s="79" t="str">
        <f>IF(AND($C101&lt;X$85,COUNT($E101:W101)&lt;$D$83),$D101/$D$83,"")</f>
        <v/>
      </c>
      <c r="Y101" s="42">
        <f t="shared" si="32"/>
        <v>0</v>
      </c>
    </row>
    <row r="102" spans="2:25" x14ac:dyDescent="0.15">
      <c r="B102" s="92"/>
      <c r="C102" s="49">
        <v>40</v>
      </c>
      <c r="D102" s="41">
        <v>0</v>
      </c>
      <c r="E102" s="42" t="str">
        <f t="shared" si="31"/>
        <v/>
      </c>
      <c r="F102" s="79" t="str">
        <f>IF(AND($C102&lt;F$85,COUNT($E102:E102)&lt;$D$83),$D102/$D$83,"")</f>
        <v/>
      </c>
      <c r="G102" s="79" t="str">
        <f>IF(AND($C102&lt;G$85,COUNT($E102:F102)&lt;$D$83),$D102/$D$83,"")</f>
        <v/>
      </c>
      <c r="H102" s="79" t="str">
        <f>IF(AND($C102&lt;H$85,COUNT($E102:G102)&lt;$D$83),$D102/$D$83,"")</f>
        <v/>
      </c>
      <c r="I102" s="79" t="str">
        <f>IF(AND($C102&lt;I$85,COUNT($E102:H102)&lt;$D$83),$D102/$D$83,"")</f>
        <v/>
      </c>
      <c r="J102" s="79" t="str">
        <f>IF(AND($C102&lt;J$85,COUNT($E102:I102)&lt;$D$83),$D102/$D$83,"")</f>
        <v/>
      </c>
      <c r="K102" s="79" t="str">
        <f>IF(AND($C102&lt;K$85,COUNT($E102:J102)&lt;$D$83),$D102/$D$83,"")</f>
        <v/>
      </c>
      <c r="L102" s="79" t="str">
        <f>IF(AND($C102&lt;L$85,COUNT($E102:K102)&lt;$D$83),$D102/$D$83,"")</f>
        <v/>
      </c>
      <c r="M102" s="79" t="str">
        <f>IF(AND($C102&lt;M$85,COUNT($E102:L102)&lt;$D$83),$D102/$D$83,"")</f>
        <v/>
      </c>
      <c r="N102" s="79" t="str">
        <f>IF(AND($C102&lt;N$85,COUNT($E102:M102)&lt;$D$83),$D102/$D$83,"")</f>
        <v/>
      </c>
      <c r="O102" s="79" t="str">
        <f>IF(AND($C102&lt;O$85,COUNT($E102:N102)&lt;$D$83),$D102/$D$83,"")</f>
        <v/>
      </c>
      <c r="P102" s="79" t="str">
        <f>IF(AND($C102&lt;P$85,COUNT($E102:O102)&lt;$D$83),$D102/$D$83,"")</f>
        <v/>
      </c>
      <c r="Q102" s="79" t="str">
        <f>IF(AND($C102&lt;Q$85,COUNT($E102:P102)&lt;$D$83),$D102/$D$83,"")</f>
        <v/>
      </c>
      <c r="R102" s="79" t="str">
        <f>IF(AND($C102&lt;R$85,COUNT($E102:Q102)&lt;$D$83),$D102/$D$83,"")</f>
        <v/>
      </c>
      <c r="S102" s="79" t="str">
        <f>IF(AND($C102&lt;S$85,COUNT($E102:R102)&lt;$D$83),$D102/$D$83,"")</f>
        <v/>
      </c>
      <c r="T102" s="79" t="str">
        <f>IF(AND($C102&lt;T$85,COUNT($E102:S102)&lt;$D$83),$D102/$D$83,"")</f>
        <v/>
      </c>
      <c r="U102" s="79" t="str">
        <f>IF(AND($C102&lt;U$85,COUNT($E102:T102)&lt;$D$83),$D102/$D$83,"")</f>
        <v/>
      </c>
      <c r="V102" s="79" t="str">
        <f>IF(AND($C102&lt;V$85,COUNT($E102:U102)&lt;$D$83),$D102/$D$83,"")</f>
        <v/>
      </c>
      <c r="W102" s="79" t="str">
        <f>IF(AND($C102&lt;W$85,COUNT($E102:V102)&lt;$D$83),$D102/$D$83,"")</f>
        <v/>
      </c>
      <c r="X102" s="79" t="str">
        <f>IF(AND($C102&lt;X$85,COUNT($E102:W102)&lt;$D$83),$D102/$D$83,"")</f>
        <v/>
      </c>
      <c r="Y102" s="42">
        <f t="shared" si="32"/>
        <v>0</v>
      </c>
    </row>
    <row r="103" spans="2:25" x14ac:dyDescent="0.15">
      <c r="B103" s="92"/>
      <c r="C103" s="49">
        <v>41</v>
      </c>
      <c r="D103" s="41">
        <v>0</v>
      </c>
      <c r="E103" s="42" t="str">
        <f t="shared" si="31"/>
        <v/>
      </c>
      <c r="F103" s="79" t="str">
        <f>IF(AND($C103&lt;F$85,COUNT($E103:E103)&lt;$D$83),$D103/$D$83,"")</f>
        <v/>
      </c>
      <c r="G103" s="79" t="str">
        <f>IF(AND($C103&lt;G$85,COUNT($E103:F103)&lt;$D$83),$D103/$D$83,"")</f>
        <v/>
      </c>
      <c r="H103" s="79" t="str">
        <f>IF(AND($C103&lt;H$85,COUNT($E103:G103)&lt;$D$83),$D103/$D$83,"")</f>
        <v/>
      </c>
      <c r="I103" s="79" t="str">
        <f>IF(AND($C103&lt;I$85,COUNT($E103:H103)&lt;$D$83),$D103/$D$83,"")</f>
        <v/>
      </c>
      <c r="J103" s="79" t="str">
        <f>IF(AND($C103&lt;J$85,COUNT($E103:I103)&lt;$D$83),$D103/$D$83,"")</f>
        <v/>
      </c>
      <c r="K103" s="79" t="str">
        <f>IF(AND($C103&lt;K$85,COUNT($E103:J103)&lt;$D$83),$D103/$D$83,"")</f>
        <v/>
      </c>
      <c r="L103" s="79" t="str">
        <f>IF(AND($C103&lt;L$85,COUNT($E103:K103)&lt;$D$83),$D103/$D$83,"")</f>
        <v/>
      </c>
      <c r="M103" s="79" t="str">
        <f>IF(AND($C103&lt;M$85,COUNT($E103:L103)&lt;$D$83),$D103/$D$83,"")</f>
        <v/>
      </c>
      <c r="N103" s="79" t="str">
        <f>IF(AND($C103&lt;N$85,COUNT($E103:M103)&lt;$D$83),$D103/$D$83,"")</f>
        <v/>
      </c>
      <c r="O103" s="79" t="str">
        <f>IF(AND($C103&lt;O$85,COUNT($E103:N103)&lt;$D$83),$D103/$D$83,"")</f>
        <v/>
      </c>
      <c r="P103" s="79" t="str">
        <f>IF(AND($C103&lt;P$85,COUNT($E103:O103)&lt;$D$83),$D103/$D$83,"")</f>
        <v/>
      </c>
      <c r="Q103" s="79" t="str">
        <f>IF(AND($C103&lt;Q$85,COUNT($E103:P103)&lt;$D$83),$D103/$D$83,"")</f>
        <v/>
      </c>
      <c r="R103" s="79" t="str">
        <f>IF(AND($C103&lt;R$85,COUNT($E103:Q103)&lt;$D$83),$D103/$D$83,"")</f>
        <v/>
      </c>
      <c r="S103" s="79" t="str">
        <f>IF(AND($C103&lt;S$85,COUNT($E103:R103)&lt;$D$83),$D103/$D$83,"")</f>
        <v/>
      </c>
      <c r="T103" s="79" t="str">
        <f>IF(AND($C103&lt;T$85,COUNT($E103:S103)&lt;$D$83),$D103/$D$83,"")</f>
        <v/>
      </c>
      <c r="U103" s="79" t="str">
        <f>IF(AND($C103&lt;U$85,COUNT($E103:T103)&lt;$D$83),$D103/$D$83,"")</f>
        <v/>
      </c>
      <c r="V103" s="79" t="str">
        <f>IF(AND($C103&lt;V$85,COUNT($E103:U103)&lt;$D$83),$D103/$D$83,"")</f>
        <v/>
      </c>
      <c r="W103" s="79" t="str">
        <f>IF(AND($C103&lt;W$85,COUNT($E103:V103)&lt;$D$83),$D103/$D$83,"")</f>
        <v/>
      </c>
      <c r="X103" s="79" t="str">
        <f>IF(AND($C103&lt;X$85,COUNT($E103:W103)&lt;$D$83),$D103/$D$83,"")</f>
        <v/>
      </c>
      <c r="Y103" s="42">
        <f t="shared" si="32"/>
        <v>0</v>
      </c>
    </row>
    <row r="104" spans="2:25" x14ac:dyDescent="0.15">
      <c r="B104" s="92"/>
      <c r="C104" s="49">
        <v>42</v>
      </c>
      <c r="D104" s="41">
        <v>0</v>
      </c>
      <c r="E104" s="42" t="str">
        <f t="shared" si="31"/>
        <v/>
      </c>
      <c r="F104" s="79" t="str">
        <f>IF(AND($C104&lt;F$85,COUNT($E104:E104)&lt;$D$83),$D104/$D$83,"")</f>
        <v/>
      </c>
      <c r="G104" s="79" t="str">
        <f>IF(AND($C104&lt;G$85,COUNT($E104:F104)&lt;$D$83),$D104/$D$83,"")</f>
        <v/>
      </c>
      <c r="H104" s="79" t="str">
        <f>IF(AND($C104&lt;H$85,COUNT($E104:G104)&lt;$D$83),$D104/$D$83,"")</f>
        <v/>
      </c>
      <c r="I104" s="79" t="str">
        <f>IF(AND($C104&lt;I$85,COUNT($E104:H104)&lt;$D$83),$D104/$D$83,"")</f>
        <v/>
      </c>
      <c r="J104" s="79" t="str">
        <f>IF(AND($C104&lt;J$85,COUNT($E104:I104)&lt;$D$83),$D104/$D$83,"")</f>
        <v/>
      </c>
      <c r="K104" s="79" t="str">
        <f>IF(AND($C104&lt;K$85,COUNT($E104:J104)&lt;$D$83),$D104/$D$83,"")</f>
        <v/>
      </c>
      <c r="L104" s="79" t="str">
        <f>IF(AND($C104&lt;L$85,COUNT($E104:K104)&lt;$D$83),$D104/$D$83,"")</f>
        <v/>
      </c>
      <c r="M104" s="79" t="str">
        <f>IF(AND($C104&lt;M$85,COUNT($E104:L104)&lt;$D$83),$D104/$D$83,"")</f>
        <v/>
      </c>
      <c r="N104" s="79" t="str">
        <f>IF(AND($C104&lt;N$85,COUNT($E104:M104)&lt;$D$83),$D104/$D$83,"")</f>
        <v/>
      </c>
      <c r="O104" s="79" t="str">
        <f>IF(AND($C104&lt;O$85,COUNT($E104:N104)&lt;$D$83),$D104/$D$83,"")</f>
        <v/>
      </c>
      <c r="P104" s="79" t="str">
        <f>IF(AND($C104&lt;P$85,COUNT($E104:O104)&lt;$D$83),$D104/$D$83,"")</f>
        <v/>
      </c>
      <c r="Q104" s="79" t="str">
        <f>IF(AND($C104&lt;Q$85,COUNT($E104:P104)&lt;$D$83),$D104/$D$83,"")</f>
        <v/>
      </c>
      <c r="R104" s="79" t="str">
        <f>IF(AND($C104&lt;R$85,COUNT($E104:Q104)&lt;$D$83),$D104/$D$83,"")</f>
        <v/>
      </c>
      <c r="S104" s="79" t="str">
        <f>IF(AND($C104&lt;S$85,COUNT($E104:R104)&lt;$D$83),$D104/$D$83,"")</f>
        <v/>
      </c>
      <c r="T104" s="79" t="str">
        <f>IF(AND($C104&lt;T$85,COUNT($E104:S104)&lt;$D$83),$D104/$D$83,"")</f>
        <v/>
      </c>
      <c r="U104" s="79" t="str">
        <f>IF(AND($C104&lt;U$85,COUNT($E104:T104)&lt;$D$83),$D104/$D$83,"")</f>
        <v/>
      </c>
      <c r="V104" s="79" t="str">
        <f>IF(AND($C104&lt;V$85,COUNT($E104:U104)&lt;$D$83),$D104/$D$83,"")</f>
        <v/>
      </c>
      <c r="W104" s="79" t="str">
        <f>IF(AND($C104&lt;W$85,COUNT($E104:V104)&lt;$D$83),$D104/$D$83,"")</f>
        <v/>
      </c>
      <c r="X104" s="79" t="str">
        <f>IF(AND($C104&lt;X$85,COUNT($E104:W104)&lt;$D$83),$D104/$D$83,"")</f>
        <v/>
      </c>
      <c r="Y104" s="42">
        <f t="shared" si="32"/>
        <v>0</v>
      </c>
    </row>
    <row r="105" spans="2:25" x14ac:dyDescent="0.15">
      <c r="B105" s="92"/>
      <c r="C105" s="49">
        <v>43</v>
      </c>
      <c r="D105" s="41">
        <v>0</v>
      </c>
      <c r="E105" s="42" t="str">
        <f t="shared" si="31"/>
        <v/>
      </c>
      <c r="F105" s="79" t="str">
        <f>IF(AND($C105&lt;F$85,COUNT($E105:E105)&lt;$D$83),$D105/$D$83,"")</f>
        <v/>
      </c>
      <c r="G105" s="79" t="str">
        <f>IF(AND($C105&lt;G$85,COUNT($E105:F105)&lt;$D$83),$D105/$D$83,"")</f>
        <v/>
      </c>
      <c r="H105" s="79" t="str">
        <f>IF(AND($C105&lt;H$85,COUNT($E105:G105)&lt;$D$83),$D105/$D$83,"")</f>
        <v/>
      </c>
      <c r="I105" s="79" t="str">
        <f>IF(AND($C105&lt;I$85,COUNT($E105:H105)&lt;$D$83),$D105/$D$83,"")</f>
        <v/>
      </c>
      <c r="J105" s="79" t="str">
        <f>IF(AND($C105&lt;J$85,COUNT($E105:I105)&lt;$D$83),$D105/$D$83,"")</f>
        <v/>
      </c>
      <c r="K105" s="79" t="str">
        <f>IF(AND($C105&lt;K$85,COUNT($E105:J105)&lt;$D$83),$D105/$D$83,"")</f>
        <v/>
      </c>
      <c r="L105" s="79" t="str">
        <f>IF(AND($C105&lt;L$85,COUNT($E105:K105)&lt;$D$83),$D105/$D$83,"")</f>
        <v/>
      </c>
      <c r="M105" s="79" t="str">
        <f>IF(AND($C105&lt;M$85,COUNT($E105:L105)&lt;$D$83),$D105/$D$83,"")</f>
        <v/>
      </c>
      <c r="N105" s="79" t="str">
        <f>IF(AND($C105&lt;N$85,COUNT($E105:M105)&lt;$D$83),$D105/$D$83,"")</f>
        <v/>
      </c>
      <c r="O105" s="79" t="str">
        <f>IF(AND($C105&lt;O$85,COUNT($E105:N105)&lt;$D$83),$D105/$D$83,"")</f>
        <v/>
      </c>
      <c r="P105" s="79" t="str">
        <f>IF(AND($C105&lt;P$85,COUNT($E105:O105)&lt;$D$83),$D105/$D$83,"")</f>
        <v/>
      </c>
      <c r="Q105" s="79" t="str">
        <f>IF(AND($C105&lt;Q$85,COUNT($E105:P105)&lt;$D$83),$D105/$D$83,"")</f>
        <v/>
      </c>
      <c r="R105" s="79" t="str">
        <f>IF(AND($C105&lt;R$85,COUNT($E105:Q105)&lt;$D$83),$D105/$D$83,"")</f>
        <v/>
      </c>
      <c r="S105" s="79" t="str">
        <f>IF(AND($C105&lt;S$85,COUNT($E105:R105)&lt;$D$83),$D105/$D$83,"")</f>
        <v/>
      </c>
      <c r="T105" s="79" t="str">
        <f>IF(AND($C105&lt;T$85,COUNT($E105:S105)&lt;$D$83),$D105/$D$83,"")</f>
        <v/>
      </c>
      <c r="U105" s="79" t="str">
        <f>IF(AND($C105&lt;U$85,COUNT($E105:T105)&lt;$D$83),$D105/$D$83,"")</f>
        <v/>
      </c>
      <c r="V105" s="79" t="str">
        <f>IF(AND($C105&lt;V$85,COUNT($E105:U105)&lt;$D$83),$D105/$D$83,"")</f>
        <v/>
      </c>
      <c r="W105" s="79" t="str">
        <f>IF(AND($C105&lt;W$85,COUNT($E105:V105)&lt;$D$83),$D105/$D$83,"")</f>
        <v/>
      </c>
      <c r="X105" s="79" t="str">
        <f>IF(AND($C105&lt;X$85,COUNT($E105:W105)&lt;$D$83),$D105/$D$83,"")</f>
        <v/>
      </c>
      <c r="Y105" s="42">
        <f t="shared" si="32"/>
        <v>0</v>
      </c>
    </row>
    <row r="106" spans="2:25" x14ac:dyDescent="0.15">
      <c r="B106" s="92"/>
      <c r="C106" s="49">
        <v>44</v>
      </c>
      <c r="D106" s="41">
        <v>0</v>
      </c>
      <c r="E106" s="42" t="str">
        <f t="shared" si="31"/>
        <v/>
      </c>
      <c r="F106" s="79" t="str">
        <f>IF(AND($C106&lt;F$85,COUNT($E106:E106)&lt;$D$83),$D106/$D$83,"")</f>
        <v/>
      </c>
      <c r="G106" s="79" t="str">
        <f>IF(AND($C106&lt;G$85,COUNT($E106:F106)&lt;$D$83),$D106/$D$83,"")</f>
        <v/>
      </c>
      <c r="H106" s="79" t="str">
        <f>IF(AND($C106&lt;H$85,COUNT($E106:G106)&lt;$D$83),$D106/$D$83,"")</f>
        <v/>
      </c>
      <c r="I106" s="79" t="str">
        <f>IF(AND($C106&lt;I$85,COUNT($E106:H106)&lt;$D$83),$D106/$D$83,"")</f>
        <v/>
      </c>
      <c r="J106" s="79" t="str">
        <f>IF(AND($C106&lt;J$85,COUNT($E106:I106)&lt;$D$83),$D106/$D$83,"")</f>
        <v/>
      </c>
      <c r="K106" s="79" t="str">
        <f>IF(AND($C106&lt;K$85,COUNT($E106:J106)&lt;$D$83),$D106/$D$83,"")</f>
        <v/>
      </c>
      <c r="L106" s="79" t="str">
        <f>IF(AND($C106&lt;L$85,COUNT($E106:K106)&lt;$D$83),$D106/$D$83,"")</f>
        <v/>
      </c>
      <c r="M106" s="79" t="str">
        <f>IF(AND($C106&lt;M$85,COUNT($E106:L106)&lt;$D$83),$D106/$D$83,"")</f>
        <v/>
      </c>
      <c r="N106" s="79" t="str">
        <f>IF(AND($C106&lt;N$85,COUNT($E106:M106)&lt;$D$83),$D106/$D$83,"")</f>
        <v/>
      </c>
      <c r="O106" s="79" t="str">
        <f>IF(AND($C106&lt;O$85,COUNT($E106:N106)&lt;$D$83),$D106/$D$83,"")</f>
        <v/>
      </c>
      <c r="P106" s="79" t="str">
        <f>IF(AND($C106&lt;P$85,COUNT($E106:O106)&lt;$D$83),$D106/$D$83,"")</f>
        <v/>
      </c>
      <c r="Q106" s="79" t="str">
        <f>IF(AND($C106&lt;Q$85,COUNT($E106:P106)&lt;$D$83),$D106/$D$83,"")</f>
        <v/>
      </c>
      <c r="R106" s="79" t="str">
        <f>IF(AND($C106&lt;R$85,COUNT($E106:Q106)&lt;$D$83),$D106/$D$83,"")</f>
        <v/>
      </c>
      <c r="S106" s="79" t="str">
        <f>IF(AND($C106&lt;S$85,COUNT($E106:R106)&lt;$D$83),$D106/$D$83,"")</f>
        <v/>
      </c>
      <c r="T106" s="79" t="str">
        <f>IF(AND($C106&lt;T$85,COUNT($E106:S106)&lt;$D$83),$D106/$D$83,"")</f>
        <v/>
      </c>
      <c r="U106" s="79" t="str">
        <f>IF(AND($C106&lt;U$85,COUNT($E106:T106)&lt;$D$83),$D106/$D$83,"")</f>
        <v/>
      </c>
      <c r="V106" s="79" t="str">
        <f>IF(AND($C106&lt;V$85,COUNT($E106:U106)&lt;$D$83),$D106/$D$83,"")</f>
        <v/>
      </c>
      <c r="W106" s="79" t="str">
        <f>IF(AND($C106&lt;W$85,COUNT($E106:V106)&lt;$D$83),$D106/$D$83,"")</f>
        <v/>
      </c>
      <c r="X106" s="79" t="str">
        <f>IF(AND($C106&lt;X$85,COUNT($E106:W106)&lt;$D$83),$D106/$D$83,"")</f>
        <v/>
      </c>
      <c r="Y106" s="42">
        <f t="shared" si="32"/>
        <v>0</v>
      </c>
    </row>
    <row r="107" spans="2:25" x14ac:dyDescent="0.15">
      <c r="B107" s="92"/>
      <c r="C107" s="49">
        <v>45</v>
      </c>
      <c r="D107" s="41">
        <v>0</v>
      </c>
      <c r="E107" s="42" t="str">
        <f t="shared" si="31"/>
        <v/>
      </c>
      <c r="F107" s="79" t="str">
        <f>IF(AND($C107&lt;F$85,COUNT($E107:E107)&lt;$D$83),$D107/$D$83,"")</f>
        <v/>
      </c>
      <c r="G107" s="79" t="str">
        <f>IF(AND($C107&lt;G$85,COUNT($E107:F107)&lt;$D$83),$D107/$D$83,"")</f>
        <v/>
      </c>
      <c r="H107" s="79" t="str">
        <f>IF(AND($C107&lt;H$85,COUNT($E107:G107)&lt;$D$83),$D107/$D$83,"")</f>
        <v/>
      </c>
      <c r="I107" s="79" t="str">
        <f>IF(AND($C107&lt;I$85,COUNT($E107:H107)&lt;$D$83),$D107/$D$83,"")</f>
        <v/>
      </c>
      <c r="J107" s="79" t="str">
        <f>IF(AND($C107&lt;J$85,COUNT($E107:I107)&lt;$D$83),$D107/$D$83,"")</f>
        <v/>
      </c>
      <c r="K107" s="79" t="str">
        <f>IF(AND($C107&lt;K$85,COUNT($E107:J107)&lt;$D$83),$D107/$D$83,"")</f>
        <v/>
      </c>
      <c r="L107" s="79" t="str">
        <f>IF(AND($C107&lt;L$85,COUNT($E107:K107)&lt;$D$83),$D107/$D$83,"")</f>
        <v/>
      </c>
      <c r="M107" s="79" t="str">
        <f>IF(AND($C107&lt;M$85,COUNT($E107:L107)&lt;$D$83),$D107/$D$83,"")</f>
        <v/>
      </c>
      <c r="N107" s="79" t="str">
        <f>IF(AND($C107&lt;N$85,COUNT($E107:M107)&lt;$D$83),$D107/$D$83,"")</f>
        <v/>
      </c>
      <c r="O107" s="79" t="str">
        <f>IF(AND($C107&lt;O$85,COUNT($E107:N107)&lt;$D$83),$D107/$D$83,"")</f>
        <v/>
      </c>
      <c r="P107" s="79" t="str">
        <f>IF(AND($C107&lt;P$85,COUNT($E107:O107)&lt;$D$83),$D107/$D$83,"")</f>
        <v/>
      </c>
      <c r="Q107" s="79" t="str">
        <f>IF(AND($C107&lt;Q$85,COUNT($E107:P107)&lt;$D$83),$D107/$D$83,"")</f>
        <v/>
      </c>
      <c r="R107" s="79" t="str">
        <f>IF(AND($C107&lt;R$85,COUNT($E107:Q107)&lt;$D$83),$D107/$D$83,"")</f>
        <v/>
      </c>
      <c r="S107" s="79" t="str">
        <f>IF(AND($C107&lt;S$85,COUNT($E107:R107)&lt;$D$83),$D107/$D$83,"")</f>
        <v/>
      </c>
      <c r="T107" s="79" t="str">
        <f>IF(AND($C107&lt;T$85,COUNT($E107:S107)&lt;$D$83),$D107/$D$83,"")</f>
        <v/>
      </c>
      <c r="U107" s="79" t="str">
        <f>IF(AND($C107&lt;U$85,COUNT($E107:T107)&lt;$D$83),$D107/$D$83,"")</f>
        <v/>
      </c>
      <c r="V107" s="79" t="str">
        <f>IF(AND($C107&lt;V$85,COUNT($E107:U107)&lt;$D$83),$D107/$D$83,"")</f>
        <v/>
      </c>
      <c r="W107" s="79" t="str">
        <f>IF(AND($C107&lt;W$85,COUNT($E107:V107)&lt;$D$83),$D107/$D$83,"")</f>
        <v/>
      </c>
      <c r="X107" s="79" t="str">
        <f>IF(AND($C107&lt;X$85,COUNT($E107:W107)&lt;$D$83),$D107/$D$83,"")</f>
        <v/>
      </c>
      <c r="Y107" s="42">
        <f t="shared" si="32"/>
        <v>0</v>
      </c>
    </row>
    <row r="108" spans="2:25" x14ac:dyDescent="0.15">
      <c r="B108" s="92"/>
      <c r="C108" s="49">
        <v>46</v>
      </c>
      <c r="D108" s="41">
        <v>0</v>
      </c>
      <c r="E108" s="42" t="str">
        <f t="shared" si="31"/>
        <v/>
      </c>
      <c r="F108" s="79" t="str">
        <f>IF(AND($C108&lt;F$85,COUNT($E108:E108)&lt;$D$83),$D108/$D$83,"")</f>
        <v/>
      </c>
      <c r="G108" s="79" t="str">
        <f>IF(AND($C108&lt;G$85,COUNT($E108:F108)&lt;$D$83),$D108/$D$83,"")</f>
        <v/>
      </c>
      <c r="H108" s="79" t="str">
        <f>IF(AND($C108&lt;H$85,COUNT($E108:G108)&lt;$D$83),$D108/$D$83,"")</f>
        <v/>
      </c>
      <c r="I108" s="79" t="str">
        <f>IF(AND($C108&lt;I$85,COUNT($E108:H108)&lt;$D$83),$D108/$D$83,"")</f>
        <v/>
      </c>
      <c r="J108" s="79" t="str">
        <f>IF(AND($C108&lt;J$85,COUNT($E108:I108)&lt;$D$83),$D108/$D$83,"")</f>
        <v/>
      </c>
      <c r="K108" s="79" t="str">
        <f>IF(AND($C108&lt;K$85,COUNT($E108:J108)&lt;$D$83),$D108/$D$83,"")</f>
        <v/>
      </c>
      <c r="L108" s="79" t="str">
        <f>IF(AND($C108&lt;L$85,COUNT($E108:K108)&lt;$D$83),$D108/$D$83,"")</f>
        <v/>
      </c>
      <c r="M108" s="79" t="str">
        <f>IF(AND($C108&lt;M$85,COUNT($E108:L108)&lt;$D$83),$D108/$D$83,"")</f>
        <v/>
      </c>
      <c r="N108" s="79" t="str">
        <f>IF(AND($C108&lt;N$85,COUNT($E108:M108)&lt;$D$83),$D108/$D$83,"")</f>
        <v/>
      </c>
      <c r="O108" s="79" t="str">
        <f>IF(AND($C108&lt;O$85,COUNT($E108:N108)&lt;$D$83),$D108/$D$83,"")</f>
        <v/>
      </c>
      <c r="P108" s="79" t="str">
        <f>IF(AND($C108&lt;P$85,COUNT($E108:O108)&lt;$D$83),$D108/$D$83,"")</f>
        <v/>
      </c>
      <c r="Q108" s="79" t="str">
        <f>IF(AND($C108&lt;Q$85,COUNT($E108:P108)&lt;$D$83),$D108/$D$83,"")</f>
        <v/>
      </c>
      <c r="R108" s="79" t="str">
        <f>IF(AND($C108&lt;R$85,COUNT($E108:Q108)&lt;$D$83),$D108/$D$83,"")</f>
        <v/>
      </c>
      <c r="S108" s="79" t="str">
        <f>IF(AND($C108&lt;S$85,COUNT($E108:R108)&lt;$D$83),$D108/$D$83,"")</f>
        <v/>
      </c>
      <c r="T108" s="79" t="str">
        <f>IF(AND($C108&lt;T$85,COUNT($E108:S108)&lt;$D$83),$D108/$D$83,"")</f>
        <v/>
      </c>
      <c r="U108" s="79" t="str">
        <f>IF(AND($C108&lt;U$85,COUNT($E108:T108)&lt;$D$83),$D108/$D$83,"")</f>
        <v/>
      </c>
      <c r="V108" s="79" t="str">
        <f>IF(AND($C108&lt;V$85,COUNT($E108:U108)&lt;$D$83),$D108/$D$83,"")</f>
        <v/>
      </c>
      <c r="W108" s="79" t="str">
        <f>IF(AND($C108&lt;W$85,COUNT($E108:V108)&lt;$D$83),$D108/$D$83,"")</f>
        <v/>
      </c>
      <c r="X108" s="79" t="str">
        <f>IF(AND($C108&lt;X$85,COUNT($E108:W108)&lt;$D$83),$D108/$D$83,"")</f>
        <v/>
      </c>
      <c r="Y108" s="42">
        <f t="shared" si="32"/>
        <v>0</v>
      </c>
    </row>
    <row r="109" spans="2:25" x14ac:dyDescent="0.15">
      <c r="B109" s="92"/>
      <c r="C109" s="49">
        <v>47</v>
      </c>
      <c r="D109" s="41">
        <v>0</v>
      </c>
      <c r="E109" s="42" t="str">
        <f t="shared" si="31"/>
        <v/>
      </c>
      <c r="F109" s="79" t="str">
        <f>IF(AND($C109&lt;F$85,COUNT($E109:E109)&lt;$D$83),$D109/$D$83,"")</f>
        <v/>
      </c>
      <c r="G109" s="79" t="str">
        <f>IF(AND($C109&lt;G$85,COUNT($E109:F109)&lt;$D$83),$D109/$D$83,"")</f>
        <v/>
      </c>
      <c r="H109" s="79" t="str">
        <f>IF(AND($C109&lt;H$85,COUNT($E109:G109)&lt;$D$83),$D109/$D$83,"")</f>
        <v/>
      </c>
      <c r="I109" s="79" t="str">
        <f>IF(AND($C109&lt;I$85,COUNT($E109:H109)&lt;$D$83),$D109/$D$83,"")</f>
        <v/>
      </c>
      <c r="J109" s="79" t="str">
        <f>IF(AND($C109&lt;J$85,COUNT($E109:I109)&lt;$D$83),$D109/$D$83,"")</f>
        <v/>
      </c>
      <c r="K109" s="79" t="str">
        <f>IF(AND($C109&lt;K$85,COUNT($E109:J109)&lt;$D$83),$D109/$D$83,"")</f>
        <v/>
      </c>
      <c r="L109" s="79" t="str">
        <f>IF(AND($C109&lt;L$85,COUNT($E109:K109)&lt;$D$83),$D109/$D$83,"")</f>
        <v/>
      </c>
      <c r="M109" s="79" t="str">
        <f>IF(AND($C109&lt;M$85,COUNT($E109:L109)&lt;$D$83),$D109/$D$83,"")</f>
        <v/>
      </c>
      <c r="N109" s="79" t="str">
        <f>IF(AND($C109&lt;N$85,COUNT($E109:M109)&lt;$D$83),$D109/$D$83,"")</f>
        <v/>
      </c>
      <c r="O109" s="79" t="str">
        <f>IF(AND($C109&lt;O$85,COUNT($E109:N109)&lt;$D$83),$D109/$D$83,"")</f>
        <v/>
      </c>
      <c r="P109" s="79" t="str">
        <f>IF(AND($C109&lt;P$85,COUNT($E109:O109)&lt;$D$83),$D109/$D$83,"")</f>
        <v/>
      </c>
      <c r="Q109" s="79" t="str">
        <f>IF(AND($C109&lt;Q$85,COUNT($E109:P109)&lt;$D$83),$D109/$D$83,"")</f>
        <v/>
      </c>
      <c r="R109" s="79" t="str">
        <f>IF(AND($C109&lt;R$85,COUNT($E109:Q109)&lt;$D$83),$D109/$D$83,"")</f>
        <v/>
      </c>
      <c r="S109" s="79" t="str">
        <f>IF(AND($C109&lt;S$85,COUNT($E109:R109)&lt;$D$83),$D109/$D$83,"")</f>
        <v/>
      </c>
      <c r="T109" s="79" t="str">
        <f>IF(AND($C109&lt;T$85,COUNT($E109:S109)&lt;$D$83),$D109/$D$83,"")</f>
        <v/>
      </c>
      <c r="U109" s="79" t="str">
        <f>IF(AND($C109&lt;U$85,COUNT($E109:T109)&lt;$D$83),$D109/$D$83,"")</f>
        <v/>
      </c>
      <c r="V109" s="79" t="str">
        <f>IF(AND($C109&lt;V$85,COUNT($E109:U109)&lt;$D$83),$D109/$D$83,"")</f>
        <v/>
      </c>
      <c r="W109" s="79" t="str">
        <f>IF(AND($C109&lt;W$85,COUNT($E109:V109)&lt;$D$83),$D109/$D$83,"")</f>
        <v/>
      </c>
      <c r="X109" s="79" t="str">
        <f>IF(AND($C109&lt;X$85,COUNT($E109:W109)&lt;$D$83),$D109/$D$83,"")</f>
        <v/>
      </c>
      <c r="Y109" s="42">
        <f t="shared" si="32"/>
        <v>0</v>
      </c>
    </row>
    <row r="110" spans="2:25" x14ac:dyDescent="0.15">
      <c r="B110" s="92"/>
      <c r="C110" s="49">
        <v>48</v>
      </c>
      <c r="D110" s="41">
        <v>0</v>
      </c>
      <c r="E110" s="42" t="str">
        <f t="shared" si="31"/>
        <v/>
      </c>
      <c r="F110" s="79" t="str">
        <f>IF(AND($C110&lt;F$85,COUNT($E110:E110)&lt;$D$83),$D110/$D$83,"")</f>
        <v/>
      </c>
      <c r="G110" s="79" t="str">
        <f>IF(AND($C110&lt;G$85,COUNT($E110:F110)&lt;$D$83),$D110/$D$83,"")</f>
        <v/>
      </c>
      <c r="H110" s="79" t="str">
        <f>IF(AND($C110&lt;H$85,COUNT($E110:G110)&lt;$D$83),$D110/$D$83,"")</f>
        <v/>
      </c>
      <c r="I110" s="79" t="str">
        <f>IF(AND($C110&lt;I$85,COUNT($E110:H110)&lt;$D$83),$D110/$D$83,"")</f>
        <v/>
      </c>
      <c r="J110" s="79" t="str">
        <f>IF(AND($C110&lt;J$85,COUNT($E110:I110)&lt;$D$83),$D110/$D$83,"")</f>
        <v/>
      </c>
      <c r="K110" s="79" t="str">
        <f>IF(AND($C110&lt;K$85,COUNT($E110:J110)&lt;$D$83),$D110/$D$83,"")</f>
        <v/>
      </c>
      <c r="L110" s="79" t="str">
        <f>IF(AND($C110&lt;L$85,COUNT($E110:K110)&lt;$D$83),$D110/$D$83,"")</f>
        <v/>
      </c>
      <c r="M110" s="79" t="str">
        <f>IF(AND($C110&lt;M$85,COUNT($E110:L110)&lt;$D$83),$D110/$D$83,"")</f>
        <v/>
      </c>
      <c r="N110" s="79" t="str">
        <f>IF(AND($C110&lt;N$85,COUNT($E110:M110)&lt;$D$83),$D110/$D$83,"")</f>
        <v/>
      </c>
      <c r="O110" s="79" t="str">
        <f>IF(AND($C110&lt;O$85,COUNT($E110:N110)&lt;$D$83),$D110/$D$83,"")</f>
        <v/>
      </c>
      <c r="P110" s="79" t="str">
        <f>IF(AND($C110&lt;P$85,COUNT($E110:O110)&lt;$D$83),$D110/$D$83,"")</f>
        <v/>
      </c>
      <c r="Q110" s="79" t="str">
        <f>IF(AND($C110&lt;Q$85,COUNT($E110:P110)&lt;$D$83),$D110/$D$83,"")</f>
        <v/>
      </c>
      <c r="R110" s="79" t="str">
        <f>IF(AND($C110&lt;R$85,COUNT($E110:Q110)&lt;$D$83),$D110/$D$83,"")</f>
        <v/>
      </c>
      <c r="S110" s="79" t="str">
        <f>IF(AND($C110&lt;S$85,COUNT($E110:R110)&lt;$D$83),$D110/$D$83,"")</f>
        <v/>
      </c>
      <c r="T110" s="79" t="str">
        <f>IF(AND($C110&lt;T$85,COUNT($E110:S110)&lt;$D$83),$D110/$D$83,"")</f>
        <v/>
      </c>
      <c r="U110" s="79" t="str">
        <f>IF(AND($C110&lt;U$85,COUNT($E110:T110)&lt;$D$83),$D110/$D$83,"")</f>
        <v/>
      </c>
      <c r="V110" s="79" t="str">
        <f>IF(AND($C110&lt;V$85,COUNT($E110:U110)&lt;$D$83),$D110/$D$83,"")</f>
        <v/>
      </c>
      <c r="W110" s="79" t="str">
        <f>IF(AND($C110&lt;W$85,COUNT($E110:V110)&lt;$D$83),$D110/$D$83,"")</f>
        <v/>
      </c>
      <c r="X110" s="79" t="str">
        <f>IF(AND($C110&lt;X$85,COUNT($E110:W110)&lt;$D$83),$D110/$D$83,"")</f>
        <v/>
      </c>
      <c r="Y110" s="42">
        <f t="shared" si="32"/>
        <v>0</v>
      </c>
    </row>
    <row r="111" spans="2:25" x14ac:dyDescent="0.15">
      <c r="B111" s="93"/>
      <c r="C111" s="52">
        <v>49</v>
      </c>
      <c r="D111" s="43">
        <v>0</v>
      </c>
      <c r="E111" s="44" t="str">
        <f t="shared" si="31"/>
        <v/>
      </c>
      <c r="F111" s="80" t="str">
        <f>IF(AND($C111&lt;F$85,COUNT($E111:E111)&lt;$D$83),$D111/$D$83,"")</f>
        <v/>
      </c>
      <c r="G111" s="80" t="str">
        <f>IF(AND($C111&lt;G$85,COUNT($E111:F111)&lt;$D$83),$D111/$D$83,"")</f>
        <v/>
      </c>
      <c r="H111" s="80" t="str">
        <f>IF(AND($C111&lt;H$85,COUNT($E111:G111)&lt;$D$83),$D111/$D$83,"")</f>
        <v/>
      </c>
      <c r="I111" s="80" t="str">
        <f>IF(AND($C111&lt;I$85,COUNT($E111:H111)&lt;$D$83),$D111/$D$83,"")</f>
        <v/>
      </c>
      <c r="J111" s="80" t="str">
        <f>IF(AND($C111&lt;J$85,COUNT($E111:I111)&lt;$D$83),$D111/$D$83,"")</f>
        <v/>
      </c>
      <c r="K111" s="80" t="str">
        <f>IF(AND($C111&lt;K$85,COUNT($E111:J111)&lt;$D$83),$D111/$D$83,"")</f>
        <v/>
      </c>
      <c r="L111" s="80" t="str">
        <f>IF(AND($C111&lt;L$85,COUNT($E111:K111)&lt;$D$83),$D111/$D$83,"")</f>
        <v/>
      </c>
      <c r="M111" s="80" t="str">
        <f>IF(AND($C111&lt;M$85,COUNT($E111:L111)&lt;$D$83),$D111/$D$83,"")</f>
        <v/>
      </c>
      <c r="N111" s="80" t="str">
        <f>IF(AND($C111&lt;N$85,COUNT($E111:M111)&lt;$D$83),$D111/$D$83,"")</f>
        <v/>
      </c>
      <c r="O111" s="80" t="str">
        <f>IF(AND($C111&lt;O$85,COUNT($E111:N111)&lt;$D$83),$D111/$D$83,"")</f>
        <v/>
      </c>
      <c r="P111" s="80" t="str">
        <f>IF(AND($C111&lt;P$85,COUNT($E111:O111)&lt;$D$83),$D111/$D$83,"")</f>
        <v/>
      </c>
      <c r="Q111" s="80" t="str">
        <f>IF(AND($C111&lt;Q$85,COUNT($E111:P111)&lt;$D$83),$D111/$D$83,"")</f>
        <v/>
      </c>
      <c r="R111" s="80" t="str">
        <f>IF(AND($C111&lt;R$85,COUNT($E111:Q111)&lt;$D$83),$D111/$D$83,"")</f>
        <v/>
      </c>
      <c r="S111" s="80" t="str">
        <f>IF(AND($C111&lt;S$85,COUNT($E111:R111)&lt;$D$83),$D111/$D$83,"")</f>
        <v/>
      </c>
      <c r="T111" s="80" t="str">
        <f>IF(AND($C111&lt;T$85,COUNT($E111:S111)&lt;$D$83),$D111/$D$83,"")</f>
        <v/>
      </c>
      <c r="U111" s="80" t="str">
        <f>IF(AND($C111&lt;U$85,COUNT($E111:T111)&lt;$D$83),$D111/$D$83,"")</f>
        <v/>
      </c>
      <c r="V111" s="80" t="str">
        <f>IF(AND($C111&lt;V$85,COUNT($E111:U111)&lt;$D$83),$D111/$D$83,"")</f>
        <v/>
      </c>
      <c r="W111" s="80" t="str">
        <f>IF(AND($C111&lt;W$85,COUNT($E111:V111)&lt;$D$83),$D111/$D$83,"")</f>
        <v/>
      </c>
      <c r="X111" s="80" t="str">
        <f>IF(AND($C111&lt;X$85,COUNT($E111:W111)&lt;$D$83),$D111/$D$83,"")</f>
        <v/>
      </c>
      <c r="Y111" s="44">
        <f t="shared" si="32"/>
        <v>0</v>
      </c>
    </row>
    <row r="113" spans="1:26" x14ac:dyDescent="0.15">
      <c r="Y113" s="123" t="s">
        <v>53</v>
      </c>
    </row>
    <row r="114" spans="1:26" ht="15" x14ac:dyDescent="0.15">
      <c r="A114" s="148" t="s">
        <v>153</v>
      </c>
      <c r="E114" s="10">
        <v>30</v>
      </c>
      <c r="F114" s="10">
        <f t="shared" ref="F114:U115" si="33">E114+1</f>
        <v>31</v>
      </c>
      <c r="G114" s="10">
        <f t="shared" si="33"/>
        <v>32</v>
      </c>
      <c r="H114" s="10">
        <f t="shared" si="33"/>
        <v>33</v>
      </c>
      <c r="I114" s="10">
        <f t="shared" si="33"/>
        <v>34</v>
      </c>
      <c r="J114" s="10">
        <f t="shared" si="33"/>
        <v>35</v>
      </c>
      <c r="K114" s="10">
        <f t="shared" si="33"/>
        <v>36</v>
      </c>
      <c r="L114" s="10">
        <f t="shared" si="33"/>
        <v>37</v>
      </c>
      <c r="M114" s="10">
        <f t="shared" si="33"/>
        <v>38</v>
      </c>
      <c r="N114" s="10">
        <f t="shared" si="33"/>
        <v>39</v>
      </c>
      <c r="O114" s="10">
        <f t="shared" si="33"/>
        <v>40</v>
      </c>
      <c r="P114" s="10">
        <f t="shared" si="33"/>
        <v>41</v>
      </c>
      <c r="Q114" s="10">
        <f t="shared" si="33"/>
        <v>42</v>
      </c>
      <c r="R114" s="10">
        <f t="shared" si="33"/>
        <v>43</v>
      </c>
      <c r="S114" s="10">
        <f t="shared" si="33"/>
        <v>44</v>
      </c>
      <c r="T114" s="10">
        <f t="shared" si="33"/>
        <v>45</v>
      </c>
      <c r="U114" s="10">
        <f t="shared" si="33"/>
        <v>46</v>
      </c>
      <c r="V114" s="10">
        <f t="shared" ref="V114:X115" si="34">U114+1</f>
        <v>47</v>
      </c>
      <c r="W114" s="10">
        <f t="shared" si="34"/>
        <v>48</v>
      </c>
      <c r="X114" s="10">
        <f t="shared" si="34"/>
        <v>49</v>
      </c>
      <c r="Y114" s="124"/>
    </row>
    <row r="115" spans="1:26" x14ac:dyDescent="0.15">
      <c r="E115" s="6">
        <v>1</v>
      </c>
      <c r="F115" s="6">
        <f t="shared" si="33"/>
        <v>2</v>
      </c>
      <c r="G115" s="6">
        <f t="shared" si="33"/>
        <v>3</v>
      </c>
      <c r="H115" s="6">
        <f t="shared" si="33"/>
        <v>4</v>
      </c>
      <c r="I115" s="6">
        <f t="shared" si="33"/>
        <v>5</v>
      </c>
      <c r="J115" s="6">
        <f t="shared" si="33"/>
        <v>6</v>
      </c>
      <c r="K115" s="6">
        <f t="shared" si="33"/>
        <v>7</v>
      </c>
      <c r="L115" s="6">
        <f t="shared" si="33"/>
        <v>8</v>
      </c>
      <c r="M115" s="6">
        <f t="shared" si="33"/>
        <v>9</v>
      </c>
      <c r="N115" s="6">
        <f t="shared" si="33"/>
        <v>10</v>
      </c>
      <c r="O115" s="6">
        <f t="shared" si="33"/>
        <v>11</v>
      </c>
      <c r="P115" s="6">
        <f t="shared" si="33"/>
        <v>12</v>
      </c>
      <c r="Q115" s="6">
        <f t="shared" si="33"/>
        <v>13</v>
      </c>
      <c r="R115" s="6">
        <f t="shared" si="33"/>
        <v>14</v>
      </c>
      <c r="S115" s="6">
        <f t="shared" si="33"/>
        <v>15</v>
      </c>
      <c r="T115" s="6">
        <f t="shared" si="33"/>
        <v>16</v>
      </c>
      <c r="U115" s="6">
        <f t="shared" si="33"/>
        <v>17</v>
      </c>
      <c r="V115" s="6">
        <f t="shared" si="34"/>
        <v>18</v>
      </c>
      <c r="W115" s="6">
        <f t="shared" si="34"/>
        <v>19</v>
      </c>
      <c r="X115" s="6">
        <f t="shared" si="34"/>
        <v>20</v>
      </c>
      <c r="Y115" s="125" t="s">
        <v>54</v>
      </c>
    </row>
    <row r="116" spans="1:26" x14ac:dyDescent="0.15">
      <c r="E116" s="7">
        <v>43555</v>
      </c>
      <c r="F116" s="7">
        <f t="shared" ref="F116:X116" si="35">DATE(YEAR(E116)+1,MONTH(E116),DAY(E116))</f>
        <v>43921</v>
      </c>
      <c r="G116" s="7">
        <f t="shared" si="35"/>
        <v>44286</v>
      </c>
      <c r="H116" s="7">
        <f t="shared" si="35"/>
        <v>44651</v>
      </c>
      <c r="I116" s="7">
        <f t="shared" si="35"/>
        <v>45016</v>
      </c>
      <c r="J116" s="7">
        <f t="shared" si="35"/>
        <v>45382</v>
      </c>
      <c r="K116" s="7">
        <f t="shared" si="35"/>
        <v>45747</v>
      </c>
      <c r="L116" s="7">
        <f t="shared" si="35"/>
        <v>46112</v>
      </c>
      <c r="M116" s="7">
        <f t="shared" si="35"/>
        <v>46477</v>
      </c>
      <c r="N116" s="7">
        <f t="shared" si="35"/>
        <v>46843</v>
      </c>
      <c r="O116" s="7">
        <f t="shared" si="35"/>
        <v>47208</v>
      </c>
      <c r="P116" s="7">
        <f t="shared" si="35"/>
        <v>47573</v>
      </c>
      <c r="Q116" s="7">
        <f t="shared" si="35"/>
        <v>47938</v>
      </c>
      <c r="R116" s="7">
        <f t="shared" si="35"/>
        <v>48304</v>
      </c>
      <c r="S116" s="7">
        <f t="shared" si="35"/>
        <v>48669</v>
      </c>
      <c r="T116" s="7">
        <f t="shared" si="35"/>
        <v>49034</v>
      </c>
      <c r="U116" s="7">
        <f t="shared" si="35"/>
        <v>49399</v>
      </c>
      <c r="V116" s="7">
        <f t="shared" si="35"/>
        <v>49765</v>
      </c>
      <c r="W116" s="7">
        <f t="shared" si="35"/>
        <v>50130</v>
      </c>
      <c r="X116" s="7">
        <f t="shared" si="35"/>
        <v>50495</v>
      </c>
      <c r="Y116" s="8"/>
    </row>
    <row r="117" spans="1:26" x14ac:dyDescent="0.15">
      <c r="B117" s="36"/>
      <c r="C117" s="47" t="s">
        <v>154</v>
      </c>
      <c r="D117" s="37"/>
      <c r="E117" s="42">
        <f t="array" ref="E117:X117">TRANSPOSE(Y92:Y111)</f>
        <v>0</v>
      </c>
      <c r="F117" s="42">
        <v>0</v>
      </c>
      <c r="G117" s="42">
        <v>0</v>
      </c>
      <c r="H117" s="42">
        <v>0</v>
      </c>
      <c r="I117" s="42">
        <v>0</v>
      </c>
      <c r="J117" s="42">
        <v>0</v>
      </c>
      <c r="K117" s="42">
        <v>0</v>
      </c>
      <c r="L117" s="42">
        <v>0</v>
      </c>
      <c r="M117" s="42">
        <v>0</v>
      </c>
      <c r="N117" s="42">
        <v>0</v>
      </c>
      <c r="O117" s="42">
        <v>0</v>
      </c>
      <c r="P117" s="42">
        <v>0</v>
      </c>
      <c r="Q117" s="42">
        <v>0</v>
      </c>
      <c r="R117" s="42">
        <v>0</v>
      </c>
      <c r="S117" s="42">
        <v>0</v>
      </c>
      <c r="T117" s="42">
        <v>0</v>
      </c>
      <c r="U117" s="42">
        <v>0</v>
      </c>
      <c r="V117" s="42">
        <v>0</v>
      </c>
      <c r="W117" s="42">
        <v>0</v>
      </c>
      <c r="X117" s="42">
        <v>0</v>
      </c>
      <c r="Y117" s="42">
        <f>SUM(E117:X117)</f>
        <v>0</v>
      </c>
    </row>
    <row r="118" spans="1:26" x14ac:dyDescent="0.15">
      <c r="B118" s="36"/>
      <c r="C118" s="47" t="s">
        <v>155</v>
      </c>
      <c r="D118" s="47"/>
      <c r="E118" s="45">
        <f t="shared" ref="E118:X118" si="36">SUM(E92:E111)</f>
        <v>0</v>
      </c>
      <c r="F118" s="45">
        <f t="shared" si="36"/>
        <v>0</v>
      </c>
      <c r="G118" s="45">
        <f t="shared" si="36"/>
        <v>0</v>
      </c>
      <c r="H118" s="45">
        <f t="shared" si="36"/>
        <v>0</v>
      </c>
      <c r="I118" s="45">
        <f t="shared" si="36"/>
        <v>0</v>
      </c>
      <c r="J118" s="45">
        <f t="shared" si="36"/>
        <v>0</v>
      </c>
      <c r="K118" s="45">
        <f t="shared" si="36"/>
        <v>0</v>
      </c>
      <c r="L118" s="45">
        <f t="shared" si="36"/>
        <v>0</v>
      </c>
      <c r="M118" s="45">
        <f t="shared" si="36"/>
        <v>0</v>
      </c>
      <c r="N118" s="45">
        <f t="shared" si="36"/>
        <v>0</v>
      </c>
      <c r="O118" s="45">
        <f t="shared" si="36"/>
        <v>0</v>
      </c>
      <c r="P118" s="45">
        <f t="shared" si="36"/>
        <v>0</v>
      </c>
      <c r="Q118" s="45">
        <f t="shared" si="36"/>
        <v>0</v>
      </c>
      <c r="R118" s="45">
        <f t="shared" si="36"/>
        <v>0</v>
      </c>
      <c r="S118" s="45">
        <f t="shared" si="36"/>
        <v>0</v>
      </c>
      <c r="T118" s="45">
        <f t="shared" si="36"/>
        <v>0</v>
      </c>
      <c r="U118" s="45">
        <f t="shared" si="36"/>
        <v>0</v>
      </c>
      <c r="V118" s="45">
        <f t="shared" si="36"/>
        <v>0</v>
      </c>
      <c r="W118" s="45">
        <f t="shared" si="36"/>
        <v>0</v>
      </c>
      <c r="X118" s="45">
        <f t="shared" si="36"/>
        <v>0</v>
      </c>
      <c r="Y118" s="45">
        <f t="shared" ref="Y118:Y119" si="37">SUM(E118:X118)</f>
        <v>0</v>
      </c>
    </row>
    <row r="119" spans="1:26" x14ac:dyDescent="0.15">
      <c r="B119" s="36"/>
      <c r="C119" s="47" t="s">
        <v>156</v>
      </c>
      <c r="D119" s="47"/>
      <c r="E119" s="45"/>
      <c r="F119" s="45"/>
      <c r="G119" s="45"/>
      <c r="H119" s="45"/>
      <c r="I119" s="45"/>
      <c r="J119" s="45"/>
      <c r="K119" s="45"/>
      <c r="L119" s="45"/>
      <c r="M119" s="45"/>
      <c r="N119" s="45"/>
      <c r="O119" s="45"/>
      <c r="P119" s="45"/>
      <c r="Q119" s="45"/>
      <c r="R119" s="45"/>
      <c r="S119" s="45"/>
      <c r="T119" s="45"/>
      <c r="U119" s="45"/>
      <c r="V119" s="45"/>
      <c r="W119" s="45"/>
      <c r="X119" s="45">
        <f>Y117</f>
        <v>0</v>
      </c>
      <c r="Y119" s="45">
        <f t="shared" si="37"/>
        <v>0</v>
      </c>
    </row>
    <row r="120" spans="1:26" x14ac:dyDescent="0.15">
      <c r="B120" s="36"/>
      <c r="C120" s="47" t="s">
        <v>157</v>
      </c>
      <c r="D120" s="47"/>
      <c r="E120" s="45">
        <f>E89-E118-E119</f>
        <v>0</v>
      </c>
      <c r="F120" s="45">
        <f>E120+F89-F118-F119</f>
        <v>0</v>
      </c>
      <c r="G120" s="45">
        <f t="shared" ref="G120:X120" si="38">F120+G89-G118-G119</f>
        <v>0</v>
      </c>
      <c r="H120" s="45">
        <f t="shared" si="38"/>
        <v>0</v>
      </c>
      <c r="I120" s="45">
        <f t="shared" si="38"/>
        <v>0</v>
      </c>
      <c r="J120" s="45">
        <f t="shared" si="38"/>
        <v>0</v>
      </c>
      <c r="K120" s="45">
        <f t="shared" si="38"/>
        <v>0</v>
      </c>
      <c r="L120" s="45">
        <f t="shared" si="38"/>
        <v>0</v>
      </c>
      <c r="M120" s="45">
        <f t="shared" si="38"/>
        <v>0</v>
      </c>
      <c r="N120" s="45">
        <f t="shared" si="38"/>
        <v>0</v>
      </c>
      <c r="O120" s="45">
        <f t="shared" si="38"/>
        <v>0</v>
      </c>
      <c r="P120" s="45">
        <f t="shared" si="38"/>
        <v>0</v>
      </c>
      <c r="Q120" s="45">
        <f t="shared" si="38"/>
        <v>0</v>
      </c>
      <c r="R120" s="45">
        <f t="shared" si="38"/>
        <v>0</v>
      </c>
      <c r="S120" s="45">
        <f t="shared" si="38"/>
        <v>0</v>
      </c>
      <c r="T120" s="45">
        <f t="shared" si="38"/>
        <v>0</v>
      </c>
      <c r="U120" s="45">
        <f t="shared" si="38"/>
        <v>0</v>
      </c>
      <c r="V120" s="45">
        <f t="shared" si="38"/>
        <v>0</v>
      </c>
      <c r="W120" s="45">
        <f t="shared" si="38"/>
        <v>0</v>
      </c>
      <c r="X120" s="45">
        <f t="shared" si="38"/>
        <v>0</v>
      </c>
      <c r="Y120" s="45"/>
    </row>
    <row r="121" spans="1:26" ht="15" thickBo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3" spans="1:26" ht="15.75" x14ac:dyDescent="0.15">
      <c r="A123" s="3"/>
      <c r="B123" s="36"/>
      <c r="C123" s="47" t="s">
        <v>134</v>
      </c>
      <c r="D123" s="20">
        <f>主要工事一覧!C168</f>
        <v>0</v>
      </c>
    </row>
    <row r="124" spans="1:26" ht="15.75" x14ac:dyDescent="0.15">
      <c r="A124" s="3"/>
      <c r="B124" s="19"/>
      <c r="C124" s="19"/>
      <c r="D124" s="17"/>
      <c r="Y124" s="123" t="s">
        <v>53</v>
      </c>
    </row>
    <row r="125" spans="1:26" ht="15" x14ac:dyDescent="0.15">
      <c r="A125" s="148" t="s">
        <v>151</v>
      </c>
      <c r="E125" s="10">
        <v>30</v>
      </c>
      <c r="F125" s="10">
        <f t="shared" ref="F125:U126" si="39">E125+1</f>
        <v>31</v>
      </c>
      <c r="G125" s="10">
        <f t="shared" si="39"/>
        <v>32</v>
      </c>
      <c r="H125" s="10">
        <f t="shared" si="39"/>
        <v>33</v>
      </c>
      <c r="I125" s="10">
        <f t="shared" si="39"/>
        <v>34</v>
      </c>
      <c r="J125" s="10">
        <f t="shared" si="39"/>
        <v>35</v>
      </c>
      <c r="K125" s="10">
        <f t="shared" si="39"/>
        <v>36</v>
      </c>
      <c r="L125" s="10">
        <f t="shared" si="39"/>
        <v>37</v>
      </c>
      <c r="M125" s="10">
        <f t="shared" si="39"/>
        <v>38</v>
      </c>
      <c r="N125" s="10">
        <f t="shared" si="39"/>
        <v>39</v>
      </c>
      <c r="O125" s="10">
        <f t="shared" si="39"/>
        <v>40</v>
      </c>
      <c r="P125" s="10">
        <f t="shared" si="39"/>
        <v>41</v>
      </c>
      <c r="Q125" s="10">
        <f t="shared" si="39"/>
        <v>42</v>
      </c>
      <c r="R125" s="10">
        <f t="shared" si="39"/>
        <v>43</v>
      </c>
      <c r="S125" s="10">
        <f t="shared" si="39"/>
        <v>44</v>
      </c>
      <c r="T125" s="10">
        <f t="shared" si="39"/>
        <v>45</v>
      </c>
      <c r="U125" s="10">
        <f t="shared" si="39"/>
        <v>46</v>
      </c>
      <c r="V125" s="10">
        <f t="shared" ref="V125:X126" si="40">U125+1</f>
        <v>47</v>
      </c>
      <c r="W125" s="10">
        <f t="shared" si="40"/>
        <v>48</v>
      </c>
      <c r="X125" s="10">
        <f t="shared" si="40"/>
        <v>49</v>
      </c>
      <c r="Y125" s="124"/>
    </row>
    <row r="126" spans="1:26" x14ac:dyDescent="0.15">
      <c r="E126" s="6">
        <v>1</v>
      </c>
      <c r="F126" s="6">
        <f t="shared" si="39"/>
        <v>2</v>
      </c>
      <c r="G126" s="6">
        <f t="shared" si="39"/>
        <v>3</v>
      </c>
      <c r="H126" s="6">
        <f t="shared" si="39"/>
        <v>4</v>
      </c>
      <c r="I126" s="6">
        <f t="shared" si="39"/>
        <v>5</v>
      </c>
      <c r="J126" s="6">
        <f t="shared" si="39"/>
        <v>6</v>
      </c>
      <c r="K126" s="6">
        <f t="shared" si="39"/>
        <v>7</v>
      </c>
      <c r="L126" s="6">
        <f t="shared" si="39"/>
        <v>8</v>
      </c>
      <c r="M126" s="6">
        <f t="shared" si="39"/>
        <v>9</v>
      </c>
      <c r="N126" s="6">
        <f t="shared" si="39"/>
        <v>10</v>
      </c>
      <c r="O126" s="6">
        <f t="shared" si="39"/>
        <v>11</v>
      </c>
      <c r="P126" s="6">
        <f t="shared" si="39"/>
        <v>12</v>
      </c>
      <c r="Q126" s="6">
        <f t="shared" si="39"/>
        <v>13</v>
      </c>
      <c r="R126" s="6">
        <f t="shared" si="39"/>
        <v>14</v>
      </c>
      <c r="S126" s="6">
        <f t="shared" si="39"/>
        <v>15</v>
      </c>
      <c r="T126" s="6">
        <f t="shared" si="39"/>
        <v>16</v>
      </c>
      <c r="U126" s="6">
        <f t="shared" si="39"/>
        <v>17</v>
      </c>
      <c r="V126" s="6">
        <f t="shared" si="40"/>
        <v>18</v>
      </c>
      <c r="W126" s="6">
        <f t="shared" si="40"/>
        <v>19</v>
      </c>
      <c r="X126" s="6">
        <f t="shared" si="40"/>
        <v>20</v>
      </c>
      <c r="Y126" s="125" t="s">
        <v>54</v>
      </c>
    </row>
    <row r="127" spans="1:26" x14ac:dyDescent="0.15">
      <c r="E127" s="7">
        <v>43555</v>
      </c>
      <c r="F127" s="7">
        <f t="shared" ref="F127:X127" si="41">DATE(YEAR(E127)+1,MONTH(E127),DAY(E127))</f>
        <v>43921</v>
      </c>
      <c r="G127" s="7">
        <f t="shared" si="41"/>
        <v>44286</v>
      </c>
      <c r="H127" s="7">
        <f t="shared" si="41"/>
        <v>44651</v>
      </c>
      <c r="I127" s="7">
        <f t="shared" si="41"/>
        <v>45016</v>
      </c>
      <c r="J127" s="7">
        <f t="shared" si="41"/>
        <v>45382</v>
      </c>
      <c r="K127" s="7">
        <f t="shared" si="41"/>
        <v>45747</v>
      </c>
      <c r="L127" s="7">
        <f t="shared" si="41"/>
        <v>46112</v>
      </c>
      <c r="M127" s="7">
        <f t="shared" si="41"/>
        <v>46477</v>
      </c>
      <c r="N127" s="7">
        <f t="shared" si="41"/>
        <v>46843</v>
      </c>
      <c r="O127" s="7">
        <f t="shared" si="41"/>
        <v>47208</v>
      </c>
      <c r="P127" s="7">
        <f t="shared" si="41"/>
        <v>47573</v>
      </c>
      <c r="Q127" s="7">
        <f t="shared" si="41"/>
        <v>47938</v>
      </c>
      <c r="R127" s="7">
        <f t="shared" si="41"/>
        <v>48304</v>
      </c>
      <c r="S127" s="7">
        <f t="shared" si="41"/>
        <v>48669</v>
      </c>
      <c r="T127" s="7">
        <f t="shared" si="41"/>
        <v>49034</v>
      </c>
      <c r="U127" s="7">
        <f t="shared" si="41"/>
        <v>49399</v>
      </c>
      <c r="V127" s="7">
        <f t="shared" si="41"/>
        <v>49765</v>
      </c>
      <c r="W127" s="7">
        <f t="shared" si="41"/>
        <v>50130</v>
      </c>
      <c r="X127" s="7">
        <f t="shared" si="41"/>
        <v>50495</v>
      </c>
      <c r="Y127" s="8"/>
    </row>
    <row r="128" spans="1:26" x14ac:dyDescent="0.15">
      <c r="B128" s="36"/>
      <c r="C128" s="47" t="s">
        <v>158</v>
      </c>
      <c r="D128" s="47"/>
      <c r="E128" s="46">
        <f>主要工事一覧!D168</f>
        <v>0</v>
      </c>
      <c r="F128" s="46">
        <f>主要工事一覧!E168</f>
        <v>0</v>
      </c>
      <c r="G128" s="46">
        <f>主要工事一覧!F168</f>
        <v>0</v>
      </c>
      <c r="H128" s="46">
        <f>主要工事一覧!G168</f>
        <v>0</v>
      </c>
      <c r="I128" s="46">
        <f>主要工事一覧!H168</f>
        <v>0</v>
      </c>
      <c r="J128" s="46">
        <f>主要工事一覧!I168</f>
        <v>0</v>
      </c>
      <c r="K128" s="46">
        <f>主要工事一覧!J168</f>
        <v>0</v>
      </c>
      <c r="L128" s="46">
        <f>主要工事一覧!K168</f>
        <v>0</v>
      </c>
      <c r="M128" s="46">
        <f>主要工事一覧!L168</f>
        <v>0</v>
      </c>
      <c r="N128" s="46">
        <f>主要工事一覧!M168</f>
        <v>0</v>
      </c>
      <c r="O128" s="46">
        <f>主要工事一覧!N168</f>
        <v>0</v>
      </c>
      <c r="P128" s="46">
        <f>主要工事一覧!O168</f>
        <v>0</v>
      </c>
      <c r="Q128" s="46">
        <f>主要工事一覧!P168</f>
        <v>0</v>
      </c>
      <c r="R128" s="46">
        <f>主要工事一覧!Q168</f>
        <v>0</v>
      </c>
      <c r="S128" s="46">
        <f>主要工事一覧!R168</f>
        <v>0</v>
      </c>
      <c r="T128" s="46">
        <f>主要工事一覧!S168</f>
        <v>0</v>
      </c>
      <c r="U128" s="46">
        <f>主要工事一覧!T168</f>
        <v>0</v>
      </c>
      <c r="V128" s="46">
        <f>主要工事一覧!U168</f>
        <v>0</v>
      </c>
      <c r="W128" s="46">
        <f>主要工事一覧!V168</f>
        <v>0</v>
      </c>
      <c r="X128" s="46">
        <f>主要工事一覧!W168</f>
        <v>0</v>
      </c>
      <c r="Y128" s="46">
        <f>SUM(E128:X128)</f>
        <v>0</v>
      </c>
    </row>
    <row r="129" spans="2:25" x14ac:dyDescent="0.15">
      <c r="B129" s="36"/>
      <c r="C129" s="47" t="s">
        <v>138</v>
      </c>
      <c r="D129" s="4">
        <v>1</v>
      </c>
      <c r="E129" s="45">
        <f t="shared" ref="E129:X129" si="42">E128*$D$129</f>
        <v>0</v>
      </c>
      <c r="F129" s="45">
        <f t="shared" si="42"/>
        <v>0</v>
      </c>
      <c r="G129" s="45">
        <f t="shared" si="42"/>
        <v>0</v>
      </c>
      <c r="H129" s="45">
        <f t="shared" si="42"/>
        <v>0</v>
      </c>
      <c r="I129" s="45">
        <f t="shared" si="42"/>
        <v>0</v>
      </c>
      <c r="J129" s="45">
        <f t="shared" si="42"/>
        <v>0</v>
      </c>
      <c r="K129" s="45">
        <f t="shared" si="42"/>
        <v>0</v>
      </c>
      <c r="L129" s="45">
        <f t="shared" si="42"/>
        <v>0</v>
      </c>
      <c r="M129" s="45">
        <f t="shared" si="42"/>
        <v>0</v>
      </c>
      <c r="N129" s="45">
        <f t="shared" si="42"/>
        <v>0</v>
      </c>
      <c r="O129" s="45">
        <f t="shared" si="42"/>
        <v>0</v>
      </c>
      <c r="P129" s="45">
        <f t="shared" si="42"/>
        <v>0</v>
      </c>
      <c r="Q129" s="45">
        <f t="shared" si="42"/>
        <v>0</v>
      </c>
      <c r="R129" s="45">
        <f t="shared" si="42"/>
        <v>0</v>
      </c>
      <c r="S129" s="45">
        <f t="shared" si="42"/>
        <v>0</v>
      </c>
      <c r="T129" s="45">
        <f t="shared" si="42"/>
        <v>0</v>
      </c>
      <c r="U129" s="45">
        <f t="shared" si="42"/>
        <v>0</v>
      </c>
      <c r="V129" s="45">
        <f t="shared" si="42"/>
        <v>0</v>
      </c>
      <c r="W129" s="45">
        <f t="shared" si="42"/>
        <v>0</v>
      </c>
      <c r="X129" s="45">
        <f t="shared" si="42"/>
        <v>0</v>
      </c>
      <c r="Y129" s="45">
        <f>SUM(E129:X129)</f>
        <v>0</v>
      </c>
    </row>
    <row r="131" spans="2:25" x14ac:dyDescent="0.15">
      <c r="E131" s="10">
        <v>30</v>
      </c>
      <c r="F131" s="10">
        <f t="shared" ref="F131:X131" si="43">E131+1</f>
        <v>31</v>
      </c>
      <c r="G131" s="10">
        <f t="shared" si="43"/>
        <v>32</v>
      </c>
      <c r="H131" s="10">
        <f t="shared" si="43"/>
        <v>33</v>
      </c>
      <c r="I131" s="10">
        <f t="shared" si="43"/>
        <v>34</v>
      </c>
      <c r="J131" s="10">
        <f t="shared" si="43"/>
        <v>35</v>
      </c>
      <c r="K131" s="10">
        <f t="shared" si="43"/>
        <v>36</v>
      </c>
      <c r="L131" s="10">
        <f t="shared" si="43"/>
        <v>37</v>
      </c>
      <c r="M131" s="10">
        <f t="shared" si="43"/>
        <v>38</v>
      </c>
      <c r="N131" s="10">
        <f t="shared" si="43"/>
        <v>39</v>
      </c>
      <c r="O131" s="10">
        <f t="shared" si="43"/>
        <v>40</v>
      </c>
      <c r="P131" s="10">
        <f t="shared" si="43"/>
        <v>41</v>
      </c>
      <c r="Q131" s="10">
        <f t="shared" si="43"/>
        <v>42</v>
      </c>
      <c r="R131" s="10">
        <f t="shared" si="43"/>
        <v>43</v>
      </c>
      <c r="S131" s="10">
        <f t="shared" si="43"/>
        <v>44</v>
      </c>
      <c r="T131" s="10">
        <f t="shared" si="43"/>
        <v>45</v>
      </c>
      <c r="U131" s="10">
        <f t="shared" si="43"/>
        <v>46</v>
      </c>
      <c r="V131" s="10">
        <f t="shared" si="43"/>
        <v>47</v>
      </c>
      <c r="W131" s="10">
        <f t="shared" si="43"/>
        <v>48</v>
      </c>
      <c r="X131" s="10">
        <f t="shared" si="43"/>
        <v>49</v>
      </c>
      <c r="Y131" s="5" t="s">
        <v>139</v>
      </c>
    </row>
    <row r="132" spans="2:25" x14ac:dyDescent="0.15">
      <c r="B132" s="91"/>
      <c r="C132" s="48">
        <f t="array" ref="C132:C151">TRANSPOSE(E125:X125)</f>
        <v>30</v>
      </c>
      <c r="D132" s="40">
        <f t="array" ref="D132:D151">TRANSPOSE(E129:X129)</f>
        <v>0</v>
      </c>
      <c r="E132" s="39" t="str">
        <f t="shared" ref="E132:E151" si="44">IF($C132&lt;E$125,$D132/$D$123,"")</f>
        <v/>
      </c>
      <c r="F132" s="39" t="str">
        <f>IF(AND($C132&lt;F$125,COUNT($E132:E132)&lt;$D$123),$D132/$D$123,"")</f>
        <v/>
      </c>
      <c r="G132" s="39" t="str">
        <f>IF(AND($C132&lt;G$125,COUNT($E132:F132)&lt;$D$123),$D132/$D$123,"")</f>
        <v/>
      </c>
      <c r="H132" s="39" t="str">
        <f>IF(AND($C132&lt;H$125,COUNT($E132:G132)&lt;$D$123),$D132/$D$123,"")</f>
        <v/>
      </c>
      <c r="I132" s="39" t="str">
        <f>IF(AND($C132&lt;I$125,COUNT($E132:H132)&lt;$D$123),$D132/$D$123,"")</f>
        <v/>
      </c>
      <c r="J132" s="39" t="str">
        <f>IF(AND($C132&lt;J$125,COUNT($E132:I132)&lt;$D$123),$D132/$D$123,"")</f>
        <v/>
      </c>
      <c r="K132" s="39" t="str">
        <f>IF(AND($C132&lt;K$125,COUNT($E132:J132)&lt;$D$123),$D132/$D$123,"")</f>
        <v/>
      </c>
      <c r="L132" s="39" t="str">
        <f>IF(AND($C132&lt;L$125,COUNT($E132:K132)&lt;$D$123),$D132/$D$123,"")</f>
        <v/>
      </c>
      <c r="M132" s="39" t="str">
        <f>IF(AND($C132&lt;M$125,COUNT($E132:L132)&lt;$D$123),$D132/$D$123,"")</f>
        <v/>
      </c>
      <c r="N132" s="39" t="str">
        <f>IF(AND($C132&lt;N$125,COUNT($E132:M132)&lt;$D$123),$D132/$D$123,"")</f>
        <v/>
      </c>
      <c r="O132" s="39" t="str">
        <f>IF(AND($C132&lt;O$125,COUNT($E132:N132)&lt;$D$123),$D132/$D$123,"")</f>
        <v/>
      </c>
      <c r="P132" s="39" t="str">
        <f>IF(AND($C132&lt;P$125,COUNT($E132:O132)&lt;$D$123),$D132/$D$123,"")</f>
        <v/>
      </c>
      <c r="Q132" s="39" t="str">
        <f>IF(AND($C132&lt;Q$125,COUNT($E132:P132)&lt;$D$123),$D132/$D$123,"")</f>
        <v/>
      </c>
      <c r="R132" s="39" t="str">
        <f>IF(AND($C132&lt;R$125,COUNT($E132:Q132)&lt;$D$123),$D132/$D$123,"")</f>
        <v/>
      </c>
      <c r="S132" s="39" t="str">
        <f>IF(AND($C132&lt;S$125,COUNT($E132:R132)&lt;$D$123),$D132/$D$123,"")</f>
        <v/>
      </c>
      <c r="T132" s="39" t="str">
        <f>IF(AND($C132&lt;T$125,COUNT($E132:S132)&lt;$D$123),$D132/$D$123,"")</f>
        <v/>
      </c>
      <c r="U132" s="39" t="str">
        <f>IF(AND($C132&lt;U$125,COUNT($E132:T132)&lt;$D$123),$D132/$D$123,"")</f>
        <v/>
      </c>
      <c r="V132" s="39" t="str">
        <f>IF(AND($C132&lt;V$125,COUNT($E132:U132)&lt;$D$123),$D132/$D$123,"")</f>
        <v/>
      </c>
      <c r="W132" s="39" t="str">
        <f>IF(AND($C132&lt;W$125,COUNT($E132:V132)&lt;$D$123),$D132/$D$123,"")</f>
        <v/>
      </c>
      <c r="X132" s="39" t="str">
        <f>IF(AND($C132&lt;X$125,COUNT($E132:W132)&lt;$D$123),$D132/$D$123,"")</f>
        <v/>
      </c>
      <c r="Y132" s="39">
        <f t="shared" ref="Y132:Y151" si="45">D132-SUM(E132:X132)</f>
        <v>0</v>
      </c>
    </row>
    <row r="133" spans="2:25" x14ac:dyDescent="0.15">
      <c r="B133" s="92"/>
      <c r="C133" s="49">
        <v>31</v>
      </c>
      <c r="D133" s="41">
        <v>0</v>
      </c>
      <c r="E133" s="42" t="str">
        <f t="shared" si="44"/>
        <v/>
      </c>
      <c r="F133" s="79" t="str">
        <f>IF(AND($C133&lt;F$125,COUNT($E133:E133)&lt;$D$123),$D133/$D$123,"")</f>
        <v/>
      </c>
      <c r="G133" s="79" t="str">
        <f>IF(AND($C133&lt;G$125,COUNT($E133:F133)&lt;$D$123),$D133/$D$123,"")</f>
        <v/>
      </c>
      <c r="H133" s="79" t="str">
        <f>IF(AND($C133&lt;H$125,COUNT($E133:G133)&lt;$D$123),$D133/$D$123,"")</f>
        <v/>
      </c>
      <c r="I133" s="79" t="str">
        <f>IF(AND($C133&lt;I$125,COUNT($E133:H133)&lt;$D$123),$D133/$D$123,"")</f>
        <v/>
      </c>
      <c r="J133" s="79" t="str">
        <f>IF(AND($C133&lt;J$125,COUNT($E133:I133)&lt;$D$123),$D133/$D$123,"")</f>
        <v/>
      </c>
      <c r="K133" s="79" t="str">
        <f>IF(AND($C133&lt;K$125,COUNT($E133:J133)&lt;$D$123),$D133/$D$123,"")</f>
        <v/>
      </c>
      <c r="L133" s="79" t="str">
        <f>IF(AND($C133&lt;L$125,COUNT($E133:K133)&lt;$D$123),$D133/$D$123,"")</f>
        <v/>
      </c>
      <c r="M133" s="79" t="str">
        <f>IF(AND($C133&lt;M$125,COUNT($E133:L133)&lt;$D$123),$D133/$D$123,"")</f>
        <v/>
      </c>
      <c r="N133" s="79" t="str">
        <f>IF(AND($C133&lt;N$125,COUNT($E133:M133)&lt;$D$123),$D133/$D$123,"")</f>
        <v/>
      </c>
      <c r="O133" s="79" t="str">
        <f>IF(AND($C133&lt;O$125,COUNT($E133:N133)&lt;$D$123),$D133/$D$123,"")</f>
        <v/>
      </c>
      <c r="P133" s="79" t="str">
        <f>IF(AND($C133&lt;P$125,COUNT($E133:O133)&lt;$D$123),$D133/$D$123,"")</f>
        <v/>
      </c>
      <c r="Q133" s="79" t="str">
        <f>IF(AND($C133&lt;Q$125,COUNT($E133:P133)&lt;$D$123),$D133/$D$123,"")</f>
        <v/>
      </c>
      <c r="R133" s="79" t="str">
        <f>IF(AND($C133&lt;R$125,COUNT($E133:Q133)&lt;$D$123),$D133/$D$123,"")</f>
        <v/>
      </c>
      <c r="S133" s="79" t="str">
        <f>IF(AND($C133&lt;S$125,COUNT($E133:R133)&lt;$D$123),$D133/$D$123,"")</f>
        <v/>
      </c>
      <c r="T133" s="79" t="str">
        <f>IF(AND($C133&lt;T$125,COUNT($E133:S133)&lt;$D$123),$D133/$D$123,"")</f>
        <v/>
      </c>
      <c r="U133" s="79" t="str">
        <f>IF(AND($C133&lt;U$125,COUNT($E133:T133)&lt;$D$123),$D133/$D$123,"")</f>
        <v/>
      </c>
      <c r="V133" s="79" t="str">
        <f>IF(AND($C133&lt;V$125,COUNT($E133:U133)&lt;$D$123),$D133/$D$123,"")</f>
        <v/>
      </c>
      <c r="W133" s="79" t="str">
        <f>IF(AND($C133&lt;W$125,COUNT($E133:V133)&lt;$D$123),$D133/$D$123,"")</f>
        <v/>
      </c>
      <c r="X133" s="79" t="str">
        <f>IF(AND($C133&lt;X$125,COUNT($E133:W133)&lt;$D$123),$D133/$D$123,"")</f>
        <v/>
      </c>
      <c r="Y133" s="42">
        <f t="shared" si="45"/>
        <v>0</v>
      </c>
    </row>
    <row r="134" spans="2:25" x14ac:dyDescent="0.15">
      <c r="B134" s="92"/>
      <c r="C134" s="49">
        <v>32</v>
      </c>
      <c r="D134" s="41">
        <v>0</v>
      </c>
      <c r="E134" s="42" t="str">
        <f t="shared" si="44"/>
        <v/>
      </c>
      <c r="F134" s="79" t="str">
        <f>IF(AND($C134&lt;F$125,COUNT($E134:E134)&lt;$D$123),$D134/$D$123,"")</f>
        <v/>
      </c>
      <c r="G134" s="79" t="str">
        <f>IF(AND($C134&lt;G$125,COUNT($E134:F134)&lt;$D$123),$D134/$D$123,"")</f>
        <v/>
      </c>
      <c r="H134" s="79" t="str">
        <f>IF(AND($C134&lt;H$125,COUNT($E134:G134)&lt;$D$123),$D134/$D$123,"")</f>
        <v/>
      </c>
      <c r="I134" s="79" t="str">
        <f>IF(AND($C134&lt;I$125,COUNT($E134:H134)&lt;$D$123),$D134/$D$123,"")</f>
        <v/>
      </c>
      <c r="J134" s="79" t="str">
        <f>IF(AND($C134&lt;J$125,COUNT($E134:I134)&lt;$D$123),$D134/$D$123,"")</f>
        <v/>
      </c>
      <c r="K134" s="79" t="str">
        <f>IF(AND($C134&lt;K$125,COUNT($E134:J134)&lt;$D$123),$D134/$D$123,"")</f>
        <v/>
      </c>
      <c r="L134" s="79" t="str">
        <f>IF(AND($C134&lt;L$125,COUNT($E134:K134)&lt;$D$123),$D134/$D$123,"")</f>
        <v/>
      </c>
      <c r="M134" s="79" t="str">
        <f>IF(AND($C134&lt;M$125,COUNT($E134:L134)&lt;$D$123),$D134/$D$123,"")</f>
        <v/>
      </c>
      <c r="N134" s="79" t="str">
        <f>IF(AND($C134&lt;N$125,COUNT($E134:M134)&lt;$D$123),$D134/$D$123,"")</f>
        <v/>
      </c>
      <c r="O134" s="79" t="str">
        <f>IF(AND($C134&lt;O$125,COUNT($E134:N134)&lt;$D$123),$D134/$D$123,"")</f>
        <v/>
      </c>
      <c r="P134" s="79" t="str">
        <f>IF(AND($C134&lt;P$125,COUNT($E134:O134)&lt;$D$123),$D134/$D$123,"")</f>
        <v/>
      </c>
      <c r="Q134" s="79" t="str">
        <f>IF(AND($C134&lt;Q$125,COUNT($E134:P134)&lt;$D$123),$D134/$D$123,"")</f>
        <v/>
      </c>
      <c r="R134" s="79" t="str">
        <f>IF(AND($C134&lt;R$125,COUNT($E134:Q134)&lt;$D$123),$D134/$D$123,"")</f>
        <v/>
      </c>
      <c r="S134" s="79" t="str">
        <f>IF(AND($C134&lt;S$125,COUNT($E134:R134)&lt;$D$123),$D134/$D$123,"")</f>
        <v/>
      </c>
      <c r="T134" s="79" t="str">
        <f>IF(AND($C134&lt;T$125,COUNT($E134:S134)&lt;$D$123),$D134/$D$123,"")</f>
        <v/>
      </c>
      <c r="U134" s="79" t="str">
        <f>IF(AND($C134&lt;U$125,COUNT($E134:T134)&lt;$D$123),$D134/$D$123,"")</f>
        <v/>
      </c>
      <c r="V134" s="79" t="str">
        <f>IF(AND($C134&lt;V$125,COUNT($E134:U134)&lt;$D$123),$D134/$D$123,"")</f>
        <v/>
      </c>
      <c r="W134" s="79" t="str">
        <f>IF(AND($C134&lt;W$125,COUNT($E134:V134)&lt;$D$123),$D134/$D$123,"")</f>
        <v/>
      </c>
      <c r="X134" s="79" t="str">
        <f>IF(AND($C134&lt;X$125,COUNT($E134:W134)&lt;$D$123),$D134/$D$123,"")</f>
        <v/>
      </c>
      <c r="Y134" s="42">
        <f t="shared" si="45"/>
        <v>0</v>
      </c>
    </row>
    <row r="135" spans="2:25" x14ac:dyDescent="0.15">
      <c r="B135" s="92"/>
      <c r="C135" s="49">
        <v>33</v>
      </c>
      <c r="D135" s="41">
        <v>0</v>
      </c>
      <c r="E135" s="42" t="str">
        <f t="shared" si="44"/>
        <v/>
      </c>
      <c r="F135" s="79" t="str">
        <f>IF(AND($C135&lt;F$125,COUNT($E135:E135)&lt;$D$123),$D135/$D$123,"")</f>
        <v/>
      </c>
      <c r="G135" s="79" t="str">
        <f>IF(AND($C135&lt;G$125,COUNT($E135:F135)&lt;$D$123),$D135/$D$123,"")</f>
        <v/>
      </c>
      <c r="H135" s="79" t="str">
        <f>IF(AND($C135&lt;H$125,COUNT($E135:G135)&lt;$D$123),$D135/$D$123,"")</f>
        <v/>
      </c>
      <c r="I135" s="79" t="str">
        <f>IF(AND($C135&lt;I$125,COUNT($E135:H135)&lt;$D$123),$D135/$D$123,"")</f>
        <v/>
      </c>
      <c r="J135" s="79" t="str">
        <f>IF(AND($C135&lt;J$125,COUNT($E135:I135)&lt;$D$123),$D135/$D$123,"")</f>
        <v/>
      </c>
      <c r="K135" s="79" t="str">
        <f>IF(AND($C135&lt;K$125,COUNT($E135:J135)&lt;$D$123),$D135/$D$123,"")</f>
        <v/>
      </c>
      <c r="L135" s="79" t="str">
        <f>IF(AND($C135&lt;L$125,COUNT($E135:K135)&lt;$D$123),$D135/$D$123,"")</f>
        <v/>
      </c>
      <c r="M135" s="79" t="str">
        <f>IF(AND($C135&lt;M$125,COUNT($E135:L135)&lt;$D$123),$D135/$D$123,"")</f>
        <v/>
      </c>
      <c r="N135" s="79" t="str">
        <f>IF(AND($C135&lt;N$125,COUNT($E135:M135)&lt;$D$123),$D135/$D$123,"")</f>
        <v/>
      </c>
      <c r="O135" s="79" t="str">
        <f>IF(AND($C135&lt;O$125,COUNT($E135:N135)&lt;$D$123),$D135/$D$123,"")</f>
        <v/>
      </c>
      <c r="P135" s="79" t="str">
        <f>IF(AND($C135&lt;P$125,COUNT($E135:O135)&lt;$D$123),$D135/$D$123,"")</f>
        <v/>
      </c>
      <c r="Q135" s="79" t="str">
        <f>IF(AND($C135&lt;Q$125,COUNT($E135:P135)&lt;$D$123),$D135/$D$123,"")</f>
        <v/>
      </c>
      <c r="R135" s="79" t="str">
        <f>IF(AND($C135&lt;R$125,COUNT($E135:Q135)&lt;$D$123),$D135/$D$123,"")</f>
        <v/>
      </c>
      <c r="S135" s="79" t="str">
        <f>IF(AND($C135&lt;S$125,COUNT($E135:R135)&lt;$D$123),$D135/$D$123,"")</f>
        <v/>
      </c>
      <c r="T135" s="79" t="str">
        <f>IF(AND($C135&lt;T$125,COUNT($E135:S135)&lt;$D$123),$D135/$D$123,"")</f>
        <v/>
      </c>
      <c r="U135" s="79" t="str">
        <f>IF(AND($C135&lt;U$125,COUNT($E135:T135)&lt;$D$123),$D135/$D$123,"")</f>
        <v/>
      </c>
      <c r="V135" s="79" t="str">
        <f>IF(AND($C135&lt;V$125,COUNT($E135:U135)&lt;$D$123),$D135/$D$123,"")</f>
        <v/>
      </c>
      <c r="W135" s="79" t="str">
        <f>IF(AND($C135&lt;W$125,COUNT($E135:V135)&lt;$D$123),$D135/$D$123,"")</f>
        <v/>
      </c>
      <c r="X135" s="79" t="str">
        <f>IF(AND($C135&lt;X$125,COUNT($E135:W135)&lt;$D$123),$D135/$D$123,"")</f>
        <v/>
      </c>
      <c r="Y135" s="42">
        <f t="shared" si="45"/>
        <v>0</v>
      </c>
    </row>
    <row r="136" spans="2:25" x14ac:dyDescent="0.15">
      <c r="B136" s="92"/>
      <c r="C136" s="49">
        <v>34</v>
      </c>
      <c r="D136" s="41">
        <v>0</v>
      </c>
      <c r="E136" s="42" t="str">
        <f t="shared" si="44"/>
        <v/>
      </c>
      <c r="F136" s="79" t="str">
        <f>IF(AND($C136&lt;F$125,COUNT($E136:E136)&lt;$D$123),$D136/$D$123,"")</f>
        <v/>
      </c>
      <c r="G136" s="79" t="str">
        <f>IF(AND($C136&lt;G$125,COUNT($E136:F136)&lt;$D$123),$D136/$D$123,"")</f>
        <v/>
      </c>
      <c r="H136" s="79" t="str">
        <f>IF(AND($C136&lt;H$125,COUNT($E136:G136)&lt;$D$123),$D136/$D$123,"")</f>
        <v/>
      </c>
      <c r="I136" s="79" t="str">
        <f>IF(AND($C136&lt;I$125,COUNT($E136:H136)&lt;$D$123),$D136/$D$123,"")</f>
        <v/>
      </c>
      <c r="J136" s="79" t="str">
        <f>IF(AND($C136&lt;J$125,COUNT($E136:I136)&lt;$D$123),$D136/$D$123,"")</f>
        <v/>
      </c>
      <c r="K136" s="79" t="str">
        <f>IF(AND($C136&lt;K$125,COUNT($E136:J136)&lt;$D$123),$D136/$D$123,"")</f>
        <v/>
      </c>
      <c r="L136" s="79" t="str">
        <f>IF(AND($C136&lt;L$125,COUNT($E136:K136)&lt;$D$123),$D136/$D$123,"")</f>
        <v/>
      </c>
      <c r="M136" s="79" t="str">
        <f>IF(AND($C136&lt;M$125,COUNT($E136:L136)&lt;$D$123),$D136/$D$123,"")</f>
        <v/>
      </c>
      <c r="N136" s="79" t="str">
        <f>IF(AND($C136&lt;N$125,COUNT($E136:M136)&lt;$D$123),$D136/$D$123,"")</f>
        <v/>
      </c>
      <c r="O136" s="79" t="str">
        <f>IF(AND($C136&lt;O$125,COUNT($E136:N136)&lt;$D$123),$D136/$D$123,"")</f>
        <v/>
      </c>
      <c r="P136" s="79" t="str">
        <f>IF(AND($C136&lt;P$125,COUNT($E136:O136)&lt;$D$123),$D136/$D$123,"")</f>
        <v/>
      </c>
      <c r="Q136" s="79" t="str">
        <f>IF(AND($C136&lt;Q$125,COUNT($E136:P136)&lt;$D$123),$D136/$D$123,"")</f>
        <v/>
      </c>
      <c r="R136" s="79" t="str">
        <f>IF(AND($C136&lt;R$125,COUNT($E136:Q136)&lt;$D$123),$D136/$D$123,"")</f>
        <v/>
      </c>
      <c r="S136" s="79" t="str">
        <f>IF(AND($C136&lt;S$125,COUNT($E136:R136)&lt;$D$123),$D136/$D$123,"")</f>
        <v/>
      </c>
      <c r="T136" s="79" t="str">
        <f>IF(AND($C136&lt;T$125,COUNT($E136:S136)&lt;$D$123),$D136/$D$123,"")</f>
        <v/>
      </c>
      <c r="U136" s="79" t="str">
        <f>IF(AND($C136&lt;U$125,COUNT($E136:T136)&lt;$D$123),$D136/$D$123,"")</f>
        <v/>
      </c>
      <c r="V136" s="79" t="str">
        <f>IF(AND($C136&lt;V$125,COUNT($E136:U136)&lt;$D$123),$D136/$D$123,"")</f>
        <v/>
      </c>
      <c r="W136" s="79" t="str">
        <f>IF(AND($C136&lt;W$125,COUNT($E136:V136)&lt;$D$123),$D136/$D$123,"")</f>
        <v/>
      </c>
      <c r="X136" s="79" t="str">
        <f>IF(AND($C136&lt;X$125,COUNT($E136:W136)&lt;$D$123),$D136/$D$123,"")</f>
        <v/>
      </c>
      <c r="Y136" s="42">
        <f t="shared" si="45"/>
        <v>0</v>
      </c>
    </row>
    <row r="137" spans="2:25" x14ac:dyDescent="0.15">
      <c r="B137" s="92"/>
      <c r="C137" s="49">
        <v>35</v>
      </c>
      <c r="D137" s="41">
        <v>0</v>
      </c>
      <c r="E137" s="42" t="str">
        <f t="shared" si="44"/>
        <v/>
      </c>
      <c r="F137" s="79" t="str">
        <f>IF(AND($C137&lt;F$125,COUNT($E137:E137)&lt;$D$123),$D137/$D$123,"")</f>
        <v/>
      </c>
      <c r="G137" s="79" t="str">
        <f>IF(AND($C137&lt;G$125,COUNT($E137:F137)&lt;$D$123),$D137/$D$123,"")</f>
        <v/>
      </c>
      <c r="H137" s="79" t="str">
        <f>IF(AND($C137&lt;H$125,COUNT($E137:G137)&lt;$D$123),$D137/$D$123,"")</f>
        <v/>
      </c>
      <c r="I137" s="79" t="str">
        <f>IF(AND($C137&lt;I$125,COUNT($E137:H137)&lt;$D$123),$D137/$D$123,"")</f>
        <v/>
      </c>
      <c r="J137" s="79" t="str">
        <f>IF(AND($C137&lt;J$125,COUNT($E137:I137)&lt;$D$123),$D137/$D$123,"")</f>
        <v/>
      </c>
      <c r="K137" s="79" t="str">
        <f>IF(AND($C137&lt;K$125,COUNT($E137:J137)&lt;$D$123),$D137/$D$123,"")</f>
        <v/>
      </c>
      <c r="L137" s="79" t="str">
        <f>IF(AND($C137&lt;L$125,COUNT($E137:K137)&lt;$D$123),$D137/$D$123,"")</f>
        <v/>
      </c>
      <c r="M137" s="79" t="str">
        <f>IF(AND($C137&lt;M$125,COUNT($E137:L137)&lt;$D$123),$D137/$D$123,"")</f>
        <v/>
      </c>
      <c r="N137" s="79" t="str">
        <f>IF(AND($C137&lt;N$125,COUNT($E137:M137)&lt;$D$123),$D137/$D$123,"")</f>
        <v/>
      </c>
      <c r="O137" s="79" t="str">
        <f>IF(AND($C137&lt;O$125,COUNT($E137:N137)&lt;$D$123),$D137/$D$123,"")</f>
        <v/>
      </c>
      <c r="P137" s="79" t="str">
        <f>IF(AND($C137&lt;P$125,COUNT($E137:O137)&lt;$D$123),$D137/$D$123,"")</f>
        <v/>
      </c>
      <c r="Q137" s="79" t="str">
        <f>IF(AND($C137&lt;Q$125,COUNT($E137:P137)&lt;$D$123),$D137/$D$123,"")</f>
        <v/>
      </c>
      <c r="R137" s="79" t="str">
        <f>IF(AND($C137&lt;R$125,COUNT($E137:Q137)&lt;$D$123),$D137/$D$123,"")</f>
        <v/>
      </c>
      <c r="S137" s="79" t="str">
        <f>IF(AND($C137&lt;S$125,COUNT($E137:R137)&lt;$D$123),$D137/$D$123,"")</f>
        <v/>
      </c>
      <c r="T137" s="79" t="str">
        <f>IF(AND($C137&lt;T$125,COUNT($E137:S137)&lt;$D$123),$D137/$D$123,"")</f>
        <v/>
      </c>
      <c r="U137" s="79" t="str">
        <f>IF(AND($C137&lt;U$125,COUNT($E137:T137)&lt;$D$123),$D137/$D$123,"")</f>
        <v/>
      </c>
      <c r="V137" s="79" t="str">
        <f>IF(AND($C137&lt;V$125,COUNT($E137:U137)&lt;$D$123),$D137/$D$123,"")</f>
        <v/>
      </c>
      <c r="W137" s="79" t="str">
        <f>IF(AND($C137&lt;W$125,COUNT($E137:V137)&lt;$D$123),$D137/$D$123,"")</f>
        <v/>
      </c>
      <c r="X137" s="79" t="str">
        <f>IF(AND($C137&lt;X$125,COUNT($E137:W137)&lt;$D$123),$D137/$D$123,"")</f>
        <v/>
      </c>
      <c r="Y137" s="42">
        <f t="shared" si="45"/>
        <v>0</v>
      </c>
    </row>
    <row r="138" spans="2:25" x14ac:dyDescent="0.15">
      <c r="B138" s="92"/>
      <c r="C138" s="49">
        <v>36</v>
      </c>
      <c r="D138" s="41">
        <v>0</v>
      </c>
      <c r="E138" s="42" t="str">
        <f t="shared" si="44"/>
        <v/>
      </c>
      <c r="F138" s="79" t="str">
        <f>IF(AND($C138&lt;F$125,COUNT($E138:E138)&lt;$D$123),$D138/$D$123,"")</f>
        <v/>
      </c>
      <c r="G138" s="79" t="str">
        <f>IF(AND($C138&lt;G$125,COUNT($E138:F138)&lt;$D$123),$D138/$D$123,"")</f>
        <v/>
      </c>
      <c r="H138" s="79" t="str">
        <f>IF(AND($C138&lt;H$125,COUNT($E138:G138)&lt;$D$123),$D138/$D$123,"")</f>
        <v/>
      </c>
      <c r="I138" s="79" t="str">
        <f>IF(AND($C138&lt;I$125,COUNT($E138:H138)&lt;$D$123),$D138/$D$123,"")</f>
        <v/>
      </c>
      <c r="J138" s="79" t="str">
        <f>IF(AND($C138&lt;J$125,COUNT($E138:I138)&lt;$D$123),$D138/$D$123,"")</f>
        <v/>
      </c>
      <c r="K138" s="79" t="str">
        <f>IF(AND($C138&lt;K$125,COUNT($E138:J138)&lt;$D$123),$D138/$D$123,"")</f>
        <v/>
      </c>
      <c r="L138" s="79" t="str">
        <f>IF(AND($C138&lt;L$125,COUNT($E138:K138)&lt;$D$123),$D138/$D$123,"")</f>
        <v/>
      </c>
      <c r="M138" s="79" t="str">
        <f>IF(AND($C138&lt;M$125,COUNT($E138:L138)&lt;$D$123),$D138/$D$123,"")</f>
        <v/>
      </c>
      <c r="N138" s="79" t="str">
        <f>IF(AND($C138&lt;N$125,COUNT($E138:M138)&lt;$D$123),$D138/$D$123,"")</f>
        <v/>
      </c>
      <c r="O138" s="79" t="str">
        <f>IF(AND($C138&lt;O$125,COUNT($E138:N138)&lt;$D$123),$D138/$D$123,"")</f>
        <v/>
      </c>
      <c r="P138" s="79" t="str">
        <f>IF(AND($C138&lt;P$125,COUNT($E138:O138)&lt;$D$123),$D138/$D$123,"")</f>
        <v/>
      </c>
      <c r="Q138" s="79" t="str">
        <f>IF(AND($C138&lt;Q$125,COUNT($E138:P138)&lt;$D$123),$D138/$D$123,"")</f>
        <v/>
      </c>
      <c r="R138" s="79" t="str">
        <f>IF(AND($C138&lt;R$125,COUNT($E138:Q138)&lt;$D$123),$D138/$D$123,"")</f>
        <v/>
      </c>
      <c r="S138" s="79" t="str">
        <f>IF(AND($C138&lt;S$125,COUNT($E138:R138)&lt;$D$123),$D138/$D$123,"")</f>
        <v/>
      </c>
      <c r="T138" s="79" t="str">
        <f>IF(AND($C138&lt;T$125,COUNT($E138:S138)&lt;$D$123),$D138/$D$123,"")</f>
        <v/>
      </c>
      <c r="U138" s="79" t="str">
        <f>IF(AND($C138&lt;U$125,COUNT($E138:T138)&lt;$D$123),$D138/$D$123,"")</f>
        <v/>
      </c>
      <c r="V138" s="79" t="str">
        <f>IF(AND($C138&lt;V$125,COUNT($E138:U138)&lt;$D$123),$D138/$D$123,"")</f>
        <v/>
      </c>
      <c r="W138" s="79" t="str">
        <f>IF(AND($C138&lt;W$125,COUNT($E138:V138)&lt;$D$123),$D138/$D$123,"")</f>
        <v/>
      </c>
      <c r="X138" s="79" t="str">
        <f>IF(AND($C138&lt;X$125,COUNT($E138:W138)&lt;$D$123),$D138/$D$123,"")</f>
        <v/>
      </c>
      <c r="Y138" s="42">
        <f t="shared" si="45"/>
        <v>0</v>
      </c>
    </row>
    <row r="139" spans="2:25" x14ac:dyDescent="0.15">
      <c r="B139" s="92"/>
      <c r="C139" s="49">
        <v>37</v>
      </c>
      <c r="D139" s="41">
        <v>0</v>
      </c>
      <c r="E139" s="42" t="str">
        <f t="shared" si="44"/>
        <v/>
      </c>
      <c r="F139" s="79" t="str">
        <f>IF(AND($C139&lt;F$125,COUNT($E139:E139)&lt;$D$123),$D139/$D$123,"")</f>
        <v/>
      </c>
      <c r="G139" s="79" t="str">
        <f>IF(AND($C139&lt;G$125,COUNT($E139:F139)&lt;$D$123),$D139/$D$123,"")</f>
        <v/>
      </c>
      <c r="H139" s="79" t="str">
        <f>IF(AND($C139&lt;H$125,COUNT($E139:G139)&lt;$D$123),$D139/$D$123,"")</f>
        <v/>
      </c>
      <c r="I139" s="79" t="str">
        <f>IF(AND($C139&lt;I$125,COUNT($E139:H139)&lt;$D$123),$D139/$D$123,"")</f>
        <v/>
      </c>
      <c r="J139" s="79" t="str">
        <f>IF(AND($C139&lt;J$125,COUNT($E139:I139)&lt;$D$123),$D139/$D$123,"")</f>
        <v/>
      </c>
      <c r="K139" s="79" t="str">
        <f>IF(AND($C139&lt;K$125,COUNT($E139:J139)&lt;$D$123),$D139/$D$123,"")</f>
        <v/>
      </c>
      <c r="L139" s="79" t="str">
        <f>IF(AND($C139&lt;L$125,COUNT($E139:K139)&lt;$D$123),$D139/$D$123,"")</f>
        <v/>
      </c>
      <c r="M139" s="79" t="str">
        <f>IF(AND($C139&lt;M$125,COUNT($E139:L139)&lt;$D$123),$D139/$D$123,"")</f>
        <v/>
      </c>
      <c r="N139" s="79" t="str">
        <f>IF(AND($C139&lt;N$125,COUNT($E139:M139)&lt;$D$123),$D139/$D$123,"")</f>
        <v/>
      </c>
      <c r="O139" s="79" t="str">
        <f>IF(AND($C139&lt;O$125,COUNT($E139:N139)&lt;$D$123),$D139/$D$123,"")</f>
        <v/>
      </c>
      <c r="P139" s="79" t="str">
        <f>IF(AND($C139&lt;P$125,COUNT($E139:O139)&lt;$D$123),$D139/$D$123,"")</f>
        <v/>
      </c>
      <c r="Q139" s="79" t="str">
        <f>IF(AND($C139&lt;Q$125,COUNT($E139:P139)&lt;$D$123),$D139/$D$123,"")</f>
        <v/>
      </c>
      <c r="R139" s="79" t="str">
        <f>IF(AND($C139&lt;R$125,COUNT($E139:Q139)&lt;$D$123),$D139/$D$123,"")</f>
        <v/>
      </c>
      <c r="S139" s="79" t="str">
        <f>IF(AND($C139&lt;S$125,COUNT($E139:R139)&lt;$D$123),$D139/$D$123,"")</f>
        <v/>
      </c>
      <c r="T139" s="79" t="str">
        <f>IF(AND($C139&lt;T$125,COUNT($E139:S139)&lt;$D$123),$D139/$D$123,"")</f>
        <v/>
      </c>
      <c r="U139" s="79" t="str">
        <f>IF(AND($C139&lt;U$125,COUNT($E139:T139)&lt;$D$123),$D139/$D$123,"")</f>
        <v/>
      </c>
      <c r="V139" s="79" t="str">
        <f>IF(AND($C139&lt;V$125,COUNT($E139:U139)&lt;$D$123),$D139/$D$123,"")</f>
        <v/>
      </c>
      <c r="W139" s="79" t="str">
        <f>IF(AND($C139&lt;W$125,COUNT($E139:V139)&lt;$D$123),$D139/$D$123,"")</f>
        <v/>
      </c>
      <c r="X139" s="79" t="str">
        <f>IF(AND($C139&lt;X$125,COUNT($E139:W139)&lt;$D$123),$D139/$D$123,"")</f>
        <v/>
      </c>
      <c r="Y139" s="42">
        <f t="shared" si="45"/>
        <v>0</v>
      </c>
    </row>
    <row r="140" spans="2:25" x14ac:dyDescent="0.15">
      <c r="B140" s="92"/>
      <c r="C140" s="49">
        <v>38</v>
      </c>
      <c r="D140" s="41">
        <v>0</v>
      </c>
      <c r="E140" s="42" t="str">
        <f t="shared" si="44"/>
        <v/>
      </c>
      <c r="F140" s="79" t="str">
        <f>IF(AND($C140&lt;F$125,COUNT($E140:E140)&lt;$D$123),$D140/$D$123,"")</f>
        <v/>
      </c>
      <c r="G140" s="79" t="str">
        <f>IF(AND($C140&lt;G$125,COUNT($E140:F140)&lt;$D$123),$D140/$D$123,"")</f>
        <v/>
      </c>
      <c r="H140" s="79" t="str">
        <f>IF(AND($C140&lt;H$125,COUNT($E140:G140)&lt;$D$123),$D140/$D$123,"")</f>
        <v/>
      </c>
      <c r="I140" s="79" t="str">
        <f>IF(AND($C140&lt;I$125,COUNT($E140:H140)&lt;$D$123),$D140/$D$123,"")</f>
        <v/>
      </c>
      <c r="J140" s="79" t="str">
        <f>IF(AND($C140&lt;J$125,COUNT($E140:I140)&lt;$D$123),$D140/$D$123,"")</f>
        <v/>
      </c>
      <c r="K140" s="79" t="str">
        <f>IF(AND($C140&lt;K$125,COUNT($E140:J140)&lt;$D$123),$D140/$D$123,"")</f>
        <v/>
      </c>
      <c r="L140" s="79" t="str">
        <f>IF(AND($C140&lt;L$125,COUNT($E140:K140)&lt;$D$123),$D140/$D$123,"")</f>
        <v/>
      </c>
      <c r="M140" s="79" t="str">
        <f>IF(AND($C140&lt;M$125,COUNT($E140:L140)&lt;$D$123),$D140/$D$123,"")</f>
        <v/>
      </c>
      <c r="N140" s="79" t="str">
        <f>IF(AND($C140&lt;N$125,COUNT($E140:M140)&lt;$D$123),$D140/$D$123,"")</f>
        <v/>
      </c>
      <c r="O140" s="79" t="str">
        <f>IF(AND($C140&lt;O$125,COUNT($E140:N140)&lt;$D$123),$D140/$D$123,"")</f>
        <v/>
      </c>
      <c r="P140" s="79" t="str">
        <f>IF(AND($C140&lt;P$125,COUNT($E140:O140)&lt;$D$123),$D140/$D$123,"")</f>
        <v/>
      </c>
      <c r="Q140" s="79" t="str">
        <f>IF(AND($C140&lt;Q$125,COUNT($E140:P140)&lt;$D$123),$D140/$D$123,"")</f>
        <v/>
      </c>
      <c r="R140" s="79" t="str">
        <f>IF(AND($C140&lt;R$125,COUNT($E140:Q140)&lt;$D$123),$D140/$D$123,"")</f>
        <v/>
      </c>
      <c r="S140" s="79" t="str">
        <f>IF(AND($C140&lt;S$125,COUNT($E140:R140)&lt;$D$123),$D140/$D$123,"")</f>
        <v/>
      </c>
      <c r="T140" s="79" t="str">
        <f>IF(AND($C140&lt;T$125,COUNT($E140:S140)&lt;$D$123),$D140/$D$123,"")</f>
        <v/>
      </c>
      <c r="U140" s="79" t="str">
        <f>IF(AND($C140&lt;U$125,COUNT($E140:T140)&lt;$D$123),$D140/$D$123,"")</f>
        <v/>
      </c>
      <c r="V140" s="79" t="str">
        <f>IF(AND($C140&lt;V$125,COUNT($E140:U140)&lt;$D$123),$D140/$D$123,"")</f>
        <v/>
      </c>
      <c r="W140" s="79" t="str">
        <f>IF(AND($C140&lt;W$125,COUNT($E140:V140)&lt;$D$123),$D140/$D$123,"")</f>
        <v/>
      </c>
      <c r="X140" s="79" t="str">
        <f>IF(AND($C140&lt;X$125,COUNT($E140:W140)&lt;$D$123),$D140/$D$123,"")</f>
        <v/>
      </c>
      <c r="Y140" s="42">
        <f t="shared" si="45"/>
        <v>0</v>
      </c>
    </row>
    <row r="141" spans="2:25" x14ac:dyDescent="0.15">
      <c r="B141" s="92"/>
      <c r="C141" s="49">
        <v>39</v>
      </c>
      <c r="D141" s="41">
        <v>0</v>
      </c>
      <c r="E141" s="42" t="str">
        <f t="shared" si="44"/>
        <v/>
      </c>
      <c r="F141" s="79" t="str">
        <f>IF(AND($C141&lt;F$125,COUNT($E141:E141)&lt;$D$123),$D141/$D$123,"")</f>
        <v/>
      </c>
      <c r="G141" s="79" t="str">
        <f>IF(AND($C141&lt;G$125,COUNT($E141:F141)&lt;$D$123),$D141/$D$123,"")</f>
        <v/>
      </c>
      <c r="H141" s="79" t="str">
        <f>IF(AND($C141&lt;H$125,COUNT($E141:G141)&lt;$D$123),$D141/$D$123,"")</f>
        <v/>
      </c>
      <c r="I141" s="79" t="str">
        <f>IF(AND($C141&lt;I$125,COUNT($E141:H141)&lt;$D$123),$D141/$D$123,"")</f>
        <v/>
      </c>
      <c r="J141" s="79" t="str">
        <f>IF(AND($C141&lt;J$125,COUNT($E141:I141)&lt;$D$123),$D141/$D$123,"")</f>
        <v/>
      </c>
      <c r="K141" s="79" t="str">
        <f>IF(AND($C141&lt;K$125,COUNT($E141:J141)&lt;$D$123),$D141/$D$123,"")</f>
        <v/>
      </c>
      <c r="L141" s="79" t="str">
        <f>IF(AND($C141&lt;L$125,COUNT($E141:K141)&lt;$D$123),$D141/$D$123,"")</f>
        <v/>
      </c>
      <c r="M141" s="79" t="str">
        <f>IF(AND($C141&lt;M$125,COUNT($E141:L141)&lt;$D$123),$D141/$D$123,"")</f>
        <v/>
      </c>
      <c r="N141" s="79" t="str">
        <f>IF(AND($C141&lt;N$125,COUNT($E141:M141)&lt;$D$123),$D141/$D$123,"")</f>
        <v/>
      </c>
      <c r="O141" s="79" t="str">
        <f>IF(AND($C141&lt;O$125,COUNT($E141:N141)&lt;$D$123),$D141/$D$123,"")</f>
        <v/>
      </c>
      <c r="P141" s="79" t="str">
        <f>IF(AND($C141&lt;P$125,COUNT($E141:O141)&lt;$D$123),$D141/$D$123,"")</f>
        <v/>
      </c>
      <c r="Q141" s="79" t="str">
        <f>IF(AND($C141&lt;Q$125,COUNT($E141:P141)&lt;$D$123),$D141/$D$123,"")</f>
        <v/>
      </c>
      <c r="R141" s="79" t="str">
        <f>IF(AND($C141&lt;R$125,COUNT($E141:Q141)&lt;$D$123),$D141/$D$123,"")</f>
        <v/>
      </c>
      <c r="S141" s="79" t="str">
        <f>IF(AND($C141&lt;S$125,COUNT($E141:R141)&lt;$D$123),$D141/$D$123,"")</f>
        <v/>
      </c>
      <c r="T141" s="79" t="str">
        <f>IF(AND($C141&lt;T$125,COUNT($E141:S141)&lt;$D$123),$D141/$D$123,"")</f>
        <v/>
      </c>
      <c r="U141" s="79" t="str">
        <f>IF(AND($C141&lt;U$125,COUNT($E141:T141)&lt;$D$123),$D141/$D$123,"")</f>
        <v/>
      </c>
      <c r="V141" s="79" t="str">
        <f>IF(AND($C141&lt;V$125,COUNT($E141:U141)&lt;$D$123),$D141/$D$123,"")</f>
        <v/>
      </c>
      <c r="W141" s="79" t="str">
        <f>IF(AND($C141&lt;W$125,COUNT($E141:V141)&lt;$D$123),$D141/$D$123,"")</f>
        <v/>
      </c>
      <c r="X141" s="79" t="str">
        <f>IF(AND($C141&lt;X$125,COUNT($E141:W141)&lt;$D$123),$D141/$D$123,"")</f>
        <v/>
      </c>
      <c r="Y141" s="42">
        <f t="shared" si="45"/>
        <v>0</v>
      </c>
    </row>
    <row r="142" spans="2:25" x14ac:dyDescent="0.15">
      <c r="B142" s="92"/>
      <c r="C142" s="49">
        <v>40</v>
      </c>
      <c r="D142" s="41">
        <v>0</v>
      </c>
      <c r="E142" s="42" t="str">
        <f t="shared" si="44"/>
        <v/>
      </c>
      <c r="F142" s="79" t="str">
        <f>IF(AND($C142&lt;F$125,COUNT($E142:E142)&lt;$D$123),$D142/$D$123,"")</f>
        <v/>
      </c>
      <c r="G142" s="79" t="str">
        <f>IF(AND($C142&lt;G$125,COUNT($E142:F142)&lt;$D$123),$D142/$D$123,"")</f>
        <v/>
      </c>
      <c r="H142" s="79" t="str">
        <f>IF(AND($C142&lt;H$125,COUNT($E142:G142)&lt;$D$123),$D142/$D$123,"")</f>
        <v/>
      </c>
      <c r="I142" s="79" t="str">
        <f>IF(AND($C142&lt;I$125,COUNT($E142:H142)&lt;$D$123),$D142/$D$123,"")</f>
        <v/>
      </c>
      <c r="J142" s="79" t="str">
        <f>IF(AND($C142&lt;J$125,COUNT($E142:I142)&lt;$D$123),$D142/$D$123,"")</f>
        <v/>
      </c>
      <c r="K142" s="79" t="str">
        <f>IF(AND($C142&lt;K$125,COUNT($E142:J142)&lt;$D$123),$D142/$D$123,"")</f>
        <v/>
      </c>
      <c r="L142" s="79" t="str">
        <f>IF(AND($C142&lt;L$125,COUNT($E142:K142)&lt;$D$123),$D142/$D$123,"")</f>
        <v/>
      </c>
      <c r="M142" s="79" t="str">
        <f>IF(AND($C142&lt;M$125,COUNT($E142:L142)&lt;$D$123),$D142/$D$123,"")</f>
        <v/>
      </c>
      <c r="N142" s="79" t="str">
        <f>IF(AND($C142&lt;N$125,COUNT($E142:M142)&lt;$D$123),$D142/$D$123,"")</f>
        <v/>
      </c>
      <c r="O142" s="79" t="str">
        <f>IF(AND($C142&lt;O$125,COUNT($E142:N142)&lt;$D$123),$D142/$D$123,"")</f>
        <v/>
      </c>
      <c r="P142" s="79" t="str">
        <f>IF(AND($C142&lt;P$125,COUNT($E142:O142)&lt;$D$123),$D142/$D$123,"")</f>
        <v/>
      </c>
      <c r="Q142" s="79" t="str">
        <f>IF(AND($C142&lt;Q$125,COUNT($E142:P142)&lt;$D$123),$D142/$D$123,"")</f>
        <v/>
      </c>
      <c r="R142" s="79" t="str">
        <f>IF(AND($C142&lt;R$125,COUNT($E142:Q142)&lt;$D$123),$D142/$D$123,"")</f>
        <v/>
      </c>
      <c r="S142" s="79" t="str">
        <f>IF(AND($C142&lt;S$125,COUNT($E142:R142)&lt;$D$123),$D142/$D$123,"")</f>
        <v/>
      </c>
      <c r="T142" s="79" t="str">
        <f>IF(AND($C142&lt;T$125,COUNT($E142:S142)&lt;$D$123),$D142/$D$123,"")</f>
        <v/>
      </c>
      <c r="U142" s="79" t="str">
        <f>IF(AND($C142&lt;U$125,COUNT($E142:T142)&lt;$D$123),$D142/$D$123,"")</f>
        <v/>
      </c>
      <c r="V142" s="79" t="str">
        <f>IF(AND($C142&lt;V$125,COUNT($E142:U142)&lt;$D$123),$D142/$D$123,"")</f>
        <v/>
      </c>
      <c r="W142" s="79" t="str">
        <f>IF(AND($C142&lt;W$125,COUNT($E142:V142)&lt;$D$123),$D142/$D$123,"")</f>
        <v/>
      </c>
      <c r="X142" s="79" t="str">
        <f>IF(AND($C142&lt;X$125,COUNT($E142:W142)&lt;$D$123),$D142/$D$123,"")</f>
        <v/>
      </c>
      <c r="Y142" s="42">
        <f t="shared" si="45"/>
        <v>0</v>
      </c>
    </row>
    <row r="143" spans="2:25" x14ac:dyDescent="0.15">
      <c r="B143" s="92"/>
      <c r="C143" s="49">
        <v>41</v>
      </c>
      <c r="D143" s="41">
        <v>0</v>
      </c>
      <c r="E143" s="42" t="str">
        <f t="shared" si="44"/>
        <v/>
      </c>
      <c r="F143" s="79" t="str">
        <f>IF(AND($C143&lt;F$125,COUNT($E143:E143)&lt;$D$123),$D143/$D$123,"")</f>
        <v/>
      </c>
      <c r="G143" s="79" t="str">
        <f>IF(AND($C143&lt;G$125,COUNT($E143:F143)&lt;$D$123),$D143/$D$123,"")</f>
        <v/>
      </c>
      <c r="H143" s="79" t="str">
        <f>IF(AND($C143&lt;H$125,COUNT($E143:G143)&lt;$D$123),$D143/$D$123,"")</f>
        <v/>
      </c>
      <c r="I143" s="79" t="str">
        <f>IF(AND($C143&lt;I$125,COUNT($E143:H143)&lt;$D$123),$D143/$D$123,"")</f>
        <v/>
      </c>
      <c r="J143" s="79" t="str">
        <f>IF(AND($C143&lt;J$125,COUNT($E143:I143)&lt;$D$123),$D143/$D$123,"")</f>
        <v/>
      </c>
      <c r="K143" s="79" t="str">
        <f>IF(AND($C143&lt;K$125,COUNT($E143:J143)&lt;$D$123),$D143/$D$123,"")</f>
        <v/>
      </c>
      <c r="L143" s="79" t="str">
        <f>IF(AND($C143&lt;L$125,COUNT($E143:K143)&lt;$D$123),$D143/$D$123,"")</f>
        <v/>
      </c>
      <c r="M143" s="79" t="str">
        <f>IF(AND($C143&lt;M$125,COUNT($E143:L143)&lt;$D$123),$D143/$D$123,"")</f>
        <v/>
      </c>
      <c r="N143" s="79" t="str">
        <f>IF(AND($C143&lt;N$125,COUNT($E143:M143)&lt;$D$123),$D143/$D$123,"")</f>
        <v/>
      </c>
      <c r="O143" s="79" t="str">
        <f>IF(AND($C143&lt;O$125,COUNT($E143:N143)&lt;$D$123),$D143/$D$123,"")</f>
        <v/>
      </c>
      <c r="P143" s="79" t="str">
        <f>IF(AND($C143&lt;P$125,COUNT($E143:O143)&lt;$D$123),$D143/$D$123,"")</f>
        <v/>
      </c>
      <c r="Q143" s="79" t="str">
        <f>IF(AND($C143&lt;Q$125,COUNT($E143:P143)&lt;$D$123),$D143/$D$123,"")</f>
        <v/>
      </c>
      <c r="R143" s="79" t="str">
        <f>IF(AND($C143&lt;R$125,COUNT($E143:Q143)&lt;$D$123),$D143/$D$123,"")</f>
        <v/>
      </c>
      <c r="S143" s="79" t="str">
        <f>IF(AND($C143&lt;S$125,COUNT($E143:R143)&lt;$D$123),$D143/$D$123,"")</f>
        <v/>
      </c>
      <c r="T143" s="79" t="str">
        <f>IF(AND($C143&lt;T$125,COUNT($E143:S143)&lt;$D$123),$D143/$D$123,"")</f>
        <v/>
      </c>
      <c r="U143" s="79" t="str">
        <f>IF(AND($C143&lt;U$125,COUNT($E143:T143)&lt;$D$123),$D143/$D$123,"")</f>
        <v/>
      </c>
      <c r="V143" s="79" t="str">
        <f>IF(AND($C143&lt;V$125,COUNT($E143:U143)&lt;$D$123),$D143/$D$123,"")</f>
        <v/>
      </c>
      <c r="W143" s="79" t="str">
        <f>IF(AND($C143&lt;W$125,COUNT($E143:V143)&lt;$D$123),$D143/$D$123,"")</f>
        <v/>
      </c>
      <c r="X143" s="79" t="str">
        <f>IF(AND($C143&lt;X$125,COUNT($E143:W143)&lt;$D$123),$D143/$D$123,"")</f>
        <v/>
      </c>
      <c r="Y143" s="42">
        <f t="shared" si="45"/>
        <v>0</v>
      </c>
    </row>
    <row r="144" spans="2:25" x14ac:dyDescent="0.15">
      <c r="B144" s="92"/>
      <c r="C144" s="49">
        <v>42</v>
      </c>
      <c r="D144" s="41">
        <v>0</v>
      </c>
      <c r="E144" s="42" t="str">
        <f t="shared" si="44"/>
        <v/>
      </c>
      <c r="F144" s="79" t="str">
        <f>IF(AND($C144&lt;F$125,COUNT($E144:E144)&lt;$D$123),$D144/$D$123,"")</f>
        <v/>
      </c>
      <c r="G144" s="79" t="str">
        <f>IF(AND($C144&lt;G$125,COUNT($E144:F144)&lt;$D$123),$D144/$D$123,"")</f>
        <v/>
      </c>
      <c r="H144" s="79" t="str">
        <f>IF(AND($C144&lt;H$125,COUNT($E144:G144)&lt;$D$123),$D144/$D$123,"")</f>
        <v/>
      </c>
      <c r="I144" s="79" t="str">
        <f>IF(AND($C144&lt;I$125,COUNT($E144:H144)&lt;$D$123),$D144/$D$123,"")</f>
        <v/>
      </c>
      <c r="J144" s="79" t="str">
        <f>IF(AND($C144&lt;J$125,COUNT($E144:I144)&lt;$D$123),$D144/$D$123,"")</f>
        <v/>
      </c>
      <c r="K144" s="79" t="str">
        <f>IF(AND($C144&lt;K$125,COUNT($E144:J144)&lt;$D$123),$D144/$D$123,"")</f>
        <v/>
      </c>
      <c r="L144" s="79" t="str">
        <f>IF(AND($C144&lt;L$125,COUNT($E144:K144)&lt;$D$123),$D144/$D$123,"")</f>
        <v/>
      </c>
      <c r="M144" s="79" t="str">
        <f>IF(AND($C144&lt;M$125,COUNT($E144:L144)&lt;$D$123),$D144/$D$123,"")</f>
        <v/>
      </c>
      <c r="N144" s="79" t="str">
        <f>IF(AND($C144&lt;N$125,COUNT($E144:M144)&lt;$D$123),$D144/$D$123,"")</f>
        <v/>
      </c>
      <c r="O144" s="79" t="str">
        <f>IF(AND($C144&lt;O$125,COUNT($E144:N144)&lt;$D$123),$D144/$D$123,"")</f>
        <v/>
      </c>
      <c r="P144" s="79" t="str">
        <f>IF(AND($C144&lt;P$125,COUNT($E144:O144)&lt;$D$123),$D144/$D$123,"")</f>
        <v/>
      </c>
      <c r="Q144" s="79" t="str">
        <f>IF(AND($C144&lt;Q$125,COUNT($E144:P144)&lt;$D$123),$D144/$D$123,"")</f>
        <v/>
      </c>
      <c r="R144" s="79" t="str">
        <f>IF(AND($C144&lt;R$125,COUNT($E144:Q144)&lt;$D$123),$D144/$D$123,"")</f>
        <v/>
      </c>
      <c r="S144" s="79" t="str">
        <f>IF(AND($C144&lt;S$125,COUNT($E144:R144)&lt;$D$123),$D144/$D$123,"")</f>
        <v/>
      </c>
      <c r="T144" s="79" t="str">
        <f>IF(AND($C144&lt;T$125,COUNT($E144:S144)&lt;$D$123),$D144/$D$123,"")</f>
        <v/>
      </c>
      <c r="U144" s="79" t="str">
        <f>IF(AND($C144&lt;U$125,COUNT($E144:T144)&lt;$D$123),$D144/$D$123,"")</f>
        <v/>
      </c>
      <c r="V144" s="79" t="str">
        <f>IF(AND($C144&lt;V$125,COUNT($E144:U144)&lt;$D$123),$D144/$D$123,"")</f>
        <v/>
      </c>
      <c r="W144" s="79" t="str">
        <f>IF(AND($C144&lt;W$125,COUNT($E144:V144)&lt;$D$123),$D144/$D$123,"")</f>
        <v/>
      </c>
      <c r="X144" s="79" t="str">
        <f>IF(AND($C144&lt;X$125,COUNT($E144:W144)&lt;$D$123),$D144/$D$123,"")</f>
        <v/>
      </c>
      <c r="Y144" s="42">
        <f t="shared" si="45"/>
        <v>0</v>
      </c>
    </row>
    <row r="145" spans="1:25" x14ac:dyDescent="0.15">
      <c r="B145" s="92"/>
      <c r="C145" s="49">
        <v>43</v>
      </c>
      <c r="D145" s="41">
        <v>0</v>
      </c>
      <c r="E145" s="42" t="str">
        <f t="shared" si="44"/>
        <v/>
      </c>
      <c r="F145" s="79" t="str">
        <f>IF(AND($C145&lt;F$125,COUNT($E145:E145)&lt;$D$123),$D145/$D$123,"")</f>
        <v/>
      </c>
      <c r="G145" s="79" t="str">
        <f>IF(AND($C145&lt;G$125,COUNT($E145:F145)&lt;$D$123),$D145/$D$123,"")</f>
        <v/>
      </c>
      <c r="H145" s="79" t="str">
        <f>IF(AND($C145&lt;H$125,COUNT($E145:G145)&lt;$D$123),$D145/$D$123,"")</f>
        <v/>
      </c>
      <c r="I145" s="79" t="str">
        <f>IF(AND($C145&lt;I$125,COUNT($E145:H145)&lt;$D$123),$D145/$D$123,"")</f>
        <v/>
      </c>
      <c r="J145" s="79" t="str">
        <f>IF(AND($C145&lt;J$125,COUNT($E145:I145)&lt;$D$123),$D145/$D$123,"")</f>
        <v/>
      </c>
      <c r="K145" s="79" t="str">
        <f>IF(AND($C145&lt;K$125,COUNT($E145:J145)&lt;$D$123),$D145/$D$123,"")</f>
        <v/>
      </c>
      <c r="L145" s="79" t="str">
        <f>IF(AND($C145&lt;L$125,COUNT($E145:K145)&lt;$D$123),$D145/$D$123,"")</f>
        <v/>
      </c>
      <c r="M145" s="79" t="str">
        <f>IF(AND($C145&lt;M$125,COUNT($E145:L145)&lt;$D$123),$D145/$D$123,"")</f>
        <v/>
      </c>
      <c r="N145" s="79" t="str">
        <f>IF(AND($C145&lt;N$125,COUNT($E145:M145)&lt;$D$123),$D145/$D$123,"")</f>
        <v/>
      </c>
      <c r="O145" s="79" t="str">
        <f>IF(AND($C145&lt;O$125,COUNT($E145:N145)&lt;$D$123),$D145/$D$123,"")</f>
        <v/>
      </c>
      <c r="P145" s="79" t="str">
        <f>IF(AND($C145&lt;P$125,COUNT($E145:O145)&lt;$D$123),$D145/$D$123,"")</f>
        <v/>
      </c>
      <c r="Q145" s="79" t="str">
        <f>IF(AND($C145&lt;Q$125,COUNT($E145:P145)&lt;$D$123),$D145/$D$123,"")</f>
        <v/>
      </c>
      <c r="R145" s="79" t="str">
        <f>IF(AND($C145&lt;R$125,COUNT($E145:Q145)&lt;$D$123),$D145/$D$123,"")</f>
        <v/>
      </c>
      <c r="S145" s="79" t="str">
        <f>IF(AND($C145&lt;S$125,COUNT($E145:R145)&lt;$D$123),$D145/$D$123,"")</f>
        <v/>
      </c>
      <c r="T145" s="79" t="str">
        <f>IF(AND($C145&lt;T$125,COUNT($E145:S145)&lt;$D$123),$D145/$D$123,"")</f>
        <v/>
      </c>
      <c r="U145" s="79" t="str">
        <f>IF(AND($C145&lt;U$125,COUNT($E145:T145)&lt;$D$123),$D145/$D$123,"")</f>
        <v/>
      </c>
      <c r="V145" s="79" t="str">
        <f>IF(AND($C145&lt;V$125,COUNT($E145:U145)&lt;$D$123),$D145/$D$123,"")</f>
        <v/>
      </c>
      <c r="W145" s="79" t="str">
        <f>IF(AND($C145&lt;W$125,COUNT($E145:V145)&lt;$D$123),$D145/$D$123,"")</f>
        <v/>
      </c>
      <c r="X145" s="79" t="str">
        <f>IF(AND($C145&lt;X$125,COUNT($E145:W145)&lt;$D$123),$D145/$D$123,"")</f>
        <v/>
      </c>
      <c r="Y145" s="42">
        <f t="shared" si="45"/>
        <v>0</v>
      </c>
    </row>
    <row r="146" spans="1:25" x14ac:dyDescent="0.15">
      <c r="B146" s="92"/>
      <c r="C146" s="49">
        <v>44</v>
      </c>
      <c r="D146" s="41">
        <v>0</v>
      </c>
      <c r="E146" s="42" t="str">
        <f t="shared" si="44"/>
        <v/>
      </c>
      <c r="F146" s="79" t="str">
        <f>IF(AND($C146&lt;F$125,COUNT($E146:E146)&lt;$D$123),$D146/$D$123,"")</f>
        <v/>
      </c>
      <c r="G146" s="79" t="str">
        <f>IF(AND($C146&lt;G$125,COUNT($E146:F146)&lt;$D$123),$D146/$D$123,"")</f>
        <v/>
      </c>
      <c r="H146" s="79" t="str">
        <f>IF(AND($C146&lt;H$125,COUNT($E146:G146)&lt;$D$123),$D146/$D$123,"")</f>
        <v/>
      </c>
      <c r="I146" s="79" t="str">
        <f>IF(AND($C146&lt;I$125,COUNT($E146:H146)&lt;$D$123),$D146/$D$123,"")</f>
        <v/>
      </c>
      <c r="J146" s="79" t="str">
        <f>IF(AND($C146&lt;J$125,COUNT($E146:I146)&lt;$D$123),$D146/$D$123,"")</f>
        <v/>
      </c>
      <c r="K146" s="79" t="str">
        <f>IF(AND($C146&lt;K$125,COUNT($E146:J146)&lt;$D$123),$D146/$D$123,"")</f>
        <v/>
      </c>
      <c r="L146" s="79" t="str">
        <f>IF(AND($C146&lt;L$125,COUNT($E146:K146)&lt;$D$123),$D146/$D$123,"")</f>
        <v/>
      </c>
      <c r="M146" s="79" t="str">
        <f>IF(AND($C146&lt;M$125,COUNT($E146:L146)&lt;$D$123),$D146/$D$123,"")</f>
        <v/>
      </c>
      <c r="N146" s="79" t="str">
        <f>IF(AND($C146&lt;N$125,COUNT($E146:M146)&lt;$D$123),$D146/$D$123,"")</f>
        <v/>
      </c>
      <c r="O146" s="79" t="str">
        <f>IF(AND($C146&lt;O$125,COUNT($E146:N146)&lt;$D$123),$D146/$D$123,"")</f>
        <v/>
      </c>
      <c r="P146" s="79" t="str">
        <f>IF(AND($C146&lt;P$125,COUNT($E146:O146)&lt;$D$123),$D146/$D$123,"")</f>
        <v/>
      </c>
      <c r="Q146" s="79" t="str">
        <f>IF(AND($C146&lt;Q$125,COUNT($E146:P146)&lt;$D$123),$D146/$D$123,"")</f>
        <v/>
      </c>
      <c r="R146" s="79" t="str">
        <f>IF(AND($C146&lt;R$125,COUNT($E146:Q146)&lt;$D$123),$D146/$D$123,"")</f>
        <v/>
      </c>
      <c r="S146" s="79" t="str">
        <f>IF(AND($C146&lt;S$125,COUNT($E146:R146)&lt;$D$123),$D146/$D$123,"")</f>
        <v/>
      </c>
      <c r="T146" s="79" t="str">
        <f>IF(AND($C146&lt;T$125,COUNT($E146:S146)&lt;$D$123),$D146/$D$123,"")</f>
        <v/>
      </c>
      <c r="U146" s="79" t="str">
        <f>IF(AND($C146&lt;U$125,COUNT($E146:T146)&lt;$D$123),$D146/$D$123,"")</f>
        <v/>
      </c>
      <c r="V146" s="79" t="str">
        <f>IF(AND($C146&lt;V$125,COUNT($E146:U146)&lt;$D$123),$D146/$D$123,"")</f>
        <v/>
      </c>
      <c r="W146" s="79" t="str">
        <f>IF(AND($C146&lt;W$125,COUNT($E146:V146)&lt;$D$123),$D146/$D$123,"")</f>
        <v/>
      </c>
      <c r="X146" s="79" t="str">
        <f>IF(AND($C146&lt;X$125,COUNT($E146:W146)&lt;$D$123),$D146/$D$123,"")</f>
        <v/>
      </c>
      <c r="Y146" s="42">
        <f t="shared" si="45"/>
        <v>0</v>
      </c>
    </row>
    <row r="147" spans="1:25" x14ac:dyDescent="0.15">
      <c r="B147" s="92"/>
      <c r="C147" s="49">
        <v>45</v>
      </c>
      <c r="D147" s="41">
        <v>0</v>
      </c>
      <c r="E147" s="42" t="str">
        <f t="shared" si="44"/>
        <v/>
      </c>
      <c r="F147" s="79" t="str">
        <f>IF(AND($C147&lt;F$125,COUNT($E147:E147)&lt;$D$123),$D147/$D$123,"")</f>
        <v/>
      </c>
      <c r="G147" s="79" t="str">
        <f>IF(AND($C147&lt;G$125,COUNT($E147:F147)&lt;$D$123),$D147/$D$123,"")</f>
        <v/>
      </c>
      <c r="H147" s="79" t="str">
        <f>IF(AND($C147&lt;H$125,COUNT($E147:G147)&lt;$D$123),$D147/$D$123,"")</f>
        <v/>
      </c>
      <c r="I147" s="79" t="str">
        <f>IF(AND($C147&lt;I$125,COUNT($E147:H147)&lt;$D$123),$D147/$D$123,"")</f>
        <v/>
      </c>
      <c r="J147" s="79" t="str">
        <f>IF(AND($C147&lt;J$125,COUNT($E147:I147)&lt;$D$123),$D147/$D$123,"")</f>
        <v/>
      </c>
      <c r="K147" s="79" t="str">
        <f>IF(AND($C147&lt;K$125,COUNT($E147:J147)&lt;$D$123),$D147/$D$123,"")</f>
        <v/>
      </c>
      <c r="L147" s="79" t="str">
        <f>IF(AND($C147&lt;L$125,COUNT($E147:K147)&lt;$D$123),$D147/$D$123,"")</f>
        <v/>
      </c>
      <c r="M147" s="79" t="str">
        <f>IF(AND($C147&lt;M$125,COUNT($E147:L147)&lt;$D$123),$D147/$D$123,"")</f>
        <v/>
      </c>
      <c r="N147" s="79" t="str">
        <f>IF(AND($C147&lt;N$125,COUNT($E147:M147)&lt;$D$123),$D147/$D$123,"")</f>
        <v/>
      </c>
      <c r="O147" s="79" t="str">
        <f>IF(AND($C147&lt;O$125,COUNT($E147:N147)&lt;$D$123),$D147/$D$123,"")</f>
        <v/>
      </c>
      <c r="P147" s="79" t="str">
        <f>IF(AND($C147&lt;P$125,COUNT($E147:O147)&lt;$D$123),$D147/$D$123,"")</f>
        <v/>
      </c>
      <c r="Q147" s="79" t="str">
        <f>IF(AND($C147&lt;Q$125,COUNT($E147:P147)&lt;$D$123),$D147/$D$123,"")</f>
        <v/>
      </c>
      <c r="R147" s="79" t="str">
        <f>IF(AND($C147&lt;R$125,COUNT($E147:Q147)&lt;$D$123),$D147/$D$123,"")</f>
        <v/>
      </c>
      <c r="S147" s="79" t="str">
        <f>IF(AND($C147&lt;S$125,COUNT($E147:R147)&lt;$D$123),$D147/$D$123,"")</f>
        <v/>
      </c>
      <c r="T147" s="79" t="str">
        <f>IF(AND($C147&lt;T$125,COUNT($E147:S147)&lt;$D$123),$D147/$D$123,"")</f>
        <v/>
      </c>
      <c r="U147" s="79" t="str">
        <f>IF(AND($C147&lt;U$125,COUNT($E147:T147)&lt;$D$123),$D147/$D$123,"")</f>
        <v/>
      </c>
      <c r="V147" s="79" t="str">
        <f>IF(AND($C147&lt;V$125,COUNT($E147:U147)&lt;$D$123),$D147/$D$123,"")</f>
        <v/>
      </c>
      <c r="W147" s="79" t="str">
        <f>IF(AND($C147&lt;W$125,COUNT($E147:V147)&lt;$D$123),$D147/$D$123,"")</f>
        <v/>
      </c>
      <c r="X147" s="79" t="str">
        <f>IF(AND($C147&lt;X$125,COUNT($E147:W147)&lt;$D$123),$D147/$D$123,"")</f>
        <v/>
      </c>
      <c r="Y147" s="42">
        <f t="shared" si="45"/>
        <v>0</v>
      </c>
    </row>
    <row r="148" spans="1:25" x14ac:dyDescent="0.15">
      <c r="B148" s="92"/>
      <c r="C148" s="49">
        <v>46</v>
      </c>
      <c r="D148" s="41">
        <v>0</v>
      </c>
      <c r="E148" s="42" t="str">
        <f t="shared" si="44"/>
        <v/>
      </c>
      <c r="F148" s="79" t="str">
        <f>IF(AND($C148&lt;F$125,COUNT($E148:E148)&lt;$D$123),$D148/$D$123,"")</f>
        <v/>
      </c>
      <c r="G148" s="79" t="str">
        <f>IF(AND($C148&lt;G$125,COUNT($E148:F148)&lt;$D$123),$D148/$D$123,"")</f>
        <v/>
      </c>
      <c r="H148" s="79" t="str">
        <f>IF(AND($C148&lt;H$125,COUNT($E148:G148)&lt;$D$123),$D148/$D$123,"")</f>
        <v/>
      </c>
      <c r="I148" s="79" t="str">
        <f>IF(AND($C148&lt;I$125,COUNT($E148:H148)&lt;$D$123),$D148/$D$123,"")</f>
        <v/>
      </c>
      <c r="J148" s="79" t="str">
        <f>IF(AND($C148&lt;J$125,COUNT($E148:I148)&lt;$D$123),$D148/$D$123,"")</f>
        <v/>
      </c>
      <c r="K148" s="79" t="str">
        <f>IF(AND($C148&lt;K$125,COUNT($E148:J148)&lt;$D$123),$D148/$D$123,"")</f>
        <v/>
      </c>
      <c r="L148" s="79" t="str">
        <f>IF(AND($C148&lt;L$125,COUNT($E148:K148)&lt;$D$123),$D148/$D$123,"")</f>
        <v/>
      </c>
      <c r="M148" s="79" t="str">
        <f>IF(AND($C148&lt;M$125,COUNT($E148:L148)&lt;$D$123),$D148/$D$123,"")</f>
        <v/>
      </c>
      <c r="N148" s="79" t="str">
        <f>IF(AND($C148&lt;N$125,COUNT($E148:M148)&lt;$D$123),$D148/$D$123,"")</f>
        <v/>
      </c>
      <c r="O148" s="79" t="str">
        <f>IF(AND($C148&lt;O$125,COUNT($E148:N148)&lt;$D$123),$D148/$D$123,"")</f>
        <v/>
      </c>
      <c r="P148" s="79" t="str">
        <f>IF(AND($C148&lt;P$125,COUNT($E148:O148)&lt;$D$123),$D148/$D$123,"")</f>
        <v/>
      </c>
      <c r="Q148" s="79" t="str">
        <f>IF(AND($C148&lt;Q$125,COUNT($E148:P148)&lt;$D$123),$D148/$D$123,"")</f>
        <v/>
      </c>
      <c r="R148" s="79" t="str">
        <f>IF(AND($C148&lt;R$125,COUNT($E148:Q148)&lt;$D$123),$D148/$D$123,"")</f>
        <v/>
      </c>
      <c r="S148" s="79" t="str">
        <f>IF(AND($C148&lt;S$125,COUNT($E148:R148)&lt;$D$123),$D148/$D$123,"")</f>
        <v/>
      </c>
      <c r="T148" s="79" t="str">
        <f>IF(AND($C148&lt;T$125,COUNT($E148:S148)&lt;$D$123),$D148/$D$123,"")</f>
        <v/>
      </c>
      <c r="U148" s="79" t="str">
        <f>IF(AND($C148&lt;U$125,COUNT($E148:T148)&lt;$D$123),$D148/$D$123,"")</f>
        <v/>
      </c>
      <c r="V148" s="79" t="str">
        <f>IF(AND($C148&lt;V$125,COUNT($E148:U148)&lt;$D$123),$D148/$D$123,"")</f>
        <v/>
      </c>
      <c r="W148" s="79" t="str">
        <f>IF(AND($C148&lt;W$125,COUNT($E148:V148)&lt;$D$123),$D148/$D$123,"")</f>
        <v/>
      </c>
      <c r="X148" s="79" t="str">
        <f>IF(AND($C148&lt;X$125,COUNT($E148:W148)&lt;$D$123),$D148/$D$123,"")</f>
        <v/>
      </c>
      <c r="Y148" s="42">
        <f t="shared" si="45"/>
        <v>0</v>
      </c>
    </row>
    <row r="149" spans="1:25" x14ac:dyDescent="0.15">
      <c r="B149" s="92"/>
      <c r="C149" s="49">
        <v>47</v>
      </c>
      <c r="D149" s="41">
        <v>0</v>
      </c>
      <c r="E149" s="42" t="str">
        <f t="shared" si="44"/>
        <v/>
      </c>
      <c r="F149" s="79" t="str">
        <f>IF(AND($C149&lt;F$125,COUNT($E149:E149)&lt;$D$123),$D149/$D$123,"")</f>
        <v/>
      </c>
      <c r="G149" s="79" t="str">
        <f>IF(AND($C149&lt;G$125,COUNT($E149:F149)&lt;$D$123),$D149/$D$123,"")</f>
        <v/>
      </c>
      <c r="H149" s="79" t="str">
        <f>IF(AND($C149&lt;H$125,COUNT($E149:G149)&lt;$D$123),$D149/$D$123,"")</f>
        <v/>
      </c>
      <c r="I149" s="79" t="str">
        <f>IF(AND($C149&lt;I$125,COUNT($E149:H149)&lt;$D$123),$D149/$D$123,"")</f>
        <v/>
      </c>
      <c r="J149" s="79" t="str">
        <f>IF(AND($C149&lt;J$125,COUNT($E149:I149)&lt;$D$123),$D149/$D$123,"")</f>
        <v/>
      </c>
      <c r="K149" s="79" t="str">
        <f>IF(AND($C149&lt;K$125,COUNT($E149:J149)&lt;$D$123),$D149/$D$123,"")</f>
        <v/>
      </c>
      <c r="L149" s="79" t="str">
        <f>IF(AND($C149&lt;L$125,COUNT($E149:K149)&lt;$D$123),$D149/$D$123,"")</f>
        <v/>
      </c>
      <c r="M149" s="79" t="str">
        <f>IF(AND($C149&lt;M$125,COUNT($E149:L149)&lt;$D$123),$D149/$D$123,"")</f>
        <v/>
      </c>
      <c r="N149" s="79" t="str">
        <f>IF(AND($C149&lt;N$125,COUNT($E149:M149)&lt;$D$123),$D149/$D$123,"")</f>
        <v/>
      </c>
      <c r="O149" s="79" t="str">
        <f>IF(AND($C149&lt;O$125,COUNT($E149:N149)&lt;$D$123),$D149/$D$123,"")</f>
        <v/>
      </c>
      <c r="P149" s="79" t="str">
        <f>IF(AND($C149&lt;P$125,COUNT($E149:O149)&lt;$D$123),$D149/$D$123,"")</f>
        <v/>
      </c>
      <c r="Q149" s="79" t="str">
        <f>IF(AND($C149&lt;Q$125,COUNT($E149:P149)&lt;$D$123),$D149/$D$123,"")</f>
        <v/>
      </c>
      <c r="R149" s="79" t="str">
        <f>IF(AND($C149&lt;R$125,COUNT($E149:Q149)&lt;$D$123),$D149/$D$123,"")</f>
        <v/>
      </c>
      <c r="S149" s="79" t="str">
        <f>IF(AND($C149&lt;S$125,COUNT($E149:R149)&lt;$D$123),$D149/$D$123,"")</f>
        <v/>
      </c>
      <c r="T149" s="79" t="str">
        <f>IF(AND($C149&lt;T$125,COUNT($E149:S149)&lt;$D$123),$D149/$D$123,"")</f>
        <v/>
      </c>
      <c r="U149" s="79" t="str">
        <f>IF(AND($C149&lt;U$125,COUNT($E149:T149)&lt;$D$123),$D149/$D$123,"")</f>
        <v/>
      </c>
      <c r="V149" s="79" t="str">
        <f>IF(AND($C149&lt;V$125,COUNT($E149:U149)&lt;$D$123),$D149/$D$123,"")</f>
        <v/>
      </c>
      <c r="W149" s="79" t="str">
        <f>IF(AND($C149&lt;W$125,COUNT($E149:V149)&lt;$D$123),$D149/$D$123,"")</f>
        <v/>
      </c>
      <c r="X149" s="79" t="str">
        <f>IF(AND($C149&lt;X$125,COUNT($E149:W149)&lt;$D$123),$D149/$D$123,"")</f>
        <v/>
      </c>
      <c r="Y149" s="42">
        <f t="shared" si="45"/>
        <v>0</v>
      </c>
    </row>
    <row r="150" spans="1:25" x14ac:dyDescent="0.15">
      <c r="B150" s="92"/>
      <c r="C150" s="49">
        <v>48</v>
      </c>
      <c r="D150" s="41">
        <v>0</v>
      </c>
      <c r="E150" s="42" t="str">
        <f t="shared" si="44"/>
        <v/>
      </c>
      <c r="F150" s="79" t="str">
        <f>IF(AND($C150&lt;F$125,COUNT($E150:E150)&lt;$D$123),$D150/$D$123,"")</f>
        <v/>
      </c>
      <c r="G150" s="79" t="str">
        <f>IF(AND($C150&lt;G$125,COUNT($E150:F150)&lt;$D$123),$D150/$D$123,"")</f>
        <v/>
      </c>
      <c r="H150" s="79" t="str">
        <f>IF(AND($C150&lt;H$125,COUNT($E150:G150)&lt;$D$123),$D150/$D$123,"")</f>
        <v/>
      </c>
      <c r="I150" s="79" t="str">
        <f>IF(AND($C150&lt;I$125,COUNT($E150:H150)&lt;$D$123),$D150/$D$123,"")</f>
        <v/>
      </c>
      <c r="J150" s="79" t="str">
        <f>IF(AND($C150&lt;J$125,COUNT($E150:I150)&lt;$D$123),$D150/$D$123,"")</f>
        <v/>
      </c>
      <c r="K150" s="79" t="str">
        <f>IF(AND($C150&lt;K$125,COUNT($E150:J150)&lt;$D$123),$D150/$D$123,"")</f>
        <v/>
      </c>
      <c r="L150" s="79" t="str">
        <f>IF(AND($C150&lt;L$125,COUNT($E150:K150)&lt;$D$123),$D150/$D$123,"")</f>
        <v/>
      </c>
      <c r="M150" s="79" t="str">
        <f>IF(AND($C150&lt;M$125,COUNT($E150:L150)&lt;$D$123),$D150/$D$123,"")</f>
        <v/>
      </c>
      <c r="N150" s="79" t="str">
        <f>IF(AND($C150&lt;N$125,COUNT($E150:M150)&lt;$D$123),$D150/$D$123,"")</f>
        <v/>
      </c>
      <c r="O150" s="79" t="str">
        <f>IF(AND($C150&lt;O$125,COUNT($E150:N150)&lt;$D$123),$D150/$D$123,"")</f>
        <v/>
      </c>
      <c r="P150" s="79" t="str">
        <f>IF(AND($C150&lt;P$125,COUNT($E150:O150)&lt;$D$123),$D150/$D$123,"")</f>
        <v/>
      </c>
      <c r="Q150" s="79" t="str">
        <f>IF(AND($C150&lt;Q$125,COUNT($E150:P150)&lt;$D$123),$D150/$D$123,"")</f>
        <v/>
      </c>
      <c r="R150" s="79" t="str">
        <f>IF(AND($C150&lt;R$125,COUNT($E150:Q150)&lt;$D$123),$D150/$D$123,"")</f>
        <v/>
      </c>
      <c r="S150" s="79" t="str">
        <f>IF(AND($C150&lt;S$125,COUNT($E150:R150)&lt;$D$123),$D150/$D$123,"")</f>
        <v/>
      </c>
      <c r="T150" s="79" t="str">
        <f>IF(AND($C150&lt;T$125,COUNT($E150:S150)&lt;$D$123),$D150/$D$123,"")</f>
        <v/>
      </c>
      <c r="U150" s="79" t="str">
        <f>IF(AND($C150&lt;U$125,COUNT($E150:T150)&lt;$D$123),$D150/$D$123,"")</f>
        <v/>
      </c>
      <c r="V150" s="79" t="str">
        <f>IF(AND($C150&lt;V$125,COUNT($E150:U150)&lt;$D$123),$D150/$D$123,"")</f>
        <v/>
      </c>
      <c r="W150" s="79" t="str">
        <f>IF(AND($C150&lt;W$125,COUNT($E150:V150)&lt;$D$123),$D150/$D$123,"")</f>
        <v/>
      </c>
      <c r="X150" s="79" t="str">
        <f>IF(AND($C150&lt;X$125,COUNT($E150:W150)&lt;$D$123),$D150/$D$123,"")</f>
        <v/>
      </c>
      <c r="Y150" s="42">
        <f t="shared" si="45"/>
        <v>0</v>
      </c>
    </row>
    <row r="151" spans="1:25" x14ac:dyDescent="0.15">
      <c r="B151" s="93"/>
      <c r="C151" s="52">
        <v>49</v>
      </c>
      <c r="D151" s="43">
        <v>0</v>
      </c>
      <c r="E151" s="44" t="str">
        <f t="shared" si="44"/>
        <v/>
      </c>
      <c r="F151" s="80" t="str">
        <f>IF(AND($C151&lt;F$125,COUNT($E151:E151)&lt;$D$123),$D151/$D$123,"")</f>
        <v/>
      </c>
      <c r="G151" s="80" t="str">
        <f>IF(AND($C151&lt;G$125,COUNT($E151:F151)&lt;$D$123),$D151/$D$123,"")</f>
        <v/>
      </c>
      <c r="H151" s="80" t="str">
        <f>IF(AND($C151&lt;H$125,COUNT($E151:G151)&lt;$D$123),$D151/$D$123,"")</f>
        <v/>
      </c>
      <c r="I151" s="80" t="str">
        <f>IF(AND($C151&lt;I$125,COUNT($E151:H151)&lt;$D$123),$D151/$D$123,"")</f>
        <v/>
      </c>
      <c r="J151" s="80" t="str">
        <f>IF(AND($C151&lt;J$125,COUNT($E151:I151)&lt;$D$123),$D151/$D$123,"")</f>
        <v/>
      </c>
      <c r="K151" s="80" t="str">
        <f>IF(AND($C151&lt;K$125,COUNT($E151:J151)&lt;$D$123),$D151/$D$123,"")</f>
        <v/>
      </c>
      <c r="L151" s="80" t="str">
        <f>IF(AND($C151&lt;L$125,COUNT($E151:K151)&lt;$D$123),$D151/$D$123,"")</f>
        <v/>
      </c>
      <c r="M151" s="80" t="str">
        <f>IF(AND($C151&lt;M$125,COUNT($E151:L151)&lt;$D$123),$D151/$D$123,"")</f>
        <v/>
      </c>
      <c r="N151" s="80" t="str">
        <f>IF(AND($C151&lt;N$125,COUNT($E151:M151)&lt;$D$123),$D151/$D$123,"")</f>
        <v/>
      </c>
      <c r="O151" s="80" t="str">
        <f>IF(AND($C151&lt;O$125,COUNT($E151:N151)&lt;$D$123),$D151/$D$123,"")</f>
        <v/>
      </c>
      <c r="P151" s="80" t="str">
        <f>IF(AND($C151&lt;P$125,COUNT($E151:O151)&lt;$D$123),$D151/$D$123,"")</f>
        <v/>
      </c>
      <c r="Q151" s="80" t="str">
        <f>IF(AND($C151&lt;Q$125,COUNT($E151:P151)&lt;$D$123),$D151/$D$123,"")</f>
        <v/>
      </c>
      <c r="R151" s="80" t="str">
        <f>IF(AND($C151&lt;R$125,COUNT($E151:Q151)&lt;$D$123),$D151/$D$123,"")</f>
        <v/>
      </c>
      <c r="S151" s="80" t="str">
        <f>IF(AND($C151&lt;S$125,COUNT($E151:R151)&lt;$D$123),$D151/$D$123,"")</f>
        <v/>
      </c>
      <c r="T151" s="80" t="str">
        <f>IF(AND($C151&lt;T$125,COUNT($E151:S151)&lt;$D$123),$D151/$D$123,"")</f>
        <v/>
      </c>
      <c r="U151" s="80" t="str">
        <f>IF(AND($C151&lt;U$125,COUNT($E151:T151)&lt;$D$123),$D151/$D$123,"")</f>
        <v/>
      </c>
      <c r="V151" s="80" t="str">
        <f>IF(AND($C151&lt;V$125,COUNT($E151:U151)&lt;$D$123),$D151/$D$123,"")</f>
        <v/>
      </c>
      <c r="W151" s="80" t="str">
        <f>IF(AND($C151&lt;W$125,COUNT($E151:V151)&lt;$D$123),$D151/$D$123,"")</f>
        <v/>
      </c>
      <c r="X151" s="80" t="str">
        <f>IF(AND($C151&lt;X$125,COUNT($E151:W151)&lt;$D$123),$D151/$D$123,"")</f>
        <v/>
      </c>
      <c r="Y151" s="44">
        <f t="shared" si="45"/>
        <v>0</v>
      </c>
    </row>
    <row r="153" spans="1:25" x14ac:dyDescent="0.15">
      <c r="Y153" s="123" t="s">
        <v>53</v>
      </c>
    </row>
    <row r="154" spans="1:25" ht="15" x14ac:dyDescent="0.15">
      <c r="A154" s="148" t="s">
        <v>153</v>
      </c>
      <c r="E154" s="10">
        <v>30</v>
      </c>
      <c r="F154" s="10">
        <f t="shared" ref="F154:U155" si="46">E154+1</f>
        <v>31</v>
      </c>
      <c r="G154" s="10">
        <f t="shared" si="46"/>
        <v>32</v>
      </c>
      <c r="H154" s="10">
        <f t="shared" si="46"/>
        <v>33</v>
      </c>
      <c r="I154" s="10">
        <f t="shared" si="46"/>
        <v>34</v>
      </c>
      <c r="J154" s="10">
        <f t="shared" si="46"/>
        <v>35</v>
      </c>
      <c r="K154" s="10">
        <f t="shared" si="46"/>
        <v>36</v>
      </c>
      <c r="L154" s="10">
        <f t="shared" si="46"/>
        <v>37</v>
      </c>
      <c r="M154" s="10">
        <f t="shared" si="46"/>
        <v>38</v>
      </c>
      <c r="N154" s="10">
        <f t="shared" si="46"/>
        <v>39</v>
      </c>
      <c r="O154" s="10">
        <f t="shared" si="46"/>
        <v>40</v>
      </c>
      <c r="P154" s="10">
        <f t="shared" si="46"/>
        <v>41</v>
      </c>
      <c r="Q154" s="10">
        <f t="shared" si="46"/>
        <v>42</v>
      </c>
      <c r="R154" s="10">
        <f t="shared" si="46"/>
        <v>43</v>
      </c>
      <c r="S154" s="10">
        <f t="shared" si="46"/>
        <v>44</v>
      </c>
      <c r="T154" s="10">
        <f t="shared" si="46"/>
        <v>45</v>
      </c>
      <c r="U154" s="10">
        <f t="shared" si="46"/>
        <v>46</v>
      </c>
      <c r="V154" s="10">
        <f t="shared" ref="V154:X155" si="47">U154+1</f>
        <v>47</v>
      </c>
      <c r="W154" s="10">
        <f t="shared" si="47"/>
        <v>48</v>
      </c>
      <c r="X154" s="10">
        <f t="shared" si="47"/>
        <v>49</v>
      </c>
      <c r="Y154" s="124"/>
    </row>
    <row r="155" spans="1:25" x14ac:dyDescent="0.15">
      <c r="E155" s="6">
        <v>1</v>
      </c>
      <c r="F155" s="6">
        <f t="shared" si="46"/>
        <v>2</v>
      </c>
      <c r="G155" s="6">
        <f t="shared" si="46"/>
        <v>3</v>
      </c>
      <c r="H155" s="6">
        <f t="shared" si="46"/>
        <v>4</v>
      </c>
      <c r="I155" s="6">
        <f t="shared" si="46"/>
        <v>5</v>
      </c>
      <c r="J155" s="6">
        <f t="shared" si="46"/>
        <v>6</v>
      </c>
      <c r="K155" s="6">
        <f t="shared" si="46"/>
        <v>7</v>
      </c>
      <c r="L155" s="6">
        <f t="shared" si="46"/>
        <v>8</v>
      </c>
      <c r="M155" s="6">
        <f t="shared" si="46"/>
        <v>9</v>
      </c>
      <c r="N155" s="6">
        <f t="shared" si="46"/>
        <v>10</v>
      </c>
      <c r="O155" s="6">
        <f t="shared" si="46"/>
        <v>11</v>
      </c>
      <c r="P155" s="6">
        <f t="shared" si="46"/>
        <v>12</v>
      </c>
      <c r="Q155" s="6">
        <f t="shared" si="46"/>
        <v>13</v>
      </c>
      <c r="R155" s="6">
        <f t="shared" si="46"/>
        <v>14</v>
      </c>
      <c r="S155" s="6">
        <f t="shared" si="46"/>
        <v>15</v>
      </c>
      <c r="T155" s="6">
        <f t="shared" si="46"/>
        <v>16</v>
      </c>
      <c r="U155" s="6">
        <f t="shared" si="46"/>
        <v>17</v>
      </c>
      <c r="V155" s="6">
        <f t="shared" si="47"/>
        <v>18</v>
      </c>
      <c r="W155" s="6">
        <f t="shared" si="47"/>
        <v>19</v>
      </c>
      <c r="X155" s="6">
        <f t="shared" si="47"/>
        <v>20</v>
      </c>
      <c r="Y155" s="125" t="s">
        <v>54</v>
      </c>
    </row>
    <row r="156" spans="1:25" x14ac:dyDescent="0.15">
      <c r="E156" s="7">
        <v>43555</v>
      </c>
      <c r="F156" s="7">
        <f t="shared" ref="F156:X156" si="48">DATE(YEAR(E156)+1,MONTH(E156),DAY(E156))</f>
        <v>43921</v>
      </c>
      <c r="G156" s="7">
        <f t="shared" si="48"/>
        <v>44286</v>
      </c>
      <c r="H156" s="7">
        <f t="shared" si="48"/>
        <v>44651</v>
      </c>
      <c r="I156" s="7">
        <f t="shared" si="48"/>
        <v>45016</v>
      </c>
      <c r="J156" s="7">
        <f t="shared" si="48"/>
        <v>45382</v>
      </c>
      <c r="K156" s="7">
        <f t="shared" si="48"/>
        <v>45747</v>
      </c>
      <c r="L156" s="7">
        <f t="shared" si="48"/>
        <v>46112</v>
      </c>
      <c r="M156" s="7">
        <f t="shared" si="48"/>
        <v>46477</v>
      </c>
      <c r="N156" s="7">
        <f t="shared" si="48"/>
        <v>46843</v>
      </c>
      <c r="O156" s="7">
        <f t="shared" si="48"/>
        <v>47208</v>
      </c>
      <c r="P156" s="7">
        <f t="shared" si="48"/>
        <v>47573</v>
      </c>
      <c r="Q156" s="7">
        <f t="shared" si="48"/>
        <v>47938</v>
      </c>
      <c r="R156" s="7">
        <f t="shared" si="48"/>
        <v>48304</v>
      </c>
      <c r="S156" s="7">
        <f t="shared" si="48"/>
        <v>48669</v>
      </c>
      <c r="T156" s="7">
        <f t="shared" si="48"/>
        <v>49034</v>
      </c>
      <c r="U156" s="7">
        <f t="shared" si="48"/>
        <v>49399</v>
      </c>
      <c r="V156" s="7">
        <f t="shared" si="48"/>
        <v>49765</v>
      </c>
      <c r="W156" s="7">
        <f t="shared" si="48"/>
        <v>50130</v>
      </c>
      <c r="X156" s="7">
        <f t="shared" si="48"/>
        <v>50495</v>
      </c>
      <c r="Y156" s="8"/>
    </row>
    <row r="157" spans="1:25" x14ac:dyDescent="0.15">
      <c r="B157" s="36"/>
      <c r="C157" s="47" t="s">
        <v>154</v>
      </c>
      <c r="D157" s="37"/>
      <c r="E157" s="42">
        <f t="array" ref="E157:X157">TRANSPOSE(Y132:Y151)</f>
        <v>0</v>
      </c>
      <c r="F157" s="42">
        <v>0</v>
      </c>
      <c r="G157" s="42">
        <v>0</v>
      </c>
      <c r="H157" s="42">
        <v>0</v>
      </c>
      <c r="I157" s="42">
        <v>0</v>
      </c>
      <c r="J157" s="42">
        <v>0</v>
      </c>
      <c r="K157" s="42">
        <v>0</v>
      </c>
      <c r="L157" s="42">
        <v>0</v>
      </c>
      <c r="M157" s="42">
        <v>0</v>
      </c>
      <c r="N157" s="42">
        <v>0</v>
      </c>
      <c r="O157" s="42">
        <v>0</v>
      </c>
      <c r="P157" s="42">
        <v>0</v>
      </c>
      <c r="Q157" s="42">
        <v>0</v>
      </c>
      <c r="R157" s="42">
        <v>0</v>
      </c>
      <c r="S157" s="42">
        <v>0</v>
      </c>
      <c r="T157" s="42">
        <v>0</v>
      </c>
      <c r="U157" s="42">
        <v>0</v>
      </c>
      <c r="V157" s="42">
        <v>0</v>
      </c>
      <c r="W157" s="42">
        <v>0</v>
      </c>
      <c r="X157" s="42">
        <v>0</v>
      </c>
      <c r="Y157" s="42">
        <f>SUM(E157:X157)</f>
        <v>0</v>
      </c>
    </row>
    <row r="158" spans="1:25" x14ac:dyDescent="0.15">
      <c r="B158" s="36"/>
      <c r="C158" s="47" t="s">
        <v>155</v>
      </c>
      <c r="D158" s="47"/>
      <c r="E158" s="45">
        <f t="shared" ref="E158:X158" si="49">SUM(E132:E151)</f>
        <v>0</v>
      </c>
      <c r="F158" s="45">
        <f t="shared" si="49"/>
        <v>0</v>
      </c>
      <c r="G158" s="45">
        <f t="shared" si="49"/>
        <v>0</v>
      </c>
      <c r="H158" s="45">
        <f t="shared" si="49"/>
        <v>0</v>
      </c>
      <c r="I158" s="45">
        <f t="shared" si="49"/>
        <v>0</v>
      </c>
      <c r="J158" s="45">
        <f t="shared" si="49"/>
        <v>0</v>
      </c>
      <c r="K158" s="45">
        <f t="shared" si="49"/>
        <v>0</v>
      </c>
      <c r="L158" s="45">
        <f t="shared" si="49"/>
        <v>0</v>
      </c>
      <c r="M158" s="45">
        <f t="shared" si="49"/>
        <v>0</v>
      </c>
      <c r="N158" s="45">
        <f t="shared" si="49"/>
        <v>0</v>
      </c>
      <c r="O158" s="45">
        <f t="shared" si="49"/>
        <v>0</v>
      </c>
      <c r="P158" s="45">
        <f t="shared" si="49"/>
        <v>0</v>
      </c>
      <c r="Q158" s="45">
        <f t="shared" si="49"/>
        <v>0</v>
      </c>
      <c r="R158" s="45">
        <f t="shared" si="49"/>
        <v>0</v>
      </c>
      <c r="S158" s="45">
        <f t="shared" si="49"/>
        <v>0</v>
      </c>
      <c r="T158" s="45">
        <f t="shared" si="49"/>
        <v>0</v>
      </c>
      <c r="U158" s="45">
        <f t="shared" si="49"/>
        <v>0</v>
      </c>
      <c r="V158" s="45">
        <f t="shared" si="49"/>
        <v>0</v>
      </c>
      <c r="W158" s="45">
        <f t="shared" si="49"/>
        <v>0</v>
      </c>
      <c r="X158" s="45">
        <f t="shared" si="49"/>
        <v>0</v>
      </c>
      <c r="Y158" s="45">
        <f t="shared" ref="Y158:Y159" si="50">SUM(E158:X158)</f>
        <v>0</v>
      </c>
    </row>
    <row r="159" spans="1:25" x14ac:dyDescent="0.15">
      <c r="B159" s="36"/>
      <c r="C159" s="47" t="s">
        <v>156</v>
      </c>
      <c r="D159" s="47"/>
      <c r="E159" s="45"/>
      <c r="F159" s="45"/>
      <c r="G159" s="45"/>
      <c r="H159" s="45"/>
      <c r="I159" s="45"/>
      <c r="J159" s="45"/>
      <c r="K159" s="45"/>
      <c r="L159" s="45"/>
      <c r="M159" s="45"/>
      <c r="N159" s="45"/>
      <c r="O159" s="45"/>
      <c r="P159" s="45"/>
      <c r="Q159" s="45"/>
      <c r="R159" s="45"/>
      <c r="S159" s="45"/>
      <c r="T159" s="45"/>
      <c r="U159" s="45"/>
      <c r="V159" s="45"/>
      <c r="W159" s="45"/>
      <c r="X159" s="45">
        <f>Y157</f>
        <v>0</v>
      </c>
      <c r="Y159" s="45">
        <f t="shared" si="50"/>
        <v>0</v>
      </c>
    </row>
    <row r="160" spans="1:25" x14ac:dyDescent="0.15">
      <c r="B160" s="36"/>
      <c r="C160" s="47" t="s">
        <v>157</v>
      </c>
      <c r="D160" s="47"/>
      <c r="E160" s="45">
        <f>E129-E158-E159</f>
        <v>0</v>
      </c>
      <c r="F160" s="45">
        <f>E160+F129-F158-F159</f>
        <v>0</v>
      </c>
      <c r="G160" s="45">
        <f t="shared" ref="G160:X160" si="51">F160+G129-G158-G159</f>
        <v>0</v>
      </c>
      <c r="H160" s="45">
        <f t="shared" si="51"/>
        <v>0</v>
      </c>
      <c r="I160" s="45">
        <f t="shared" si="51"/>
        <v>0</v>
      </c>
      <c r="J160" s="45">
        <f t="shared" si="51"/>
        <v>0</v>
      </c>
      <c r="K160" s="45">
        <f t="shared" si="51"/>
        <v>0</v>
      </c>
      <c r="L160" s="45">
        <f t="shared" si="51"/>
        <v>0</v>
      </c>
      <c r="M160" s="45">
        <f t="shared" si="51"/>
        <v>0</v>
      </c>
      <c r="N160" s="45">
        <f t="shared" si="51"/>
        <v>0</v>
      </c>
      <c r="O160" s="45">
        <f t="shared" si="51"/>
        <v>0</v>
      </c>
      <c r="P160" s="45">
        <f t="shared" si="51"/>
        <v>0</v>
      </c>
      <c r="Q160" s="45">
        <f t="shared" si="51"/>
        <v>0</v>
      </c>
      <c r="R160" s="45">
        <f t="shared" si="51"/>
        <v>0</v>
      </c>
      <c r="S160" s="45">
        <f t="shared" si="51"/>
        <v>0</v>
      </c>
      <c r="T160" s="45">
        <f t="shared" si="51"/>
        <v>0</v>
      </c>
      <c r="U160" s="45">
        <f t="shared" si="51"/>
        <v>0</v>
      </c>
      <c r="V160" s="45">
        <f t="shared" si="51"/>
        <v>0</v>
      </c>
      <c r="W160" s="45">
        <f t="shared" si="51"/>
        <v>0</v>
      </c>
      <c r="X160" s="45">
        <f t="shared" si="51"/>
        <v>0</v>
      </c>
      <c r="Y160" s="45"/>
    </row>
    <row r="161" spans="1:26" ht="15" thickBo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3" spans="1:26" ht="15.75" x14ac:dyDescent="0.15">
      <c r="A163" s="3"/>
      <c r="B163" s="36"/>
      <c r="C163" s="47" t="s">
        <v>134</v>
      </c>
      <c r="D163" s="20">
        <f>主要工事一覧!C169</f>
        <v>0</v>
      </c>
    </row>
    <row r="164" spans="1:26" ht="15.75" x14ac:dyDescent="0.15">
      <c r="A164" s="3"/>
      <c r="B164" s="19"/>
      <c r="C164" s="19"/>
      <c r="D164" s="17"/>
      <c r="Y164" s="123" t="s">
        <v>53</v>
      </c>
    </row>
    <row r="165" spans="1:26" ht="15" x14ac:dyDescent="0.15">
      <c r="A165" s="148" t="s">
        <v>151</v>
      </c>
      <c r="E165" s="10">
        <v>30</v>
      </c>
      <c r="F165" s="10">
        <f t="shared" ref="F165:U166" si="52">E165+1</f>
        <v>31</v>
      </c>
      <c r="G165" s="10">
        <f t="shared" si="52"/>
        <v>32</v>
      </c>
      <c r="H165" s="10">
        <f t="shared" si="52"/>
        <v>33</v>
      </c>
      <c r="I165" s="10">
        <f t="shared" si="52"/>
        <v>34</v>
      </c>
      <c r="J165" s="10">
        <f t="shared" si="52"/>
        <v>35</v>
      </c>
      <c r="K165" s="10">
        <f t="shared" si="52"/>
        <v>36</v>
      </c>
      <c r="L165" s="10">
        <f t="shared" si="52"/>
        <v>37</v>
      </c>
      <c r="M165" s="10">
        <f t="shared" si="52"/>
        <v>38</v>
      </c>
      <c r="N165" s="10">
        <f t="shared" si="52"/>
        <v>39</v>
      </c>
      <c r="O165" s="10">
        <f t="shared" si="52"/>
        <v>40</v>
      </c>
      <c r="P165" s="10">
        <f t="shared" si="52"/>
        <v>41</v>
      </c>
      <c r="Q165" s="10">
        <f t="shared" si="52"/>
        <v>42</v>
      </c>
      <c r="R165" s="10">
        <f t="shared" si="52"/>
        <v>43</v>
      </c>
      <c r="S165" s="10">
        <f t="shared" si="52"/>
        <v>44</v>
      </c>
      <c r="T165" s="10">
        <f t="shared" si="52"/>
        <v>45</v>
      </c>
      <c r="U165" s="10">
        <f t="shared" si="52"/>
        <v>46</v>
      </c>
      <c r="V165" s="10">
        <f t="shared" ref="V165:X166" si="53">U165+1</f>
        <v>47</v>
      </c>
      <c r="W165" s="10">
        <f t="shared" si="53"/>
        <v>48</v>
      </c>
      <c r="X165" s="10">
        <f t="shared" si="53"/>
        <v>49</v>
      </c>
      <c r="Y165" s="124"/>
    </row>
    <row r="166" spans="1:26" x14ac:dyDescent="0.15">
      <c r="E166" s="6">
        <v>1</v>
      </c>
      <c r="F166" s="6">
        <f t="shared" si="52"/>
        <v>2</v>
      </c>
      <c r="G166" s="6">
        <f t="shared" si="52"/>
        <v>3</v>
      </c>
      <c r="H166" s="6">
        <f t="shared" si="52"/>
        <v>4</v>
      </c>
      <c r="I166" s="6">
        <f t="shared" si="52"/>
        <v>5</v>
      </c>
      <c r="J166" s="6">
        <f t="shared" si="52"/>
        <v>6</v>
      </c>
      <c r="K166" s="6">
        <f t="shared" si="52"/>
        <v>7</v>
      </c>
      <c r="L166" s="6">
        <f t="shared" si="52"/>
        <v>8</v>
      </c>
      <c r="M166" s="6">
        <f t="shared" si="52"/>
        <v>9</v>
      </c>
      <c r="N166" s="6">
        <f t="shared" si="52"/>
        <v>10</v>
      </c>
      <c r="O166" s="6">
        <f t="shared" si="52"/>
        <v>11</v>
      </c>
      <c r="P166" s="6">
        <f t="shared" si="52"/>
        <v>12</v>
      </c>
      <c r="Q166" s="6">
        <f t="shared" si="52"/>
        <v>13</v>
      </c>
      <c r="R166" s="6">
        <f t="shared" si="52"/>
        <v>14</v>
      </c>
      <c r="S166" s="6">
        <f t="shared" si="52"/>
        <v>15</v>
      </c>
      <c r="T166" s="6">
        <f t="shared" si="52"/>
        <v>16</v>
      </c>
      <c r="U166" s="6">
        <f t="shared" si="52"/>
        <v>17</v>
      </c>
      <c r="V166" s="6">
        <f t="shared" si="53"/>
        <v>18</v>
      </c>
      <c r="W166" s="6">
        <f t="shared" si="53"/>
        <v>19</v>
      </c>
      <c r="X166" s="6">
        <f t="shared" si="53"/>
        <v>20</v>
      </c>
      <c r="Y166" s="125" t="s">
        <v>54</v>
      </c>
    </row>
    <row r="167" spans="1:26" x14ac:dyDescent="0.15">
      <c r="E167" s="7">
        <v>43555</v>
      </c>
      <c r="F167" s="7">
        <f t="shared" ref="F167:X167" si="54">DATE(YEAR(E167)+1,MONTH(E167),DAY(E167))</f>
        <v>43921</v>
      </c>
      <c r="G167" s="7">
        <f t="shared" si="54"/>
        <v>44286</v>
      </c>
      <c r="H167" s="7">
        <f t="shared" si="54"/>
        <v>44651</v>
      </c>
      <c r="I167" s="7">
        <f t="shared" si="54"/>
        <v>45016</v>
      </c>
      <c r="J167" s="7">
        <f t="shared" si="54"/>
        <v>45382</v>
      </c>
      <c r="K167" s="7">
        <f t="shared" si="54"/>
        <v>45747</v>
      </c>
      <c r="L167" s="7">
        <f t="shared" si="54"/>
        <v>46112</v>
      </c>
      <c r="M167" s="7">
        <f t="shared" si="54"/>
        <v>46477</v>
      </c>
      <c r="N167" s="7">
        <f t="shared" si="54"/>
        <v>46843</v>
      </c>
      <c r="O167" s="7">
        <f t="shared" si="54"/>
        <v>47208</v>
      </c>
      <c r="P167" s="7">
        <f t="shared" si="54"/>
        <v>47573</v>
      </c>
      <c r="Q167" s="7">
        <f t="shared" si="54"/>
        <v>47938</v>
      </c>
      <c r="R167" s="7">
        <f t="shared" si="54"/>
        <v>48304</v>
      </c>
      <c r="S167" s="7">
        <f t="shared" si="54"/>
        <v>48669</v>
      </c>
      <c r="T167" s="7">
        <f t="shared" si="54"/>
        <v>49034</v>
      </c>
      <c r="U167" s="7">
        <f t="shared" si="54"/>
        <v>49399</v>
      </c>
      <c r="V167" s="7">
        <f t="shared" si="54"/>
        <v>49765</v>
      </c>
      <c r="W167" s="7">
        <f t="shared" si="54"/>
        <v>50130</v>
      </c>
      <c r="X167" s="7">
        <f t="shared" si="54"/>
        <v>50495</v>
      </c>
      <c r="Y167" s="8"/>
    </row>
    <row r="168" spans="1:26" x14ac:dyDescent="0.15">
      <c r="B168" s="36"/>
      <c r="C168" s="47" t="s">
        <v>158</v>
      </c>
      <c r="D168" s="47"/>
      <c r="E168" s="46">
        <f>主要工事一覧!D169</f>
        <v>0</v>
      </c>
      <c r="F168" s="46">
        <f>主要工事一覧!E169</f>
        <v>0</v>
      </c>
      <c r="G168" s="46">
        <f>主要工事一覧!F169</f>
        <v>0</v>
      </c>
      <c r="H168" s="46">
        <f>主要工事一覧!G169</f>
        <v>0</v>
      </c>
      <c r="I168" s="46">
        <f>主要工事一覧!H169</f>
        <v>0</v>
      </c>
      <c r="J168" s="46">
        <f>主要工事一覧!I169</f>
        <v>0</v>
      </c>
      <c r="K168" s="46">
        <f>主要工事一覧!J169</f>
        <v>0</v>
      </c>
      <c r="L168" s="46">
        <f>主要工事一覧!K169</f>
        <v>0</v>
      </c>
      <c r="M168" s="46">
        <f>主要工事一覧!L169</f>
        <v>0</v>
      </c>
      <c r="N168" s="46">
        <f>主要工事一覧!M169</f>
        <v>0</v>
      </c>
      <c r="O168" s="46">
        <f>主要工事一覧!N169</f>
        <v>0</v>
      </c>
      <c r="P168" s="46">
        <f>主要工事一覧!O169</f>
        <v>0</v>
      </c>
      <c r="Q168" s="46">
        <f>主要工事一覧!P169</f>
        <v>0</v>
      </c>
      <c r="R168" s="46">
        <f>主要工事一覧!Q169</f>
        <v>0</v>
      </c>
      <c r="S168" s="46">
        <f>主要工事一覧!R169</f>
        <v>0</v>
      </c>
      <c r="T168" s="46">
        <f>主要工事一覧!S169</f>
        <v>0</v>
      </c>
      <c r="U168" s="46">
        <f>主要工事一覧!T169</f>
        <v>0</v>
      </c>
      <c r="V168" s="46">
        <f>主要工事一覧!U169</f>
        <v>0</v>
      </c>
      <c r="W168" s="46">
        <f>主要工事一覧!V169</f>
        <v>0</v>
      </c>
      <c r="X168" s="46">
        <f>主要工事一覧!W169</f>
        <v>0</v>
      </c>
      <c r="Y168" s="46">
        <f>SUM(E168:X168)</f>
        <v>0</v>
      </c>
    </row>
    <row r="169" spans="1:26" x14ac:dyDescent="0.15">
      <c r="B169" s="36"/>
      <c r="C169" s="47" t="s">
        <v>138</v>
      </c>
      <c r="D169" s="4">
        <v>1</v>
      </c>
      <c r="E169" s="45">
        <f t="shared" ref="E169:X169" si="55">E168*$D$169</f>
        <v>0</v>
      </c>
      <c r="F169" s="45">
        <f t="shared" si="55"/>
        <v>0</v>
      </c>
      <c r="G169" s="45">
        <f t="shared" si="55"/>
        <v>0</v>
      </c>
      <c r="H169" s="45">
        <f t="shared" si="55"/>
        <v>0</v>
      </c>
      <c r="I169" s="45">
        <f t="shared" si="55"/>
        <v>0</v>
      </c>
      <c r="J169" s="45">
        <f t="shared" si="55"/>
        <v>0</v>
      </c>
      <c r="K169" s="45">
        <f t="shared" si="55"/>
        <v>0</v>
      </c>
      <c r="L169" s="45">
        <f t="shared" si="55"/>
        <v>0</v>
      </c>
      <c r="M169" s="45">
        <f t="shared" si="55"/>
        <v>0</v>
      </c>
      <c r="N169" s="45">
        <f t="shared" si="55"/>
        <v>0</v>
      </c>
      <c r="O169" s="45">
        <f t="shared" si="55"/>
        <v>0</v>
      </c>
      <c r="P169" s="45">
        <f t="shared" si="55"/>
        <v>0</v>
      </c>
      <c r="Q169" s="45">
        <f t="shared" si="55"/>
        <v>0</v>
      </c>
      <c r="R169" s="45">
        <f t="shared" si="55"/>
        <v>0</v>
      </c>
      <c r="S169" s="45">
        <f t="shared" si="55"/>
        <v>0</v>
      </c>
      <c r="T169" s="45">
        <f t="shared" si="55"/>
        <v>0</v>
      </c>
      <c r="U169" s="45">
        <f t="shared" si="55"/>
        <v>0</v>
      </c>
      <c r="V169" s="45">
        <f t="shared" si="55"/>
        <v>0</v>
      </c>
      <c r="W169" s="45">
        <f t="shared" si="55"/>
        <v>0</v>
      </c>
      <c r="X169" s="45">
        <f t="shared" si="55"/>
        <v>0</v>
      </c>
      <c r="Y169" s="45">
        <f>SUM(E169:X169)</f>
        <v>0</v>
      </c>
    </row>
    <row r="171" spans="1:26" x14ac:dyDescent="0.15">
      <c r="E171" s="10">
        <v>30</v>
      </c>
      <c r="F171" s="10">
        <f t="shared" ref="F171:X171" si="56">E171+1</f>
        <v>31</v>
      </c>
      <c r="G171" s="10">
        <f t="shared" si="56"/>
        <v>32</v>
      </c>
      <c r="H171" s="10">
        <f t="shared" si="56"/>
        <v>33</v>
      </c>
      <c r="I171" s="10">
        <f t="shared" si="56"/>
        <v>34</v>
      </c>
      <c r="J171" s="10">
        <f t="shared" si="56"/>
        <v>35</v>
      </c>
      <c r="K171" s="10">
        <f t="shared" si="56"/>
        <v>36</v>
      </c>
      <c r="L171" s="10">
        <f t="shared" si="56"/>
        <v>37</v>
      </c>
      <c r="M171" s="10">
        <f t="shared" si="56"/>
        <v>38</v>
      </c>
      <c r="N171" s="10">
        <f t="shared" si="56"/>
        <v>39</v>
      </c>
      <c r="O171" s="10">
        <f t="shared" si="56"/>
        <v>40</v>
      </c>
      <c r="P171" s="10">
        <f t="shared" si="56"/>
        <v>41</v>
      </c>
      <c r="Q171" s="10">
        <f t="shared" si="56"/>
        <v>42</v>
      </c>
      <c r="R171" s="10">
        <f t="shared" si="56"/>
        <v>43</v>
      </c>
      <c r="S171" s="10">
        <f t="shared" si="56"/>
        <v>44</v>
      </c>
      <c r="T171" s="10">
        <f t="shared" si="56"/>
        <v>45</v>
      </c>
      <c r="U171" s="10">
        <f t="shared" si="56"/>
        <v>46</v>
      </c>
      <c r="V171" s="10">
        <f t="shared" si="56"/>
        <v>47</v>
      </c>
      <c r="W171" s="10">
        <f t="shared" si="56"/>
        <v>48</v>
      </c>
      <c r="X171" s="10">
        <f t="shared" si="56"/>
        <v>49</v>
      </c>
      <c r="Y171" s="5" t="s">
        <v>139</v>
      </c>
    </row>
    <row r="172" spans="1:26" x14ac:dyDescent="0.15">
      <c r="B172" s="91"/>
      <c r="C172" s="48">
        <f t="array" ref="C172:C191">TRANSPOSE(E165:X165)</f>
        <v>30</v>
      </c>
      <c r="D172" s="40">
        <f t="array" ref="D172:D191">TRANSPOSE(E169:X169)</f>
        <v>0</v>
      </c>
      <c r="E172" s="39" t="str">
        <f t="shared" ref="E172:E191" si="57">IF($C172&lt;E$165,$D172/$D$163,"")</f>
        <v/>
      </c>
      <c r="F172" s="39" t="str">
        <f>IF(AND($C172&lt;F$165,COUNT($E172:E172)&lt;$D$163),$D172/$D$163,"")</f>
        <v/>
      </c>
      <c r="G172" s="39" t="str">
        <f>IF(AND($C172&lt;G$165,COUNT($E172:F172)&lt;$D$163),$D172/$D$163,"")</f>
        <v/>
      </c>
      <c r="H172" s="39" t="str">
        <f>IF(AND($C172&lt;H$165,COUNT($E172:G172)&lt;$D$163),$D172/$D$163,"")</f>
        <v/>
      </c>
      <c r="I172" s="39" t="str">
        <f>IF(AND($C172&lt;I$165,COUNT($E172:H172)&lt;$D$163),$D172/$D$163,"")</f>
        <v/>
      </c>
      <c r="J172" s="39" t="str">
        <f>IF(AND($C172&lt;J$165,COUNT($E172:I172)&lt;$D$163),$D172/$D$163,"")</f>
        <v/>
      </c>
      <c r="K172" s="39" t="str">
        <f>IF(AND($C172&lt;K$165,COUNT($E172:J172)&lt;$D$163),$D172/$D$163,"")</f>
        <v/>
      </c>
      <c r="L172" s="39" t="str">
        <f>IF(AND($C172&lt;L$165,COUNT($E172:K172)&lt;$D$163),$D172/$D$163,"")</f>
        <v/>
      </c>
      <c r="M172" s="39" t="str">
        <f>IF(AND($C172&lt;M$165,COUNT($E172:L172)&lt;$D$163),$D172/$D$163,"")</f>
        <v/>
      </c>
      <c r="N172" s="39" t="str">
        <f>IF(AND($C172&lt;N$165,COUNT($E172:M172)&lt;$D$163),$D172/$D$163,"")</f>
        <v/>
      </c>
      <c r="O172" s="39" t="str">
        <f>IF(AND($C172&lt;O$165,COUNT($E172:N172)&lt;$D$163),$D172/$D$163,"")</f>
        <v/>
      </c>
      <c r="P172" s="39" t="str">
        <f>IF(AND($C172&lt;P$165,COUNT($E172:O172)&lt;$D$163),$D172/$D$163,"")</f>
        <v/>
      </c>
      <c r="Q172" s="39" t="str">
        <f>IF(AND($C172&lt;Q$165,COUNT($E172:P172)&lt;$D$163),$D172/$D$163,"")</f>
        <v/>
      </c>
      <c r="R172" s="39" t="str">
        <f>IF(AND($C172&lt;R$165,COUNT($E172:Q172)&lt;$D$163),$D172/$D$163,"")</f>
        <v/>
      </c>
      <c r="S172" s="39" t="str">
        <f>IF(AND($C172&lt;S$165,COUNT($E172:R172)&lt;$D$163),$D172/$D$163,"")</f>
        <v/>
      </c>
      <c r="T172" s="39" t="str">
        <f>IF(AND($C172&lt;T$165,COUNT($E172:S172)&lt;$D$163),$D172/$D$163,"")</f>
        <v/>
      </c>
      <c r="U172" s="39" t="str">
        <f>IF(AND($C172&lt;U$165,COUNT($E172:T172)&lt;$D$163),$D172/$D$163,"")</f>
        <v/>
      </c>
      <c r="V172" s="39" t="str">
        <f>IF(AND($C172&lt;V$165,COUNT($E172:U172)&lt;$D$163),$D172/$D$163,"")</f>
        <v/>
      </c>
      <c r="W172" s="39" t="str">
        <f>IF(AND($C172&lt;W$165,COUNT($E172:V172)&lt;$D$163),$D172/$D$163,"")</f>
        <v/>
      </c>
      <c r="X172" s="39" t="str">
        <f>IF(AND($C172&lt;X$165,COUNT($E172:W172)&lt;$D$163),$D172/$D$163,"")</f>
        <v/>
      </c>
      <c r="Y172" s="39">
        <f t="shared" ref="Y172:Y191" si="58">D172-SUM(E172:X172)</f>
        <v>0</v>
      </c>
    </row>
    <row r="173" spans="1:26" x14ac:dyDescent="0.15">
      <c r="B173" s="92"/>
      <c r="C173" s="49">
        <v>31</v>
      </c>
      <c r="D173" s="41">
        <v>0</v>
      </c>
      <c r="E173" s="42" t="str">
        <f t="shared" si="57"/>
        <v/>
      </c>
      <c r="F173" s="79" t="str">
        <f>IF(AND($C173&lt;F$165,COUNT($E173:E173)&lt;$D$163),$D173/$D$163,"")</f>
        <v/>
      </c>
      <c r="G173" s="79" t="str">
        <f>IF(AND($C173&lt;G$165,COUNT($E173:F173)&lt;$D$163),$D173/$D$163,"")</f>
        <v/>
      </c>
      <c r="H173" s="79" t="str">
        <f>IF(AND($C173&lt;H$165,COUNT($E173:G173)&lt;$D$163),$D173/$D$163,"")</f>
        <v/>
      </c>
      <c r="I173" s="79" t="str">
        <f>IF(AND($C173&lt;I$165,COUNT($E173:H173)&lt;$D$163),$D173/$D$163,"")</f>
        <v/>
      </c>
      <c r="J173" s="79" t="str">
        <f>IF(AND($C173&lt;J$165,COUNT($E173:I173)&lt;$D$163),$D173/$D$163,"")</f>
        <v/>
      </c>
      <c r="K173" s="79" t="str">
        <f>IF(AND($C173&lt;K$165,COUNT($E173:J173)&lt;$D$163),$D173/$D$163,"")</f>
        <v/>
      </c>
      <c r="L173" s="79" t="str">
        <f>IF(AND($C173&lt;L$165,COUNT($E173:K173)&lt;$D$163),$D173/$D$163,"")</f>
        <v/>
      </c>
      <c r="M173" s="79" t="str">
        <f>IF(AND($C173&lt;M$165,COUNT($E173:L173)&lt;$D$163),$D173/$D$163,"")</f>
        <v/>
      </c>
      <c r="N173" s="79" t="str">
        <f>IF(AND($C173&lt;N$165,COUNT($E173:M173)&lt;$D$163),$D173/$D$163,"")</f>
        <v/>
      </c>
      <c r="O173" s="79" t="str">
        <f>IF(AND($C173&lt;O$165,COUNT($E173:N173)&lt;$D$163),$D173/$D$163,"")</f>
        <v/>
      </c>
      <c r="P173" s="79" t="str">
        <f>IF(AND($C173&lt;P$165,COUNT($E173:O173)&lt;$D$163),$D173/$D$163,"")</f>
        <v/>
      </c>
      <c r="Q173" s="79" t="str">
        <f>IF(AND($C173&lt;Q$165,COUNT($E173:P173)&lt;$D$163),$D173/$D$163,"")</f>
        <v/>
      </c>
      <c r="R173" s="79" t="str">
        <f>IF(AND($C173&lt;R$165,COUNT($E173:Q173)&lt;$D$163),$D173/$D$163,"")</f>
        <v/>
      </c>
      <c r="S173" s="79" t="str">
        <f>IF(AND($C173&lt;S$165,COUNT($E173:R173)&lt;$D$163),$D173/$D$163,"")</f>
        <v/>
      </c>
      <c r="T173" s="79" t="str">
        <f>IF(AND($C173&lt;T$165,COUNT($E173:S173)&lt;$D$163),$D173/$D$163,"")</f>
        <v/>
      </c>
      <c r="U173" s="79" t="str">
        <f>IF(AND($C173&lt;U$165,COUNT($E173:T173)&lt;$D$163),$D173/$D$163,"")</f>
        <v/>
      </c>
      <c r="V173" s="79" t="str">
        <f>IF(AND($C173&lt;V$165,COUNT($E173:U173)&lt;$D$163),$D173/$D$163,"")</f>
        <v/>
      </c>
      <c r="W173" s="79" t="str">
        <f>IF(AND($C173&lt;W$165,COUNT($E173:V173)&lt;$D$163),$D173/$D$163,"")</f>
        <v/>
      </c>
      <c r="X173" s="79" t="str">
        <f>IF(AND($C173&lt;X$165,COUNT($E173:W173)&lt;$D$163),$D173/$D$163,"")</f>
        <v/>
      </c>
      <c r="Y173" s="42">
        <f t="shared" si="58"/>
        <v>0</v>
      </c>
    </row>
    <row r="174" spans="1:26" x14ac:dyDescent="0.15">
      <c r="B174" s="92"/>
      <c r="C174" s="49">
        <v>32</v>
      </c>
      <c r="D174" s="41">
        <v>0</v>
      </c>
      <c r="E174" s="42" t="str">
        <f t="shared" si="57"/>
        <v/>
      </c>
      <c r="F174" s="79" t="str">
        <f>IF(AND($C174&lt;F$165,COUNT($E174:E174)&lt;$D$163),$D174/$D$163,"")</f>
        <v/>
      </c>
      <c r="G174" s="79" t="str">
        <f>IF(AND($C174&lt;G$165,COUNT($E174:F174)&lt;$D$163),$D174/$D$163,"")</f>
        <v/>
      </c>
      <c r="H174" s="79" t="str">
        <f>IF(AND($C174&lt;H$165,COUNT($E174:G174)&lt;$D$163),$D174/$D$163,"")</f>
        <v/>
      </c>
      <c r="I174" s="79" t="str">
        <f>IF(AND($C174&lt;I$165,COUNT($E174:H174)&lt;$D$163),$D174/$D$163,"")</f>
        <v/>
      </c>
      <c r="J174" s="79" t="str">
        <f>IF(AND($C174&lt;J$165,COUNT($E174:I174)&lt;$D$163),$D174/$D$163,"")</f>
        <v/>
      </c>
      <c r="K174" s="79" t="str">
        <f>IF(AND($C174&lt;K$165,COUNT($E174:J174)&lt;$D$163),$D174/$D$163,"")</f>
        <v/>
      </c>
      <c r="L174" s="79" t="str">
        <f>IF(AND($C174&lt;L$165,COUNT($E174:K174)&lt;$D$163),$D174/$D$163,"")</f>
        <v/>
      </c>
      <c r="M174" s="79" t="str">
        <f>IF(AND($C174&lt;M$165,COUNT($E174:L174)&lt;$D$163),$D174/$D$163,"")</f>
        <v/>
      </c>
      <c r="N174" s="79" t="str">
        <f>IF(AND($C174&lt;N$165,COUNT($E174:M174)&lt;$D$163),$D174/$D$163,"")</f>
        <v/>
      </c>
      <c r="O174" s="79" t="str">
        <f>IF(AND($C174&lt;O$165,COUNT($E174:N174)&lt;$D$163),$D174/$D$163,"")</f>
        <v/>
      </c>
      <c r="P174" s="79" t="str">
        <f>IF(AND($C174&lt;P$165,COUNT($E174:O174)&lt;$D$163),$D174/$D$163,"")</f>
        <v/>
      </c>
      <c r="Q174" s="79" t="str">
        <f>IF(AND($C174&lt;Q$165,COUNT($E174:P174)&lt;$D$163),$D174/$D$163,"")</f>
        <v/>
      </c>
      <c r="R174" s="79" t="str">
        <f>IF(AND($C174&lt;R$165,COUNT($E174:Q174)&lt;$D$163),$D174/$D$163,"")</f>
        <v/>
      </c>
      <c r="S174" s="79" t="str">
        <f>IF(AND($C174&lt;S$165,COUNT($E174:R174)&lt;$D$163),$D174/$D$163,"")</f>
        <v/>
      </c>
      <c r="T174" s="79" t="str">
        <f>IF(AND($C174&lt;T$165,COUNT($E174:S174)&lt;$D$163),$D174/$D$163,"")</f>
        <v/>
      </c>
      <c r="U174" s="79" t="str">
        <f>IF(AND($C174&lt;U$165,COUNT($E174:T174)&lt;$D$163),$D174/$D$163,"")</f>
        <v/>
      </c>
      <c r="V174" s="79" t="str">
        <f>IF(AND($C174&lt;V$165,COUNT($E174:U174)&lt;$D$163),$D174/$D$163,"")</f>
        <v/>
      </c>
      <c r="W174" s="79" t="str">
        <f>IF(AND($C174&lt;W$165,COUNT($E174:V174)&lt;$D$163),$D174/$D$163,"")</f>
        <v/>
      </c>
      <c r="X174" s="79" t="str">
        <f>IF(AND($C174&lt;X$165,COUNT($E174:W174)&lt;$D$163),$D174/$D$163,"")</f>
        <v/>
      </c>
      <c r="Y174" s="42">
        <f t="shared" si="58"/>
        <v>0</v>
      </c>
    </row>
    <row r="175" spans="1:26" x14ac:dyDescent="0.15">
      <c r="B175" s="92"/>
      <c r="C175" s="49">
        <v>33</v>
      </c>
      <c r="D175" s="41">
        <v>0</v>
      </c>
      <c r="E175" s="42" t="str">
        <f t="shared" si="57"/>
        <v/>
      </c>
      <c r="F175" s="79" t="str">
        <f>IF(AND($C175&lt;F$165,COUNT($E175:E175)&lt;$D$163),$D175/$D$163,"")</f>
        <v/>
      </c>
      <c r="G175" s="79" t="str">
        <f>IF(AND($C175&lt;G$165,COUNT($E175:F175)&lt;$D$163),$D175/$D$163,"")</f>
        <v/>
      </c>
      <c r="H175" s="79" t="str">
        <f>IF(AND($C175&lt;H$165,COUNT($E175:G175)&lt;$D$163),$D175/$D$163,"")</f>
        <v/>
      </c>
      <c r="I175" s="79" t="str">
        <f>IF(AND($C175&lt;I$165,COUNT($E175:H175)&lt;$D$163),$D175/$D$163,"")</f>
        <v/>
      </c>
      <c r="J175" s="79" t="str">
        <f>IF(AND($C175&lt;J$165,COUNT($E175:I175)&lt;$D$163),$D175/$D$163,"")</f>
        <v/>
      </c>
      <c r="K175" s="79" t="str">
        <f>IF(AND($C175&lt;K$165,COUNT($E175:J175)&lt;$D$163),$D175/$D$163,"")</f>
        <v/>
      </c>
      <c r="L175" s="79" t="str">
        <f>IF(AND($C175&lt;L$165,COUNT($E175:K175)&lt;$D$163),$D175/$D$163,"")</f>
        <v/>
      </c>
      <c r="M175" s="79" t="str">
        <f>IF(AND($C175&lt;M$165,COUNT($E175:L175)&lt;$D$163),$D175/$D$163,"")</f>
        <v/>
      </c>
      <c r="N175" s="79" t="str">
        <f>IF(AND($C175&lt;N$165,COUNT($E175:M175)&lt;$D$163),$D175/$D$163,"")</f>
        <v/>
      </c>
      <c r="O175" s="79" t="str">
        <f>IF(AND($C175&lt;O$165,COUNT($E175:N175)&lt;$D$163),$D175/$D$163,"")</f>
        <v/>
      </c>
      <c r="P175" s="79" t="str">
        <f>IF(AND($C175&lt;P$165,COUNT($E175:O175)&lt;$D$163),$D175/$D$163,"")</f>
        <v/>
      </c>
      <c r="Q175" s="79" t="str">
        <f>IF(AND($C175&lt;Q$165,COUNT($E175:P175)&lt;$D$163),$D175/$D$163,"")</f>
        <v/>
      </c>
      <c r="R175" s="79" t="str">
        <f>IF(AND($C175&lt;R$165,COUNT($E175:Q175)&lt;$D$163),$D175/$D$163,"")</f>
        <v/>
      </c>
      <c r="S175" s="79" t="str">
        <f>IF(AND($C175&lt;S$165,COUNT($E175:R175)&lt;$D$163),$D175/$D$163,"")</f>
        <v/>
      </c>
      <c r="T175" s="79" t="str">
        <f>IF(AND($C175&lt;T$165,COUNT($E175:S175)&lt;$D$163),$D175/$D$163,"")</f>
        <v/>
      </c>
      <c r="U175" s="79" t="str">
        <f>IF(AND($C175&lt;U$165,COUNT($E175:T175)&lt;$D$163),$D175/$D$163,"")</f>
        <v/>
      </c>
      <c r="V175" s="79" t="str">
        <f>IF(AND($C175&lt;V$165,COUNT($E175:U175)&lt;$D$163),$D175/$D$163,"")</f>
        <v/>
      </c>
      <c r="W175" s="79" t="str">
        <f>IF(AND($C175&lt;W$165,COUNT($E175:V175)&lt;$D$163),$D175/$D$163,"")</f>
        <v/>
      </c>
      <c r="X175" s="79" t="str">
        <f>IF(AND($C175&lt;X$165,COUNT($E175:W175)&lt;$D$163),$D175/$D$163,"")</f>
        <v/>
      </c>
      <c r="Y175" s="42">
        <f t="shared" si="58"/>
        <v>0</v>
      </c>
    </row>
    <row r="176" spans="1:26" x14ac:dyDescent="0.15">
      <c r="B176" s="92"/>
      <c r="C176" s="49">
        <v>34</v>
      </c>
      <c r="D176" s="41">
        <v>0</v>
      </c>
      <c r="E176" s="42" t="str">
        <f t="shared" si="57"/>
        <v/>
      </c>
      <c r="F176" s="79" t="str">
        <f>IF(AND($C176&lt;F$165,COUNT($E176:E176)&lt;$D$163),$D176/$D$163,"")</f>
        <v/>
      </c>
      <c r="G176" s="79" t="str">
        <f>IF(AND($C176&lt;G$165,COUNT($E176:F176)&lt;$D$163),$D176/$D$163,"")</f>
        <v/>
      </c>
      <c r="H176" s="79" t="str">
        <f>IF(AND($C176&lt;H$165,COUNT($E176:G176)&lt;$D$163),$D176/$D$163,"")</f>
        <v/>
      </c>
      <c r="I176" s="79" t="str">
        <f>IF(AND($C176&lt;I$165,COUNT($E176:H176)&lt;$D$163),$D176/$D$163,"")</f>
        <v/>
      </c>
      <c r="J176" s="79" t="str">
        <f>IF(AND($C176&lt;J$165,COUNT($E176:I176)&lt;$D$163),$D176/$D$163,"")</f>
        <v/>
      </c>
      <c r="K176" s="79" t="str">
        <f>IF(AND($C176&lt;K$165,COUNT($E176:J176)&lt;$D$163),$D176/$D$163,"")</f>
        <v/>
      </c>
      <c r="L176" s="79" t="str">
        <f>IF(AND($C176&lt;L$165,COUNT($E176:K176)&lt;$D$163),$D176/$D$163,"")</f>
        <v/>
      </c>
      <c r="M176" s="79" t="str">
        <f>IF(AND($C176&lt;M$165,COUNT($E176:L176)&lt;$D$163),$D176/$D$163,"")</f>
        <v/>
      </c>
      <c r="N176" s="79" t="str">
        <f>IF(AND($C176&lt;N$165,COUNT($E176:M176)&lt;$D$163),$D176/$D$163,"")</f>
        <v/>
      </c>
      <c r="O176" s="79" t="str">
        <f>IF(AND($C176&lt;O$165,COUNT($E176:N176)&lt;$D$163),$D176/$D$163,"")</f>
        <v/>
      </c>
      <c r="P176" s="79" t="str">
        <f>IF(AND($C176&lt;P$165,COUNT($E176:O176)&lt;$D$163),$D176/$D$163,"")</f>
        <v/>
      </c>
      <c r="Q176" s="79" t="str">
        <f>IF(AND($C176&lt;Q$165,COUNT($E176:P176)&lt;$D$163),$D176/$D$163,"")</f>
        <v/>
      </c>
      <c r="R176" s="79" t="str">
        <f>IF(AND($C176&lt;R$165,COUNT($E176:Q176)&lt;$D$163),$D176/$D$163,"")</f>
        <v/>
      </c>
      <c r="S176" s="79" t="str">
        <f>IF(AND($C176&lt;S$165,COUNT($E176:R176)&lt;$D$163),$D176/$D$163,"")</f>
        <v/>
      </c>
      <c r="T176" s="79" t="str">
        <f>IF(AND($C176&lt;T$165,COUNT($E176:S176)&lt;$D$163),$D176/$D$163,"")</f>
        <v/>
      </c>
      <c r="U176" s="79" t="str">
        <f>IF(AND($C176&lt;U$165,COUNT($E176:T176)&lt;$D$163),$D176/$D$163,"")</f>
        <v/>
      </c>
      <c r="V176" s="79" t="str">
        <f>IF(AND($C176&lt;V$165,COUNT($E176:U176)&lt;$D$163),$D176/$D$163,"")</f>
        <v/>
      </c>
      <c r="W176" s="79" t="str">
        <f>IF(AND($C176&lt;W$165,COUNT($E176:V176)&lt;$D$163),$D176/$D$163,"")</f>
        <v/>
      </c>
      <c r="X176" s="79" t="str">
        <f>IF(AND($C176&lt;X$165,COUNT($E176:W176)&lt;$D$163),$D176/$D$163,"")</f>
        <v/>
      </c>
      <c r="Y176" s="42">
        <f t="shared" si="58"/>
        <v>0</v>
      </c>
    </row>
    <row r="177" spans="2:25" x14ac:dyDescent="0.15">
      <c r="B177" s="92"/>
      <c r="C177" s="49">
        <v>35</v>
      </c>
      <c r="D177" s="41">
        <v>0</v>
      </c>
      <c r="E177" s="42" t="str">
        <f t="shared" si="57"/>
        <v/>
      </c>
      <c r="F177" s="79" t="str">
        <f>IF(AND($C177&lt;F$165,COUNT($E177:E177)&lt;$D$163),$D177/$D$163,"")</f>
        <v/>
      </c>
      <c r="G177" s="79" t="str">
        <f>IF(AND($C177&lt;G$165,COUNT($E177:F177)&lt;$D$163),$D177/$D$163,"")</f>
        <v/>
      </c>
      <c r="H177" s="79" t="str">
        <f>IF(AND($C177&lt;H$165,COUNT($E177:G177)&lt;$D$163),$D177/$D$163,"")</f>
        <v/>
      </c>
      <c r="I177" s="79" t="str">
        <f>IF(AND($C177&lt;I$165,COUNT($E177:H177)&lt;$D$163),$D177/$D$163,"")</f>
        <v/>
      </c>
      <c r="J177" s="79" t="str">
        <f>IF(AND($C177&lt;J$165,COUNT($E177:I177)&lt;$D$163),$D177/$D$163,"")</f>
        <v/>
      </c>
      <c r="K177" s="79" t="str">
        <f>IF(AND($C177&lt;K$165,COUNT($E177:J177)&lt;$D$163),$D177/$D$163,"")</f>
        <v/>
      </c>
      <c r="L177" s="79" t="str">
        <f>IF(AND($C177&lt;L$165,COUNT($E177:K177)&lt;$D$163),$D177/$D$163,"")</f>
        <v/>
      </c>
      <c r="M177" s="79" t="str">
        <f>IF(AND($C177&lt;M$165,COUNT($E177:L177)&lt;$D$163),$D177/$D$163,"")</f>
        <v/>
      </c>
      <c r="N177" s="79" t="str">
        <f>IF(AND($C177&lt;N$165,COUNT($E177:M177)&lt;$D$163),$D177/$D$163,"")</f>
        <v/>
      </c>
      <c r="O177" s="79" t="str">
        <f>IF(AND($C177&lt;O$165,COUNT($E177:N177)&lt;$D$163),$D177/$D$163,"")</f>
        <v/>
      </c>
      <c r="P177" s="79" t="str">
        <f>IF(AND($C177&lt;P$165,COUNT($E177:O177)&lt;$D$163),$D177/$D$163,"")</f>
        <v/>
      </c>
      <c r="Q177" s="79" t="str">
        <f>IF(AND($C177&lt;Q$165,COUNT($E177:P177)&lt;$D$163),$D177/$D$163,"")</f>
        <v/>
      </c>
      <c r="R177" s="79" t="str">
        <f>IF(AND($C177&lt;R$165,COUNT($E177:Q177)&lt;$D$163),$D177/$D$163,"")</f>
        <v/>
      </c>
      <c r="S177" s="79" t="str">
        <f>IF(AND($C177&lt;S$165,COUNT($E177:R177)&lt;$D$163),$D177/$D$163,"")</f>
        <v/>
      </c>
      <c r="T177" s="79" t="str">
        <f>IF(AND($C177&lt;T$165,COUNT($E177:S177)&lt;$D$163),$D177/$D$163,"")</f>
        <v/>
      </c>
      <c r="U177" s="79" t="str">
        <f>IF(AND($C177&lt;U$165,COUNT($E177:T177)&lt;$D$163),$D177/$D$163,"")</f>
        <v/>
      </c>
      <c r="V177" s="79" t="str">
        <f>IF(AND($C177&lt;V$165,COUNT($E177:U177)&lt;$D$163),$D177/$D$163,"")</f>
        <v/>
      </c>
      <c r="W177" s="79" t="str">
        <f>IF(AND($C177&lt;W$165,COUNT($E177:V177)&lt;$D$163),$D177/$D$163,"")</f>
        <v/>
      </c>
      <c r="X177" s="79" t="str">
        <f>IF(AND($C177&lt;X$165,COUNT($E177:W177)&lt;$D$163),$D177/$D$163,"")</f>
        <v/>
      </c>
      <c r="Y177" s="42">
        <f t="shared" si="58"/>
        <v>0</v>
      </c>
    </row>
    <row r="178" spans="2:25" x14ac:dyDescent="0.15">
      <c r="B178" s="92"/>
      <c r="C178" s="49">
        <v>36</v>
      </c>
      <c r="D178" s="41">
        <v>0</v>
      </c>
      <c r="E178" s="42" t="str">
        <f t="shared" si="57"/>
        <v/>
      </c>
      <c r="F178" s="79" t="str">
        <f>IF(AND($C178&lt;F$165,COUNT($E178:E178)&lt;$D$163),$D178/$D$163,"")</f>
        <v/>
      </c>
      <c r="G178" s="79" t="str">
        <f>IF(AND($C178&lt;G$165,COUNT($E178:F178)&lt;$D$163),$D178/$D$163,"")</f>
        <v/>
      </c>
      <c r="H178" s="79" t="str">
        <f>IF(AND($C178&lt;H$165,COUNT($E178:G178)&lt;$D$163),$D178/$D$163,"")</f>
        <v/>
      </c>
      <c r="I178" s="79" t="str">
        <f>IF(AND($C178&lt;I$165,COUNT($E178:H178)&lt;$D$163),$D178/$D$163,"")</f>
        <v/>
      </c>
      <c r="J178" s="79" t="str">
        <f>IF(AND($C178&lt;J$165,COUNT($E178:I178)&lt;$D$163),$D178/$D$163,"")</f>
        <v/>
      </c>
      <c r="K178" s="79" t="str">
        <f>IF(AND($C178&lt;K$165,COUNT($E178:J178)&lt;$D$163),$D178/$D$163,"")</f>
        <v/>
      </c>
      <c r="L178" s="79" t="str">
        <f>IF(AND($C178&lt;L$165,COUNT($E178:K178)&lt;$D$163),$D178/$D$163,"")</f>
        <v/>
      </c>
      <c r="M178" s="79" t="str">
        <f>IF(AND($C178&lt;M$165,COUNT($E178:L178)&lt;$D$163),$D178/$D$163,"")</f>
        <v/>
      </c>
      <c r="N178" s="79" t="str">
        <f>IF(AND($C178&lt;N$165,COUNT($E178:M178)&lt;$D$163),$D178/$D$163,"")</f>
        <v/>
      </c>
      <c r="O178" s="79" t="str">
        <f>IF(AND($C178&lt;O$165,COUNT($E178:N178)&lt;$D$163),$D178/$D$163,"")</f>
        <v/>
      </c>
      <c r="P178" s="79" t="str">
        <f>IF(AND($C178&lt;P$165,COUNT($E178:O178)&lt;$D$163),$D178/$D$163,"")</f>
        <v/>
      </c>
      <c r="Q178" s="79" t="str">
        <f>IF(AND($C178&lt;Q$165,COUNT($E178:P178)&lt;$D$163),$D178/$D$163,"")</f>
        <v/>
      </c>
      <c r="R178" s="79" t="str">
        <f>IF(AND($C178&lt;R$165,COUNT($E178:Q178)&lt;$D$163),$D178/$D$163,"")</f>
        <v/>
      </c>
      <c r="S178" s="79" t="str">
        <f>IF(AND($C178&lt;S$165,COUNT($E178:R178)&lt;$D$163),$D178/$D$163,"")</f>
        <v/>
      </c>
      <c r="T178" s="79" t="str">
        <f>IF(AND($C178&lt;T$165,COUNT($E178:S178)&lt;$D$163),$D178/$D$163,"")</f>
        <v/>
      </c>
      <c r="U178" s="79" t="str">
        <f>IF(AND($C178&lt;U$165,COUNT($E178:T178)&lt;$D$163),$D178/$D$163,"")</f>
        <v/>
      </c>
      <c r="V178" s="79" t="str">
        <f>IF(AND($C178&lt;V$165,COUNT($E178:U178)&lt;$D$163),$D178/$D$163,"")</f>
        <v/>
      </c>
      <c r="W178" s="79" t="str">
        <f>IF(AND($C178&lt;W$165,COUNT($E178:V178)&lt;$D$163),$D178/$D$163,"")</f>
        <v/>
      </c>
      <c r="X178" s="79" t="str">
        <f>IF(AND($C178&lt;X$165,COUNT($E178:W178)&lt;$D$163),$D178/$D$163,"")</f>
        <v/>
      </c>
      <c r="Y178" s="42">
        <f t="shared" si="58"/>
        <v>0</v>
      </c>
    </row>
    <row r="179" spans="2:25" x14ac:dyDescent="0.15">
      <c r="B179" s="92"/>
      <c r="C179" s="49">
        <v>37</v>
      </c>
      <c r="D179" s="41">
        <v>0</v>
      </c>
      <c r="E179" s="42" t="str">
        <f t="shared" si="57"/>
        <v/>
      </c>
      <c r="F179" s="79" t="str">
        <f>IF(AND($C179&lt;F$165,COUNT($E179:E179)&lt;$D$163),$D179/$D$163,"")</f>
        <v/>
      </c>
      <c r="G179" s="79" t="str">
        <f>IF(AND($C179&lt;G$165,COUNT($E179:F179)&lt;$D$163),$D179/$D$163,"")</f>
        <v/>
      </c>
      <c r="H179" s="79" t="str">
        <f>IF(AND($C179&lt;H$165,COUNT($E179:G179)&lt;$D$163),$D179/$D$163,"")</f>
        <v/>
      </c>
      <c r="I179" s="79" t="str">
        <f>IF(AND($C179&lt;I$165,COUNT($E179:H179)&lt;$D$163),$D179/$D$163,"")</f>
        <v/>
      </c>
      <c r="J179" s="79" t="str">
        <f>IF(AND($C179&lt;J$165,COUNT($E179:I179)&lt;$D$163),$D179/$D$163,"")</f>
        <v/>
      </c>
      <c r="K179" s="79" t="str">
        <f>IF(AND($C179&lt;K$165,COUNT($E179:J179)&lt;$D$163),$D179/$D$163,"")</f>
        <v/>
      </c>
      <c r="L179" s="79" t="str">
        <f>IF(AND($C179&lt;L$165,COUNT($E179:K179)&lt;$D$163),$D179/$D$163,"")</f>
        <v/>
      </c>
      <c r="M179" s="79" t="str">
        <f>IF(AND($C179&lt;M$165,COUNT($E179:L179)&lt;$D$163),$D179/$D$163,"")</f>
        <v/>
      </c>
      <c r="N179" s="79" t="str">
        <f>IF(AND($C179&lt;N$165,COUNT($E179:M179)&lt;$D$163),$D179/$D$163,"")</f>
        <v/>
      </c>
      <c r="O179" s="79" t="str">
        <f>IF(AND($C179&lt;O$165,COUNT($E179:N179)&lt;$D$163),$D179/$D$163,"")</f>
        <v/>
      </c>
      <c r="P179" s="79" t="str">
        <f>IF(AND($C179&lt;P$165,COUNT($E179:O179)&lt;$D$163),$D179/$D$163,"")</f>
        <v/>
      </c>
      <c r="Q179" s="79" t="str">
        <f>IF(AND($C179&lt;Q$165,COUNT($E179:P179)&lt;$D$163),$D179/$D$163,"")</f>
        <v/>
      </c>
      <c r="R179" s="79" t="str">
        <f>IF(AND($C179&lt;R$165,COUNT($E179:Q179)&lt;$D$163),$D179/$D$163,"")</f>
        <v/>
      </c>
      <c r="S179" s="79" t="str">
        <f>IF(AND($C179&lt;S$165,COUNT($E179:R179)&lt;$D$163),$D179/$D$163,"")</f>
        <v/>
      </c>
      <c r="T179" s="79" t="str">
        <f>IF(AND($C179&lt;T$165,COUNT($E179:S179)&lt;$D$163),$D179/$D$163,"")</f>
        <v/>
      </c>
      <c r="U179" s="79" t="str">
        <f>IF(AND($C179&lt;U$165,COUNT($E179:T179)&lt;$D$163),$D179/$D$163,"")</f>
        <v/>
      </c>
      <c r="V179" s="79" t="str">
        <f>IF(AND($C179&lt;V$165,COUNT($E179:U179)&lt;$D$163),$D179/$D$163,"")</f>
        <v/>
      </c>
      <c r="W179" s="79" t="str">
        <f>IF(AND($C179&lt;W$165,COUNT($E179:V179)&lt;$D$163),$D179/$D$163,"")</f>
        <v/>
      </c>
      <c r="X179" s="79" t="str">
        <f>IF(AND($C179&lt;X$165,COUNT($E179:W179)&lt;$D$163),$D179/$D$163,"")</f>
        <v/>
      </c>
      <c r="Y179" s="42">
        <f t="shared" si="58"/>
        <v>0</v>
      </c>
    </row>
    <row r="180" spans="2:25" x14ac:dyDescent="0.15">
      <c r="B180" s="92"/>
      <c r="C180" s="49">
        <v>38</v>
      </c>
      <c r="D180" s="41">
        <v>0</v>
      </c>
      <c r="E180" s="42" t="str">
        <f t="shared" si="57"/>
        <v/>
      </c>
      <c r="F180" s="79" t="str">
        <f>IF(AND($C180&lt;F$165,COUNT($E180:E180)&lt;$D$163),$D180/$D$163,"")</f>
        <v/>
      </c>
      <c r="G180" s="79" t="str">
        <f>IF(AND($C180&lt;G$165,COUNT($E180:F180)&lt;$D$163),$D180/$D$163,"")</f>
        <v/>
      </c>
      <c r="H180" s="79" t="str">
        <f>IF(AND($C180&lt;H$165,COUNT($E180:G180)&lt;$D$163),$D180/$D$163,"")</f>
        <v/>
      </c>
      <c r="I180" s="79" t="str">
        <f>IF(AND($C180&lt;I$165,COUNT($E180:H180)&lt;$D$163),$D180/$D$163,"")</f>
        <v/>
      </c>
      <c r="J180" s="79" t="str">
        <f>IF(AND($C180&lt;J$165,COUNT($E180:I180)&lt;$D$163),$D180/$D$163,"")</f>
        <v/>
      </c>
      <c r="K180" s="79" t="str">
        <f>IF(AND($C180&lt;K$165,COUNT($E180:J180)&lt;$D$163),$D180/$D$163,"")</f>
        <v/>
      </c>
      <c r="L180" s="79" t="str">
        <f>IF(AND($C180&lt;L$165,COUNT($E180:K180)&lt;$D$163),$D180/$D$163,"")</f>
        <v/>
      </c>
      <c r="M180" s="79" t="str">
        <f>IF(AND($C180&lt;M$165,COUNT($E180:L180)&lt;$D$163),$D180/$D$163,"")</f>
        <v/>
      </c>
      <c r="N180" s="79" t="str">
        <f>IF(AND($C180&lt;N$165,COUNT($E180:M180)&lt;$D$163),$D180/$D$163,"")</f>
        <v/>
      </c>
      <c r="O180" s="79" t="str">
        <f>IF(AND($C180&lt;O$165,COUNT($E180:N180)&lt;$D$163),$D180/$D$163,"")</f>
        <v/>
      </c>
      <c r="P180" s="79" t="str">
        <f>IF(AND($C180&lt;P$165,COUNT($E180:O180)&lt;$D$163),$D180/$D$163,"")</f>
        <v/>
      </c>
      <c r="Q180" s="79" t="str">
        <f>IF(AND($C180&lt;Q$165,COUNT($E180:P180)&lt;$D$163),$D180/$D$163,"")</f>
        <v/>
      </c>
      <c r="R180" s="79" t="str">
        <f>IF(AND($C180&lt;R$165,COUNT($E180:Q180)&lt;$D$163),$D180/$D$163,"")</f>
        <v/>
      </c>
      <c r="S180" s="79" t="str">
        <f>IF(AND($C180&lt;S$165,COUNT($E180:R180)&lt;$D$163),$D180/$D$163,"")</f>
        <v/>
      </c>
      <c r="T180" s="79" t="str">
        <f>IF(AND($C180&lt;T$165,COUNT($E180:S180)&lt;$D$163),$D180/$D$163,"")</f>
        <v/>
      </c>
      <c r="U180" s="79" t="str">
        <f>IF(AND($C180&lt;U$165,COUNT($E180:T180)&lt;$D$163),$D180/$D$163,"")</f>
        <v/>
      </c>
      <c r="V180" s="79" t="str">
        <f>IF(AND($C180&lt;V$165,COUNT($E180:U180)&lt;$D$163),$D180/$D$163,"")</f>
        <v/>
      </c>
      <c r="W180" s="79" t="str">
        <f>IF(AND($C180&lt;W$165,COUNT($E180:V180)&lt;$D$163),$D180/$D$163,"")</f>
        <v/>
      </c>
      <c r="X180" s="79" t="str">
        <f>IF(AND($C180&lt;X$165,COUNT($E180:W180)&lt;$D$163),$D180/$D$163,"")</f>
        <v/>
      </c>
      <c r="Y180" s="42">
        <f t="shared" si="58"/>
        <v>0</v>
      </c>
    </row>
    <row r="181" spans="2:25" x14ac:dyDescent="0.15">
      <c r="B181" s="92"/>
      <c r="C181" s="49">
        <v>39</v>
      </c>
      <c r="D181" s="41">
        <v>0</v>
      </c>
      <c r="E181" s="42" t="str">
        <f t="shared" si="57"/>
        <v/>
      </c>
      <c r="F181" s="79" t="str">
        <f>IF(AND($C181&lt;F$165,COUNT($E181:E181)&lt;$D$163),$D181/$D$163,"")</f>
        <v/>
      </c>
      <c r="G181" s="79" t="str">
        <f>IF(AND($C181&lt;G$165,COUNT($E181:F181)&lt;$D$163),$D181/$D$163,"")</f>
        <v/>
      </c>
      <c r="H181" s="79" t="str">
        <f>IF(AND($C181&lt;H$165,COUNT($E181:G181)&lt;$D$163),$D181/$D$163,"")</f>
        <v/>
      </c>
      <c r="I181" s="79" t="str">
        <f>IF(AND($C181&lt;I$165,COUNT($E181:H181)&lt;$D$163),$D181/$D$163,"")</f>
        <v/>
      </c>
      <c r="J181" s="79" t="str">
        <f>IF(AND($C181&lt;J$165,COUNT($E181:I181)&lt;$D$163),$D181/$D$163,"")</f>
        <v/>
      </c>
      <c r="K181" s="79" t="str">
        <f>IF(AND($C181&lt;K$165,COUNT($E181:J181)&lt;$D$163),$D181/$D$163,"")</f>
        <v/>
      </c>
      <c r="L181" s="79" t="str">
        <f>IF(AND($C181&lt;L$165,COUNT($E181:K181)&lt;$D$163),$D181/$D$163,"")</f>
        <v/>
      </c>
      <c r="M181" s="79" t="str">
        <f>IF(AND($C181&lt;M$165,COUNT($E181:L181)&lt;$D$163),$D181/$D$163,"")</f>
        <v/>
      </c>
      <c r="N181" s="79" t="str">
        <f>IF(AND($C181&lt;N$165,COUNT($E181:M181)&lt;$D$163),$D181/$D$163,"")</f>
        <v/>
      </c>
      <c r="O181" s="79" t="str">
        <f>IF(AND($C181&lt;O$165,COUNT($E181:N181)&lt;$D$163),$D181/$D$163,"")</f>
        <v/>
      </c>
      <c r="P181" s="79" t="str">
        <f>IF(AND($C181&lt;P$165,COUNT($E181:O181)&lt;$D$163),$D181/$D$163,"")</f>
        <v/>
      </c>
      <c r="Q181" s="79" t="str">
        <f>IF(AND($C181&lt;Q$165,COUNT($E181:P181)&lt;$D$163),$D181/$D$163,"")</f>
        <v/>
      </c>
      <c r="R181" s="79" t="str">
        <f>IF(AND($C181&lt;R$165,COUNT($E181:Q181)&lt;$D$163),$D181/$D$163,"")</f>
        <v/>
      </c>
      <c r="S181" s="79" t="str">
        <f>IF(AND($C181&lt;S$165,COUNT($E181:R181)&lt;$D$163),$D181/$D$163,"")</f>
        <v/>
      </c>
      <c r="T181" s="79" t="str">
        <f>IF(AND($C181&lt;T$165,COUNT($E181:S181)&lt;$D$163),$D181/$D$163,"")</f>
        <v/>
      </c>
      <c r="U181" s="79" t="str">
        <f>IF(AND($C181&lt;U$165,COUNT($E181:T181)&lt;$D$163),$D181/$D$163,"")</f>
        <v/>
      </c>
      <c r="V181" s="79" t="str">
        <f>IF(AND($C181&lt;V$165,COUNT($E181:U181)&lt;$D$163),$D181/$D$163,"")</f>
        <v/>
      </c>
      <c r="W181" s="79" t="str">
        <f>IF(AND($C181&lt;W$165,COUNT($E181:V181)&lt;$D$163),$D181/$D$163,"")</f>
        <v/>
      </c>
      <c r="X181" s="79" t="str">
        <f>IF(AND($C181&lt;X$165,COUNT($E181:W181)&lt;$D$163),$D181/$D$163,"")</f>
        <v/>
      </c>
      <c r="Y181" s="42">
        <f t="shared" si="58"/>
        <v>0</v>
      </c>
    </row>
    <row r="182" spans="2:25" x14ac:dyDescent="0.15">
      <c r="B182" s="92"/>
      <c r="C182" s="49">
        <v>40</v>
      </c>
      <c r="D182" s="41">
        <v>0</v>
      </c>
      <c r="E182" s="42" t="str">
        <f t="shared" si="57"/>
        <v/>
      </c>
      <c r="F182" s="79" t="str">
        <f>IF(AND($C182&lt;F$165,COUNT($E182:E182)&lt;$D$163),$D182/$D$163,"")</f>
        <v/>
      </c>
      <c r="G182" s="79" t="str">
        <f>IF(AND($C182&lt;G$165,COUNT($E182:F182)&lt;$D$163),$D182/$D$163,"")</f>
        <v/>
      </c>
      <c r="H182" s="79" t="str">
        <f>IF(AND($C182&lt;H$165,COUNT($E182:G182)&lt;$D$163),$D182/$D$163,"")</f>
        <v/>
      </c>
      <c r="I182" s="79" t="str">
        <f>IF(AND($C182&lt;I$165,COUNT($E182:H182)&lt;$D$163),$D182/$D$163,"")</f>
        <v/>
      </c>
      <c r="J182" s="79" t="str">
        <f>IF(AND($C182&lt;J$165,COUNT($E182:I182)&lt;$D$163),$D182/$D$163,"")</f>
        <v/>
      </c>
      <c r="K182" s="79" t="str">
        <f>IF(AND($C182&lt;K$165,COUNT($E182:J182)&lt;$D$163),$D182/$D$163,"")</f>
        <v/>
      </c>
      <c r="L182" s="79" t="str">
        <f>IF(AND($C182&lt;L$165,COUNT($E182:K182)&lt;$D$163),$D182/$D$163,"")</f>
        <v/>
      </c>
      <c r="M182" s="79" t="str">
        <f>IF(AND($C182&lt;M$165,COUNT($E182:L182)&lt;$D$163),$D182/$D$163,"")</f>
        <v/>
      </c>
      <c r="N182" s="79" t="str">
        <f>IF(AND($C182&lt;N$165,COUNT($E182:M182)&lt;$D$163),$D182/$D$163,"")</f>
        <v/>
      </c>
      <c r="O182" s="79" t="str">
        <f>IF(AND($C182&lt;O$165,COUNT($E182:N182)&lt;$D$163),$D182/$D$163,"")</f>
        <v/>
      </c>
      <c r="P182" s="79" t="str">
        <f>IF(AND($C182&lt;P$165,COUNT($E182:O182)&lt;$D$163),$D182/$D$163,"")</f>
        <v/>
      </c>
      <c r="Q182" s="79" t="str">
        <f>IF(AND($C182&lt;Q$165,COUNT($E182:P182)&lt;$D$163),$D182/$D$163,"")</f>
        <v/>
      </c>
      <c r="R182" s="79" t="str">
        <f>IF(AND($C182&lt;R$165,COUNT($E182:Q182)&lt;$D$163),$D182/$D$163,"")</f>
        <v/>
      </c>
      <c r="S182" s="79" t="str">
        <f>IF(AND($C182&lt;S$165,COUNT($E182:R182)&lt;$D$163),$D182/$D$163,"")</f>
        <v/>
      </c>
      <c r="T182" s="79" t="str">
        <f>IF(AND($C182&lt;T$165,COUNT($E182:S182)&lt;$D$163),$D182/$D$163,"")</f>
        <v/>
      </c>
      <c r="U182" s="79" t="str">
        <f>IF(AND($C182&lt;U$165,COUNT($E182:T182)&lt;$D$163),$D182/$D$163,"")</f>
        <v/>
      </c>
      <c r="V182" s="79" t="str">
        <f>IF(AND($C182&lt;V$165,COUNT($E182:U182)&lt;$D$163),$D182/$D$163,"")</f>
        <v/>
      </c>
      <c r="W182" s="79" t="str">
        <f>IF(AND($C182&lt;W$165,COUNT($E182:V182)&lt;$D$163),$D182/$D$163,"")</f>
        <v/>
      </c>
      <c r="X182" s="79" t="str">
        <f>IF(AND($C182&lt;X$165,COUNT($E182:W182)&lt;$D$163),$D182/$D$163,"")</f>
        <v/>
      </c>
      <c r="Y182" s="42">
        <f t="shared" si="58"/>
        <v>0</v>
      </c>
    </row>
    <row r="183" spans="2:25" x14ac:dyDescent="0.15">
      <c r="B183" s="92"/>
      <c r="C183" s="49">
        <v>41</v>
      </c>
      <c r="D183" s="41">
        <v>0</v>
      </c>
      <c r="E183" s="42" t="str">
        <f t="shared" si="57"/>
        <v/>
      </c>
      <c r="F183" s="79" t="str">
        <f>IF(AND($C183&lt;F$165,COUNT($E183:E183)&lt;$D$163),$D183/$D$163,"")</f>
        <v/>
      </c>
      <c r="G183" s="79" t="str">
        <f>IF(AND($C183&lt;G$165,COUNT($E183:F183)&lt;$D$163),$D183/$D$163,"")</f>
        <v/>
      </c>
      <c r="H183" s="79" t="str">
        <f>IF(AND($C183&lt;H$165,COUNT($E183:G183)&lt;$D$163),$D183/$D$163,"")</f>
        <v/>
      </c>
      <c r="I183" s="79" t="str">
        <f>IF(AND($C183&lt;I$165,COUNT($E183:H183)&lt;$D$163),$D183/$D$163,"")</f>
        <v/>
      </c>
      <c r="J183" s="79" t="str">
        <f>IF(AND($C183&lt;J$165,COUNT($E183:I183)&lt;$D$163),$D183/$D$163,"")</f>
        <v/>
      </c>
      <c r="K183" s="79" t="str">
        <f>IF(AND($C183&lt;K$165,COUNT($E183:J183)&lt;$D$163),$D183/$D$163,"")</f>
        <v/>
      </c>
      <c r="L183" s="79" t="str">
        <f>IF(AND($C183&lt;L$165,COUNT($E183:K183)&lt;$D$163),$D183/$D$163,"")</f>
        <v/>
      </c>
      <c r="M183" s="79" t="str">
        <f>IF(AND($C183&lt;M$165,COUNT($E183:L183)&lt;$D$163),$D183/$D$163,"")</f>
        <v/>
      </c>
      <c r="N183" s="79" t="str">
        <f>IF(AND($C183&lt;N$165,COUNT($E183:M183)&lt;$D$163),$D183/$D$163,"")</f>
        <v/>
      </c>
      <c r="O183" s="79" t="str">
        <f>IF(AND($C183&lt;O$165,COUNT($E183:N183)&lt;$D$163),$D183/$D$163,"")</f>
        <v/>
      </c>
      <c r="P183" s="79" t="str">
        <f>IF(AND($C183&lt;P$165,COUNT($E183:O183)&lt;$D$163),$D183/$D$163,"")</f>
        <v/>
      </c>
      <c r="Q183" s="79" t="str">
        <f>IF(AND($C183&lt;Q$165,COUNT($E183:P183)&lt;$D$163),$D183/$D$163,"")</f>
        <v/>
      </c>
      <c r="R183" s="79" t="str">
        <f>IF(AND($C183&lt;R$165,COUNT($E183:Q183)&lt;$D$163),$D183/$D$163,"")</f>
        <v/>
      </c>
      <c r="S183" s="79" t="str">
        <f>IF(AND($C183&lt;S$165,COUNT($E183:R183)&lt;$D$163),$D183/$D$163,"")</f>
        <v/>
      </c>
      <c r="T183" s="79" t="str">
        <f>IF(AND($C183&lt;T$165,COUNT($E183:S183)&lt;$D$163),$D183/$D$163,"")</f>
        <v/>
      </c>
      <c r="U183" s="79" t="str">
        <f>IF(AND($C183&lt;U$165,COUNT($E183:T183)&lt;$D$163),$D183/$D$163,"")</f>
        <v/>
      </c>
      <c r="V183" s="79" t="str">
        <f>IF(AND($C183&lt;V$165,COUNT($E183:U183)&lt;$D$163),$D183/$D$163,"")</f>
        <v/>
      </c>
      <c r="W183" s="79" t="str">
        <f>IF(AND($C183&lt;W$165,COUNT($E183:V183)&lt;$D$163),$D183/$D$163,"")</f>
        <v/>
      </c>
      <c r="X183" s="79" t="str">
        <f>IF(AND($C183&lt;X$165,COUNT($E183:W183)&lt;$D$163),$D183/$D$163,"")</f>
        <v/>
      </c>
      <c r="Y183" s="42">
        <f t="shared" si="58"/>
        <v>0</v>
      </c>
    </row>
    <row r="184" spans="2:25" x14ac:dyDescent="0.15">
      <c r="B184" s="92"/>
      <c r="C184" s="49">
        <v>42</v>
      </c>
      <c r="D184" s="41">
        <v>0</v>
      </c>
      <c r="E184" s="42" t="str">
        <f t="shared" si="57"/>
        <v/>
      </c>
      <c r="F184" s="79" t="str">
        <f>IF(AND($C184&lt;F$165,COUNT($E184:E184)&lt;$D$163),$D184/$D$163,"")</f>
        <v/>
      </c>
      <c r="G184" s="79" t="str">
        <f>IF(AND($C184&lt;G$165,COUNT($E184:F184)&lt;$D$163),$D184/$D$163,"")</f>
        <v/>
      </c>
      <c r="H184" s="79" t="str">
        <f>IF(AND($C184&lt;H$165,COUNT($E184:G184)&lt;$D$163),$D184/$D$163,"")</f>
        <v/>
      </c>
      <c r="I184" s="79" t="str">
        <f>IF(AND($C184&lt;I$165,COUNT($E184:H184)&lt;$D$163),$D184/$D$163,"")</f>
        <v/>
      </c>
      <c r="J184" s="79" t="str">
        <f>IF(AND($C184&lt;J$165,COUNT($E184:I184)&lt;$D$163),$D184/$D$163,"")</f>
        <v/>
      </c>
      <c r="K184" s="79" t="str">
        <f>IF(AND($C184&lt;K$165,COUNT($E184:J184)&lt;$D$163),$D184/$D$163,"")</f>
        <v/>
      </c>
      <c r="L184" s="79" t="str">
        <f>IF(AND($C184&lt;L$165,COUNT($E184:K184)&lt;$D$163),$D184/$D$163,"")</f>
        <v/>
      </c>
      <c r="M184" s="79" t="str">
        <f>IF(AND($C184&lt;M$165,COUNT($E184:L184)&lt;$D$163),$D184/$D$163,"")</f>
        <v/>
      </c>
      <c r="N184" s="79" t="str">
        <f>IF(AND($C184&lt;N$165,COUNT($E184:M184)&lt;$D$163),$D184/$D$163,"")</f>
        <v/>
      </c>
      <c r="O184" s="79" t="str">
        <f>IF(AND($C184&lt;O$165,COUNT($E184:N184)&lt;$D$163),$D184/$D$163,"")</f>
        <v/>
      </c>
      <c r="P184" s="79" t="str">
        <f>IF(AND($C184&lt;P$165,COUNT($E184:O184)&lt;$D$163),$D184/$D$163,"")</f>
        <v/>
      </c>
      <c r="Q184" s="79" t="str">
        <f>IF(AND($C184&lt;Q$165,COUNT($E184:P184)&lt;$D$163),$D184/$D$163,"")</f>
        <v/>
      </c>
      <c r="R184" s="79" t="str">
        <f>IF(AND($C184&lt;R$165,COUNT($E184:Q184)&lt;$D$163),$D184/$D$163,"")</f>
        <v/>
      </c>
      <c r="S184" s="79" t="str">
        <f>IF(AND($C184&lt;S$165,COUNT($E184:R184)&lt;$D$163),$D184/$D$163,"")</f>
        <v/>
      </c>
      <c r="T184" s="79" t="str">
        <f>IF(AND($C184&lt;T$165,COUNT($E184:S184)&lt;$D$163),$D184/$D$163,"")</f>
        <v/>
      </c>
      <c r="U184" s="79" t="str">
        <f>IF(AND($C184&lt;U$165,COUNT($E184:T184)&lt;$D$163),$D184/$D$163,"")</f>
        <v/>
      </c>
      <c r="V184" s="79" t="str">
        <f>IF(AND($C184&lt;V$165,COUNT($E184:U184)&lt;$D$163),$D184/$D$163,"")</f>
        <v/>
      </c>
      <c r="W184" s="79" t="str">
        <f>IF(AND($C184&lt;W$165,COUNT($E184:V184)&lt;$D$163),$D184/$D$163,"")</f>
        <v/>
      </c>
      <c r="X184" s="79" t="str">
        <f>IF(AND($C184&lt;X$165,COUNT($E184:W184)&lt;$D$163),$D184/$D$163,"")</f>
        <v/>
      </c>
      <c r="Y184" s="42">
        <f t="shared" si="58"/>
        <v>0</v>
      </c>
    </row>
    <row r="185" spans="2:25" x14ac:dyDescent="0.15">
      <c r="B185" s="92"/>
      <c r="C185" s="49">
        <v>43</v>
      </c>
      <c r="D185" s="41">
        <v>0</v>
      </c>
      <c r="E185" s="42" t="str">
        <f t="shared" si="57"/>
        <v/>
      </c>
      <c r="F185" s="79" t="str">
        <f>IF(AND($C185&lt;F$165,COUNT($E185:E185)&lt;$D$163),$D185/$D$163,"")</f>
        <v/>
      </c>
      <c r="G185" s="79" t="str">
        <f>IF(AND($C185&lt;G$165,COUNT($E185:F185)&lt;$D$163),$D185/$D$163,"")</f>
        <v/>
      </c>
      <c r="H185" s="79" t="str">
        <f>IF(AND($C185&lt;H$165,COUNT($E185:G185)&lt;$D$163),$D185/$D$163,"")</f>
        <v/>
      </c>
      <c r="I185" s="79" t="str">
        <f>IF(AND($C185&lt;I$165,COUNT($E185:H185)&lt;$D$163),$D185/$D$163,"")</f>
        <v/>
      </c>
      <c r="J185" s="79" t="str">
        <f>IF(AND($C185&lt;J$165,COUNT($E185:I185)&lt;$D$163),$D185/$D$163,"")</f>
        <v/>
      </c>
      <c r="K185" s="79" t="str">
        <f>IF(AND($C185&lt;K$165,COUNT($E185:J185)&lt;$D$163),$D185/$D$163,"")</f>
        <v/>
      </c>
      <c r="L185" s="79" t="str">
        <f>IF(AND($C185&lt;L$165,COUNT($E185:K185)&lt;$D$163),$D185/$D$163,"")</f>
        <v/>
      </c>
      <c r="M185" s="79" t="str">
        <f>IF(AND($C185&lt;M$165,COUNT($E185:L185)&lt;$D$163),$D185/$D$163,"")</f>
        <v/>
      </c>
      <c r="N185" s="79" t="str">
        <f>IF(AND($C185&lt;N$165,COUNT($E185:M185)&lt;$D$163),$D185/$D$163,"")</f>
        <v/>
      </c>
      <c r="O185" s="79" t="str">
        <f>IF(AND($C185&lt;O$165,COUNT($E185:N185)&lt;$D$163),$D185/$D$163,"")</f>
        <v/>
      </c>
      <c r="P185" s="79" t="str">
        <f>IF(AND($C185&lt;P$165,COUNT($E185:O185)&lt;$D$163),$D185/$D$163,"")</f>
        <v/>
      </c>
      <c r="Q185" s="79" t="str">
        <f>IF(AND($C185&lt;Q$165,COUNT($E185:P185)&lt;$D$163),$D185/$D$163,"")</f>
        <v/>
      </c>
      <c r="R185" s="79" t="str">
        <f>IF(AND($C185&lt;R$165,COUNT($E185:Q185)&lt;$D$163),$D185/$D$163,"")</f>
        <v/>
      </c>
      <c r="S185" s="79" t="str">
        <f>IF(AND($C185&lt;S$165,COUNT($E185:R185)&lt;$D$163),$D185/$D$163,"")</f>
        <v/>
      </c>
      <c r="T185" s="79" t="str">
        <f>IF(AND($C185&lt;T$165,COUNT($E185:S185)&lt;$D$163),$D185/$D$163,"")</f>
        <v/>
      </c>
      <c r="U185" s="79" t="str">
        <f>IF(AND($C185&lt;U$165,COUNT($E185:T185)&lt;$D$163),$D185/$D$163,"")</f>
        <v/>
      </c>
      <c r="V185" s="79" t="str">
        <f>IF(AND($C185&lt;V$165,COUNT($E185:U185)&lt;$D$163),$D185/$D$163,"")</f>
        <v/>
      </c>
      <c r="W185" s="79" t="str">
        <f>IF(AND($C185&lt;W$165,COUNT($E185:V185)&lt;$D$163),$D185/$D$163,"")</f>
        <v/>
      </c>
      <c r="X185" s="79" t="str">
        <f>IF(AND($C185&lt;X$165,COUNT($E185:W185)&lt;$D$163),$D185/$D$163,"")</f>
        <v/>
      </c>
      <c r="Y185" s="42">
        <f t="shared" si="58"/>
        <v>0</v>
      </c>
    </row>
    <row r="186" spans="2:25" x14ac:dyDescent="0.15">
      <c r="B186" s="92"/>
      <c r="C186" s="49">
        <v>44</v>
      </c>
      <c r="D186" s="41">
        <v>0</v>
      </c>
      <c r="E186" s="42" t="str">
        <f t="shared" si="57"/>
        <v/>
      </c>
      <c r="F186" s="79" t="str">
        <f>IF(AND($C186&lt;F$165,COUNT($E186:E186)&lt;$D$163),$D186/$D$163,"")</f>
        <v/>
      </c>
      <c r="G186" s="79" t="str">
        <f>IF(AND($C186&lt;G$165,COUNT($E186:F186)&lt;$D$163),$D186/$D$163,"")</f>
        <v/>
      </c>
      <c r="H186" s="79" t="str">
        <f>IF(AND($C186&lt;H$165,COUNT($E186:G186)&lt;$D$163),$D186/$D$163,"")</f>
        <v/>
      </c>
      <c r="I186" s="79" t="str">
        <f>IF(AND($C186&lt;I$165,COUNT($E186:H186)&lt;$D$163),$D186/$D$163,"")</f>
        <v/>
      </c>
      <c r="J186" s="79" t="str">
        <f>IF(AND($C186&lt;J$165,COUNT($E186:I186)&lt;$D$163),$D186/$D$163,"")</f>
        <v/>
      </c>
      <c r="K186" s="79" t="str">
        <f>IF(AND($C186&lt;K$165,COUNT($E186:J186)&lt;$D$163),$D186/$D$163,"")</f>
        <v/>
      </c>
      <c r="L186" s="79" t="str">
        <f>IF(AND($C186&lt;L$165,COUNT($E186:K186)&lt;$D$163),$D186/$D$163,"")</f>
        <v/>
      </c>
      <c r="M186" s="79" t="str">
        <f>IF(AND($C186&lt;M$165,COUNT($E186:L186)&lt;$D$163),$D186/$D$163,"")</f>
        <v/>
      </c>
      <c r="N186" s="79" t="str">
        <f>IF(AND($C186&lt;N$165,COUNT($E186:M186)&lt;$D$163),$D186/$D$163,"")</f>
        <v/>
      </c>
      <c r="O186" s="79" t="str">
        <f>IF(AND($C186&lt;O$165,COUNT($E186:N186)&lt;$D$163),$D186/$D$163,"")</f>
        <v/>
      </c>
      <c r="P186" s="79" t="str">
        <f>IF(AND($C186&lt;P$165,COUNT($E186:O186)&lt;$D$163),$D186/$D$163,"")</f>
        <v/>
      </c>
      <c r="Q186" s="79" t="str">
        <f>IF(AND($C186&lt;Q$165,COUNT($E186:P186)&lt;$D$163),$D186/$D$163,"")</f>
        <v/>
      </c>
      <c r="R186" s="79" t="str">
        <f>IF(AND($C186&lt;R$165,COUNT($E186:Q186)&lt;$D$163),$D186/$D$163,"")</f>
        <v/>
      </c>
      <c r="S186" s="79" t="str">
        <f>IF(AND($C186&lt;S$165,COUNT($E186:R186)&lt;$D$163),$D186/$D$163,"")</f>
        <v/>
      </c>
      <c r="T186" s="79" t="str">
        <f>IF(AND($C186&lt;T$165,COUNT($E186:S186)&lt;$D$163),$D186/$D$163,"")</f>
        <v/>
      </c>
      <c r="U186" s="79" t="str">
        <f>IF(AND($C186&lt;U$165,COUNT($E186:T186)&lt;$D$163),$D186/$D$163,"")</f>
        <v/>
      </c>
      <c r="V186" s="79" t="str">
        <f>IF(AND($C186&lt;V$165,COUNT($E186:U186)&lt;$D$163),$D186/$D$163,"")</f>
        <v/>
      </c>
      <c r="W186" s="79" t="str">
        <f>IF(AND($C186&lt;W$165,COUNT($E186:V186)&lt;$D$163),$D186/$D$163,"")</f>
        <v/>
      </c>
      <c r="X186" s="79" t="str">
        <f>IF(AND($C186&lt;X$165,COUNT($E186:W186)&lt;$D$163),$D186/$D$163,"")</f>
        <v/>
      </c>
      <c r="Y186" s="42">
        <f t="shared" si="58"/>
        <v>0</v>
      </c>
    </row>
    <row r="187" spans="2:25" x14ac:dyDescent="0.15">
      <c r="B187" s="92"/>
      <c r="C187" s="49">
        <v>45</v>
      </c>
      <c r="D187" s="41">
        <v>0</v>
      </c>
      <c r="E187" s="42" t="str">
        <f t="shared" si="57"/>
        <v/>
      </c>
      <c r="F187" s="79" t="str">
        <f>IF(AND($C187&lt;F$165,COUNT($E187:E187)&lt;$D$163),$D187/$D$163,"")</f>
        <v/>
      </c>
      <c r="G187" s="79" t="str">
        <f>IF(AND($C187&lt;G$165,COUNT($E187:F187)&lt;$D$163),$D187/$D$163,"")</f>
        <v/>
      </c>
      <c r="H187" s="79" t="str">
        <f>IF(AND($C187&lt;H$165,COUNT($E187:G187)&lt;$D$163),$D187/$D$163,"")</f>
        <v/>
      </c>
      <c r="I187" s="79" t="str">
        <f>IF(AND($C187&lt;I$165,COUNT($E187:H187)&lt;$D$163),$D187/$D$163,"")</f>
        <v/>
      </c>
      <c r="J187" s="79" t="str">
        <f>IF(AND($C187&lt;J$165,COUNT($E187:I187)&lt;$D$163),$D187/$D$163,"")</f>
        <v/>
      </c>
      <c r="K187" s="79" t="str">
        <f>IF(AND($C187&lt;K$165,COUNT($E187:J187)&lt;$D$163),$D187/$D$163,"")</f>
        <v/>
      </c>
      <c r="L187" s="79" t="str">
        <f>IF(AND($C187&lt;L$165,COUNT($E187:K187)&lt;$D$163),$D187/$D$163,"")</f>
        <v/>
      </c>
      <c r="M187" s="79" t="str">
        <f>IF(AND($C187&lt;M$165,COUNT($E187:L187)&lt;$D$163),$D187/$D$163,"")</f>
        <v/>
      </c>
      <c r="N187" s="79" t="str">
        <f>IF(AND($C187&lt;N$165,COUNT($E187:M187)&lt;$D$163),$D187/$D$163,"")</f>
        <v/>
      </c>
      <c r="O187" s="79" t="str">
        <f>IF(AND($C187&lt;O$165,COUNT($E187:N187)&lt;$D$163),$D187/$D$163,"")</f>
        <v/>
      </c>
      <c r="P187" s="79" t="str">
        <f>IF(AND($C187&lt;P$165,COUNT($E187:O187)&lt;$D$163),$D187/$D$163,"")</f>
        <v/>
      </c>
      <c r="Q187" s="79" t="str">
        <f>IF(AND($C187&lt;Q$165,COUNT($E187:P187)&lt;$D$163),$D187/$D$163,"")</f>
        <v/>
      </c>
      <c r="R187" s="79" t="str">
        <f>IF(AND($C187&lt;R$165,COUNT($E187:Q187)&lt;$D$163),$D187/$D$163,"")</f>
        <v/>
      </c>
      <c r="S187" s="79" t="str">
        <f>IF(AND($C187&lt;S$165,COUNT($E187:R187)&lt;$D$163),$D187/$D$163,"")</f>
        <v/>
      </c>
      <c r="T187" s="79" t="str">
        <f>IF(AND($C187&lt;T$165,COUNT($E187:S187)&lt;$D$163),$D187/$D$163,"")</f>
        <v/>
      </c>
      <c r="U187" s="79" t="str">
        <f>IF(AND($C187&lt;U$165,COUNT($E187:T187)&lt;$D$163),$D187/$D$163,"")</f>
        <v/>
      </c>
      <c r="V187" s="79" t="str">
        <f>IF(AND($C187&lt;V$165,COUNT($E187:U187)&lt;$D$163),$D187/$D$163,"")</f>
        <v/>
      </c>
      <c r="W187" s="79" t="str">
        <f>IF(AND($C187&lt;W$165,COUNT($E187:V187)&lt;$D$163),$D187/$D$163,"")</f>
        <v/>
      </c>
      <c r="X187" s="79" t="str">
        <f>IF(AND($C187&lt;X$165,COUNT($E187:W187)&lt;$D$163),$D187/$D$163,"")</f>
        <v/>
      </c>
      <c r="Y187" s="42">
        <f t="shared" si="58"/>
        <v>0</v>
      </c>
    </row>
    <row r="188" spans="2:25" x14ac:dyDescent="0.15">
      <c r="B188" s="92"/>
      <c r="C188" s="49">
        <v>46</v>
      </c>
      <c r="D188" s="41">
        <v>0</v>
      </c>
      <c r="E188" s="42" t="str">
        <f t="shared" si="57"/>
        <v/>
      </c>
      <c r="F188" s="79" t="str">
        <f>IF(AND($C188&lt;F$165,COUNT($E188:E188)&lt;$D$163),$D188/$D$163,"")</f>
        <v/>
      </c>
      <c r="G188" s="79" t="str">
        <f>IF(AND($C188&lt;G$165,COUNT($E188:F188)&lt;$D$163),$D188/$D$163,"")</f>
        <v/>
      </c>
      <c r="H188" s="79" t="str">
        <f>IF(AND($C188&lt;H$165,COUNT($E188:G188)&lt;$D$163),$D188/$D$163,"")</f>
        <v/>
      </c>
      <c r="I188" s="79" t="str">
        <f>IF(AND($C188&lt;I$165,COUNT($E188:H188)&lt;$D$163),$D188/$D$163,"")</f>
        <v/>
      </c>
      <c r="J188" s="79" t="str">
        <f>IF(AND($C188&lt;J$165,COUNT($E188:I188)&lt;$D$163),$D188/$D$163,"")</f>
        <v/>
      </c>
      <c r="K188" s="79" t="str">
        <f>IF(AND($C188&lt;K$165,COUNT($E188:J188)&lt;$D$163),$D188/$D$163,"")</f>
        <v/>
      </c>
      <c r="L188" s="79" t="str">
        <f>IF(AND($C188&lt;L$165,COUNT($E188:K188)&lt;$D$163),$D188/$D$163,"")</f>
        <v/>
      </c>
      <c r="M188" s="79" t="str">
        <f>IF(AND($C188&lt;M$165,COUNT($E188:L188)&lt;$D$163),$D188/$D$163,"")</f>
        <v/>
      </c>
      <c r="N188" s="79" t="str">
        <f>IF(AND($C188&lt;N$165,COUNT($E188:M188)&lt;$D$163),$D188/$D$163,"")</f>
        <v/>
      </c>
      <c r="O188" s="79" t="str">
        <f>IF(AND($C188&lt;O$165,COUNT($E188:N188)&lt;$D$163),$D188/$D$163,"")</f>
        <v/>
      </c>
      <c r="P188" s="79" t="str">
        <f>IF(AND($C188&lt;P$165,COUNT($E188:O188)&lt;$D$163),$D188/$D$163,"")</f>
        <v/>
      </c>
      <c r="Q188" s="79" t="str">
        <f>IF(AND($C188&lt;Q$165,COUNT($E188:P188)&lt;$D$163),$D188/$D$163,"")</f>
        <v/>
      </c>
      <c r="R188" s="79" t="str">
        <f>IF(AND($C188&lt;R$165,COUNT($E188:Q188)&lt;$D$163),$D188/$D$163,"")</f>
        <v/>
      </c>
      <c r="S188" s="79" t="str">
        <f>IF(AND($C188&lt;S$165,COUNT($E188:R188)&lt;$D$163),$D188/$D$163,"")</f>
        <v/>
      </c>
      <c r="T188" s="79" t="str">
        <f>IF(AND($C188&lt;T$165,COUNT($E188:S188)&lt;$D$163),$D188/$D$163,"")</f>
        <v/>
      </c>
      <c r="U188" s="79" t="str">
        <f>IF(AND($C188&lt;U$165,COUNT($E188:T188)&lt;$D$163),$D188/$D$163,"")</f>
        <v/>
      </c>
      <c r="V188" s="79" t="str">
        <f>IF(AND($C188&lt;V$165,COUNT($E188:U188)&lt;$D$163),$D188/$D$163,"")</f>
        <v/>
      </c>
      <c r="W188" s="79" t="str">
        <f>IF(AND($C188&lt;W$165,COUNT($E188:V188)&lt;$D$163),$D188/$D$163,"")</f>
        <v/>
      </c>
      <c r="X188" s="79" t="str">
        <f>IF(AND($C188&lt;X$165,COUNT($E188:W188)&lt;$D$163),$D188/$D$163,"")</f>
        <v/>
      </c>
      <c r="Y188" s="42">
        <f t="shared" si="58"/>
        <v>0</v>
      </c>
    </row>
    <row r="189" spans="2:25" x14ac:dyDescent="0.15">
      <c r="B189" s="92"/>
      <c r="C189" s="49">
        <v>47</v>
      </c>
      <c r="D189" s="41">
        <v>0</v>
      </c>
      <c r="E189" s="42" t="str">
        <f t="shared" si="57"/>
        <v/>
      </c>
      <c r="F189" s="79" t="str">
        <f>IF(AND($C189&lt;F$165,COUNT($E189:E189)&lt;$D$163),$D189/$D$163,"")</f>
        <v/>
      </c>
      <c r="G189" s="79" t="str">
        <f>IF(AND($C189&lt;G$165,COUNT($E189:F189)&lt;$D$163),$D189/$D$163,"")</f>
        <v/>
      </c>
      <c r="H189" s="79" t="str">
        <f>IF(AND($C189&lt;H$165,COUNT($E189:G189)&lt;$D$163),$D189/$D$163,"")</f>
        <v/>
      </c>
      <c r="I189" s="79" t="str">
        <f>IF(AND($C189&lt;I$165,COUNT($E189:H189)&lt;$D$163),$D189/$D$163,"")</f>
        <v/>
      </c>
      <c r="J189" s="79" t="str">
        <f>IF(AND($C189&lt;J$165,COUNT($E189:I189)&lt;$D$163),$D189/$D$163,"")</f>
        <v/>
      </c>
      <c r="K189" s="79" t="str">
        <f>IF(AND($C189&lt;K$165,COUNT($E189:J189)&lt;$D$163),$D189/$D$163,"")</f>
        <v/>
      </c>
      <c r="L189" s="79" t="str">
        <f>IF(AND($C189&lt;L$165,COUNT($E189:K189)&lt;$D$163),$D189/$D$163,"")</f>
        <v/>
      </c>
      <c r="M189" s="79" t="str">
        <f>IF(AND($C189&lt;M$165,COUNT($E189:L189)&lt;$D$163),$D189/$D$163,"")</f>
        <v/>
      </c>
      <c r="N189" s="79" t="str">
        <f>IF(AND($C189&lt;N$165,COUNT($E189:M189)&lt;$D$163),$D189/$D$163,"")</f>
        <v/>
      </c>
      <c r="O189" s="79" t="str">
        <f>IF(AND($C189&lt;O$165,COUNT($E189:N189)&lt;$D$163),$D189/$D$163,"")</f>
        <v/>
      </c>
      <c r="P189" s="79" t="str">
        <f>IF(AND($C189&lt;P$165,COUNT($E189:O189)&lt;$D$163),$D189/$D$163,"")</f>
        <v/>
      </c>
      <c r="Q189" s="79" t="str">
        <f>IF(AND($C189&lt;Q$165,COUNT($E189:P189)&lt;$D$163),$D189/$D$163,"")</f>
        <v/>
      </c>
      <c r="R189" s="79" t="str">
        <f>IF(AND($C189&lt;R$165,COUNT($E189:Q189)&lt;$D$163),$D189/$D$163,"")</f>
        <v/>
      </c>
      <c r="S189" s="79" t="str">
        <f>IF(AND($C189&lt;S$165,COUNT($E189:R189)&lt;$D$163),$D189/$D$163,"")</f>
        <v/>
      </c>
      <c r="T189" s="79" t="str">
        <f>IF(AND($C189&lt;T$165,COUNT($E189:S189)&lt;$D$163),$D189/$D$163,"")</f>
        <v/>
      </c>
      <c r="U189" s="79" t="str">
        <f>IF(AND($C189&lt;U$165,COUNT($E189:T189)&lt;$D$163),$D189/$D$163,"")</f>
        <v/>
      </c>
      <c r="V189" s="79" t="str">
        <f>IF(AND($C189&lt;V$165,COUNT($E189:U189)&lt;$D$163),$D189/$D$163,"")</f>
        <v/>
      </c>
      <c r="W189" s="79" t="str">
        <f>IF(AND($C189&lt;W$165,COUNT($E189:V189)&lt;$D$163),$D189/$D$163,"")</f>
        <v/>
      </c>
      <c r="X189" s="79" t="str">
        <f>IF(AND($C189&lt;X$165,COUNT($E189:W189)&lt;$D$163),$D189/$D$163,"")</f>
        <v/>
      </c>
      <c r="Y189" s="42">
        <f t="shared" si="58"/>
        <v>0</v>
      </c>
    </row>
    <row r="190" spans="2:25" x14ac:dyDescent="0.15">
      <c r="B190" s="92"/>
      <c r="C190" s="49">
        <v>48</v>
      </c>
      <c r="D190" s="41">
        <v>0</v>
      </c>
      <c r="E190" s="42" t="str">
        <f t="shared" si="57"/>
        <v/>
      </c>
      <c r="F190" s="79" t="str">
        <f>IF(AND($C190&lt;F$165,COUNT($E190:E190)&lt;$D$163),$D190/$D$163,"")</f>
        <v/>
      </c>
      <c r="G190" s="79" t="str">
        <f>IF(AND($C190&lt;G$165,COUNT($E190:F190)&lt;$D$163),$D190/$D$163,"")</f>
        <v/>
      </c>
      <c r="H190" s="79" t="str">
        <f>IF(AND($C190&lt;H$165,COUNT($E190:G190)&lt;$D$163),$D190/$D$163,"")</f>
        <v/>
      </c>
      <c r="I190" s="79" t="str">
        <f>IF(AND($C190&lt;I$165,COUNT($E190:H190)&lt;$D$163),$D190/$D$163,"")</f>
        <v/>
      </c>
      <c r="J190" s="79" t="str">
        <f>IF(AND($C190&lt;J$165,COUNT($E190:I190)&lt;$D$163),$D190/$D$163,"")</f>
        <v/>
      </c>
      <c r="K190" s="79" t="str">
        <f>IF(AND($C190&lt;K$165,COUNT($E190:J190)&lt;$D$163),$D190/$D$163,"")</f>
        <v/>
      </c>
      <c r="L190" s="79" t="str">
        <f>IF(AND($C190&lt;L$165,COUNT($E190:K190)&lt;$D$163),$D190/$D$163,"")</f>
        <v/>
      </c>
      <c r="M190" s="79" t="str">
        <f>IF(AND($C190&lt;M$165,COUNT($E190:L190)&lt;$D$163),$D190/$D$163,"")</f>
        <v/>
      </c>
      <c r="N190" s="79" t="str">
        <f>IF(AND($C190&lt;N$165,COUNT($E190:M190)&lt;$D$163),$D190/$D$163,"")</f>
        <v/>
      </c>
      <c r="O190" s="79" t="str">
        <f>IF(AND($C190&lt;O$165,COUNT($E190:N190)&lt;$D$163),$D190/$D$163,"")</f>
        <v/>
      </c>
      <c r="P190" s="79" t="str">
        <f>IF(AND($C190&lt;P$165,COUNT($E190:O190)&lt;$D$163),$D190/$D$163,"")</f>
        <v/>
      </c>
      <c r="Q190" s="79" t="str">
        <f>IF(AND($C190&lt;Q$165,COUNT($E190:P190)&lt;$D$163),$D190/$D$163,"")</f>
        <v/>
      </c>
      <c r="R190" s="79" t="str">
        <f>IF(AND($C190&lt;R$165,COUNT($E190:Q190)&lt;$D$163),$D190/$D$163,"")</f>
        <v/>
      </c>
      <c r="S190" s="79" t="str">
        <f>IF(AND($C190&lt;S$165,COUNT($E190:R190)&lt;$D$163),$D190/$D$163,"")</f>
        <v/>
      </c>
      <c r="T190" s="79" t="str">
        <f>IF(AND($C190&lt;T$165,COUNT($E190:S190)&lt;$D$163),$D190/$D$163,"")</f>
        <v/>
      </c>
      <c r="U190" s="79" t="str">
        <f>IF(AND($C190&lt;U$165,COUNT($E190:T190)&lt;$D$163),$D190/$D$163,"")</f>
        <v/>
      </c>
      <c r="V190" s="79" t="str">
        <f>IF(AND($C190&lt;V$165,COUNT($E190:U190)&lt;$D$163),$D190/$D$163,"")</f>
        <v/>
      </c>
      <c r="W190" s="79" t="str">
        <f>IF(AND($C190&lt;W$165,COUNT($E190:V190)&lt;$D$163),$D190/$D$163,"")</f>
        <v/>
      </c>
      <c r="X190" s="79" t="str">
        <f>IF(AND($C190&lt;X$165,COUNT($E190:W190)&lt;$D$163),$D190/$D$163,"")</f>
        <v/>
      </c>
      <c r="Y190" s="42">
        <f t="shared" si="58"/>
        <v>0</v>
      </c>
    </row>
    <row r="191" spans="2:25" x14ac:dyDescent="0.15">
      <c r="B191" s="93"/>
      <c r="C191" s="52">
        <v>49</v>
      </c>
      <c r="D191" s="43">
        <v>0</v>
      </c>
      <c r="E191" s="44" t="str">
        <f t="shared" si="57"/>
        <v/>
      </c>
      <c r="F191" s="80" t="str">
        <f>IF(AND($C191&lt;F$165,COUNT($E191:E191)&lt;$D$163),$D191/$D$163,"")</f>
        <v/>
      </c>
      <c r="G191" s="80" t="str">
        <f>IF(AND($C191&lt;G$165,COUNT($E191:F191)&lt;$D$163),$D191/$D$163,"")</f>
        <v/>
      </c>
      <c r="H191" s="80" t="str">
        <f>IF(AND($C191&lt;H$165,COUNT($E191:G191)&lt;$D$163),$D191/$D$163,"")</f>
        <v/>
      </c>
      <c r="I191" s="80" t="str">
        <f>IF(AND($C191&lt;I$165,COUNT($E191:H191)&lt;$D$163),$D191/$D$163,"")</f>
        <v/>
      </c>
      <c r="J191" s="80" t="str">
        <f>IF(AND($C191&lt;J$165,COUNT($E191:I191)&lt;$D$163),$D191/$D$163,"")</f>
        <v/>
      </c>
      <c r="K191" s="80" t="str">
        <f>IF(AND($C191&lt;K$165,COUNT($E191:J191)&lt;$D$163),$D191/$D$163,"")</f>
        <v/>
      </c>
      <c r="L191" s="80" t="str">
        <f>IF(AND($C191&lt;L$165,COUNT($E191:K191)&lt;$D$163),$D191/$D$163,"")</f>
        <v/>
      </c>
      <c r="M191" s="80" t="str">
        <f>IF(AND($C191&lt;M$165,COUNT($E191:L191)&lt;$D$163),$D191/$D$163,"")</f>
        <v/>
      </c>
      <c r="N191" s="80" t="str">
        <f>IF(AND($C191&lt;N$165,COUNT($E191:M191)&lt;$D$163),$D191/$D$163,"")</f>
        <v/>
      </c>
      <c r="O191" s="80" t="str">
        <f>IF(AND($C191&lt;O$165,COUNT($E191:N191)&lt;$D$163),$D191/$D$163,"")</f>
        <v/>
      </c>
      <c r="P191" s="80" t="str">
        <f>IF(AND($C191&lt;P$165,COUNT($E191:O191)&lt;$D$163),$D191/$D$163,"")</f>
        <v/>
      </c>
      <c r="Q191" s="80" t="str">
        <f>IF(AND($C191&lt;Q$165,COUNT($E191:P191)&lt;$D$163),$D191/$D$163,"")</f>
        <v/>
      </c>
      <c r="R191" s="80" t="str">
        <f>IF(AND($C191&lt;R$165,COUNT($E191:Q191)&lt;$D$163),$D191/$D$163,"")</f>
        <v/>
      </c>
      <c r="S191" s="80" t="str">
        <f>IF(AND($C191&lt;S$165,COUNT($E191:R191)&lt;$D$163),$D191/$D$163,"")</f>
        <v/>
      </c>
      <c r="T191" s="80" t="str">
        <f>IF(AND($C191&lt;T$165,COUNT($E191:S191)&lt;$D$163),$D191/$D$163,"")</f>
        <v/>
      </c>
      <c r="U191" s="80" t="str">
        <f>IF(AND($C191&lt;U$165,COUNT($E191:T191)&lt;$D$163),$D191/$D$163,"")</f>
        <v/>
      </c>
      <c r="V191" s="80" t="str">
        <f>IF(AND($C191&lt;V$165,COUNT($E191:U191)&lt;$D$163),$D191/$D$163,"")</f>
        <v/>
      </c>
      <c r="W191" s="80" t="str">
        <f>IF(AND($C191&lt;W$165,COUNT($E191:V191)&lt;$D$163),$D191/$D$163,"")</f>
        <v/>
      </c>
      <c r="X191" s="80" t="str">
        <f>IF(AND($C191&lt;X$165,COUNT($E191:W191)&lt;$D$163),$D191/$D$163,"")</f>
        <v/>
      </c>
      <c r="Y191" s="44">
        <f t="shared" si="58"/>
        <v>0</v>
      </c>
    </row>
    <row r="193" spans="1:25" x14ac:dyDescent="0.15">
      <c r="Y193" s="123" t="s">
        <v>53</v>
      </c>
    </row>
    <row r="194" spans="1:25" ht="15" x14ac:dyDescent="0.15">
      <c r="A194" s="148" t="s">
        <v>153</v>
      </c>
      <c r="E194" s="10">
        <v>30</v>
      </c>
      <c r="F194" s="10">
        <f t="shared" ref="F194:U195" si="59">E194+1</f>
        <v>31</v>
      </c>
      <c r="G194" s="10">
        <f t="shared" si="59"/>
        <v>32</v>
      </c>
      <c r="H194" s="10">
        <f t="shared" si="59"/>
        <v>33</v>
      </c>
      <c r="I194" s="10">
        <f t="shared" si="59"/>
        <v>34</v>
      </c>
      <c r="J194" s="10">
        <f t="shared" si="59"/>
        <v>35</v>
      </c>
      <c r="K194" s="10">
        <f t="shared" si="59"/>
        <v>36</v>
      </c>
      <c r="L194" s="10">
        <f t="shared" si="59"/>
        <v>37</v>
      </c>
      <c r="M194" s="10">
        <f t="shared" si="59"/>
        <v>38</v>
      </c>
      <c r="N194" s="10">
        <f t="shared" si="59"/>
        <v>39</v>
      </c>
      <c r="O194" s="10">
        <f t="shared" si="59"/>
        <v>40</v>
      </c>
      <c r="P194" s="10">
        <f t="shared" si="59"/>
        <v>41</v>
      </c>
      <c r="Q194" s="10">
        <f t="shared" si="59"/>
        <v>42</v>
      </c>
      <c r="R194" s="10">
        <f t="shared" si="59"/>
        <v>43</v>
      </c>
      <c r="S194" s="10">
        <f t="shared" si="59"/>
        <v>44</v>
      </c>
      <c r="T194" s="10">
        <f t="shared" si="59"/>
        <v>45</v>
      </c>
      <c r="U194" s="10">
        <f t="shared" si="59"/>
        <v>46</v>
      </c>
      <c r="V194" s="10">
        <f t="shared" ref="V194:X195" si="60">U194+1</f>
        <v>47</v>
      </c>
      <c r="W194" s="10">
        <f t="shared" si="60"/>
        <v>48</v>
      </c>
      <c r="X194" s="10">
        <f t="shared" si="60"/>
        <v>49</v>
      </c>
      <c r="Y194" s="124"/>
    </row>
    <row r="195" spans="1:25" x14ac:dyDescent="0.15">
      <c r="E195" s="6">
        <v>1</v>
      </c>
      <c r="F195" s="6">
        <f t="shared" si="59"/>
        <v>2</v>
      </c>
      <c r="G195" s="6">
        <f t="shared" si="59"/>
        <v>3</v>
      </c>
      <c r="H195" s="6">
        <f t="shared" si="59"/>
        <v>4</v>
      </c>
      <c r="I195" s="6">
        <f t="shared" si="59"/>
        <v>5</v>
      </c>
      <c r="J195" s="6">
        <f t="shared" si="59"/>
        <v>6</v>
      </c>
      <c r="K195" s="6">
        <f t="shared" si="59"/>
        <v>7</v>
      </c>
      <c r="L195" s="6">
        <f t="shared" si="59"/>
        <v>8</v>
      </c>
      <c r="M195" s="6">
        <f t="shared" si="59"/>
        <v>9</v>
      </c>
      <c r="N195" s="6">
        <f t="shared" si="59"/>
        <v>10</v>
      </c>
      <c r="O195" s="6">
        <f t="shared" si="59"/>
        <v>11</v>
      </c>
      <c r="P195" s="6">
        <f t="shared" si="59"/>
        <v>12</v>
      </c>
      <c r="Q195" s="6">
        <f t="shared" si="59"/>
        <v>13</v>
      </c>
      <c r="R195" s="6">
        <f t="shared" si="59"/>
        <v>14</v>
      </c>
      <c r="S195" s="6">
        <f t="shared" si="59"/>
        <v>15</v>
      </c>
      <c r="T195" s="6">
        <f t="shared" si="59"/>
        <v>16</v>
      </c>
      <c r="U195" s="6">
        <f t="shared" si="59"/>
        <v>17</v>
      </c>
      <c r="V195" s="6">
        <f t="shared" si="60"/>
        <v>18</v>
      </c>
      <c r="W195" s="6">
        <f t="shared" si="60"/>
        <v>19</v>
      </c>
      <c r="X195" s="6">
        <f t="shared" si="60"/>
        <v>20</v>
      </c>
      <c r="Y195" s="125" t="s">
        <v>54</v>
      </c>
    </row>
    <row r="196" spans="1:25" x14ac:dyDescent="0.15">
      <c r="E196" s="7">
        <v>43555</v>
      </c>
      <c r="F196" s="7">
        <f t="shared" ref="F196:X196" si="61">DATE(YEAR(E196)+1,MONTH(E196),DAY(E196))</f>
        <v>43921</v>
      </c>
      <c r="G196" s="7">
        <f t="shared" si="61"/>
        <v>44286</v>
      </c>
      <c r="H196" s="7">
        <f t="shared" si="61"/>
        <v>44651</v>
      </c>
      <c r="I196" s="7">
        <f t="shared" si="61"/>
        <v>45016</v>
      </c>
      <c r="J196" s="7">
        <f t="shared" si="61"/>
        <v>45382</v>
      </c>
      <c r="K196" s="7">
        <f t="shared" si="61"/>
        <v>45747</v>
      </c>
      <c r="L196" s="7">
        <f t="shared" si="61"/>
        <v>46112</v>
      </c>
      <c r="M196" s="7">
        <f t="shared" si="61"/>
        <v>46477</v>
      </c>
      <c r="N196" s="7">
        <f t="shared" si="61"/>
        <v>46843</v>
      </c>
      <c r="O196" s="7">
        <f t="shared" si="61"/>
        <v>47208</v>
      </c>
      <c r="P196" s="7">
        <f t="shared" si="61"/>
        <v>47573</v>
      </c>
      <c r="Q196" s="7">
        <f t="shared" si="61"/>
        <v>47938</v>
      </c>
      <c r="R196" s="7">
        <f t="shared" si="61"/>
        <v>48304</v>
      </c>
      <c r="S196" s="7">
        <f t="shared" si="61"/>
        <v>48669</v>
      </c>
      <c r="T196" s="7">
        <f t="shared" si="61"/>
        <v>49034</v>
      </c>
      <c r="U196" s="7">
        <f t="shared" si="61"/>
        <v>49399</v>
      </c>
      <c r="V196" s="7">
        <f t="shared" si="61"/>
        <v>49765</v>
      </c>
      <c r="W196" s="7">
        <f t="shared" si="61"/>
        <v>50130</v>
      </c>
      <c r="X196" s="7">
        <f t="shared" si="61"/>
        <v>50495</v>
      </c>
      <c r="Y196" s="8"/>
    </row>
    <row r="197" spans="1:25" x14ac:dyDescent="0.15">
      <c r="B197" s="36"/>
      <c r="C197" s="47" t="s">
        <v>154</v>
      </c>
      <c r="D197" s="37"/>
      <c r="E197" s="42">
        <f t="array" ref="E197:X197">TRANSPOSE(Y172:Y191)</f>
        <v>0</v>
      </c>
      <c r="F197" s="42">
        <v>0</v>
      </c>
      <c r="G197" s="42">
        <v>0</v>
      </c>
      <c r="H197" s="42">
        <v>0</v>
      </c>
      <c r="I197" s="42">
        <v>0</v>
      </c>
      <c r="J197" s="42">
        <v>0</v>
      </c>
      <c r="K197" s="42">
        <v>0</v>
      </c>
      <c r="L197" s="42">
        <v>0</v>
      </c>
      <c r="M197" s="42">
        <v>0</v>
      </c>
      <c r="N197" s="42">
        <v>0</v>
      </c>
      <c r="O197" s="42">
        <v>0</v>
      </c>
      <c r="P197" s="42">
        <v>0</v>
      </c>
      <c r="Q197" s="42">
        <v>0</v>
      </c>
      <c r="R197" s="42">
        <v>0</v>
      </c>
      <c r="S197" s="42">
        <v>0</v>
      </c>
      <c r="T197" s="42">
        <v>0</v>
      </c>
      <c r="U197" s="42">
        <v>0</v>
      </c>
      <c r="V197" s="42">
        <v>0</v>
      </c>
      <c r="W197" s="42">
        <v>0</v>
      </c>
      <c r="X197" s="42">
        <v>0</v>
      </c>
      <c r="Y197" s="42">
        <f>SUM(E197:X197)</f>
        <v>0</v>
      </c>
    </row>
    <row r="198" spans="1:25" x14ac:dyDescent="0.15">
      <c r="B198" s="36"/>
      <c r="C198" s="47" t="s">
        <v>155</v>
      </c>
      <c r="D198" s="47"/>
      <c r="E198" s="45">
        <f t="shared" ref="E198:X198" si="62">SUM(E172:E191)</f>
        <v>0</v>
      </c>
      <c r="F198" s="45">
        <f t="shared" si="62"/>
        <v>0</v>
      </c>
      <c r="G198" s="45">
        <f t="shared" si="62"/>
        <v>0</v>
      </c>
      <c r="H198" s="45">
        <f t="shared" si="62"/>
        <v>0</v>
      </c>
      <c r="I198" s="45">
        <f t="shared" si="62"/>
        <v>0</v>
      </c>
      <c r="J198" s="45">
        <f t="shared" si="62"/>
        <v>0</v>
      </c>
      <c r="K198" s="45">
        <f t="shared" si="62"/>
        <v>0</v>
      </c>
      <c r="L198" s="45">
        <f t="shared" si="62"/>
        <v>0</v>
      </c>
      <c r="M198" s="45">
        <f t="shared" si="62"/>
        <v>0</v>
      </c>
      <c r="N198" s="45">
        <f t="shared" si="62"/>
        <v>0</v>
      </c>
      <c r="O198" s="45">
        <f t="shared" si="62"/>
        <v>0</v>
      </c>
      <c r="P198" s="45">
        <f t="shared" si="62"/>
        <v>0</v>
      </c>
      <c r="Q198" s="45">
        <f t="shared" si="62"/>
        <v>0</v>
      </c>
      <c r="R198" s="45">
        <f t="shared" si="62"/>
        <v>0</v>
      </c>
      <c r="S198" s="45">
        <f t="shared" si="62"/>
        <v>0</v>
      </c>
      <c r="T198" s="45">
        <f t="shared" si="62"/>
        <v>0</v>
      </c>
      <c r="U198" s="45">
        <f t="shared" si="62"/>
        <v>0</v>
      </c>
      <c r="V198" s="45">
        <f t="shared" si="62"/>
        <v>0</v>
      </c>
      <c r="W198" s="45">
        <f t="shared" si="62"/>
        <v>0</v>
      </c>
      <c r="X198" s="45">
        <f t="shared" si="62"/>
        <v>0</v>
      </c>
      <c r="Y198" s="45">
        <f t="shared" ref="Y198:Y199" si="63">SUM(E198:X198)</f>
        <v>0</v>
      </c>
    </row>
    <row r="199" spans="1:25" x14ac:dyDescent="0.15">
      <c r="B199" s="36"/>
      <c r="C199" s="47" t="s">
        <v>156</v>
      </c>
      <c r="D199" s="47"/>
      <c r="E199" s="45"/>
      <c r="F199" s="45"/>
      <c r="G199" s="45"/>
      <c r="H199" s="45"/>
      <c r="I199" s="45"/>
      <c r="J199" s="45"/>
      <c r="K199" s="45"/>
      <c r="L199" s="45"/>
      <c r="M199" s="45"/>
      <c r="N199" s="45"/>
      <c r="O199" s="45"/>
      <c r="P199" s="45"/>
      <c r="Q199" s="45"/>
      <c r="R199" s="45"/>
      <c r="S199" s="45"/>
      <c r="T199" s="45"/>
      <c r="U199" s="45"/>
      <c r="V199" s="45"/>
      <c r="W199" s="45"/>
      <c r="X199" s="45">
        <f>Y197</f>
        <v>0</v>
      </c>
      <c r="Y199" s="45">
        <f t="shared" si="63"/>
        <v>0</v>
      </c>
    </row>
    <row r="200" spans="1:25" x14ac:dyDescent="0.15">
      <c r="B200" s="36"/>
      <c r="C200" s="47" t="s">
        <v>157</v>
      </c>
      <c r="D200" s="47"/>
      <c r="E200" s="45">
        <f>E169-E198-E199</f>
        <v>0</v>
      </c>
      <c r="F200" s="45">
        <f>E200+F169-F198-F199</f>
        <v>0</v>
      </c>
      <c r="G200" s="45">
        <f t="shared" ref="G200:X200" si="64">F200+G169-G198-G199</f>
        <v>0</v>
      </c>
      <c r="H200" s="45">
        <f t="shared" si="64"/>
        <v>0</v>
      </c>
      <c r="I200" s="45">
        <f t="shared" si="64"/>
        <v>0</v>
      </c>
      <c r="J200" s="45">
        <f t="shared" si="64"/>
        <v>0</v>
      </c>
      <c r="K200" s="45">
        <f t="shared" si="64"/>
        <v>0</v>
      </c>
      <c r="L200" s="45">
        <f t="shared" si="64"/>
        <v>0</v>
      </c>
      <c r="M200" s="45">
        <f t="shared" si="64"/>
        <v>0</v>
      </c>
      <c r="N200" s="45">
        <f t="shared" si="64"/>
        <v>0</v>
      </c>
      <c r="O200" s="45">
        <f t="shared" si="64"/>
        <v>0</v>
      </c>
      <c r="P200" s="45">
        <f t="shared" si="64"/>
        <v>0</v>
      </c>
      <c r="Q200" s="45">
        <f t="shared" si="64"/>
        <v>0</v>
      </c>
      <c r="R200" s="45">
        <f t="shared" si="64"/>
        <v>0</v>
      </c>
      <c r="S200" s="45">
        <f t="shared" si="64"/>
        <v>0</v>
      </c>
      <c r="T200" s="45">
        <f t="shared" si="64"/>
        <v>0</v>
      </c>
      <c r="U200" s="45">
        <f t="shared" si="64"/>
        <v>0</v>
      </c>
      <c r="V200" s="45">
        <f t="shared" si="64"/>
        <v>0</v>
      </c>
      <c r="W200" s="45">
        <f t="shared" si="64"/>
        <v>0</v>
      </c>
      <c r="X200" s="45">
        <f t="shared" si="64"/>
        <v>0</v>
      </c>
      <c r="Y200" s="45"/>
    </row>
    <row r="201" spans="1:25" x14ac:dyDescent="0.15">
      <c r="B201" s="19"/>
      <c r="C201" s="19"/>
      <c r="D201" s="19"/>
      <c r="E201" s="16"/>
      <c r="F201" s="16"/>
      <c r="G201" s="16"/>
      <c r="H201" s="16"/>
      <c r="I201" s="16"/>
      <c r="J201" s="16"/>
      <c r="K201" s="16"/>
      <c r="L201" s="16"/>
      <c r="M201" s="16"/>
      <c r="N201" s="16"/>
      <c r="O201" s="16"/>
      <c r="P201" s="16"/>
      <c r="Q201" s="16"/>
      <c r="R201" s="16"/>
      <c r="S201" s="16"/>
      <c r="T201" s="16"/>
      <c r="U201" s="16"/>
      <c r="V201" s="16"/>
      <c r="W201" s="16"/>
      <c r="X201" s="16"/>
      <c r="Y201" s="16"/>
    </row>
    <row r="202" spans="1:25" ht="15" x14ac:dyDescent="0.15">
      <c r="B202" s="157"/>
      <c r="C202" s="19"/>
      <c r="D202" s="19"/>
      <c r="E202" s="16"/>
      <c r="F202" s="16"/>
      <c r="G202" s="16"/>
      <c r="H202" s="16"/>
      <c r="I202" s="16"/>
      <c r="J202" s="16"/>
      <c r="K202" s="16"/>
      <c r="L202" s="16"/>
      <c r="M202" s="16"/>
      <c r="N202" s="16"/>
      <c r="O202" s="16"/>
      <c r="P202" s="16"/>
      <c r="Q202" s="16"/>
      <c r="R202" s="16"/>
      <c r="S202" s="16"/>
      <c r="T202" s="16"/>
      <c r="U202" s="16"/>
      <c r="V202" s="16"/>
      <c r="W202" s="16"/>
      <c r="X202" s="16"/>
      <c r="Y202" s="16"/>
    </row>
    <row r="203" spans="1:25" ht="15" x14ac:dyDescent="0.15">
      <c r="A203" s="148" t="s">
        <v>149</v>
      </c>
      <c r="E203" s="10">
        <v>30</v>
      </c>
      <c r="F203" s="10">
        <f>E203+1</f>
        <v>31</v>
      </c>
      <c r="G203" s="10">
        <f t="shared" ref="G203:X203" si="65">F203+1</f>
        <v>32</v>
      </c>
      <c r="H203" s="10">
        <f t="shared" si="65"/>
        <v>33</v>
      </c>
      <c r="I203" s="10">
        <f t="shared" si="65"/>
        <v>34</v>
      </c>
      <c r="J203" s="10">
        <f t="shared" si="65"/>
        <v>35</v>
      </c>
      <c r="K203" s="10">
        <f t="shared" si="65"/>
        <v>36</v>
      </c>
      <c r="L203" s="10">
        <f t="shared" si="65"/>
        <v>37</v>
      </c>
      <c r="M203" s="10">
        <f t="shared" si="65"/>
        <v>38</v>
      </c>
      <c r="N203" s="10">
        <f t="shared" si="65"/>
        <v>39</v>
      </c>
      <c r="O203" s="10">
        <f t="shared" si="65"/>
        <v>40</v>
      </c>
      <c r="P203" s="10">
        <f t="shared" si="65"/>
        <v>41</v>
      </c>
      <c r="Q203" s="10">
        <f t="shared" si="65"/>
        <v>42</v>
      </c>
      <c r="R203" s="10">
        <f t="shared" si="65"/>
        <v>43</v>
      </c>
      <c r="S203" s="10">
        <f t="shared" si="65"/>
        <v>44</v>
      </c>
      <c r="T203" s="10">
        <f t="shared" si="65"/>
        <v>45</v>
      </c>
      <c r="U203" s="10">
        <f t="shared" si="65"/>
        <v>46</v>
      </c>
      <c r="V203" s="10">
        <f t="shared" si="65"/>
        <v>47</v>
      </c>
      <c r="W203" s="10">
        <f t="shared" si="65"/>
        <v>48</v>
      </c>
      <c r="X203" s="10">
        <f t="shared" si="65"/>
        <v>49</v>
      </c>
      <c r="Y203" s="5" t="s">
        <v>130</v>
      </c>
    </row>
    <row r="204" spans="1:25" x14ac:dyDescent="0.15">
      <c r="A204" s="158"/>
      <c r="B204" s="36"/>
      <c r="C204" s="47" t="s">
        <v>154</v>
      </c>
      <c r="D204" s="47"/>
      <c r="E204" s="45">
        <f t="shared" ref="E204:X207" si="66">SUM(E37,E77,E117,E157,E197)</f>
        <v>0</v>
      </c>
      <c r="F204" s="45">
        <f t="shared" si="66"/>
        <v>0</v>
      </c>
      <c r="G204" s="45">
        <f t="shared" si="66"/>
        <v>0</v>
      </c>
      <c r="H204" s="45">
        <f t="shared" si="66"/>
        <v>0</v>
      </c>
      <c r="I204" s="45">
        <f t="shared" si="66"/>
        <v>0</v>
      </c>
      <c r="J204" s="45">
        <f t="shared" si="66"/>
        <v>0</v>
      </c>
      <c r="K204" s="45">
        <f t="shared" si="66"/>
        <v>0</v>
      </c>
      <c r="L204" s="45">
        <f t="shared" si="66"/>
        <v>0</v>
      </c>
      <c r="M204" s="45">
        <f t="shared" si="66"/>
        <v>0</v>
      </c>
      <c r="N204" s="45">
        <f t="shared" si="66"/>
        <v>0</v>
      </c>
      <c r="O204" s="45">
        <f t="shared" si="66"/>
        <v>0</v>
      </c>
      <c r="P204" s="45">
        <f t="shared" si="66"/>
        <v>0</v>
      </c>
      <c r="Q204" s="45">
        <f t="shared" si="66"/>
        <v>0</v>
      </c>
      <c r="R204" s="45">
        <f t="shared" si="66"/>
        <v>0</v>
      </c>
      <c r="S204" s="45">
        <f t="shared" si="66"/>
        <v>0</v>
      </c>
      <c r="T204" s="45">
        <f t="shared" si="66"/>
        <v>0</v>
      </c>
      <c r="U204" s="45">
        <f t="shared" si="66"/>
        <v>0</v>
      </c>
      <c r="V204" s="45">
        <f t="shared" si="66"/>
        <v>0</v>
      </c>
      <c r="W204" s="45">
        <f t="shared" si="66"/>
        <v>0</v>
      </c>
      <c r="X204" s="45">
        <f t="shared" si="66"/>
        <v>0</v>
      </c>
      <c r="Y204" s="45">
        <f>SUM(E204:X204)</f>
        <v>0</v>
      </c>
    </row>
    <row r="205" spans="1:25" x14ac:dyDescent="0.15">
      <c r="B205" s="36"/>
      <c r="C205" s="47" t="s">
        <v>155</v>
      </c>
      <c r="D205" s="47"/>
      <c r="E205" s="45">
        <f t="shared" si="66"/>
        <v>0</v>
      </c>
      <c r="F205" s="45">
        <f t="shared" si="66"/>
        <v>0</v>
      </c>
      <c r="G205" s="45">
        <f t="shared" si="66"/>
        <v>0</v>
      </c>
      <c r="H205" s="45">
        <f t="shared" si="66"/>
        <v>0</v>
      </c>
      <c r="I205" s="45">
        <f t="shared" si="66"/>
        <v>0</v>
      </c>
      <c r="J205" s="45">
        <f t="shared" si="66"/>
        <v>0</v>
      </c>
      <c r="K205" s="45">
        <f t="shared" si="66"/>
        <v>0</v>
      </c>
      <c r="L205" s="45">
        <f t="shared" si="66"/>
        <v>0</v>
      </c>
      <c r="M205" s="45">
        <f t="shared" si="66"/>
        <v>0</v>
      </c>
      <c r="N205" s="45">
        <f t="shared" si="66"/>
        <v>0</v>
      </c>
      <c r="O205" s="45">
        <f t="shared" si="66"/>
        <v>0</v>
      </c>
      <c r="P205" s="45">
        <f t="shared" si="66"/>
        <v>0</v>
      </c>
      <c r="Q205" s="45">
        <f t="shared" si="66"/>
        <v>0</v>
      </c>
      <c r="R205" s="45">
        <f t="shared" si="66"/>
        <v>0</v>
      </c>
      <c r="S205" s="45">
        <f t="shared" si="66"/>
        <v>0</v>
      </c>
      <c r="T205" s="45">
        <f t="shared" si="66"/>
        <v>0</v>
      </c>
      <c r="U205" s="45">
        <f t="shared" si="66"/>
        <v>0</v>
      </c>
      <c r="V205" s="45">
        <f t="shared" si="66"/>
        <v>0</v>
      </c>
      <c r="W205" s="45">
        <f t="shared" si="66"/>
        <v>0</v>
      </c>
      <c r="X205" s="45">
        <f t="shared" si="66"/>
        <v>0</v>
      </c>
      <c r="Y205" s="45">
        <f>SUM(E205:X205)</f>
        <v>0</v>
      </c>
    </row>
    <row r="206" spans="1:25" x14ac:dyDescent="0.15">
      <c r="B206" s="36"/>
      <c r="C206" s="47" t="s">
        <v>156</v>
      </c>
      <c r="D206" s="47"/>
      <c r="E206" s="45">
        <f t="shared" si="66"/>
        <v>0</v>
      </c>
      <c r="F206" s="45">
        <f t="shared" si="66"/>
        <v>0</v>
      </c>
      <c r="G206" s="45">
        <f t="shared" si="66"/>
        <v>0</v>
      </c>
      <c r="H206" s="45">
        <f t="shared" si="66"/>
        <v>0</v>
      </c>
      <c r="I206" s="45">
        <f t="shared" si="66"/>
        <v>0</v>
      </c>
      <c r="J206" s="45">
        <f t="shared" si="66"/>
        <v>0</v>
      </c>
      <c r="K206" s="45">
        <f t="shared" si="66"/>
        <v>0</v>
      </c>
      <c r="L206" s="45">
        <f t="shared" si="66"/>
        <v>0</v>
      </c>
      <c r="M206" s="45">
        <f t="shared" si="66"/>
        <v>0</v>
      </c>
      <c r="N206" s="45">
        <f t="shared" si="66"/>
        <v>0</v>
      </c>
      <c r="O206" s="45">
        <f t="shared" si="66"/>
        <v>0</v>
      </c>
      <c r="P206" s="45">
        <f t="shared" si="66"/>
        <v>0</v>
      </c>
      <c r="Q206" s="45">
        <f t="shared" si="66"/>
        <v>0</v>
      </c>
      <c r="R206" s="45">
        <f t="shared" si="66"/>
        <v>0</v>
      </c>
      <c r="S206" s="45">
        <f t="shared" si="66"/>
        <v>0</v>
      </c>
      <c r="T206" s="45">
        <f t="shared" si="66"/>
        <v>0</v>
      </c>
      <c r="U206" s="45">
        <f t="shared" si="66"/>
        <v>0</v>
      </c>
      <c r="V206" s="45">
        <f t="shared" si="66"/>
        <v>0</v>
      </c>
      <c r="W206" s="45">
        <f t="shared" si="66"/>
        <v>0</v>
      </c>
      <c r="X206" s="45">
        <f t="shared" si="66"/>
        <v>0</v>
      </c>
      <c r="Y206" s="45">
        <f>SUM(E206:X206)</f>
        <v>0</v>
      </c>
    </row>
    <row r="207" spans="1:25" x14ac:dyDescent="0.15">
      <c r="B207" s="36"/>
      <c r="C207" s="47" t="s">
        <v>157</v>
      </c>
      <c r="D207" s="47"/>
      <c r="E207" s="45">
        <f t="shared" si="66"/>
        <v>0</v>
      </c>
      <c r="F207" s="45">
        <f t="shared" si="66"/>
        <v>0</v>
      </c>
      <c r="G207" s="45">
        <f t="shared" si="66"/>
        <v>0</v>
      </c>
      <c r="H207" s="45">
        <f t="shared" si="66"/>
        <v>0</v>
      </c>
      <c r="I207" s="45">
        <f t="shared" si="66"/>
        <v>0</v>
      </c>
      <c r="J207" s="45">
        <f t="shared" si="66"/>
        <v>0</v>
      </c>
      <c r="K207" s="45">
        <f t="shared" si="66"/>
        <v>0</v>
      </c>
      <c r="L207" s="45">
        <f t="shared" si="66"/>
        <v>0</v>
      </c>
      <c r="M207" s="45">
        <f t="shared" si="66"/>
        <v>0</v>
      </c>
      <c r="N207" s="45">
        <f t="shared" si="66"/>
        <v>0</v>
      </c>
      <c r="O207" s="45">
        <f t="shared" si="66"/>
        <v>0</v>
      </c>
      <c r="P207" s="45">
        <f t="shared" si="66"/>
        <v>0</v>
      </c>
      <c r="Q207" s="45">
        <f t="shared" si="66"/>
        <v>0</v>
      </c>
      <c r="R207" s="45">
        <f t="shared" si="66"/>
        <v>0</v>
      </c>
      <c r="S207" s="45">
        <f t="shared" si="66"/>
        <v>0</v>
      </c>
      <c r="T207" s="45">
        <f t="shared" si="66"/>
        <v>0</v>
      </c>
      <c r="U207" s="45">
        <f t="shared" si="66"/>
        <v>0</v>
      </c>
      <c r="V207" s="45">
        <f t="shared" si="66"/>
        <v>0</v>
      </c>
      <c r="W207" s="45">
        <f t="shared" si="66"/>
        <v>0</v>
      </c>
      <c r="X207" s="45">
        <v>0</v>
      </c>
      <c r="Y207" s="45"/>
    </row>
  </sheetData>
  <phoneticPr fontId="3"/>
  <pageMargins left="0.70866141732283472" right="0.70866141732283472" top="0.74803149606299213" bottom="0.74803149606299213" header="0.31496062992125984" footer="0.31496062992125984"/>
  <pageSetup paperSize="8" scale="60" fitToHeight="0" orientation="landscape" r:id="rId1"/>
  <rowBreaks count="2" manualBreakCount="2">
    <brk id="81" max="24" man="1"/>
    <brk id="161"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17"/>
  <sheetViews>
    <sheetView showGridLines="0" zoomScale="70" zoomScaleNormal="70" workbookViewId="0">
      <selection activeCell="K31" sqref="K31"/>
    </sheetView>
  </sheetViews>
  <sheetFormatPr defaultColWidth="0" defaultRowHeight="14.25" x14ac:dyDescent="0.15"/>
  <cols>
    <col min="1" max="2" width="4.125" style="1" customWidth="1"/>
    <col min="3" max="3" width="33.125" style="1" customWidth="1"/>
    <col min="4" max="4" width="10.5" style="1" customWidth="1"/>
    <col min="5" max="25" width="12.625" style="1" customWidth="1"/>
    <col min="26" max="26" width="9" style="1" customWidth="1"/>
    <col min="27" max="16384" width="9" style="1" hidden="1"/>
  </cols>
  <sheetData>
    <row r="2" spans="1:25" ht="15.75" x14ac:dyDescent="0.15">
      <c r="A2" s="3" t="s">
        <v>28</v>
      </c>
    </row>
    <row r="3" spans="1:25" ht="15.75" x14ac:dyDescent="0.15">
      <c r="A3" s="3"/>
      <c r="B3" s="36"/>
      <c r="C3" s="47" t="s">
        <v>159</v>
      </c>
      <c r="D3" s="20">
        <v>20</v>
      </c>
    </row>
    <row r="4" spans="1:25" ht="15.75" x14ac:dyDescent="0.15">
      <c r="A4" s="3"/>
      <c r="B4" s="19"/>
      <c r="C4" s="19"/>
      <c r="D4" s="17"/>
      <c r="Y4" s="123" t="s">
        <v>53</v>
      </c>
    </row>
    <row r="5" spans="1:25" x14ac:dyDescent="0.15">
      <c r="A5" s="158" t="s">
        <v>165</v>
      </c>
      <c r="E5" s="10">
        <v>30</v>
      </c>
      <c r="F5" s="10">
        <f>E5+1</f>
        <v>31</v>
      </c>
      <c r="G5" s="10">
        <f t="shared" ref="G5:X5" si="0">F5+1</f>
        <v>32</v>
      </c>
      <c r="H5" s="10">
        <f t="shared" si="0"/>
        <v>33</v>
      </c>
      <c r="I5" s="10">
        <f t="shared" si="0"/>
        <v>34</v>
      </c>
      <c r="J5" s="10">
        <f t="shared" si="0"/>
        <v>35</v>
      </c>
      <c r="K5" s="10">
        <f t="shared" si="0"/>
        <v>36</v>
      </c>
      <c r="L5" s="10">
        <f t="shared" si="0"/>
        <v>37</v>
      </c>
      <c r="M5" s="10">
        <f t="shared" si="0"/>
        <v>38</v>
      </c>
      <c r="N5" s="10">
        <f t="shared" si="0"/>
        <v>39</v>
      </c>
      <c r="O5" s="10">
        <f t="shared" si="0"/>
        <v>40</v>
      </c>
      <c r="P5" s="10">
        <f t="shared" si="0"/>
        <v>41</v>
      </c>
      <c r="Q5" s="10">
        <f t="shared" si="0"/>
        <v>42</v>
      </c>
      <c r="R5" s="10">
        <f t="shared" si="0"/>
        <v>43</v>
      </c>
      <c r="S5" s="10">
        <f t="shared" si="0"/>
        <v>44</v>
      </c>
      <c r="T5" s="10">
        <f t="shared" si="0"/>
        <v>45</v>
      </c>
      <c r="U5" s="10">
        <f t="shared" si="0"/>
        <v>46</v>
      </c>
      <c r="V5" s="10">
        <f t="shared" si="0"/>
        <v>47</v>
      </c>
      <c r="W5" s="10">
        <f t="shared" si="0"/>
        <v>48</v>
      </c>
      <c r="X5" s="10">
        <f t="shared" si="0"/>
        <v>49</v>
      </c>
      <c r="Y5" s="124"/>
    </row>
    <row r="6" spans="1:25" x14ac:dyDescent="0.15">
      <c r="E6" s="6">
        <v>1</v>
      </c>
      <c r="F6" s="6">
        <f t="shared" ref="F6:X6" si="1">E6+1</f>
        <v>2</v>
      </c>
      <c r="G6" s="6">
        <f t="shared" si="1"/>
        <v>3</v>
      </c>
      <c r="H6" s="6">
        <f t="shared" si="1"/>
        <v>4</v>
      </c>
      <c r="I6" s="6">
        <f t="shared" si="1"/>
        <v>5</v>
      </c>
      <c r="J6" s="6">
        <f t="shared" si="1"/>
        <v>6</v>
      </c>
      <c r="K6" s="6">
        <f t="shared" si="1"/>
        <v>7</v>
      </c>
      <c r="L6" s="6">
        <f t="shared" si="1"/>
        <v>8</v>
      </c>
      <c r="M6" s="6">
        <f t="shared" si="1"/>
        <v>9</v>
      </c>
      <c r="N6" s="6">
        <f t="shared" si="1"/>
        <v>10</v>
      </c>
      <c r="O6" s="6">
        <f t="shared" si="1"/>
        <v>11</v>
      </c>
      <c r="P6" s="6">
        <f t="shared" si="1"/>
        <v>12</v>
      </c>
      <c r="Q6" s="6">
        <f t="shared" si="1"/>
        <v>13</v>
      </c>
      <c r="R6" s="6">
        <f t="shared" si="1"/>
        <v>14</v>
      </c>
      <c r="S6" s="6">
        <f t="shared" si="1"/>
        <v>15</v>
      </c>
      <c r="T6" s="6">
        <f t="shared" si="1"/>
        <v>16</v>
      </c>
      <c r="U6" s="6">
        <f t="shared" si="1"/>
        <v>17</v>
      </c>
      <c r="V6" s="6">
        <f t="shared" si="1"/>
        <v>18</v>
      </c>
      <c r="W6" s="6">
        <f t="shared" si="1"/>
        <v>19</v>
      </c>
      <c r="X6" s="6">
        <f t="shared" si="1"/>
        <v>20</v>
      </c>
      <c r="Y6" s="125" t="s">
        <v>54</v>
      </c>
    </row>
    <row r="7" spans="1:25" x14ac:dyDescent="0.15">
      <c r="E7" s="7">
        <v>43555</v>
      </c>
      <c r="F7" s="7">
        <f t="shared" ref="F7:X7" si="2">DATE(YEAR(E7)+1,MONTH(E7),DAY(E7))</f>
        <v>43921</v>
      </c>
      <c r="G7" s="7">
        <f t="shared" si="2"/>
        <v>44286</v>
      </c>
      <c r="H7" s="7">
        <f t="shared" si="2"/>
        <v>44651</v>
      </c>
      <c r="I7" s="7">
        <f t="shared" si="2"/>
        <v>45016</v>
      </c>
      <c r="J7" s="7">
        <f t="shared" si="2"/>
        <v>45382</v>
      </c>
      <c r="K7" s="7">
        <f t="shared" si="2"/>
        <v>45747</v>
      </c>
      <c r="L7" s="7">
        <f t="shared" si="2"/>
        <v>46112</v>
      </c>
      <c r="M7" s="7">
        <f t="shared" si="2"/>
        <v>46477</v>
      </c>
      <c r="N7" s="7">
        <f t="shared" si="2"/>
        <v>46843</v>
      </c>
      <c r="O7" s="7">
        <f t="shared" si="2"/>
        <v>47208</v>
      </c>
      <c r="P7" s="7">
        <f t="shared" si="2"/>
        <v>47573</v>
      </c>
      <c r="Q7" s="7">
        <f t="shared" si="2"/>
        <v>47938</v>
      </c>
      <c r="R7" s="7">
        <f t="shared" si="2"/>
        <v>48304</v>
      </c>
      <c r="S7" s="7">
        <f t="shared" si="2"/>
        <v>48669</v>
      </c>
      <c r="T7" s="7">
        <f t="shared" si="2"/>
        <v>49034</v>
      </c>
      <c r="U7" s="7">
        <f t="shared" si="2"/>
        <v>49399</v>
      </c>
      <c r="V7" s="7">
        <f t="shared" si="2"/>
        <v>49765</v>
      </c>
      <c r="W7" s="7">
        <f t="shared" si="2"/>
        <v>50130</v>
      </c>
      <c r="X7" s="7">
        <f t="shared" si="2"/>
        <v>50495</v>
      </c>
      <c r="Y7" s="8"/>
    </row>
    <row r="8" spans="1:25" x14ac:dyDescent="0.15">
      <c r="B8" s="36" t="s">
        <v>160</v>
      </c>
      <c r="C8" s="47"/>
      <c r="D8" s="47"/>
      <c r="E8" s="46">
        <f>表紙!D27/1000000</f>
        <v>0</v>
      </c>
      <c r="F8" s="45">
        <f>E10</f>
        <v>0</v>
      </c>
      <c r="G8" s="45">
        <f t="shared" ref="G8:X8" si="3">F10</f>
        <v>0</v>
      </c>
      <c r="H8" s="45">
        <f t="shared" si="3"/>
        <v>0</v>
      </c>
      <c r="I8" s="45">
        <f t="shared" si="3"/>
        <v>0</v>
      </c>
      <c r="J8" s="45">
        <f t="shared" si="3"/>
        <v>0</v>
      </c>
      <c r="K8" s="45">
        <f t="shared" si="3"/>
        <v>0</v>
      </c>
      <c r="L8" s="45">
        <f t="shared" si="3"/>
        <v>0</v>
      </c>
      <c r="M8" s="45">
        <f t="shared" si="3"/>
        <v>0</v>
      </c>
      <c r="N8" s="45">
        <f t="shared" si="3"/>
        <v>0</v>
      </c>
      <c r="O8" s="45">
        <f t="shared" si="3"/>
        <v>0</v>
      </c>
      <c r="P8" s="45">
        <f t="shared" si="3"/>
        <v>0</v>
      </c>
      <c r="Q8" s="45">
        <f t="shared" si="3"/>
        <v>0</v>
      </c>
      <c r="R8" s="45">
        <f t="shared" si="3"/>
        <v>0</v>
      </c>
      <c r="S8" s="45">
        <f t="shared" si="3"/>
        <v>0</v>
      </c>
      <c r="T8" s="45">
        <f t="shared" si="3"/>
        <v>0</v>
      </c>
      <c r="U8" s="45">
        <f t="shared" si="3"/>
        <v>0</v>
      </c>
      <c r="V8" s="45">
        <f t="shared" si="3"/>
        <v>0</v>
      </c>
      <c r="W8" s="45">
        <f t="shared" si="3"/>
        <v>0</v>
      </c>
      <c r="X8" s="45">
        <f t="shared" si="3"/>
        <v>0</v>
      </c>
      <c r="Y8" s="46"/>
    </row>
    <row r="9" spans="1:25" x14ac:dyDescent="0.15">
      <c r="B9" s="36" t="s">
        <v>161</v>
      </c>
      <c r="C9" s="47"/>
      <c r="D9" s="47"/>
      <c r="E9" s="45">
        <f>$E$8/$D$3</f>
        <v>0</v>
      </c>
      <c r="F9" s="45">
        <f>$E$9</f>
        <v>0</v>
      </c>
      <c r="G9" s="45">
        <f t="shared" ref="G9:X9" si="4">$E$9</f>
        <v>0</v>
      </c>
      <c r="H9" s="45">
        <f t="shared" si="4"/>
        <v>0</v>
      </c>
      <c r="I9" s="45">
        <f t="shared" si="4"/>
        <v>0</v>
      </c>
      <c r="J9" s="45">
        <f t="shared" si="4"/>
        <v>0</v>
      </c>
      <c r="K9" s="45">
        <f t="shared" si="4"/>
        <v>0</v>
      </c>
      <c r="L9" s="45">
        <f t="shared" si="4"/>
        <v>0</v>
      </c>
      <c r="M9" s="45">
        <f t="shared" si="4"/>
        <v>0</v>
      </c>
      <c r="N9" s="45">
        <f t="shared" si="4"/>
        <v>0</v>
      </c>
      <c r="O9" s="45">
        <f t="shared" si="4"/>
        <v>0</v>
      </c>
      <c r="P9" s="45">
        <f t="shared" si="4"/>
        <v>0</v>
      </c>
      <c r="Q9" s="45">
        <f t="shared" si="4"/>
        <v>0</v>
      </c>
      <c r="R9" s="45">
        <f t="shared" si="4"/>
        <v>0</v>
      </c>
      <c r="S9" s="45">
        <f t="shared" si="4"/>
        <v>0</v>
      </c>
      <c r="T9" s="45">
        <f t="shared" si="4"/>
        <v>0</v>
      </c>
      <c r="U9" s="45">
        <f t="shared" si="4"/>
        <v>0</v>
      </c>
      <c r="V9" s="45">
        <f t="shared" si="4"/>
        <v>0</v>
      </c>
      <c r="W9" s="45">
        <f t="shared" si="4"/>
        <v>0</v>
      </c>
      <c r="X9" s="45">
        <f t="shared" si="4"/>
        <v>0</v>
      </c>
      <c r="Y9" s="46">
        <f>SUM(E9:X9)</f>
        <v>0</v>
      </c>
    </row>
    <row r="10" spans="1:25" x14ac:dyDescent="0.15">
      <c r="B10" s="36" t="s">
        <v>162</v>
      </c>
      <c r="C10" s="47"/>
      <c r="D10" s="47"/>
      <c r="E10" s="45">
        <f t="shared" ref="E10:X10" si="5">SUM(E8,-E9)</f>
        <v>0</v>
      </c>
      <c r="F10" s="45">
        <f t="shared" si="5"/>
        <v>0</v>
      </c>
      <c r="G10" s="45">
        <f t="shared" si="5"/>
        <v>0</v>
      </c>
      <c r="H10" s="45">
        <f t="shared" si="5"/>
        <v>0</v>
      </c>
      <c r="I10" s="45">
        <f t="shared" si="5"/>
        <v>0</v>
      </c>
      <c r="J10" s="45">
        <f t="shared" si="5"/>
        <v>0</v>
      </c>
      <c r="K10" s="45">
        <f t="shared" si="5"/>
        <v>0</v>
      </c>
      <c r="L10" s="45">
        <f t="shared" si="5"/>
        <v>0</v>
      </c>
      <c r="M10" s="45">
        <f t="shared" si="5"/>
        <v>0</v>
      </c>
      <c r="N10" s="45">
        <f t="shared" si="5"/>
        <v>0</v>
      </c>
      <c r="O10" s="45">
        <f t="shared" si="5"/>
        <v>0</v>
      </c>
      <c r="P10" s="45">
        <f t="shared" si="5"/>
        <v>0</v>
      </c>
      <c r="Q10" s="45">
        <f t="shared" si="5"/>
        <v>0</v>
      </c>
      <c r="R10" s="45">
        <f t="shared" si="5"/>
        <v>0</v>
      </c>
      <c r="S10" s="45">
        <f t="shared" si="5"/>
        <v>0</v>
      </c>
      <c r="T10" s="45">
        <f t="shared" si="5"/>
        <v>0</v>
      </c>
      <c r="U10" s="45">
        <f t="shared" si="5"/>
        <v>0</v>
      </c>
      <c r="V10" s="45">
        <f t="shared" si="5"/>
        <v>0</v>
      </c>
      <c r="W10" s="45">
        <f t="shared" si="5"/>
        <v>0</v>
      </c>
      <c r="X10" s="45">
        <f t="shared" si="5"/>
        <v>0</v>
      </c>
      <c r="Y10" s="46"/>
    </row>
    <row r="11" spans="1:25" x14ac:dyDescent="0.15">
      <c r="B11" s="2"/>
      <c r="C11" s="2"/>
      <c r="D11" s="2"/>
      <c r="E11" s="27"/>
      <c r="F11" s="16"/>
      <c r="G11" s="16"/>
      <c r="H11" s="16"/>
      <c r="I11" s="16"/>
      <c r="J11" s="16"/>
      <c r="K11" s="16"/>
      <c r="L11" s="16"/>
      <c r="M11" s="16"/>
      <c r="N11" s="16"/>
      <c r="O11" s="16"/>
      <c r="P11" s="16"/>
      <c r="Q11" s="16"/>
      <c r="R11" s="16"/>
      <c r="S11" s="16"/>
      <c r="T11" s="16"/>
      <c r="U11" s="16"/>
      <c r="V11" s="16"/>
      <c r="W11" s="16"/>
      <c r="X11" s="16"/>
      <c r="Y11" s="16"/>
    </row>
    <row r="12" spans="1:25" x14ac:dyDescent="0.15">
      <c r="A12" s="158" t="s">
        <v>166</v>
      </c>
      <c r="B12" s="19"/>
      <c r="C12" s="19"/>
      <c r="D12" s="28"/>
      <c r="E12" s="16"/>
      <c r="F12" s="16"/>
      <c r="G12" s="16"/>
      <c r="H12" s="16"/>
      <c r="I12" s="16"/>
      <c r="J12" s="16"/>
      <c r="K12" s="16"/>
      <c r="L12" s="16"/>
      <c r="M12" s="16"/>
      <c r="N12" s="16"/>
      <c r="O12" s="16"/>
      <c r="P12" s="16"/>
      <c r="Q12" s="16"/>
      <c r="R12" s="16"/>
      <c r="S12" s="16"/>
      <c r="T12" s="16"/>
      <c r="U12" s="16"/>
      <c r="V12" s="16"/>
      <c r="W12" s="16"/>
      <c r="X12" s="16"/>
      <c r="Y12" s="16"/>
    </row>
    <row r="13" spans="1:25" x14ac:dyDescent="0.15">
      <c r="B13" s="19"/>
      <c r="C13" s="19"/>
      <c r="D13" s="28"/>
      <c r="E13" s="16"/>
      <c r="F13" s="16"/>
      <c r="G13" s="16"/>
      <c r="H13" s="16"/>
      <c r="I13" s="16"/>
      <c r="J13" s="16"/>
      <c r="K13" s="16"/>
      <c r="L13" s="16"/>
      <c r="M13" s="16"/>
      <c r="N13" s="16"/>
      <c r="O13" s="16"/>
      <c r="P13" s="16"/>
      <c r="Q13" s="16"/>
      <c r="R13" s="16"/>
      <c r="S13" s="16"/>
      <c r="T13" s="16"/>
      <c r="U13" s="16"/>
      <c r="V13" s="16"/>
      <c r="W13" s="16"/>
      <c r="X13" s="16"/>
      <c r="Y13" s="123" t="s">
        <v>53</v>
      </c>
    </row>
    <row r="14" spans="1:25" x14ac:dyDescent="0.15">
      <c r="B14" s="36" t="s">
        <v>160</v>
      </c>
      <c r="C14" s="47"/>
      <c r="D14" s="47"/>
      <c r="E14" s="45">
        <f>E8</f>
        <v>0</v>
      </c>
      <c r="F14" s="45">
        <f>E17</f>
        <v>0</v>
      </c>
      <c r="G14" s="45">
        <f t="shared" ref="G14:X14" si="6">F17</f>
        <v>0</v>
      </c>
      <c r="H14" s="45">
        <f t="shared" si="6"/>
        <v>0</v>
      </c>
      <c r="I14" s="45">
        <f t="shared" si="6"/>
        <v>0</v>
      </c>
      <c r="J14" s="45">
        <f t="shared" si="6"/>
        <v>0</v>
      </c>
      <c r="K14" s="45">
        <f t="shared" si="6"/>
        <v>0</v>
      </c>
      <c r="L14" s="45">
        <f t="shared" si="6"/>
        <v>0</v>
      </c>
      <c r="M14" s="45">
        <f t="shared" si="6"/>
        <v>0</v>
      </c>
      <c r="N14" s="45">
        <f t="shared" si="6"/>
        <v>0</v>
      </c>
      <c r="O14" s="45">
        <f t="shared" si="6"/>
        <v>0</v>
      </c>
      <c r="P14" s="45">
        <f t="shared" si="6"/>
        <v>0</v>
      </c>
      <c r="Q14" s="45">
        <f t="shared" si="6"/>
        <v>0</v>
      </c>
      <c r="R14" s="45">
        <f t="shared" si="6"/>
        <v>0</v>
      </c>
      <c r="S14" s="45">
        <f t="shared" si="6"/>
        <v>0</v>
      </c>
      <c r="T14" s="45">
        <f t="shared" si="6"/>
        <v>0</v>
      </c>
      <c r="U14" s="45">
        <f t="shared" si="6"/>
        <v>0</v>
      </c>
      <c r="V14" s="45">
        <f t="shared" si="6"/>
        <v>0</v>
      </c>
      <c r="W14" s="45">
        <f t="shared" si="6"/>
        <v>0</v>
      </c>
      <c r="X14" s="45">
        <f t="shared" si="6"/>
        <v>0</v>
      </c>
      <c r="Y14" s="46"/>
    </row>
    <row r="15" spans="1:25" x14ac:dyDescent="0.15">
      <c r="B15" s="36" t="s">
        <v>163</v>
      </c>
      <c r="C15" s="47"/>
      <c r="D15" s="47"/>
      <c r="E15" s="45">
        <f>E14/4</f>
        <v>0</v>
      </c>
      <c r="F15" s="45">
        <v>0</v>
      </c>
      <c r="G15" s="45">
        <f>F15</f>
        <v>0</v>
      </c>
      <c r="H15" s="45">
        <f t="shared" ref="H15:X15" si="7">G15</f>
        <v>0</v>
      </c>
      <c r="I15" s="45">
        <f t="shared" si="7"/>
        <v>0</v>
      </c>
      <c r="J15" s="45">
        <f t="shared" si="7"/>
        <v>0</v>
      </c>
      <c r="K15" s="45">
        <f t="shared" si="7"/>
        <v>0</v>
      </c>
      <c r="L15" s="45">
        <f t="shared" si="7"/>
        <v>0</v>
      </c>
      <c r="M15" s="45">
        <f t="shared" si="7"/>
        <v>0</v>
      </c>
      <c r="N15" s="45">
        <f t="shared" si="7"/>
        <v>0</v>
      </c>
      <c r="O15" s="45">
        <f t="shared" si="7"/>
        <v>0</v>
      </c>
      <c r="P15" s="45">
        <f t="shared" si="7"/>
        <v>0</v>
      </c>
      <c r="Q15" s="45">
        <f t="shared" si="7"/>
        <v>0</v>
      </c>
      <c r="R15" s="45">
        <f t="shared" si="7"/>
        <v>0</v>
      </c>
      <c r="S15" s="45">
        <f t="shared" si="7"/>
        <v>0</v>
      </c>
      <c r="T15" s="45">
        <f t="shared" si="7"/>
        <v>0</v>
      </c>
      <c r="U15" s="45">
        <f t="shared" si="7"/>
        <v>0</v>
      </c>
      <c r="V15" s="45">
        <f t="shared" si="7"/>
        <v>0</v>
      </c>
      <c r="W15" s="45">
        <f t="shared" si="7"/>
        <v>0</v>
      </c>
      <c r="X15" s="45">
        <f t="shared" si="7"/>
        <v>0</v>
      </c>
      <c r="Y15" s="46">
        <f>SUM(E15:X15)</f>
        <v>0</v>
      </c>
    </row>
    <row r="16" spans="1:25" x14ac:dyDescent="0.15">
      <c r="B16" s="36" t="s">
        <v>164</v>
      </c>
      <c r="C16" s="47"/>
      <c r="D16" s="47"/>
      <c r="E16" s="45">
        <f>($E$14-$E$15)/$D$3</f>
        <v>0</v>
      </c>
      <c r="F16" s="45">
        <f>$E$16</f>
        <v>0</v>
      </c>
      <c r="G16" s="45">
        <f t="shared" ref="G16:X16" si="8">$E$16</f>
        <v>0</v>
      </c>
      <c r="H16" s="45">
        <f t="shared" si="8"/>
        <v>0</v>
      </c>
      <c r="I16" s="45">
        <f t="shared" si="8"/>
        <v>0</v>
      </c>
      <c r="J16" s="45">
        <f t="shared" si="8"/>
        <v>0</v>
      </c>
      <c r="K16" s="45">
        <f t="shared" si="8"/>
        <v>0</v>
      </c>
      <c r="L16" s="45">
        <f t="shared" si="8"/>
        <v>0</v>
      </c>
      <c r="M16" s="45">
        <f t="shared" si="8"/>
        <v>0</v>
      </c>
      <c r="N16" s="45">
        <f t="shared" si="8"/>
        <v>0</v>
      </c>
      <c r="O16" s="45">
        <f t="shared" si="8"/>
        <v>0</v>
      </c>
      <c r="P16" s="45">
        <f t="shared" si="8"/>
        <v>0</v>
      </c>
      <c r="Q16" s="45">
        <f t="shared" si="8"/>
        <v>0</v>
      </c>
      <c r="R16" s="45">
        <f t="shared" si="8"/>
        <v>0</v>
      </c>
      <c r="S16" s="45">
        <f t="shared" si="8"/>
        <v>0</v>
      </c>
      <c r="T16" s="45">
        <f t="shared" si="8"/>
        <v>0</v>
      </c>
      <c r="U16" s="45">
        <f t="shared" si="8"/>
        <v>0</v>
      </c>
      <c r="V16" s="45">
        <f t="shared" si="8"/>
        <v>0</v>
      </c>
      <c r="W16" s="45">
        <f t="shared" si="8"/>
        <v>0</v>
      </c>
      <c r="X16" s="45">
        <f t="shared" si="8"/>
        <v>0</v>
      </c>
      <c r="Y16" s="45">
        <f>SUM(E16:X16)</f>
        <v>0</v>
      </c>
    </row>
    <row r="17" spans="2:25" x14ac:dyDescent="0.15">
      <c r="B17" s="36" t="s">
        <v>162</v>
      </c>
      <c r="C17" s="47"/>
      <c r="D17" s="47"/>
      <c r="E17" s="45">
        <f>SUM(E14,-E15,-E16)</f>
        <v>0</v>
      </c>
      <c r="F17" s="45">
        <f t="shared" ref="F17:X17" si="9">SUM(F14,-F15,-F16)</f>
        <v>0</v>
      </c>
      <c r="G17" s="45">
        <f t="shared" si="9"/>
        <v>0</v>
      </c>
      <c r="H17" s="45">
        <f t="shared" si="9"/>
        <v>0</v>
      </c>
      <c r="I17" s="45">
        <f t="shared" si="9"/>
        <v>0</v>
      </c>
      <c r="J17" s="45">
        <f t="shared" si="9"/>
        <v>0</v>
      </c>
      <c r="K17" s="45">
        <f t="shared" si="9"/>
        <v>0</v>
      </c>
      <c r="L17" s="45">
        <f t="shared" si="9"/>
        <v>0</v>
      </c>
      <c r="M17" s="45">
        <f t="shared" si="9"/>
        <v>0</v>
      </c>
      <c r="N17" s="45">
        <f t="shared" si="9"/>
        <v>0</v>
      </c>
      <c r="O17" s="45">
        <f t="shared" si="9"/>
        <v>0</v>
      </c>
      <c r="P17" s="45">
        <f t="shared" si="9"/>
        <v>0</v>
      </c>
      <c r="Q17" s="45">
        <f t="shared" si="9"/>
        <v>0</v>
      </c>
      <c r="R17" s="45">
        <f t="shared" si="9"/>
        <v>0</v>
      </c>
      <c r="S17" s="45">
        <f t="shared" si="9"/>
        <v>0</v>
      </c>
      <c r="T17" s="45">
        <f t="shared" si="9"/>
        <v>0</v>
      </c>
      <c r="U17" s="45">
        <f t="shared" si="9"/>
        <v>0</v>
      </c>
      <c r="V17" s="45">
        <f t="shared" si="9"/>
        <v>0</v>
      </c>
      <c r="W17" s="45">
        <f t="shared" si="9"/>
        <v>0</v>
      </c>
      <c r="X17" s="45">
        <f t="shared" si="9"/>
        <v>0</v>
      </c>
      <c r="Y17" s="46"/>
    </row>
  </sheetData>
  <phoneticPr fontId="3"/>
  <pageMargins left="0.70866141732283472" right="0.70866141732283472" top="0.74803149606299213" bottom="0.74803149606299213" header="0.31496062992125984" footer="0.31496062992125984"/>
  <pageSetup paperSize="8" scale="6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vt:i4>
      </vt:variant>
    </vt:vector>
  </HeadingPairs>
  <TitlesOfParts>
    <vt:vector size="31" baseType="lpstr">
      <vt:lpstr>＜入力フォーム＞</vt:lpstr>
      <vt:lpstr>留意事項</vt:lpstr>
      <vt:lpstr>表紙</vt:lpstr>
      <vt:lpstr>財務三表</vt:lpstr>
      <vt:lpstr>主要工事一覧</vt:lpstr>
      <vt:lpstr>改築</vt:lpstr>
      <vt:lpstr>併置</vt:lpstr>
      <vt:lpstr>設置</vt:lpstr>
      <vt:lpstr>運営権</vt:lpstr>
      <vt:lpstr>＜入力例＞</vt:lpstr>
      <vt:lpstr>（参考）入力例の前提</vt:lpstr>
      <vt:lpstr>表紙（例）</vt:lpstr>
      <vt:lpstr>財務三表（例）</vt:lpstr>
      <vt:lpstr>主要工事一覧（例）</vt:lpstr>
      <vt:lpstr>改築（例）</vt:lpstr>
      <vt:lpstr>併置（例）</vt:lpstr>
      <vt:lpstr>設置（例）</vt:lpstr>
      <vt:lpstr>運営権（例）</vt:lpstr>
      <vt:lpstr>運営権!Print_Area</vt:lpstr>
      <vt:lpstr>'運営権（例）'!Print_Area</vt:lpstr>
      <vt:lpstr>改築!Print_Area</vt:lpstr>
      <vt:lpstr>'改築（例）'!Print_Area</vt:lpstr>
      <vt:lpstr>主要工事一覧!Print_Area</vt:lpstr>
      <vt:lpstr>'主要工事一覧（例）'!Print_Area</vt:lpstr>
      <vt:lpstr>設置!Print_Area</vt:lpstr>
      <vt:lpstr>'設置（例）'!Print_Area</vt:lpstr>
      <vt:lpstr>表紙!Print_Area</vt:lpstr>
      <vt:lpstr>'表紙（例）'!Print_Area</vt:lpstr>
      <vt:lpstr>併置!Print_Area</vt:lpstr>
      <vt:lpstr>'併置（例）'!Print_Area</vt:lpstr>
      <vt:lpstr>留意事項!Print_Area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2016-08-03T01:31:57Z</cp:lastPrinted>
  <dcterms:created xsi:type="dcterms:W3CDTF">2015-09-25T04:29:59Z</dcterms:created>
  <dcterms:modified xsi:type="dcterms:W3CDTF">2016-08-03T01:32:31Z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leName">
    <vt:lpwstr/>
  </property>
</Properties>
</file>