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WbQdqLXzFOmIYwuaC5AUr0J/MqwPMXM3k5wQs/D42zFgnz7DMEcOIuz4VkSloq7KM4VVcQbLc0/et2VmXqv6kA==" workbookSaltValue="PCXtONnr7ULhpOUy3D4Fq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<sst xmlns="http://schemas.openxmlformats.org/spreadsheetml/2006/main" count="231" uniqueCount="114">
  <si>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</si>
  <si>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</si>
  <si>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</si>
  <si>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</si>
  <si>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</si>
  <si>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</si>
  <si>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</si>
  <si>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</si>
  <si>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</si>
  <si>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</si>
  <si>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</si>
  <si>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</si>
  <si>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</si>
  <si>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</si>
  <si>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</si>
  <si>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</si>
  <si>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</si>
  <si>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</si>
  <si>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</si>
  <si>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</si>
  <si>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</si>
  <si>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</si>
  <si>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</si>
  <si>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</si>
  <si>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</si>
  <si>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</si>
  <si>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</si>
  <si>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</si>
  <si>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</si>
  <si>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</si>
  <si>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</si>
  <si>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</si>
  <si>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</si>
  <si>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</si>
  <si>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</si>
  <si>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</si>
  <si>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</si>
  <si>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</si>
  <si>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</si>
  <si>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</si>
  <si>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</si>
  <si>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</si>
  <si>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</si>
  <si>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</si>
  <si>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</si>
  <si>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</si>
  <si>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</si>
  <si>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</si>
  <si>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</si>
  <si>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</si>
  <si>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</si>
  <si>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</si>
  <si>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</si>
  <si>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</si>
  <si>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</si>
  <si>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</si>
  <si>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</si>
  <si>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</si>
  <si>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</si>
  <si>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</si>
  <si>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</si>
  <si>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</si>
  <si>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</si>
  <si>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</si>
  <si>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</si>
  <si>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</si>
  <si>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</si>
  <si>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</si>
  <si>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</si>
  <si>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</si>
  <si>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</si>
  <si>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</si>
  <si>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</si>
  <si>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</si>
  <si>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</si>
  <si>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</si>
  <si>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</si>
  <si>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</si>
  <si>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</si>
  <si>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</si>
  <si>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</si>
  <si>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</si>
  <si>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</si>
  <si>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</si>
  <si>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</si>
  <si>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</si>
  <si>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</si>
  <si>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</si>
  <si>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</si>
  <si>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</si>
  <si>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</si>
  <si>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</si>
  <si>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</si>
  <si>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</si>
  <si>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</si>
  <si>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</si>
  <si>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</si>
  <si>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</si>
  <si>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</si>
  <si>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</si>
  <si>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</si>
  <si>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</si>
  <si>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</si>
  <si>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</si>
  <si>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</si>
  <si>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</si>
  <si>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</si>
  <si>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</si>
  <si>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</si>
  <si>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</si>
  <si>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</si>
  <si>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では、平成29年10月に実施した下水道使用料の改定や平成30年度からのコンセッションの導入などにより、安定的な経営を継続している。今後は人口減少等に伴う使用料収入の減少などに対して、下水道事業全体の適切な施設規模の維持、より一層の経営の効率化を図り、持続的な経営に努めていく。</t>
    <rPh sb="1" eb="4">
      <t>ゲスイドウ</t>
    </rPh>
    <rPh sb="4" eb="6">
      <t>ジギョウ</t>
    </rPh>
    <rPh sb="64" eb="66">
      <t>ケイゾク</t>
    </rPh>
    <rPh sb="71" eb="73">
      <t>コンゴ</t>
    </rPh>
    <rPh sb="74" eb="79">
      <t>ジンコウゲンショウトウ</t>
    </rPh>
    <rPh sb="80" eb="81">
      <t>トモナ</t>
    </rPh>
    <rPh sb="82" eb="87">
      <t>シヨウリョウシュウニュウ</t>
    </rPh>
    <rPh sb="88" eb="90">
      <t>ゲンショウ</t>
    </rPh>
    <rPh sb="93" eb="94">
      <t>タイ</t>
    </rPh>
    <rPh sb="118" eb="120">
      <t>イッソウ</t>
    </rPh>
    <phoneticPr fontId="4"/>
  </si>
  <si>
    <t>①有形固定資産減価償却率
　上昇傾向は続いており、下水道施設全体の持続的な機能確保を図りながらライフサイクルコストの低減・平準化に努めている。
②管渠老朽化率
　上昇傾向は続いており、類似団体平均値を下回っているが今後も上昇見込みであるため、計画的な改築・更新に努めている。
③管渠改善率
　類似団体平均値を下回っているが、管渠老朽化率は類似団体平均値よりも低いことから、設備の改築・更新とバランスを取りながら、地震対策や予防保全型の維持管理に重点を置き事業を推進している。</t>
    <phoneticPr fontId="4"/>
  </si>
  <si>
    <t xml:space="preserve">①経常収支比率　②累積欠損金比率
　黒字を示す100％以上を維持し、類似団体平均値を上回っている。また、累積欠損金も発生しておらず、経営は安定している。
③流動比率
　他都市同様に100％を下回っているが、流動負債の約7割は企業債であり、償還に係る財源として安定的に使用料収入を確保できている。
④企業債残高対事業規模比率
　企業債現在高に対する一般会計負担額が小さいため類似団体平均値を上回っているが、前年度に引き続き数値は低下している。
⑤経費回収率
　安定的に100％を超えるとともに類似団体平均値を上回っている。
⑥汚水処理原価
　有収水量の減少及び物価上昇等による維持管理費の増加により、前年度より上昇している。効率的な経営を図り、汚水処理原価の改善に努めていく。
⑦施設利用率
　前年度とほぼ同率を維持するとともに、類似団体平均値を上回る水準を保っており、施設は有効活用できている。
⑧水洗化率
　現在水洗便所設置済人口の減少はあったが、全国平均を上回る数値を維持している。
</t>
    <rPh sb="84" eb="87">
      <t>タトシ</t>
    </rPh>
    <rPh sb="87" eb="89">
      <t>ドウヨウ</t>
    </rPh>
    <rPh sb="95" eb="97">
      <t>シタマワ</t>
    </rPh>
    <rPh sb="103" eb="107">
      <t>リュウドウフサイ</t>
    </rPh>
    <rPh sb="108" eb="109">
      <t>ヤク</t>
    </rPh>
    <rPh sb="110" eb="111">
      <t>ワ</t>
    </rPh>
    <rPh sb="112" eb="115">
      <t>キギョウサイ</t>
    </rPh>
    <rPh sb="119" eb="121">
      <t>ショウカン</t>
    </rPh>
    <rPh sb="122" eb="123">
      <t>カカ</t>
    </rPh>
    <rPh sb="124" eb="126">
      <t>ザイゲン</t>
    </rPh>
    <rPh sb="129" eb="132">
      <t>アンテイテキ</t>
    </rPh>
    <rPh sb="133" eb="136">
      <t>シヨウリョウ</t>
    </rPh>
    <rPh sb="136" eb="138">
      <t>シュウニュウ</t>
    </rPh>
    <rPh sb="139" eb="141">
      <t>カクホ</t>
    </rPh>
    <rPh sb="229" eb="232">
      <t>アンテイテキ</t>
    </rPh>
    <rPh sb="270" eb="274">
      <t>ユウシュウスイリョウ</t>
    </rPh>
    <rPh sb="275" eb="277">
      <t>ゲンショウ</t>
    </rPh>
    <rPh sb="277" eb="278">
      <t>オヨ</t>
    </rPh>
    <rPh sb="279" eb="284">
      <t>ブッカジョウショウトウ</t>
    </rPh>
    <rPh sb="287" eb="292">
      <t>イジカンリヒ</t>
    </rPh>
    <rPh sb="293" eb="295">
      <t>ゾウカ</t>
    </rPh>
    <rPh sb="304" eb="306">
      <t>ジョウショウ</t>
    </rPh>
    <rPh sb="318" eb="31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</si>
</sst>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0.05</c:v>
                </c:pt>
                <c:pt idx="2">
                  <c:v>0.05</c:v>
                </c:pt>
                <c:pt idx="3">
                  <c:v>0.04</c:v>
                </c:pt>
                <c:pt idx="4">
                  <c:v>0.03</c:v>
                </c:pt>
              </c:numCache>
            </c:numRef>
          </c:val>
          <c:extLst>
            <c:ext xmlns:c16="http://schemas.microsoft.com/office/drawing/2014/chart" uri="{C3380CC4-5D6E-409C-BE32-E72D297353CC}">
              <c16:uniqueId val="{00000000-EE74-40F2-966A-CBDDEE2350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EE74-40F2-966A-CBDDEE2350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70.3</c:v>
                </c:pt>
                <c:pt idx="1">
                  <c:v>69.98</c:v>
                </c:pt>
                <c:pt idx="2">
                  <c:v>69.41</c:v>
                </c:pt>
                <c:pt idx="3">
                  <c:v>69.010000000000005</c:v>
                </c:pt>
                <c:pt idx="4">
                  <c:v>69.95</c:v>
                </c:pt>
              </c:numCache>
            </c:numRef>
          </c:val>
          <c:extLst>
            <c:ext xmlns:c16="http://schemas.microsoft.com/office/drawing/2014/chart" uri="{C3380CC4-5D6E-409C-BE32-E72D297353CC}">
              <c16:uniqueId val="{00000000-F942-4DB8-85D1-EF22B8936F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F942-4DB8-85D1-EF22B8936F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97.78</c:v>
                </c:pt>
                <c:pt idx="1">
                  <c:v>98.25</c:v>
                </c:pt>
                <c:pt idx="2">
                  <c:v>98.62</c:v>
                </c:pt>
                <c:pt idx="3">
                  <c:v>98.59</c:v>
                </c:pt>
                <c:pt idx="4">
                  <c:v>98.61</c:v>
                </c:pt>
              </c:numCache>
            </c:numRef>
          </c:val>
          <c:extLst>
            <c:ext xmlns:c16="http://schemas.microsoft.com/office/drawing/2014/chart" uri="{C3380CC4-5D6E-409C-BE32-E72D297353CC}">
              <c16:uniqueId val="{00000000-2113-4B03-9A8F-AE96E4F2CC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2113-4B03-9A8F-AE96E4F2CC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115.62</c:v>
                </c:pt>
                <c:pt idx="1">
                  <c:v>116.38</c:v>
                </c:pt>
                <c:pt idx="2">
                  <c:v>114.6</c:v>
                </c:pt>
                <c:pt idx="3">
                  <c:v>115.52</c:v>
                </c:pt>
                <c:pt idx="4">
                  <c:v>113.57</c:v>
                </c:pt>
              </c:numCache>
            </c:numRef>
          </c:val>
          <c:extLst>
            <c:ext xmlns:c16="http://schemas.microsoft.com/office/drawing/2014/chart" uri="{C3380CC4-5D6E-409C-BE32-E72D297353CC}">
              <c16:uniqueId val="{00000000-DCED-421B-BFFD-B9B69663D4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DCED-421B-BFFD-B9B69663D4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48.92</c:v>
                </c:pt>
                <c:pt idx="1">
                  <c:v>50.18</c:v>
                </c:pt>
                <c:pt idx="2">
                  <c:v>51.54</c:v>
                </c:pt>
                <c:pt idx="3">
                  <c:v>52.91</c:v>
                </c:pt>
                <c:pt idx="4">
                  <c:v>54.25</c:v>
                </c:pt>
              </c:numCache>
            </c:numRef>
          </c:val>
          <c:extLst>
            <c:ext xmlns:c16="http://schemas.microsoft.com/office/drawing/2014/chart" uri="{C3380CC4-5D6E-409C-BE32-E72D297353CC}">
              <c16:uniqueId val="{00000000-41E2-4399-81EA-2B5F355B42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41E2-4399-81EA-2B5F355B42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2.27</c:v>
                </c:pt>
                <c:pt idx="1">
                  <c:v>2.72</c:v>
                </c:pt>
                <c:pt idx="2">
                  <c:v>3.73</c:v>
                </c:pt>
                <c:pt idx="3">
                  <c:v>5.0599999999999996</c:v>
                </c:pt>
                <c:pt idx="4">
                  <c:v>5.59</c:v>
                </c:pt>
              </c:numCache>
            </c:numRef>
          </c:val>
          <c:extLst>
            <c:ext xmlns:c16="http://schemas.microsoft.com/office/drawing/2014/chart" uri="{C3380CC4-5D6E-409C-BE32-E72D297353CC}">
              <c16:uniqueId val="{00000000-EE08-40DF-88D4-082F0999D8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EE08-40DF-88D4-082F0999D8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1C-4E08-8815-A2835D13F0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C21C-4E08-8815-A2835D13F0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65.010000000000005</c:v>
                </c:pt>
                <c:pt idx="1">
                  <c:v>70.83</c:v>
                </c:pt>
                <c:pt idx="2">
                  <c:v>67.239999999999995</c:v>
                </c:pt>
                <c:pt idx="3">
                  <c:v>76.42</c:v>
                </c:pt>
                <c:pt idx="4">
                  <c:v>74.88</c:v>
                </c:pt>
              </c:numCache>
            </c:numRef>
          </c:val>
          <c:extLst>
            <c:ext xmlns:c16="http://schemas.microsoft.com/office/drawing/2014/chart" uri="{C3380CC4-5D6E-409C-BE32-E72D297353CC}">
              <c16:uniqueId val="{00000000-7139-44E8-BD5A-EEBC2F68AD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7139-44E8-BD5A-EEBC2F68AD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829.76</c:v>
                </c:pt>
                <c:pt idx="1">
                  <c:v>797.86</c:v>
                </c:pt>
                <c:pt idx="2">
                  <c:v>766.48</c:v>
                </c:pt>
                <c:pt idx="3">
                  <c:v>731.31</c:v>
                </c:pt>
                <c:pt idx="4">
                  <c:v>726.09</c:v>
                </c:pt>
              </c:numCache>
            </c:numRef>
          </c:val>
          <c:extLst>
            <c:ext xmlns:c16="http://schemas.microsoft.com/office/drawing/2014/chart" uri="{C3380CC4-5D6E-409C-BE32-E72D297353CC}">
              <c16:uniqueId val="{00000000-9508-4A42-BCAD-222FA25479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9508-4A42-BCAD-222FA25479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112.45</c:v>
                </c:pt>
                <c:pt idx="1">
                  <c:v>116.04</c:v>
                </c:pt>
                <c:pt idx="2">
                  <c:v>112.2</c:v>
                </c:pt>
                <c:pt idx="3">
                  <c:v>113.4</c:v>
                </c:pt>
                <c:pt idx="4">
                  <c:v>110.21</c:v>
                </c:pt>
              </c:numCache>
            </c:numRef>
          </c:val>
          <c:extLst>
            <c:ext xmlns:c16="http://schemas.microsoft.com/office/drawing/2014/chart" uri="{C3380CC4-5D6E-409C-BE32-E72D297353CC}">
              <c16:uniqueId val="{00000000-8DE9-43B1-9D35-350BBAF199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DE9-43B1-9D35-350BBAF199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142.30000000000001</c:v>
                </c:pt>
                <c:pt idx="1">
                  <c:v>138.69999999999999</c:v>
                </c:pt>
                <c:pt idx="2">
                  <c:v>144.38</c:v>
                </c:pt>
                <c:pt idx="3">
                  <c:v>143.49</c:v>
                </c:pt>
                <c:pt idx="4">
                  <c:v>148.26</c:v>
                </c:pt>
              </c:numCache>
            </c:numRef>
          </c:val>
          <c:extLst>
            <c:ext xmlns:c16="http://schemas.microsoft.com/office/drawing/2014/chart" uri="{C3380CC4-5D6E-409C-BE32-E72D297353CC}">
              <c16:uniqueId val="{00000000-BC4F-4569-9C19-67E41286B1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BC4F-4569-9C19-67E41286B1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K28" sqref="BK2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静岡県　浜松市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783924</v>
      </c>
      <c r="AM8" s="41"/>
      <c r="AN8" s="41"/>
      <c r="AO8" s="41"/>
      <c r="AP8" s="41"/>
      <c r="AQ8" s="41"/>
      <c r="AR8" s="41"/>
      <c r="AS8" s="41"/>
      <c r="AT8" s="34">
        <f>データ!T6</f>
        <v>1558.11</v>
      </c>
      <c r="AU8" s="34"/>
      <c r="AV8" s="34"/>
      <c r="AW8" s="34"/>
      <c r="AX8" s="34"/>
      <c r="AY8" s="34"/>
      <c r="AZ8" s="34"/>
      <c r="BA8" s="34"/>
      <c r="BB8" s="34">
        <f>データ!U6</f>
        <v>503.12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63.88</v>
      </c>
      <c r="J10" s="34"/>
      <c r="K10" s="34"/>
      <c r="L10" s="34"/>
      <c r="M10" s="34"/>
      <c r="N10" s="34"/>
      <c r="O10" s="34"/>
      <c r="P10" s="34">
        <f>データ!P6</f>
        <v>73.17</v>
      </c>
      <c r="Q10" s="34"/>
      <c r="R10" s="34"/>
      <c r="S10" s="34"/>
      <c r="T10" s="34"/>
      <c r="U10" s="34"/>
      <c r="V10" s="34"/>
      <c r="W10" s="34">
        <f>データ!Q6</f>
        <v>82.2</v>
      </c>
      <c r="X10" s="34"/>
      <c r="Y10" s="34"/>
      <c r="Z10" s="34"/>
      <c r="AA10" s="34"/>
      <c r="AB10" s="34"/>
      <c r="AC10" s="34"/>
      <c r="AD10" s="41">
        <f>データ!R6</f>
        <v>2948</v>
      </c>
      <c r="AE10" s="41"/>
      <c r="AF10" s="41"/>
      <c r="AG10" s="41"/>
      <c r="AH10" s="41"/>
      <c r="AI10" s="41"/>
      <c r="AJ10" s="41"/>
      <c r="AK10" s="2"/>
      <c r="AL10" s="41">
        <f>データ!V6</f>
        <v>571477</v>
      </c>
      <c r="AM10" s="41"/>
      <c r="AN10" s="41"/>
      <c r="AO10" s="41"/>
      <c r="AP10" s="41"/>
      <c r="AQ10" s="41"/>
      <c r="AR10" s="41"/>
      <c r="AS10" s="41"/>
      <c r="AT10" s="34">
        <f>データ!W6</f>
        <v>118.33</v>
      </c>
      <c r="AU10" s="34"/>
      <c r="AV10" s="34"/>
      <c r="AW10" s="34"/>
      <c r="AX10" s="34"/>
      <c r="AY10" s="34"/>
      <c r="AZ10" s="34"/>
      <c r="BA10" s="34"/>
      <c r="BB10" s="34">
        <f>データ!X6</f>
        <v>4829.5200000000004</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112</v>
      </c>
      <c r="BM47" s="77"/>
      <c r="BN47" s="77"/>
      <c r="BO47" s="77"/>
      <c r="BP47" s="77"/>
      <c r="BQ47" s="77"/>
      <c r="BR47" s="77"/>
      <c r="BS47" s="77"/>
      <c r="BT47" s="77"/>
      <c r="BU47" s="77"/>
      <c r="BV47" s="77"/>
      <c r="BW47" s="77"/>
      <c r="BX47" s="77"/>
      <c r="BY47" s="77"/>
      <c r="BZ47" s="7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0" t="s">
        <v>29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111</v>
      </c>
      <c r="BM66" s="83"/>
      <c r="BN66" s="83"/>
      <c r="BO66" s="83"/>
      <c r="BP66" s="83"/>
      <c r="BQ66" s="83"/>
      <c r="BR66" s="83"/>
      <c r="BS66" s="83"/>
      <c r="BT66" s="83"/>
      <c r="BU66" s="83"/>
      <c r="BV66" s="83"/>
      <c r="BW66" s="83"/>
      <c r="BX66" s="83"/>
      <c r="BY66" s="83"/>
      <c r="BZ66" s="8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2">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RY6z1fsvcsRkWaubfu/OkqTJQrbLmbXXxvkIjJkW6aNRi5XNoFSv8NQzBnixuMyp3ksD7BmrRVyx5bYw7EFQ==" saltValue="kMu4dUMOa1+X6B+Ai5/Q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28</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54</v>
      </c>
      <c r="B4" s="16"/>
      <c r="C4" s="16"/>
      <c r="D4" s="16"/>
      <c r="E4" s="16"/>
      <c r="F4" s="16"/>
      <c r="G4" s="16"/>
      <c r="H4" s="93"/>
      <c r="I4" s="94"/>
      <c r="J4" s="94"/>
      <c r="K4" s="94"/>
      <c r="L4" s="94"/>
      <c r="M4" s="94"/>
      <c r="N4" s="94"/>
      <c r="O4" s="94"/>
      <c r="P4" s="94"/>
      <c r="Q4" s="94"/>
      <c r="R4" s="94"/>
      <c r="S4" s="94"/>
      <c r="T4" s="94"/>
      <c r="U4" s="94"/>
      <c r="V4" s="94"/>
      <c r="W4" s="94"/>
      <c r="X4" s="95"/>
      <c r="Y4" s="89" t="s">
        <v>55</v>
      </c>
      <c r="Z4" s="89"/>
      <c r="AA4" s="89"/>
      <c r="AB4" s="89"/>
      <c r="AC4" s="89"/>
      <c r="AD4" s="89"/>
      <c r="AE4" s="89"/>
      <c r="AF4" s="89"/>
      <c r="AG4" s="89"/>
      <c r="AH4" s="89"/>
      <c r="AI4" s="89"/>
      <c r="AJ4" s="89" t="s">
        <v>56</v>
      </c>
      <c r="AK4" s="89"/>
      <c r="AL4" s="89"/>
      <c r="AM4" s="89"/>
      <c r="AN4" s="89"/>
      <c r="AO4" s="89"/>
      <c r="AP4" s="89"/>
      <c r="AQ4" s="89"/>
      <c r="AR4" s="89"/>
      <c r="AS4" s="89"/>
      <c r="AT4" s="89"/>
      <c r="AU4" s="89" t="s">
        <v>57</v>
      </c>
      <c r="AV4" s="89"/>
      <c r="AW4" s="89"/>
      <c r="AX4" s="89"/>
      <c r="AY4" s="89"/>
      <c r="AZ4" s="89"/>
      <c r="BA4" s="89"/>
      <c r="BB4" s="89"/>
      <c r="BC4" s="89"/>
      <c r="BD4" s="89"/>
      <c r="BE4" s="89"/>
      <c r="BF4" s="89" t="s">
        <v>58</v>
      </c>
      <c r="BG4" s="89"/>
      <c r="BH4" s="89"/>
      <c r="BI4" s="89"/>
      <c r="BJ4" s="89"/>
      <c r="BK4" s="89"/>
      <c r="BL4" s="89"/>
      <c r="BM4" s="89"/>
      <c r="BN4" s="89"/>
      <c r="BO4" s="89"/>
      <c r="BP4" s="89"/>
      <c r="BQ4" s="89" t="s">
        <v>59</v>
      </c>
      <c r="BR4" s="89"/>
      <c r="BS4" s="89"/>
      <c r="BT4" s="89"/>
      <c r="BU4" s="89"/>
      <c r="BV4" s="89"/>
      <c r="BW4" s="89"/>
      <c r="BX4" s="89"/>
      <c r="BY4" s="89"/>
      <c r="BZ4" s="89"/>
      <c r="CA4" s="89"/>
      <c r="CB4" s="89" t="s">
        <v>60</v>
      </c>
      <c r="CC4" s="89"/>
      <c r="CD4" s="89"/>
      <c r="CE4" s="89"/>
      <c r="CF4" s="89"/>
      <c r="CG4" s="89"/>
      <c r="CH4" s="89"/>
      <c r="CI4" s="89"/>
      <c r="CJ4" s="89"/>
      <c r="CK4" s="89"/>
      <c r="CL4" s="89"/>
      <c r="CM4" s="89" t="s">
        <v>61</v>
      </c>
      <c r="CN4" s="89"/>
      <c r="CO4" s="89"/>
      <c r="CP4" s="89"/>
      <c r="CQ4" s="89"/>
      <c r="CR4" s="89"/>
      <c r="CS4" s="89"/>
      <c r="CT4" s="89"/>
      <c r="CU4" s="89"/>
      <c r="CV4" s="89"/>
      <c r="CW4" s="89"/>
      <c r="CX4" s="89" t="s">
        <v>62</v>
      </c>
      <c r="CY4" s="89"/>
      <c r="CZ4" s="89"/>
      <c r="DA4" s="89"/>
      <c r="DB4" s="89"/>
      <c r="DC4" s="89"/>
      <c r="DD4" s="89"/>
      <c r="DE4" s="89"/>
      <c r="DF4" s="89"/>
      <c r="DG4" s="89"/>
      <c r="DH4" s="89"/>
      <c r="DI4" s="89" t="s">
        <v>63</v>
      </c>
      <c r="DJ4" s="89"/>
      <c r="DK4" s="89"/>
      <c r="DL4" s="89"/>
      <c r="DM4" s="89"/>
      <c r="DN4" s="89"/>
      <c r="DO4" s="89"/>
      <c r="DP4" s="89"/>
      <c r="DQ4" s="89"/>
      <c r="DR4" s="89"/>
      <c r="DS4" s="89"/>
      <c r="DT4" s="89" t="s">
        <v>64</v>
      </c>
      <c r="DU4" s="89"/>
      <c r="DV4" s="89"/>
      <c r="DW4" s="89"/>
      <c r="DX4" s="89"/>
      <c r="DY4" s="89"/>
      <c r="DZ4" s="89"/>
      <c r="EA4" s="89"/>
      <c r="EB4" s="89"/>
      <c r="EC4" s="89"/>
      <c r="ED4" s="89"/>
      <c r="EE4" s="89" t="s">
        <v>65</v>
      </c>
      <c r="EF4" s="89"/>
      <c r="EG4" s="89"/>
      <c r="EH4" s="89"/>
      <c r="EI4" s="89"/>
      <c r="EJ4" s="89"/>
      <c r="EK4" s="89"/>
      <c r="EL4" s="89"/>
      <c r="EM4" s="89"/>
      <c r="EN4" s="89"/>
      <c r="EO4" s="89"/>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221309</v>
      </c>
      <c r="D6" s="19">
        <f t="shared" si="3"/>
        <v>46</v>
      </c>
      <c r="E6" s="19">
        <f t="shared" si="3"/>
        <v>17</v>
      </c>
      <c r="F6" s="19">
        <f t="shared" si="3"/>
        <v>1</v>
      </c>
      <c r="G6" s="19">
        <f t="shared" si="3"/>
        <v>0</v>
      </c>
      <c r="H6" s="19" t="str">
        <f t="shared" si="3"/>
        <v>静岡県　浜松市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63.88</v>
      </c>
      <c r="P6" s="20">
        <f t="shared" si="3"/>
        <v>73.17</v>
      </c>
      <c r="Q6" s="20">
        <f t="shared" si="3"/>
        <v>82.2</v>
      </c>
      <c r="R6" s="20">
        <f t="shared" si="3"/>
        <v>2948</v>
      </c>
      <c r="S6" s="20">
        <f t="shared" si="3"/>
        <v>783924</v>
      </c>
      <c r="T6" s="20">
        <f t="shared" si="3"/>
        <v>1558.11</v>
      </c>
      <c r="U6" s="20">
        <f t="shared" si="3"/>
        <v>503.12</v>
      </c>
      <c r="V6" s="20">
        <f t="shared" si="3"/>
        <v>571477</v>
      </c>
      <c r="W6" s="20">
        <f t="shared" si="3"/>
        <v>118.33</v>
      </c>
      <c r="X6" s="20">
        <f t="shared" si="3"/>
        <v>4829.5200000000004</v>
      </c>
      <c r="Y6" s="21">
        <f>IF(Y7="",NA(),Y7)</f>
        <v>115.62</v>
      </c>
      <c r="Z6" s="21">
        <f t="shared" ref="Z6:AH6" si="4">IF(Z7="",NA(),Z7)</f>
        <v>116.38</v>
      </c>
      <c r="AA6" s="21">
        <f t="shared" si="4"/>
        <v>114.6</v>
      </c>
      <c r="AB6" s="21">
        <f t="shared" si="4"/>
        <v>115.52</v>
      </c>
      <c r="AC6" s="21">
        <f t="shared" si="4"/>
        <v>113.57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65.010000000000005</v>
      </c>
      <c r="AV6" s="21">
        <f t="shared" ref="AV6:BD6" si="6">IF(AV7="",NA(),AV7)</f>
        <v>70.83</v>
      </c>
      <c r="AW6" s="21">
        <f t="shared" si="6"/>
        <v>67.239999999999995</v>
      </c>
      <c r="AX6" s="21">
        <f t="shared" si="6"/>
        <v>76.42</v>
      </c>
      <c r="AY6" s="21">
        <f t="shared" si="6"/>
        <v>74.88</v>
      </c>
      <c r="AZ6" s="21">
        <f t="shared" si="6"/>
        <v>71.39</v>
      </c>
      <c r="BA6" s="21">
        <f t="shared" si="6"/>
        <v>74.09</v>
      </c>
      <c r="BB6" s="21">
        <f t="shared" si="6"/>
        <v>71.900000000000006</v>
      </c>
      <c r="BC6" s="21">
        <f t="shared" si="6"/>
        <v>73.75</v>
      </c>
      <c r="BD6" s="21">
        <f t="shared" si="6"/>
        <v>77.47</v>
      </c>
      <c r="BE6" s="20" t="str">
        <f>IF(BE7="","",IF(BE7="-","【-】","【"&amp;SUBSTITUTE(TEXT(BE7,"#,##0.00"),"-","△")&amp;"】"))</f>
        <v>【82.75】</v>
      </c>
      <c r="BF6" s="21">
        <f>IF(BF7="",NA(),BF7)</f>
        <v>829.76</v>
      </c>
      <c r="BG6" s="21">
        <f t="shared" ref="BG6:BO6" si="7">IF(BG7="",NA(),BG7)</f>
        <v>797.86</v>
      </c>
      <c r="BH6" s="21">
        <f t="shared" si="7"/>
        <v>766.48</v>
      </c>
      <c r="BI6" s="21">
        <f t="shared" si="7"/>
        <v>731.31</v>
      </c>
      <c r="BJ6" s="21">
        <f t="shared" si="7"/>
        <v>726.09</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112.45</v>
      </c>
      <c r="BR6" s="21">
        <f t="shared" ref="BR6:BZ6" si="8">IF(BR7="",NA(),BR7)</f>
        <v>116.04</v>
      </c>
      <c r="BS6" s="21">
        <f t="shared" si="8"/>
        <v>112.2</v>
      </c>
      <c r="BT6" s="21">
        <f t="shared" si="8"/>
        <v>113.4</v>
      </c>
      <c r="BU6" s="21">
        <f t="shared" si="8"/>
        <v>110.21</v>
      </c>
      <c r="BV6" s="21">
        <f t="shared" si="8"/>
        <v>105.67</v>
      </c>
      <c r="BW6" s="21">
        <f t="shared" si="8"/>
        <v>105.37</v>
      </c>
      <c r="BX6" s="21">
        <f t="shared" si="8"/>
        <v>99.93</v>
      </c>
      <c r="BY6" s="21">
        <f t="shared" si="8"/>
        <v>100.14</v>
      </c>
      <c r="BZ6" s="21">
        <f t="shared" si="8"/>
        <v>100.02</v>
      </c>
      <c r="CA6" s="20" t="str">
        <f>IF(CA7="","",IF(CA7="-","【-】","【"&amp;SUBSTITUTE(TEXT(CA7,"#,##0.00"),"-","△")&amp;"】"))</f>
        <v>【97.94】</v>
      </c>
      <c r="CB6" s="21">
        <f>IF(CB7="",NA(),CB7)</f>
        <v>142.30000000000001</v>
      </c>
      <c r="CC6" s="21">
        <f t="shared" ref="CC6:CK6" si="9">IF(CC7="",NA(),CC7)</f>
        <v>138.69999999999999</v>
      </c>
      <c r="CD6" s="21">
        <f t="shared" si="9"/>
        <v>144.38</v>
      </c>
      <c r="CE6" s="21">
        <f t="shared" si="9"/>
        <v>143.49</v>
      </c>
      <c r="CF6" s="21">
        <f t="shared" si="9"/>
        <v>148.26</v>
      </c>
      <c r="CG6" s="21">
        <f t="shared" si="9"/>
        <v>118.72</v>
      </c>
      <c r="CH6" s="21">
        <f t="shared" si="9"/>
        <v>120.5</v>
      </c>
      <c r="CI6" s="21">
        <f t="shared" si="9"/>
        <v>127.3</v>
      </c>
      <c r="CJ6" s="21">
        <f t="shared" si="9"/>
        <v>126.99</v>
      </c>
      <c r="CK6" s="21">
        <f t="shared" si="9"/>
        <v>130.54</v>
      </c>
      <c r="CL6" s="20" t="str">
        <f>IF(CL7="","",IF(CL7="-","【-】","【"&amp;SUBSTITUTE(TEXT(CL7,"#,##0.00"),"-","△")&amp;"】"))</f>
        <v>【140.98】</v>
      </c>
      <c r="CM6" s="21">
        <f>IF(CM7="",NA(),CM7)</f>
        <v>70.3</v>
      </c>
      <c r="CN6" s="21">
        <f t="shared" ref="CN6:CV6" si="10">IF(CN7="",NA(),CN7)</f>
        <v>69.98</v>
      </c>
      <c r="CO6" s="21">
        <f t="shared" si="10"/>
        <v>69.41</v>
      </c>
      <c r="CP6" s="21">
        <f t="shared" si="10"/>
        <v>69.010000000000005</v>
      </c>
      <c r="CQ6" s="21">
        <f t="shared" si="10"/>
        <v>69.95</v>
      </c>
      <c r="CR6" s="21">
        <f t="shared" si="10"/>
        <v>58.16</v>
      </c>
      <c r="CS6" s="21">
        <f t="shared" si="10"/>
        <v>58.91</v>
      </c>
      <c r="CT6" s="21">
        <f t="shared" si="10"/>
        <v>58.31</v>
      </c>
      <c r="CU6" s="21">
        <f t="shared" si="10"/>
        <v>57.8</v>
      </c>
      <c r="CV6" s="21">
        <f t="shared" si="10"/>
        <v>59.34</v>
      </c>
      <c r="CW6" s="20" t="str">
        <f>IF(CW7="","",IF(CW7="-","【-】","【"&amp;SUBSTITUTE(TEXT(CW7,"#,##0.00"),"-","△")&amp;"】"))</f>
        <v>【60.13】</v>
      </c>
      <c r="CX6" s="21">
        <f>IF(CX7="",NA(),CX7)</f>
        <v>97.78</v>
      </c>
      <c r="CY6" s="21">
        <f t="shared" ref="CY6:DG6" si="11">IF(CY7="",NA(),CY7)</f>
        <v>98.25</v>
      </c>
      <c r="CZ6" s="21">
        <f t="shared" si="11"/>
        <v>98.62</v>
      </c>
      <c r="DA6" s="21">
        <f t="shared" si="11"/>
        <v>98.59</v>
      </c>
      <c r="DB6" s="21">
        <f t="shared" si="11"/>
        <v>98.61</v>
      </c>
      <c r="DC6" s="21">
        <f t="shared" si="11"/>
        <v>99.1</v>
      </c>
      <c r="DD6" s="21">
        <f t="shared" si="11"/>
        <v>99.16</v>
      </c>
      <c r="DE6" s="21">
        <f t="shared" si="11"/>
        <v>99.21</v>
      </c>
      <c r="DF6" s="21">
        <f t="shared" si="11"/>
        <v>99.25</v>
      </c>
      <c r="DG6" s="21">
        <f t="shared" si="11"/>
        <v>99.29</v>
      </c>
      <c r="DH6" s="20" t="str">
        <f>IF(DH7="","",IF(DH7="-","【-】","【"&amp;SUBSTITUTE(TEXT(DH7,"#,##0.00"),"-","△")&amp;"】"))</f>
        <v>【96.00】</v>
      </c>
      <c r="DI6" s="21">
        <f>IF(DI7="",NA(),DI7)</f>
        <v>48.92</v>
      </c>
      <c r="DJ6" s="21">
        <f t="shared" ref="DJ6:DR6" si="12">IF(DJ7="",NA(),DJ7)</f>
        <v>50.18</v>
      </c>
      <c r="DK6" s="21">
        <f t="shared" si="12"/>
        <v>51.54</v>
      </c>
      <c r="DL6" s="21">
        <f t="shared" si="12"/>
        <v>52.91</v>
      </c>
      <c r="DM6" s="21">
        <f t="shared" si="12"/>
        <v>54.25</v>
      </c>
      <c r="DN6" s="21">
        <f t="shared" si="12"/>
        <v>49.35</v>
      </c>
      <c r="DO6" s="21">
        <f t="shared" si="12"/>
        <v>50.38</v>
      </c>
      <c r="DP6" s="21">
        <f t="shared" si="12"/>
        <v>51.54</v>
      </c>
      <c r="DQ6" s="21">
        <f t="shared" si="12"/>
        <v>52.5</v>
      </c>
      <c r="DR6" s="21">
        <f t="shared" si="12"/>
        <v>53.36</v>
      </c>
      <c r="DS6" s="20" t="str">
        <f>IF(DS7="","",IF(DS7="-","【-】","【"&amp;SUBSTITUTE(TEXT(DS7,"#,##0.00"),"-","△")&amp;"】"))</f>
        <v>【42.20】</v>
      </c>
      <c r="DT6" s="21">
        <f>IF(DT7="",NA(),DT7)</f>
        <v>2.27</v>
      </c>
      <c r="DU6" s="21">
        <f t="shared" ref="DU6:EC6" si="13">IF(DU7="",NA(),DU7)</f>
        <v>2.72</v>
      </c>
      <c r="DV6" s="21">
        <f t="shared" si="13"/>
        <v>3.73</v>
      </c>
      <c r="DW6" s="21">
        <f t="shared" si="13"/>
        <v>5.0599999999999996</v>
      </c>
      <c r="DX6" s="21">
        <f t="shared" si="13"/>
        <v>5.59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7.0000000000000007E-2</v>
      </c>
      <c r="EF6" s="21">
        <f t="shared" ref="EF6:EN6" si="14">IF(EF7="",NA(),EF7)</f>
        <v>0.05</v>
      </c>
      <c r="EG6" s="21">
        <f t="shared" si="14"/>
        <v>0.05</v>
      </c>
      <c r="EH6" s="21">
        <f t="shared" si="14"/>
        <v>0.04</v>
      </c>
      <c r="EI6" s="21">
        <f t="shared" si="14"/>
        <v>0.03</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221309</v>
      </c>
      <c r="D7" s="23">
        <v>46</v>
      </c>
      <c r="E7" s="23">
        <v>17</v>
      </c>
      <c r="F7" s="23">
        <v>1</v>
      </c>
      <c r="G7" s="23">
        <v>0</v>
      </c>
      <c r="H7" s="23" t="s">
        <v>95</v>
      </c>
      <c r="I7" s="23" t="s">
        <v>96</v>
      </c>
      <c r="J7" s="23" t="s">
        <v>97</v>
      </c>
      <c r="K7" s="23" t="s">
        <v>98</v>
      </c>
      <c r="L7" s="23" t="s">
        <v>99</v>
      </c>
      <c r="M7" s="23" t="s">
        <v>100</v>
      </c>
      <c r="N7" s="24" t="s">
        <v>101</v>
      </c>
      <c r="O7" s="24">
        <v>63.88</v>
      </c>
      <c r="P7" s="24">
        <v>73.17</v>
      </c>
      <c r="Q7" s="24">
        <v>82.2</v>
      </c>
      <c r="R7" s="24">
        <v>2948</v>
      </c>
      <c r="S7" s="24">
        <v>783924</v>
      </c>
      <c r="T7" s="24">
        <v>1558.11</v>
      </c>
      <c r="U7" s="24">
        <v>503.12</v>
      </c>
      <c r="V7" s="24">
        <v>571477</v>
      </c>
      <c r="W7" s="24">
        <v>118.33</v>
      </c>
      <c r="X7" s="24">
        <v>4829.5200000000004</v>
      </c>
      <c r="Y7" s="24">
        <v>115.62</v>
      </c>
      <c r="Z7" s="24">
        <v>116.38</v>
      </c>
      <c r="AA7" s="24">
        <v>114.6</v>
      </c>
      <c r="AB7" s="24">
        <v>115.52</v>
      </c>
      <c r="AC7" s="24">
        <v>113.57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65.010000000000005</v>
      </c>
      <c r="AV7" s="24">
        <v>70.83</v>
      </c>
      <c r="AW7" s="24">
        <v>67.239999999999995</v>
      </c>
      <c r="AX7" s="24">
        <v>76.42</v>
      </c>
      <c r="AY7" s="24">
        <v>74.88</v>
      </c>
      <c r="AZ7" s="24">
        <v>71.39</v>
      </c>
      <c r="BA7" s="24">
        <v>74.09</v>
      </c>
      <c r="BB7" s="24">
        <v>71.900000000000006</v>
      </c>
      <c r="BC7" s="24">
        <v>73.75</v>
      </c>
      <c r="BD7" s="24">
        <v>77.47</v>
      </c>
      <c r="BE7" s="24">
        <v>82.75</v>
      </c>
      <c r="BF7" s="24">
        <v>829.76</v>
      </c>
      <c r="BG7" s="24">
        <v>797.86</v>
      </c>
      <c r="BH7" s="24">
        <v>766.48</v>
      </c>
      <c r="BI7" s="24">
        <v>731.31</v>
      </c>
      <c r="BJ7" s="24">
        <v>726.09</v>
      </c>
      <c r="BK7" s="24">
        <v>551.04</v>
      </c>
      <c r="BL7" s="24">
        <v>523.58000000000004</v>
      </c>
      <c r="BM7" s="24">
        <v>508.99</v>
      </c>
      <c r="BN7" s="24">
        <v>497.17</v>
      </c>
      <c r="BO7" s="24">
        <v>479.62</v>
      </c>
      <c r="BP7" s="24">
        <v>602.55999999999995</v>
      </c>
      <c r="BQ7" s="24">
        <v>112.45</v>
      </c>
      <c r="BR7" s="24">
        <v>116.04</v>
      </c>
      <c r="BS7" s="24">
        <v>112.2</v>
      </c>
      <c r="BT7" s="24">
        <v>113.4</v>
      </c>
      <c r="BU7" s="24">
        <v>110.21</v>
      </c>
      <c r="BV7" s="24">
        <v>105.67</v>
      </c>
      <c r="BW7" s="24">
        <v>105.37</v>
      </c>
      <c r="BX7" s="24">
        <v>99.93</v>
      </c>
      <c r="BY7" s="24">
        <v>100.14</v>
      </c>
      <c r="BZ7" s="24">
        <v>100.02</v>
      </c>
      <c r="CA7" s="24">
        <v>97.94</v>
      </c>
      <c r="CB7" s="24">
        <v>142.30000000000001</v>
      </c>
      <c r="CC7" s="24">
        <v>138.69999999999999</v>
      </c>
      <c r="CD7" s="24">
        <v>144.38</v>
      </c>
      <c r="CE7" s="24">
        <v>143.49</v>
      </c>
      <c r="CF7" s="24">
        <v>148.26</v>
      </c>
      <c r="CG7" s="24">
        <v>118.72</v>
      </c>
      <c r="CH7" s="24">
        <v>120.5</v>
      </c>
      <c r="CI7" s="24">
        <v>127.3</v>
      </c>
      <c r="CJ7" s="24">
        <v>126.99</v>
      </c>
      <c r="CK7" s="24">
        <v>130.54</v>
      </c>
      <c r="CL7" s="24">
        <v>140.97999999999999</v>
      </c>
      <c r="CM7" s="24">
        <v>70.3</v>
      </c>
      <c r="CN7" s="24">
        <v>69.98</v>
      </c>
      <c r="CO7" s="24">
        <v>69.41</v>
      </c>
      <c r="CP7" s="24">
        <v>69.010000000000005</v>
      </c>
      <c r="CQ7" s="24">
        <v>69.95</v>
      </c>
      <c r="CR7" s="24">
        <v>58.16</v>
      </c>
      <c r="CS7" s="24">
        <v>58.91</v>
      </c>
      <c r="CT7" s="24">
        <v>58.31</v>
      </c>
      <c r="CU7" s="24">
        <v>57.8</v>
      </c>
      <c r="CV7" s="24">
        <v>59.34</v>
      </c>
      <c r="CW7" s="24">
        <v>60.13</v>
      </c>
      <c r="CX7" s="24">
        <v>97.78</v>
      </c>
      <c r="CY7" s="24">
        <v>98.25</v>
      </c>
      <c r="CZ7" s="24">
        <v>98.62</v>
      </c>
      <c r="DA7" s="24">
        <v>98.59</v>
      </c>
      <c r="DB7" s="24">
        <v>98.61</v>
      </c>
      <c r="DC7" s="24">
        <v>99.1</v>
      </c>
      <c r="DD7" s="24">
        <v>99.16</v>
      </c>
      <c r="DE7" s="24">
        <v>99.21</v>
      </c>
      <c r="DF7" s="24">
        <v>99.25</v>
      </c>
      <c r="DG7" s="24">
        <v>99.29</v>
      </c>
      <c r="DH7" s="24">
        <v>96</v>
      </c>
      <c r="DI7" s="24">
        <v>48.92</v>
      </c>
      <c r="DJ7" s="24">
        <v>50.18</v>
      </c>
      <c r="DK7" s="24">
        <v>51.54</v>
      </c>
      <c r="DL7" s="24">
        <v>52.91</v>
      </c>
      <c r="DM7" s="24">
        <v>54.25</v>
      </c>
      <c r="DN7" s="24">
        <v>49.35</v>
      </c>
      <c r="DO7" s="24">
        <v>50.38</v>
      </c>
      <c r="DP7" s="24">
        <v>51.54</v>
      </c>
      <c r="DQ7" s="24">
        <v>52.5</v>
      </c>
      <c r="DR7" s="24">
        <v>53.36</v>
      </c>
      <c r="DS7" s="24">
        <v>42.2</v>
      </c>
      <c r="DT7" s="24">
        <v>2.27</v>
      </c>
      <c r="DU7" s="24">
        <v>2.72</v>
      </c>
      <c r="DV7" s="24">
        <v>3.73</v>
      </c>
      <c r="DW7" s="24">
        <v>5.0599999999999996</v>
      </c>
      <c r="DX7" s="24">
        <v>5.59</v>
      </c>
      <c r="DY7" s="24">
        <v>12.06</v>
      </c>
      <c r="DZ7" s="24">
        <v>13.41</v>
      </c>
      <c r="EA7" s="24">
        <v>15.06</v>
      </c>
      <c r="EB7" s="24">
        <v>16.87</v>
      </c>
      <c r="EC7" s="24">
        <v>18.739999999999998</v>
      </c>
      <c r="ED7" s="24">
        <v>9.4600000000000009</v>
      </c>
      <c r="EE7" s="24">
        <v>7.0000000000000007E-2</v>
      </c>
      <c r="EF7" s="24">
        <v>0.05</v>
      </c>
      <c r="EG7" s="24">
        <v>0.05</v>
      </c>
      <c r="EH7" s="24">
        <v>0.04</v>
      </c>
      <c r="EI7" s="24">
        <v>0.03</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山内麻莉</cp:lastModifiedBy>
  <cp:lastPrinted>2026-02-02T09:14:41Z</cp:lastPrinted>
  <dcterms:created xsi:type="dcterms:W3CDTF">2025-12-23T06:01:32Z</dcterms:created>
  <dcterms:modified xsi:type="dcterms:W3CDTF">2026-02-02T09:15:05Z</dcterms:modified>
  <cp:category/>
</cp:coreProperties>
</file>