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CZBZQZqTZdPBCNK6Tp22wjPjGuT9B2cL8HIFsmMsfmDb8017bsk3RQ63nF0rrLjIiYWvFILK7zegI+FUeCrkrg==" workbookSaltValue="Ptqw0ZyS1taB0qG9QmZin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MI76" i="4"/>
  <c r="HJ51" i="4"/>
  <c r="MA30" i="4"/>
  <c r="IT76" i="4"/>
  <c r="CS51" i="4"/>
  <c r="HJ30" i="4"/>
  <c r="BZ76" i="4"/>
  <c r="CS30" i="4"/>
  <c r="C11" i="5"/>
  <c r="D11" i="5"/>
  <c r="E11" i="5"/>
  <c r="B11" i="5"/>
  <c r="BK76" i="4" l="1"/>
  <c r="LH51" i="4"/>
  <c r="BZ30" i="4"/>
  <c r="LT76" i="4"/>
  <c r="GQ51" i="4"/>
  <c r="LH30" i="4"/>
  <c r="BZ51" i="4"/>
  <c r="GQ30" i="4"/>
  <c r="IE76" i="4"/>
  <c r="BG30" i="4"/>
  <c r="AV76" i="4"/>
  <c r="KO51" i="4"/>
  <c r="LE76" i="4"/>
  <c r="FX30" i="4"/>
  <c r="FX51" i="4"/>
  <c r="KO30" i="4"/>
  <c r="HP76" i="4"/>
  <c r="BG51" i="4"/>
  <c r="JV30" i="4"/>
  <c r="HA76" i="4"/>
  <c r="AN51" i="4"/>
  <c r="FE30" i="4"/>
  <c r="AN30" i="4"/>
  <c r="JV51" i="4"/>
  <c r="KP76" i="4"/>
  <c r="FE51" i="4"/>
  <c r="AG76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<sst xmlns="http://schemas.openxmlformats.org/spreadsheetml/2006/main" count="278" uniqueCount="139">
  <si>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</si>
  <si>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</si>
  <si>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</si>
  <si>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</si>
  <si>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</si>
  <si>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</si>
  <si>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</si>
  <si>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</si>
  <si>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</si>
  <si>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</si>
  <si>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</si>
  <si>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</si>
  <si>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</si>
  <si>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</si>
  <si>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</si>
  <si>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</si>
  <si>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</si>
  <si>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</si>
  <si>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</si>
  <si>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</si>
  <si>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</si>
  <si>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</si>
  <si>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</si>
  <si>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</si>
  <si>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</si>
  <si>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</si>
  <si>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</si>
  <si>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</si>
  <si>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</si>
  <si>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</si>
  <si>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</si>
  <si>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</si>
  <si>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</si>
  <si>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</si>
  <si>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</si>
  <si>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</si>
  <si>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</si>
  <si>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</si>
  <si>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</si>
  <si>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</si>
  <si>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</si>
  <si>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</si>
  <si>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</si>
  <si>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</si>
  <si>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</si>
  <si>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</si>
  <si>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</si>
  <si>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</si>
  <si>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</si>
  <si>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</si>
  <si>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</si>
  <si>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</si>
  <si>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</si>
  <si>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</si>
  <si>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</si>
  <si>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</si>
  <si>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</si>
  <si>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</si>
  <si>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</si>
  <si>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</si>
  <si>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</si>
  <si>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</si>
  <si>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</si>
  <si>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</si>
  <si>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</si>
  <si>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</si>
  <si>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</si>
  <si>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</si>
  <si>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</si>
  <si>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</si>
  <si>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</si>
  <si>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</si>
  <si>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</si>
  <si>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</si>
  <si>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</si>
  <si>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</si>
  <si>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</si>
  <si>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</si>
  <si>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</si>
  <si>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</si>
  <si>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</si>
  <si>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</si>
  <si>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</si>
  <si>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</si>
  <si>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</si>
  <si>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</si>
  <si>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</si>
  <si>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</si>
  <si>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</si>
  <si>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</si>
  <si>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</si>
  <si>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</si>
  <si>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</si>
  <si>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</si>
  <si>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</si>
  <si>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</si>
  <si>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</si>
  <si>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</si>
  <si>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</si>
  <si>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</si>
  <si>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</si>
  <si>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</si>
  <si>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</si>
  <si>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</si>
  <si>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</si>
  <si>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</si>
  <si>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</si>
  <si>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</si>
  <si>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</si>
  <si>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</si>
  <si>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</si>
  <si>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</si>
  <si>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</si>
  <si>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</si>
  <si>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</si>
  <si>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</si>
  <si>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</si>
  <si>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静岡県　浜松市</t>
  </si>
  <si>
    <t>駅南地下駐車場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</si>
  <si>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</si>
  <si>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</si>
  <si>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</si>
  <si>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</si>
  <si>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</si>
  <si>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</si>
  <si>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</si>
  <si>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</si>
  <si>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</si>
  <si>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</si>
  <si>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</si>
  <si>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</si>
  <si>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</si>
  <si>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</si>
  <si>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</si>
  <si>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</si>
  <si>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本駐車場は収容台数333台の機械式・自走式併用の地下駐車場である。他会計補助金を要しておらず独立採算制を保っており、各指標からも概ね順調に運営されていると考える。</t>
    <rPh sb="1" eb="2">
      <t>ホン</t>
    </rPh>
    <rPh sb="2" eb="4">
      <t>チュウシャ</t>
    </rPh>
    <rPh sb="4" eb="5">
      <t>ジョウ</t>
    </rPh>
    <rPh sb="6" eb="8">
      <t>シュウヨウ</t>
    </rPh>
    <rPh sb="8" eb="10">
      <t>ダイスウ</t>
    </rPh>
    <rPh sb="13" eb="14">
      <t>ダイ</t>
    </rPh>
    <rPh sb="15" eb="18">
      <t>キカイシキ</t>
    </rPh>
    <rPh sb="19" eb="22">
      <t>ジソウシキ</t>
    </rPh>
    <rPh sb="22" eb="24">
      <t>ヘイヨウ</t>
    </rPh>
    <rPh sb="25" eb="27">
      <t>チカ</t>
    </rPh>
    <rPh sb="27" eb="30">
      <t>チュウシャジョウ</t>
    </rPh>
    <phoneticPr fontId="5"/>
  </si>
  <si>
    <t>　本駐車場はJR浜松駅に隣接する本市における一等地に位置しており、別用途に活用している地上部を含めた⑦敷地の地価は高い。地下の駐車場であり敷地は有効活用されている。また、平成26年度に実施した改良工事に伴う企業債も償還中であるが、事業規模と比較し小さいため、指標への影響は少ない。</t>
    <rPh sb="57" eb="58">
      <t>タカ</t>
    </rPh>
    <rPh sb="60" eb="62">
      <t>チカ</t>
    </rPh>
    <rPh sb="69" eb="71">
      <t>シキチ</t>
    </rPh>
    <phoneticPr fontId="5"/>
  </si>
  <si>
    <t>　平成27年より、JR浜松駅南口の渋滞緩和、円滑な交通環境の確保のため入場後20分以内に出場する車両の駐車料金を無料とする措置を開始した。20分以内の利用者は年々増加しており、その他の利用も比較的短時間が多く、⑪稼働状況は高い状況である。</t>
    <rPh sb="1" eb="3">
      <t>ヘイセイ</t>
    </rPh>
    <rPh sb="5" eb="6">
      <t>ネン</t>
    </rPh>
    <rPh sb="22" eb="24">
      <t>エンカツ</t>
    </rPh>
    <rPh sb="25" eb="27">
      <t>コウツウ</t>
    </rPh>
    <rPh sb="27" eb="29">
      <t>カンキョウ</t>
    </rPh>
    <rPh sb="30" eb="32">
      <t>カクホ</t>
    </rPh>
    <rPh sb="64" eb="66">
      <t>カイシ</t>
    </rPh>
    <rPh sb="71" eb="72">
      <t>フン</t>
    </rPh>
    <rPh sb="72" eb="74">
      <t>イナイ</t>
    </rPh>
    <rPh sb="90" eb="91">
      <t>ホカ</t>
    </rPh>
    <rPh sb="92" eb="94">
      <t>リヨウ</t>
    </rPh>
    <rPh sb="113" eb="115">
      <t>ジョウキョウ</t>
    </rPh>
    <phoneticPr fontId="5"/>
  </si>
  <si>
    <t>　現状経営状況は良好であり、JR浜松駅南口の混雑解消という公益性も高い駐車場であることから、公の駐車場として計画的な修繕・改修を行い、安定的な経営を行っていく。</t>
    <rPh sb="16" eb="18">
      <t>ハママツ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</si>
</sst>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309.39999999999998</c:v>
                </c:pt>
                <c:pt idx="1">
                  <c:v>289.10000000000002</c:v>
                </c:pt>
                <c:pt idx="2">
                  <c:v>207.6</c:v>
                </c:pt>
                <c:pt idx="3">
                  <c:v>184.6</c:v>
                </c:pt>
                <c:pt idx="4">
                  <c:v>233.2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0E-4D2E-9A95-CCB393F44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628224"/>
        <c:axId val="256630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113.4</c:v>
                </c:pt>
                <c:pt idx="1">
                  <c:v>191.4</c:v>
                </c:pt>
                <c:pt idx="2">
                  <c:v>141.30000000000001</c:v>
                </c:pt>
                <c:pt idx="3">
                  <c:v>123.9</c:v>
                </c:pt>
                <c:pt idx="4">
                  <c:v>120.1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0E-4D2E-9A95-CCB393F44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28224"/>
        <c:axId val="256630144"/>
      </c:lineChart>
      <c:catAx>
        <c:axId val="256628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6630144"/>
        <c:crosses val="autoZero"/>
        <c:auto val="1"/>
        <c:lblAlgn val="ctr"/>
        <c:lblOffset val="100"/>
        <c:noMultiLvlLbl val="1"/>
      </c:catAx>
      <c:valAx>
        <c:axId val="256630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6628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54.7</c:v>
                </c:pt>
                <c:pt idx="1">
                  <c:v>47.5</c:v>
                </c:pt>
                <c:pt idx="2">
                  <c:v>39.799999999999997</c:v>
                </c:pt>
                <c:pt idx="3">
                  <c:v>35.200000000000003</c:v>
                </c:pt>
                <c:pt idx="4">
                  <c:v>30.2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49-4975-BF79-DE21CD5FC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402368"/>
        <c:axId val="25740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278.89999999999998</c:v>
                </c:pt>
                <c:pt idx="1">
                  <c:v>205.5</c:v>
                </c:pt>
                <c:pt idx="2">
                  <c:v>187.9</c:v>
                </c:pt>
                <c:pt idx="3">
                  <c:v>143.19999999999999</c:v>
                </c:pt>
                <c:pt idx="4">
                  <c:v>128.9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49-4975-BF79-DE21CD5FC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402368"/>
        <c:axId val="257404288"/>
      </c:lineChart>
      <c:catAx>
        <c:axId val="257402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7404288"/>
        <c:crosses val="autoZero"/>
        <c:auto val="1"/>
        <c:lblAlgn val="ctr"/>
        <c:lblOffset val="100"/>
        <c:noMultiLvlLbl val="1"/>
      </c:catAx>
      <c:valAx>
        <c:axId val="25740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74023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04-4F57-8BD0-C2736C5AD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459328"/>
        <c:axId val="257461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04-4F57-8BD0-C2736C5AD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459328"/>
        <c:axId val="257461248"/>
      </c:lineChart>
      <c:catAx>
        <c:axId val="257459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7461248"/>
        <c:crosses val="autoZero"/>
        <c:auto val="1"/>
        <c:lblAlgn val="ctr"/>
        <c:lblOffset val="100"/>
        <c:noMultiLvlLbl val="1"/>
      </c:catAx>
      <c:valAx>
        <c:axId val="257461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7459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90-4047-8DF1-399C091C2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499904"/>
        <c:axId val="25750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90-4047-8DF1-399C091C2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499904"/>
        <c:axId val="257501824"/>
      </c:lineChart>
      <c:catAx>
        <c:axId val="257499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7501824"/>
        <c:crosses val="autoZero"/>
        <c:auto val="1"/>
        <c:lblAlgn val="ctr"/>
        <c:lblOffset val="100"/>
        <c:noMultiLvlLbl val="1"/>
      </c:catAx>
      <c:valAx>
        <c:axId val="25750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7499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8F-434B-B291-320B4656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553152"/>
        <c:axId val="257555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9.5</c:v>
                </c:pt>
                <c:pt idx="1">
                  <c:v>15.1</c:v>
                </c:pt>
                <c:pt idx="2">
                  <c:v>15</c:v>
                </c:pt>
                <c:pt idx="3">
                  <c:v>10.4</c:v>
                </c:pt>
                <c:pt idx="4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8F-434B-B291-320B4656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53152"/>
        <c:axId val="257555072"/>
      </c:lineChart>
      <c:catAx>
        <c:axId val="257553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7555072"/>
        <c:crosses val="autoZero"/>
        <c:auto val="1"/>
        <c:lblAlgn val="ctr"/>
        <c:lblOffset val="100"/>
        <c:noMultiLvlLbl val="1"/>
      </c:catAx>
      <c:valAx>
        <c:axId val="257555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7553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2B-4544-920A-7E0B7C62E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724800"/>
        <c:axId val="257726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177</c:v>
                </c:pt>
                <c:pt idx="1">
                  <c:v>145</c:v>
                </c:pt>
                <c:pt idx="2">
                  <c:v>108</c:v>
                </c:pt>
                <c:pt idx="3">
                  <c:v>89</c:v>
                </c:pt>
                <c:pt idx="4">
                  <c:v>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2B-4544-920A-7E0B7C62E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724800"/>
        <c:axId val="257726720"/>
      </c:lineChart>
      <c:catAx>
        <c:axId val="257724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7726720"/>
        <c:crosses val="autoZero"/>
        <c:auto val="1"/>
        <c:lblAlgn val="ctr"/>
        <c:lblOffset val="100"/>
        <c:noMultiLvlLbl val="1"/>
      </c:catAx>
      <c:valAx>
        <c:axId val="257726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57724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258.89999999999998</c:v>
                </c:pt>
                <c:pt idx="1">
                  <c:v>283.8</c:v>
                </c:pt>
                <c:pt idx="2">
                  <c:v>297</c:v>
                </c:pt>
                <c:pt idx="3">
                  <c:v>326.7</c:v>
                </c:pt>
                <c:pt idx="4">
                  <c:v>327.9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7F-4B95-8095-6DC8FBE10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764736"/>
        <c:axId val="257787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185.2</c:v>
                </c:pt>
                <c:pt idx="1">
                  <c:v>184.1</c:v>
                </c:pt>
                <c:pt idx="2">
                  <c:v>186.8</c:v>
                </c:pt>
                <c:pt idx="3">
                  <c:v>184.2</c:v>
                </c:pt>
                <c:pt idx="4">
                  <c:v>184.2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B7F-4B95-8095-6DC8FBE10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764736"/>
        <c:axId val="257787392"/>
      </c:lineChart>
      <c:catAx>
        <c:axId val="257764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7787392"/>
        <c:crosses val="autoZero"/>
        <c:auto val="1"/>
        <c:lblAlgn val="ctr"/>
        <c:lblOffset val="100"/>
        <c:noMultiLvlLbl val="1"/>
      </c:catAx>
      <c:valAx>
        <c:axId val="257787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7764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67.7</c:v>
                </c:pt>
                <c:pt idx="1">
                  <c:v>65.400000000000006</c:v>
                </c:pt>
                <c:pt idx="2">
                  <c:v>42.7</c:v>
                </c:pt>
                <c:pt idx="3">
                  <c:v>105.2</c:v>
                </c:pt>
                <c:pt idx="4">
                  <c:v>167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A6-4FAB-A1D2-A1532425B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829888"/>
        <c:axId val="257836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14.3</c:v>
                </c:pt>
                <c:pt idx="2">
                  <c:v>11.8</c:v>
                </c:pt>
                <c:pt idx="3">
                  <c:v>9.1</c:v>
                </c:pt>
                <c:pt idx="4">
                  <c:v>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A6-4FAB-A1D2-A1532425B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829888"/>
        <c:axId val="257836160"/>
      </c:lineChart>
      <c:catAx>
        <c:axId val="257829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7836160"/>
        <c:crosses val="autoZero"/>
        <c:auto val="1"/>
        <c:lblAlgn val="ctr"/>
        <c:lblOffset val="100"/>
        <c:noMultiLvlLbl val="1"/>
      </c:catAx>
      <c:valAx>
        <c:axId val="257836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7829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112211</c:v>
                </c:pt>
                <c:pt idx="1">
                  <c:v>113126</c:v>
                </c:pt>
                <c:pt idx="2">
                  <c:v>102816</c:v>
                </c:pt>
                <c:pt idx="3">
                  <c:v>91347</c:v>
                </c:pt>
                <c:pt idx="4">
                  <c:v>111280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95-44C4-ADED-6E737A873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874560"/>
        <c:axId val="25788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36318</c:v>
                </c:pt>
                <c:pt idx="1">
                  <c:v>37745</c:v>
                </c:pt>
                <c:pt idx="2">
                  <c:v>35151</c:v>
                </c:pt>
                <c:pt idx="3">
                  <c:v>21556</c:v>
                </c:pt>
                <c:pt idx="4">
                  <c:v>18053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95-44C4-ADED-6E737A873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874560"/>
        <c:axId val="257880832"/>
      </c:lineChart>
      <c:catAx>
        <c:axId val="257874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7880832"/>
        <c:crosses val="autoZero"/>
        <c:auto val="1"/>
        <c:lblAlgn val="ctr"/>
        <c:lblOffset val="100"/>
        <c:noMultiLvlLbl val="1"/>
      </c:catAx>
      <c:valAx>
        <c:axId val="257880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578745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2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静岡県浜松市　駅南地下駐車場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10273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125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26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333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450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135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309.39999999999998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289.10000000000002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207.6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184.6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233.2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258.89999999999998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283.8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297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326.7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327.9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113.4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191.4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141.30000000000001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123.9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120.1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9.5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15.1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15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10.4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5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185.2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184.1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186.8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184.2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184.2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136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137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67.7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65.400000000000006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42.7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105.2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167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112211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113126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102816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91347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111280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177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145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108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89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37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17.5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14.3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11.8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9.1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1.4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36318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37745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35151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21556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18053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138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1431373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822649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54.7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47.5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39.799999999999997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35.200000000000003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30.2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278.89999999999998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205.5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187.9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143.19999999999999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128.9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bM80TRu+TjGvKBv7lgLMwzQ4PUfjE8tlVJX9wH9y0iVvCmV8PAUQ7rsJqXiQVmbhWD/eFRB7yTLjeAjVCzJ9Cg==" saltValue="qEu2Zc4hxyiT7P6yyXDug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102</v>
      </c>
      <c r="AN5" s="59" t="s">
        <v>103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104</v>
      </c>
      <c r="AV5" s="59" t="s">
        <v>101</v>
      </c>
      <c r="AW5" s="59" t="s">
        <v>91</v>
      </c>
      <c r="AX5" s="59" t="s">
        <v>105</v>
      </c>
      <c r="AY5" s="59" t="s">
        <v>106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101</v>
      </c>
      <c r="BH5" s="59" t="s">
        <v>107</v>
      </c>
      <c r="BI5" s="59" t="s">
        <v>105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100</v>
      </c>
      <c r="BR5" s="59" t="s">
        <v>101</v>
      </c>
      <c r="BS5" s="59" t="s">
        <v>91</v>
      </c>
      <c r="BT5" s="59" t="s">
        <v>108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109</v>
      </c>
      <c r="CC5" s="59" t="s">
        <v>101</v>
      </c>
      <c r="CD5" s="59" t="s">
        <v>91</v>
      </c>
      <c r="CE5" s="59" t="s">
        <v>105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109</v>
      </c>
      <c r="CP5" s="59" t="s">
        <v>101</v>
      </c>
      <c r="CQ5" s="59" t="s">
        <v>110</v>
      </c>
      <c r="CR5" s="59" t="s">
        <v>105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104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101</v>
      </c>
      <c r="DM5" s="59" t="s">
        <v>91</v>
      </c>
      <c r="DN5" s="59" t="s">
        <v>105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111</v>
      </c>
      <c r="B6" s="60">
        <f>B8</f>
        <v>2019</v>
      </c>
      <c r="C6" s="60">
        <f t="shared" ref="C6:X6" si="1">C8</f>
        <v>221309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9</v>
      </c>
      <c r="H6" s="60" t="str">
        <f>SUBSTITUTE(H8,"　","")</f>
        <v>静岡県浜松市</v>
      </c>
      <c r="I6" s="60" t="str">
        <f t="shared" si="1"/>
        <v>駅南地下駐車場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 届出駐車場</v>
      </c>
      <c r="Q6" s="62" t="str">
        <f t="shared" si="1"/>
        <v>地下式</v>
      </c>
      <c r="R6" s="63">
        <f t="shared" si="1"/>
        <v>26</v>
      </c>
      <c r="S6" s="62" t="str">
        <f t="shared" si="1"/>
        <v>駅</v>
      </c>
      <c r="T6" s="62" t="str">
        <f t="shared" si="1"/>
        <v>無</v>
      </c>
      <c r="U6" s="63">
        <f t="shared" si="1"/>
        <v>10273</v>
      </c>
      <c r="V6" s="63">
        <f t="shared" si="1"/>
        <v>333</v>
      </c>
      <c r="W6" s="63">
        <f t="shared" si="1"/>
        <v>450</v>
      </c>
      <c r="X6" s="62" t="str">
        <f t="shared" si="1"/>
        <v>利用料金制</v>
      </c>
      <c r="Y6" s="64">
        <f>IF(Y8="-",NA(),Y8)</f>
        <v>309.39999999999998</v>
      </c>
      <c r="Z6" s="64">
        <f t="shared" ref="Z6:AH6" si="2">IF(Z8="-",NA(),Z8)</f>
        <v>289.10000000000002</v>
      </c>
      <c r="AA6" s="64">
        <f t="shared" si="2"/>
        <v>207.6</v>
      </c>
      <c r="AB6" s="64">
        <f t="shared" si="2"/>
        <v>184.6</v>
      </c>
      <c r="AC6" s="64">
        <f t="shared" si="2"/>
        <v>233.2</v>
      </c>
      <c r="AD6" s="64">
        <f t="shared" si="2"/>
        <v>113.4</v>
      </c>
      <c r="AE6" s="64">
        <f t="shared" si="2"/>
        <v>191.4</v>
      </c>
      <c r="AF6" s="64">
        <f t="shared" si="2"/>
        <v>141.30000000000001</v>
      </c>
      <c r="AG6" s="64">
        <f t="shared" si="2"/>
        <v>123.9</v>
      </c>
      <c r="AH6" s="64">
        <f t="shared" si="2"/>
        <v>120.1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9.5</v>
      </c>
      <c r="AP6" s="64">
        <f t="shared" si="3"/>
        <v>15.1</v>
      </c>
      <c r="AQ6" s="64">
        <f t="shared" si="3"/>
        <v>15</v>
      </c>
      <c r="AR6" s="64">
        <f t="shared" si="3"/>
        <v>10.4</v>
      </c>
      <c r="AS6" s="64">
        <f t="shared" si="3"/>
        <v>5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177</v>
      </c>
      <c r="BA6" s="65">
        <f t="shared" si="4"/>
        <v>145</v>
      </c>
      <c r="BB6" s="65">
        <f t="shared" si="4"/>
        <v>108</v>
      </c>
      <c r="BC6" s="65">
        <f t="shared" si="4"/>
        <v>89</v>
      </c>
      <c r="BD6" s="65">
        <f t="shared" si="4"/>
        <v>37</v>
      </c>
      <c r="BE6" s="63" t="str">
        <f>IF(BE8="-","",IF(BE8="-","【-】","【"&amp;SUBSTITUTE(TEXT(BE8,"#,##0"),"-","△")&amp;"】"))</f>
        <v>【17】</v>
      </c>
      <c r="BF6" s="64">
        <f>IF(BF8="-",NA(),BF8)</f>
        <v>67.7</v>
      </c>
      <c r="BG6" s="64">
        <f t="shared" ref="BG6:BO6" si="5">IF(BG8="-",NA(),BG8)</f>
        <v>65.400000000000006</v>
      </c>
      <c r="BH6" s="64">
        <f t="shared" si="5"/>
        <v>42.7</v>
      </c>
      <c r="BI6" s="64">
        <f t="shared" si="5"/>
        <v>105.2</v>
      </c>
      <c r="BJ6" s="64">
        <f t="shared" si="5"/>
        <v>167</v>
      </c>
      <c r="BK6" s="64">
        <f t="shared" si="5"/>
        <v>17.5</v>
      </c>
      <c r="BL6" s="64">
        <f t="shared" si="5"/>
        <v>14.3</v>
      </c>
      <c r="BM6" s="64">
        <f t="shared" si="5"/>
        <v>11.8</v>
      </c>
      <c r="BN6" s="64">
        <f t="shared" si="5"/>
        <v>9.1</v>
      </c>
      <c r="BO6" s="64">
        <f t="shared" si="5"/>
        <v>1.4</v>
      </c>
      <c r="BP6" s="61" t="str">
        <f>IF(BP8="-","",IF(BP8="-","【-】","【"&amp;SUBSTITUTE(TEXT(BP8,"#,##0.0"),"-","△")&amp;"】"))</f>
        <v>【20.8】</v>
      </c>
      <c r="BQ6" s="65">
        <f>IF(BQ8="-",NA(),BQ8)</f>
        <v>112211</v>
      </c>
      <c r="BR6" s="65">
        <f t="shared" ref="BR6:BZ6" si="6">IF(BR8="-",NA(),BR8)</f>
        <v>113126</v>
      </c>
      <c r="BS6" s="65">
        <f t="shared" si="6"/>
        <v>102816</v>
      </c>
      <c r="BT6" s="65">
        <f t="shared" si="6"/>
        <v>91347</v>
      </c>
      <c r="BU6" s="65">
        <f t="shared" si="6"/>
        <v>111280</v>
      </c>
      <c r="BV6" s="65">
        <f t="shared" si="6"/>
        <v>36318</v>
      </c>
      <c r="BW6" s="65">
        <f t="shared" si="6"/>
        <v>37745</v>
      </c>
      <c r="BX6" s="65">
        <f t="shared" si="6"/>
        <v>35151</v>
      </c>
      <c r="BY6" s="65">
        <f t="shared" si="6"/>
        <v>21556</v>
      </c>
      <c r="BZ6" s="65">
        <f t="shared" si="6"/>
        <v>18053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112</v>
      </c>
      <c r="CM6" s="63">
        <f t="shared" ref="CM6:CN6" si="7">CM8</f>
        <v>1431373</v>
      </c>
      <c r="CN6" s="63">
        <f t="shared" si="7"/>
        <v>822649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113</v>
      </c>
      <c r="CZ6" s="64">
        <f>IF(CZ8="-",NA(),CZ8)</f>
        <v>54.7</v>
      </c>
      <c r="DA6" s="64">
        <f t="shared" ref="DA6:DI6" si="8">IF(DA8="-",NA(),DA8)</f>
        <v>47.5</v>
      </c>
      <c r="DB6" s="64">
        <f t="shared" si="8"/>
        <v>39.799999999999997</v>
      </c>
      <c r="DC6" s="64">
        <f t="shared" si="8"/>
        <v>35.200000000000003</v>
      </c>
      <c r="DD6" s="64">
        <f t="shared" si="8"/>
        <v>30.2</v>
      </c>
      <c r="DE6" s="64">
        <f t="shared" si="8"/>
        <v>278.89999999999998</v>
      </c>
      <c r="DF6" s="64">
        <f t="shared" si="8"/>
        <v>205.5</v>
      </c>
      <c r="DG6" s="64">
        <f t="shared" si="8"/>
        <v>187.9</v>
      </c>
      <c r="DH6" s="64">
        <f t="shared" si="8"/>
        <v>143.19999999999999</v>
      </c>
      <c r="DI6" s="64">
        <f t="shared" si="8"/>
        <v>128.9</v>
      </c>
      <c r="DJ6" s="61" t="str">
        <f>IF(DJ8="-","",IF(DJ8="-","【-】","【"&amp;SUBSTITUTE(TEXT(DJ8,"#,##0.0"),"-","△")&amp;"】"))</f>
        <v>【425.4】</v>
      </c>
      <c r="DK6" s="64">
        <f>IF(DK8="-",NA(),DK8)</f>
        <v>258.89999999999998</v>
      </c>
      <c r="DL6" s="64">
        <f t="shared" ref="DL6:DT6" si="9">IF(DL8="-",NA(),DL8)</f>
        <v>283.8</v>
      </c>
      <c r="DM6" s="64">
        <f t="shared" si="9"/>
        <v>297</v>
      </c>
      <c r="DN6" s="64">
        <f t="shared" si="9"/>
        <v>326.7</v>
      </c>
      <c r="DO6" s="64">
        <f t="shared" si="9"/>
        <v>327.9</v>
      </c>
      <c r="DP6" s="64">
        <f t="shared" si="9"/>
        <v>185.2</v>
      </c>
      <c r="DQ6" s="64">
        <f t="shared" si="9"/>
        <v>184.1</v>
      </c>
      <c r="DR6" s="64">
        <f t="shared" si="9"/>
        <v>186.8</v>
      </c>
      <c r="DS6" s="64">
        <f t="shared" si="9"/>
        <v>184.2</v>
      </c>
      <c r="DT6" s="64">
        <f t="shared" si="9"/>
        <v>184.2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114</v>
      </c>
      <c r="B7" s="60">
        <f t="shared" ref="B7:X7" si="10">B8</f>
        <v>2019</v>
      </c>
      <c r="C7" s="60">
        <f t="shared" si="10"/>
        <v>221309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9</v>
      </c>
      <c r="H7" s="60" t="str">
        <f t="shared" si="10"/>
        <v>静岡県　浜松市</v>
      </c>
      <c r="I7" s="60" t="str">
        <f t="shared" si="10"/>
        <v>駅南地下駐車場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 届出駐車場</v>
      </c>
      <c r="Q7" s="62" t="str">
        <f t="shared" si="10"/>
        <v>地下式</v>
      </c>
      <c r="R7" s="63">
        <f t="shared" si="10"/>
        <v>26</v>
      </c>
      <c r="S7" s="62" t="str">
        <f t="shared" si="10"/>
        <v>駅</v>
      </c>
      <c r="T7" s="62" t="str">
        <f t="shared" si="10"/>
        <v>無</v>
      </c>
      <c r="U7" s="63">
        <f t="shared" si="10"/>
        <v>10273</v>
      </c>
      <c r="V7" s="63">
        <f t="shared" si="10"/>
        <v>333</v>
      </c>
      <c r="W7" s="63">
        <f t="shared" si="10"/>
        <v>450</v>
      </c>
      <c r="X7" s="62" t="str">
        <f t="shared" si="10"/>
        <v>利用料金制</v>
      </c>
      <c r="Y7" s="64">
        <f>Y8</f>
        <v>309.39999999999998</v>
      </c>
      <c r="Z7" s="64">
        <f t="shared" ref="Z7:AH7" si="11">Z8</f>
        <v>289.10000000000002</v>
      </c>
      <c r="AA7" s="64">
        <f t="shared" si="11"/>
        <v>207.6</v>
      </c>
      <c r="AB7" s="64">
        <f t="shared" si="11"/>
        <v>184.6</v>
      </c>
      <c r="AC7" s="64">
        <f t="shared" si="11"/>
        <v>233.2</v>
      </c>
      <c r="AD7" s="64">
        <f t="shared" si="11"/>
        <v>113.4</v>
      </c>
      <c r="AE7" s="64">
        <f t="shared" si="11"/>
        <v>191.4</v>
      </c>
      <c r="AF7" s="64">
        <f t="shared" si="11"/>
        <v>141.30000000000001</v>
      </c>
      <c r="AG7" s="64">
        <f t="shared" si="11"/>
        <v>123.9</v>
      </c>
      <c r="AH7" s="64">
        <f t="shared" si="11"/>
        <v>120.1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9.5</v>
      </c>
      <c r="AP7" s="64">
        <f t="shared" si="12"/>
        <v>15.1</v>
      </c>
      <c r="AQ7" s="64">
        <f t="shared" si="12"/>
        <v>15</v>
      </c>
      <c r="AR7" s="64">
        <f t="shared" si="12"/>
        <v>10.4</v>
      </c>
      <c r="AS7" s="64">
        <f t="shared" si="12"/>
        <v>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177</v>
      </c>
      <c r="BA7" s="65">
        <f t="shared" si="13"/>
        <v>145</v>
      </c>
      <c r="BB7" s="65">
        <f t="shared" si="13"/>
        <v>108</v>
      </c>
      <c r="BC7" s="65">
        <f t="shared" si="13"/>
        <v>89</v>
      </c>
      <c r="BD7" s="65">
        <f t="shared" si="13"/>
        <v>37</v>
      </c>
      <c r="BE7" s="63"/>
      <c r="BF7" s="64">
        <f>BF8</f>
        <v>67.7</v>
      </c>
      <c r="BG7" s="64">
        <f t="shared" ref="BG7:BO7" si="14">BG8</f>
        <v>65.400000000000006</v>
      </c>
      <c r="BH7" s="64">
        <f t="shared" si="14"/>
        <v>42.7</v>
      </c>
      <c r="BI7" s="64">
        <f t="shared" si="14"/>
        <v>105.2</v>
      </c>
      <c r="BJ7" s="64">
        <f t="shared" si="14"/>
        <v>167</v>
      </c>
      <c r="BK7" s="64">
        <f t="shared" si="14"/>
        <v>17.5</v>
      </c>
      <c r="BL7" s="64">
        <f t="shared" si="14"/>
        <v>14.3</v>
      </c>
      <c r="BM7" s="64">
        <f t="shared" si="14"/>
        <v>11.8</v>
      </c>
      <c r="BN7" s="64">
        <f t="shared" si="14"/>
        <v>9.1</v>
      </c>
      <c r="BO7" s="64">
        <f t="shared" si="14"/>
        <v>1.4</v>
      </c>
      <c r="BP7" s="61"/>
      <c r="BQ7" s="65">
        <f>BQ8</f>
        <v>112211</v>
      </c>
      <c r="BR7" s="65">
        <f t="shared" ref="BR7:BZ7" si="15">BR8</f>
        <v>113126</v>
      </c>
      <c r="BS7" s="65">
        <f t="shared" si="15"/>
        <v>102816</v>
      </c>
      <c r="BT7" s="65">
        <f t="shared" si="15"/>
        <v>91347</v>
      </c>
      <c r="BU7" s="65">
        <f t="shared" si="15"/>
        <v>111280</v>
      </c>
      <c r="BV7" s="65">
        <f t="shared" si="15"/>
        <v>36318</v>
      </c>
      <c r="BW7" s="65">
        <f t="shared" si="15"/>
        <v>37745</v>
      </c>
      <c r="BX7" s="65">
        <f t="shared" si="15"/>
        <v>35151</v>
      </c>
      <c r="BY7" s="65">
        <f t="shared" si="15"/>
        <v>21556</v>
      </c>
      <c r="BZ7" s="65">
        <f t="shared" si="15"/>
        <v>18053</v>
      </c>
      <c r="CA7" s="63"/>
      <c r="CB7" s="64" t="s">
        <v>115</v>
      </c>
      <c r="CC7" s="64" t="s">
        <v>115</v>
      </c>
      <c r="CD7" s="64" t="s">
        <v>115</v>
      </c>
      <c r="CE7" s="64" t="s">
        <v>115</v>
      </c>
      <c r="CF7" s="64" t="s">
        <v>115</v>
      </c>
      <c r="CG7" s="64" t="s">
        <v>115</v>
      </c>
      <c r="CH7" s="64" t="s">
        <v>115</v>
      </c>
      <c r="CI7" s="64" t="s">
        <v>115</v>
      </c>
      <c r="CJ7" s="64" t="s">
        <v>115</v>
      </c>
      <c r="CK7" s="64" t="s">
        <v>116</v>
      </c>
      <c r="CL7" s="61"/>
      <c r="CM7" s="63">
        <f>CM8</f>
        <v>1431373</v>
      </c>
      <c r="CN7" s="63">
        <f>CN8</f>
        <v>822649</v>
      </c>
      <c r="CO7" s="64" t="s">
        <v>115</v>
      </c>
      <c r="CP7" s="64" t="s">
        <v>115</v>
      </c>
      <c r="CQ7" s="64" t="s">
        <v>115</v>
      </c>
      <c r="CR7" s="64" t="s">
        <v>115</v>
      </c>
      <c r="CS7" s="64" t="s">
        <v>115</v>
      </c>
      <c r="CT7" s="64" t="s">
        <v>115</v>
      </c>
      <c r="CU7" s="64" t="s">
        <v>115</v>
      </c>
      <c r="CV7" s="64" t="s">
        <v>115</v>
      </c>
      <c r="CW7" s="64" t="s">
        <v>115</v>
      </c>
      <c r="CX7" s="64" t="s">
        <v>116</v>
      </c>
      <c r="CY7" s="61"/>
      <c r="CZ7" s="64">
        <f>CZ8</f>
        <v>54.7</v>
      </c>
      <c r="DA7" s="64">
        <f t="shared" ref="DA7:DI7" si="16">DA8</f>
        <v>47.5</v>
      </c>
      <c r="DB7" s="64">
        <f t="shared" si="16"/>
        <v>39.799999999999997</v>
      </c>
      <c r="DC7" s="64">
        <f t="shared" si="16"/>
        <v>35.200000000000003</v>
      </c>
      <c r="DD7" s="64">
        <f t="shared" si="16"/>
        <v>30.2</v>
      </c>
      <c r="DE7" s="64">
        <f t="shared" si="16"/>
        <v>278.89999999999998</v>
      </c>
      <c r="DF7" s="64">
        <f t="shared" si="16"/>
        <v>205.5</v>
      </c>
      <c r="DG7" s="64">
        <f t="shared" si="16"/>
        <v>187.9</v>
      </c>
      <c r="DH7" s="64">
        <f t="shared" si="16"/>
        <v>143.19999999999999</v>
      </c>
      <c r="DI7" s="64">
        <f t="shared" si="16"/>
        <v>128.9</v>
      </c>
      <c r="DJ7" s="61"/>
      <c r="DK7" s="64">
        <f>DK8</f>
        <v>258.89999999999998</v>
      </c>
      <c r="DL7" s="64">
        <f t="shared" ref="DL7:DT7" si="17">DL8</f>
        <v>283.8</v>
      </c>
      <c r="DM7" s="64">
        <f t="shared" si="17"/>
        <v>297</v>
      </c>
      <c r="DN7" s="64">
        <f t="shared" si="17"/>
        <v>326.7</v>
      </c>
      <c r="DO7" s="64">
        <f t="shared" si="17"/>
        <v>327.9</v>
      </c>
      <c r="DP7" s="64">
        <f t="shared" si="17"/>
        <v>185.2</v>
      </c>
      <c r="DQ7" s="64">
        <f t="shared" si="17"/>
        <v>184.1</v>
      </c>
      <c r="DR7" s="64">
        <f t="shared" si="17"/>
        <v>186.8</v>
      </c>
      <c r="DS7" s="64">
        <f t="shared" si="17"/>
        <v>184.2</v>
      </c>
      <c r="DT7" s="64">
        <f t="shared" si="17"/>
        <v>184.2</v>
      </c>
      <c r="DU7" s="61"/>
    </row>
    <row r="8" spans="1:125" s="66" customFormat="1" x14ac:dyDescent="0.15">
      <c r="A8" s="49"/>
      <c r="B8" s="67">
        <v>2019</v>
      </c>
      <c r="C8" s="67">
        <v>221309</v>
      </c>
      <c r="D8" s="67">
        <v>47</v>
      </c>
      <c r="E8" s="67">
        <v>14</v>
      </c>
      <c r="F8" s="67">
        <v>0</v>
      </c>
      <c r="G8" s="67">
        <v>9</v>
      </c>
      <c r="H8" s="67" t="s">
        <v>117</v>
      </c>
      <c r="I8" s="67" t="s">
        <v>118</v>
      </c>
      <c r="J8" s="67" t="s">
        <v>119</v>
      </c>
      <c r="K8" s="67" t="s">
        <v>120</v>
      </c>
      <c r="L8" s="67" t="s">
        <v>121</v>
      </c>
      <c r="M8" s="67" t="s">
        <v>122</v>
      </c>
      <c r="N8" s="67" t="s">
        <v>123</v>
      </c>
      <c r="O8" s="68" t="s">
        <v>124</v>
      </c>
      <c r="P8" s="69" t="s">
        <v>125</v>
      </c>
      <c r="Q8" s="69" t="s">
        <v>126</v>
      </c>
      <c r="R8" s="70">
        <v>26</v>
      </c>
      <c r="S8" s="69" t="s">
        <v>127</v>
      </c>
      <c r="T8" s="69" t="s">
        <v>128</v>
      </c>
      <c r="U8" s="70">
        <v>10273</v>
      </c>
      <c r="V8" s="70">
        <v>333</v>
      </c>
      <c r="W8" s="70">
        <v>450</v>
      </c>
      <c r="X8" s="69" t="s">
        <v>129</v>
      </c>
      <c r="Y8" s="71">
        <v>309.39999999999998</v>
      </c>
      <c r="Z8" s="71">
        <v>289.10000000000002</v>
      </c>
      <c r="AA8" s="71">
        <v>207.6</v>
      </c>
      <c r="AB8" s="71">
        <v>184.6</v>
      </c>
      <c r="AC8" s="71">
        <v>233.2</v>
      </c>
      <c r="AD8" s="71">
        <v>113.4</v>
      </c>
      <c r="AE8" s="71">
        <v>191.4</v>
      </c>
      <c r="AF8" s="71">
        <v>141.30000000000001</v>
      </c>
      <c r="AG8" s="71">
        <v>123.9</v>
      </c>
      <c r="AH8" s="71">
        <v>120.1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9.5</v>
      </c>
      <c r="AP8" s="71">
        <v>15.1</v>
      </c>
      <c r="AQ8" s="71">
        <v>15</v>
      </c>
      <c r="AR8" s="71">
        <v>10.4</v>
      </c>
      <c r="AS8" s="71">
        <v>5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177</v>
      </c>
      <c r="BA8" s="72">
        <v>145</v>
      </c>
      <c r="BB8" s="72">
        <v>108</v>
      </c>
      <c r="BC8" s="72">
        <v>89</v>
      </c>
      <c r="BD8" s="72">
        <v>37</v>
      </c>
      <c r="BE8" s="72">
        <v>17</v>
      </c>
      <c r="BF8" s="71">
        <v>67.7</v>
      </c>
      <c r="BG8" s="71">
        <v>65.400000000000006</v>
      </c>
      <c r="BH8" s="71">
        <v>42.7</v>
      </c>
      <c r="BI8" s="71">
        <v>105.2</v>
      </c>
      <c r="BJ8" s="71">
        <v>167</v>
      </c>
      <c r="BK8" s="71">
        <v>17.5</v>
      </c>
      <c r="BL8" s="71">
        <v>14.3</v>
      </c>
      <c r="BM8" s="71">
        <v>11.8</v>
      </c>
      <c r="BN8" s="71">
        <v>9.1</v>
      </c>
      <c r="BO8" s="71">
        <v>1.4</v>
      </c>
      <c r="BP8" s="68">
        <v>20.8</v>
      </c>
      <c r="BQ8" s="72">
        <v>112211</v>
      </c>
      <c r="BR8" s="72">
        <v>113126</v>
      </c>
      <c r="BS8" s="72">
        <v>102816</v>
      </c>
      <c r="BT8" s="73">
        <v>91347</v>
      </c>
      <c r="BU8" s="73">
        <v>111280</v>
      </c>
      <c r="BV8" s="72">
        <v>36318</v>
      </c>
      <c r="BW8" s="72">
        <v>37745</v>
      </c>
      <c r="BX8" s="72">
        <v>35151</v>
      </c>
      <c r="BY8" s="72">
        <v>21556</v>
      </c>
      <c r="BZ8" s="72">
        <v>18053</v>
      </c>
      <c r="CA8" s="70">
        <v>14290</v>
      </c>
      <c r="CB8" s="71" t="s">
        <v>121</v>
      </c>
      <c r="CC8" s="71" t="s">
        <v>121</v>
      </c>
      <c r="CD8" s="71" t="s">
        <v>121</v>
      </c>
      <c r="CE8" s="71" t="s">
        <v>121</v>
      </c>
      <c r="CF8" s="71" t="s">
        <v>121</v>
      </c>
      <c r="CG8" s="71" t="s">
        <v>121</v>
      </c>
      <c r="CH8" s="71" t="s">
        <v>121</v>
      </c>
      <c r="CI8" s="71" t="s">
        <v>121</v>
      </c>
      <c r="CJ8" s="71" t="s">
        <v>121</v>
      </c>
      <c r="CK8" s="71" t="s">
        <v>121</v>
      </c>
      <c r="CL8" s="68" t="s">
        <v>121</v>
      </c>
      <c r="CM8" s="70">
        <v>1431373</v>
      </c>
      <c r="CN8" s="70">
        <v>822649</v>
      </c>
      <c r="CO8" s="71" t="s">
        <v>121</v>
      </c>
      <c r="CP8" s="71" t="s">
        <v>121</v>
      </c>
      <c r="CQ8" s="71" t="s">
        <v>121</v>
      </c>
      <c r="CR8" s="71" t="s">
        <v>121</v>
      </c>
      <c r="CS8" s="71" t="s">
        <v>121</v>
      </c>
      <c r="CT8" s="71" t="s">
        <v>121</v>
      </c>
      <c r="CU8" s="71" t="s">
        <v>121</v>
      </c>
      <c r="CV8" s="71" t="s">
        <v>121</v>
      </c>
      <c r="CW8" s="71" t="s">
        <v>121</v>
      </c>
      <c r="CX8" s="71" t="s">
        <v>121</v>
      </c>
      <c r="CY8" s="68" t="s">
        <v>121</v>
      </c>
      <c r="CZ8" s="71">
        <v>54.7</v>
      </c>
      <c r="DA8" s="71">
        <v>47.5</v>
      </c>
      <c r="DB8" s="71">
        <v>39.799999999999997</v>
      </c>
      <c r="DC8" s="71">
        <v>35.200000000000003</v>
      </c>
      <c r="DD8" s="71">
        <v>30.2</v>
      </c>
      <c r="DE8" s="71">
        <v>278.89999999999998</v>
      </c>
      <c r="DF8" s="71">
        <v>205.5</v>
      </c>
      <c r="DG8" s="71">
        <v>187.9</v>
      </c>
      <c r="DH8" s="71">
        <v>143.19999999999999</v>
      </c>
      <c r="DI8" s="71">
        <v>128.9</v>
      </c>
      <c r="DJ8" s="68">
        <v>425.4</v>
      </c>
      <c r="DK8" s="71">
        <v>258.89999999999998</v>
      </c>
      <c r="DL8" s="71">
        <v>283.8</v>
      </c>
      <c r="DM8" s="71">
        <v>297</v>
      </c>
      <c r="DN8" s="71">
        <v>326.7</v>
      </c>
      <c r="DO8" s="71">
        <v>327.9</v>
      </c>
      <c r="DP8" s="71">
        <v>185.2</v>
      </c>
      <c r="DQ8" s="71">
        <v>184.1</v>
      </c>
      <c r="DR8" s="71">
        <v>186.8</v>
      </c>
      <c r="DS8" s="71">
        <v>184.2</v>
      </c>
      <c r="DT8" s="71">
        <v>184.2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130</v>
      </c>
      <c r="C10" s="78" t="s">
        <v>131</v>
      </c>
      <c r="D10" s="78" t="s">
        <v>132</v>
      </c>
      <c r="E10" s="78" t="s">
        <v>133</v>
      </c>
      <c r="F10" s="78" t="s">
        <v>134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2020-12-04T03:31:41Z</dcterms:created>
  <dcterms:modified xsi:type="dcterms:W3CDTF">2021-01-21T07:53:35Z</dcterms:modified>
  <cp:category/>
</cp:coreProperties>
</file>