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2106\04_総務調整G\50 照会・苦情・各種団体関係\60_照会・苦情・意見関係\01_庁内（一部ＣＤ化）【780ＭＢ】\R3\220124_【未】財政課令和2年度経営比較分析について\"/>
    </mc:Choice>
  </mc:AlternateContent>
  <workbookProtection workbookAlgorithmName="SHA-512" workbookHashValue="3P2pRIfYyrlX5MuqcvPIvFEihoKhY72EUiFglYSwU5rU8KimhzDDyFi4FWDpQpD7Ba0OFpX6ZOEXL1cFd1TWWg==" workbookSaltValue="BKy1iHzlMqLhRkNx8eZSy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MA51" i="4"/>
  <c r="IT76" i="4"/>
  <c r="CS51" i="4"/>
  <c r="HJ30" i="4"/>
  <c r="CS30" i="4"/>
  <c r="BZ76" i="4"/>
  <c r="C11" i="5"/>
  <c r="D11" i="5"/>
  <c r="E11" i="5"/>
  <c r="B11" i="5"/>
  <c r="BK76" i="4" l="1"/>
  <c r="LH51" i="4"/>
  <c r="GQ30" i="4"/>
  <c r="BZ30" i="4"/>
  <c r="LT76" i="4"/>
  <c r="GQ51" i="4"/>
  <c r="LH30" i="4"/>
  <c r="BZ51" i="4"/>
  <c r="IE76" i="4"/>
  <c r="BG30" i="4"/>
  <c r="FX51" i="4"/>
  <c r="BG51" i="4"/>
  <c r="AV76" i="4"/>
  <c r="KO51" i="4"/>
  <c r="KO30" i="4"/>
  <c r="FX30" i="4"/>
  <c r="LE76" i="4"/>
  <c r="HP76" i="4"/>
  <c r="HA76" i="4"/>
  <c r="AN51" i="4"/>
  <c r="FE30" i="4"/>
  <c r="KP76" i="4"/>
  <c r="AN30" i="4"/>
  <c r="FE51" i="4"/>
  <c r="AG76" i="4"/>
  <c r="JV51" i="4"/>
  <c r="JV30" i="4"/>
  <c r="KA76" i="4"/>
  <c r="EL51" i="4"/>
  <c r="JC30" i="4"/>
  <c r="R76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<sst xmlns="http://schemas.openxmlformats.org/spreadsheetml/2006/main" count="278" uniqueCount="131">
  <si>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</si>
  <si>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</si>
  <si>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</si>
  <si>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</si>
  <si>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</si>
  <si>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</si>
  <si>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</si>
  <si>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</si>
  <si>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</si>
  <si>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</si>
  <si>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</si>
  <si>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</si>
  <si>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</si>
  <si>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</si>
  <si>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</si>
  <si>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</si>
  <si>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</si>
  <si>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</si>
  <si>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</si>
  <si>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</si>
  <si>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</si>
  <si>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</si>
  <si>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</si>
  <si>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</si>
  <si>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</si>
  <si>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</si>
  <si>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</si>
  <si>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</si>
  <si>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</si>
  <si>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</si>
  <si>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</si>
  <si>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</si>
  <si>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</si>
  <si>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</si>
  <si>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</si>
  <si>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</si>
  <si>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</si>
  <si>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</si>
  <si>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</si>
  <si>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</si>
  <si>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</si>
  <si>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</si>
  <si>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</si>
  <si>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</si>
  <si>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</si>
  <si>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</si>
  <si>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</si>
  <si>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</si>
  <si>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</si>
  <si>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</si>
  <si>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</si>
  <si>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</si>
  <si>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</si>
  <si>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</si>
  <si>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</si>
  <si>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</si>
  <si>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</si>
  <si>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</si>
  <si>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</si>
  <si>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</si>
  <si>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</si>
  <si>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</si>
  <si>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</si>
  <si>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</si>
  <si>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</si>
  <si>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</si>
  <si>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</si>
  <si>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</si>
  <si>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</si>
  <si>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</si>
  <si>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</si>
  <si>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</si>
  <si>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</si>
  <si>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</si>
  <si>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</si>
  <si>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</si>
  <si>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</si>
  <si>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</si>
  <si>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</si>
  <si>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</si>
  <si>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</si>
  <si>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</si>
  <si>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</si>
  <si>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</si>
  <si>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</si>
  <si>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</si>
  <si>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</si>
  <si>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</si>
  <si>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</si>
  <si>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</si>
  <si>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</si>
  <si>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</si>
  <si>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</si>
  <si>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</si>
  <si>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</si>
  <si>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</si>
  <si>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</si>
  <si>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</si>
  <si>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</si>
  <si>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</si>
  <si>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当該値(N)</t>
    <phoneticPr fontId="5"/>
  </si>
  <si>
    <t>当該値(N-4)</t>
    <phoneticPr fontId="5"/>
  </si>
  <si>
    <t>当該値(N-1)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</si>
  <si>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</si>
  <si>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</si>
  <si>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</si>
  <si>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</si>
  <si>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</si>
  <si>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</si>
  <si>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静岡県　浜松市</t>
  </si>
  <si>
    <t>新川南駐車場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</si>
  <si>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</si>
  <si>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</si>
  <si>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</si>
  <si>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</si>
  <si>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</si>
  <si>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</si>
  <si>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</si>
  <si>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</si>
  <si>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</si>
  <si>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</si>
  <si>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</si>
  <si>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</si>
  <si>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</si>
  <si>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</si>
  <si>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</si>
  <si>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</si>
  <si>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本駐車場は収容台数82台の比較的小規模な無人の平面駐車場である。そのため、事業規模が小さく、小額の修繕工事であっても経営指標への影響が大きいため、年度間で指標に増減が生じているものの、一貫して他会計補助金を要しておらず独立採算制を保っており、概ね順調に運営されているものと考える。</t>
  </si>
  <si>
    <t>　本駐車場は、河川上に位置する平面駐車場であるため⑦敷地の地価はない。また、企業債もない</t>
  </si>
  <si>
    <t>　本駐車場は無人の平面駐車場であり、多額の管理費用を要しないため、経営上は良好な状況であるが、他の市営駐車場と併せて周辺の駐車場の需給バランスを調査し、公の駐車場としての必要性・あり方について検討し、今後の方針を決定する。</t>
  </si>
  <si>
    <t>　本駐車場の周辺にはコインパーキングが多数あり、駐車需要が分散することから⑪稼働率は全国平均を下回る状況である。
　令和２年度はコロナ禍により減少傾向にある。</t>
    <rPh sb="6" eb="8">
      <t>シュウヘン</t>
    </rPh>
    <rPh sb="19" eb="21">
      <t>タスウ</t>
    </rPh>
    <rPh sb="24" eb="26">
      <t>チュウシャ</t>
    </rPh>
    <rPh sb="26" eb="28">
      <t>ジュヨウ</t>
    </rPh>
    <rPh sb="29" eb="31">
      <t>ブンサン</t>
    </rPh>
    <rPh sb="58" eb="60">
      <t>レイワ</t>
    </rPh>
    <rPh sb="61" eb="63">
      <t>ネンド</t>
    </rPh>
    <rPh sb="67" eb="68">
      <t>カ</t>
    </rPh>
    <rPh sb="71" eb="73">
      <t>ゲンショウ</t>
    </rPh>
    <rPh sb="73" eb="75">
      <t>ケイコウ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</si>
</sst>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439.7</c:v>
                </c:pt>
                <c:pt idx="1">
                  <c:v>374</c:v>
                </c:pt>
                <c:pt idx="2">
                  <c:v>399.7</c:v>
                </c:pt>
                <c:pt idx="3">
                  <c:v>335.4</c:v>
                </c:pt>
                <c:pt idx="4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9-45EE-9C73-F4B523332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378</c:v>
                </c:pt>
                <c:pt idx="1">
                  <c:v>477.8</c:v>
                </c:pt>
                <c:pt idx="2">
                  <c:v>373.2</c:v>
                </c:pt>
                <c:pt idx="3">
                  <c:v>742.8</c:v>
                </c:pt>
                <c:pt idx="4">
                  <c:v>385.7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9-45EE-9C73-F4B523332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C5F-8271-B4507DDC1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62.3</c:v>
                </c:pt>
                <c:pt idx="2">
                  <c:v>87.9</c:v>
                </c:pt>
                <c:pt idx="3">
                  <c:v>56.3</c:v>
                </c:pt>
                <c:pt idx="4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D-4C5F-8271-B4507DDC1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301-44C6-8D96-769CFEF3B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1-44C6-8D96-769CFEF3B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CE5-4E1E-8873-E5251445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5-4E1E-8873-E5251445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9-4074-8E52-5D2D1300C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6.3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9-4074-8E52-5D2D1300C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9-4169-A2F5-72CCD1C7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15</c:v>
                </c:pt>
                <c:pt idx="4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9-4169-A2F5-72CCD1C7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179.3</c:v>
                </c:pt>
                <c:pt idx="1">
                  <c:v>173.2</c:v>
                </c:pt>
                <c:pt idx="2">
                  <c:v>192.7</c:v>
                </c:pt>
                <c:pt idx="3">
                  <c:v>157.30000000000001</c:v>
                </c:pt>
                <c:pt idx="4">
                  <c:v>117.1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3-47C3-8432-3C3E0BE2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288.2</c:v>
                </c:pt>
                <c:pt idx="1">
                  <c:v>287.39999999999998</c:v>
                </c:pt>
                <c:pt idx="2">
                  <c:v>290.39999999999998</c:v>
                </c:pt>
                <c:pt idx="3">
                  <c:v>304.89999999999998</c:v>
                </c:pt>
                <c:pt idx="4">
                  <c:v>224.4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3-47C3-8432-3C3E0BE2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77.3</c:v>
                </c:pt>
                <c:pt idx="1">
                  <c:v>274</c:v>
                </c:pt>
                <c:pt idx="2">
                  <c:v>299.7</c:v>
                </c:pt>
                <c:pt idx="3">
                  <c:v>235.4</c:v>
                </c:pt>
                <c:pt idx="4">
                  <c:v>-74.099999999999994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0-473C-BEBA-A8FD849D9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34.700000000000003</c:v>
                </c:pt>
                <c:pt idx="1">
                  <c:v>39.6</c:v>
                </c:pt>
                <c:pt idx="2">
                  <c:v>29</c:v>
                </c:pt>
                <c:pt idx="3">
                  <c:v>32.9</c:v>
                </c:pt>
                <c:pt idx="4">
                  <c:v>-121.8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0-473C-BEBA-A8FD849D9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17346</c:v>
                </c:pt>
                <c:pt idx="1">
                  <c:v>17896</c:v>
                </c:pt>
                <c:pt idx="2">
                  <c:v>19797</c:v>
                </c:pt>
                <c:pt idx="3">
                  <c:v>16983</c:v>
                </c:pt>
                <c:pt idx="4">
                  <c:v>-5106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7-400E-8237-30182112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7123</c:v>
                </c:pt>
                <c:pt idx="1">
                  <c:v>8017</c:v>
                </c:pt>
                <c:pt idx="2">
                  <c:v>8137</c:v>
                </c:pt>
                <c:pt idx="3">
                  <c:v>8005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7-400E-8237-30182112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37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静岡県浜松市　新川南駐車場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データ!J7</f>
        <v>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データ!K7</f>
        <v>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データ!L7</f>
        <v>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データ!M7</f>
        <v>Ａ３Ｂ１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データ!N7</f>
        <v>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データ!S7</f>
        <v>駅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データ!T7</f>
        <v>有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データ!U7</f>
        <v>2060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10</v>
      </c>
      <c r="NE8" s="132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19</v>
      </c>
      <c r="NE9" s="11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データ!O7</f>
        <v>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117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データ!Q7</f>
        <v>広場式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データ!R7</f>
        <v>50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データ!V7</f>
        <v>82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データ!W7</f>
        <v>300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データ!X7</f>
        <v>利用料金制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21</v>
      </c>
      <c r="NE10" s="130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>
        <f>データ!Y7</f>
        <v>439.7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374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399.7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335.4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25.9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>
        <f>データ!DK7</f>
        <v>179.3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173.2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192.7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157.30000000000001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117.1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>
        <f>データ!AD7</f>
        <v>378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477.8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373.2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742.8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385.7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>
        <f>データ!AO7</f>
        <v>3.1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6.3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>
        <f>データ!DP7</f>
        <v>288.2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287.39999999999998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290.39999999999998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304.89999999999998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224.4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>
        <f>データ!BF7</f>
        <v>77.3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274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299.7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235.4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-74.099999999999994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>
        <f>データ!BQ7</f>
        <v>17346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17896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19797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16983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-5106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>
        <f>データ!AZ7</f>
        <v>18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21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18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15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405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>
        <f>データ!BK7</f>
        <v>34.700000000000003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39.6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29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32.9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-121.8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>
        <f>データ!BV7</f>
        <v>7123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8017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8137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8005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2698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データ!CM7</f>
        <v>0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 t="str">
        <f>データ!$B$11</f>
        <v>H28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 t="str">
        <f>データ!$C$11</f>
        <v>H29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 t="str">
        <f>データ!$D$11</f>
        <v>H30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 t="str">
        <f>データ!$E$11</f>
        <v>R01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 t="str">
        <f>データ!$F$11</f>
        <v>R02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データ!CN7</f>
        <v>63000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 t="str">
        <f>データ!$B$11</f>
        <v>H28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 t="str">
        <f>データ!$C$11</f>
        <v>H29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 t="str">
        <f>データ!$D$11</f>
        <v>H30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 t="str">
        <f>データ!$E$11</f>
        <v>R01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 t="str">
        <f>データ!$F$11</f>
        <v>R02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 t="str">
        <f>データ!$B$11</f>
        <v>H28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 t="str">
        <f>データ!$C$11</f>
        <v>H29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 t="str">
        <f>データ!$D$11</f>
        <v>H30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 t="str">
        <f>データ!$E$11</f>
        <v>R01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 t="str">
        <f>データ!$F$11</f>
        <v>R02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62.8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62.3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87.9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56.3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70.3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oIYZAsfiWbnrRyRJO080uEtWAWNh5DzXsOf30KyTzSgS2rTqBP+L8DMn7s9mPTHT4v0UQBq/cpCJNM/3A5DjAA==" saltValue="B0xu0qk+8POrBRscLjTGq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6" t="s">
        <v>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62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63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64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65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66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67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68</v>
      </c>
      <c r="CN4" s="141" t="s">
        <v>69</v>
      </c>
      <c r="CO4" s="143" t="s">
        <v>70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71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72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99</v>
      </c>
      <c r="AL5" s="59" t="s">
        <v>90</v>
      </c>
      <c r="AM5" s="59" t="s">
        <v>91</v>
      </c>
      <c r="AN5" s="59" t="s">
        <v>100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88</v>
      </c>
      <c r="AV5" s="59" t="s">
        <v>89</v>
      </c>
      <c r="AW5" s="59" t="s">
        <v>90</v>
      </c>
      <c r="AX5" s="59" t="s">
        <v>91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101</v>
      </c>
      <c r="BG5" s="59" t="s">
        <v>89</v>
      </c>
      <c r="BH5" s="59" t="s">
        <v>90</v>
      </c>
      <c r="BI5" s="59" t="s">
        <v>102</v>
      </c>
      <c r="BJ5" s="59" t="s">
        <v>100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101</v>
      </c>
      <c r="BR5" s="59" t="s">
        <v>99</v>
      </c>
      <c r="BS5" s="59" t="s">
        <v>103</v>
      </c>
      <c r="BT5" s="59" t="s">
        <v>91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88</v>
      </c>
      <c r="CC5" s="59" t="s">
        <v>89</v>
      </c>
      <c r="CD5" s="59" t="s">
        <v>90</v>
      </c>
      <c r="CE5" s="59" t="s">
        <v>102</v>
      </c>
      <c r="CF5" s="59" t="s">
        <v>100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42"/>
      <c r="CN5" s="142"/>
      <c r="CO5" s="59" t="s">
        <v>88</v>
      </c>
      <c r="CP5" s="59" t="s">
        <v>89</v>
      </c>
      <c r="CQ5" s="59" t="s">
        <v>103</v>
      </c>
      <c r="CR5" s="59" t="s">
        <v>91</v>
      </c>
      <c r="CS5" s="59" t="s">
        <v>92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89</v>
      </c>
      <c r="DB5" s="59" t="s">
        <v>103</v>
      </c>
      <c r="DC5" s="59" t="s">
        <v>91</v>
      </c>
      <c r="DD5" s="59" t="s">
        <v>100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89</v>
      </c>
      <c r="DM5" s="59" t="s">
        <v>90</v>
      </c>
      <c r="DN5" s="59" t="s">
        <v>91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104</v>
      </c>
      <c r="B6" s="60">
        <f>B8</f>
        <v>2020</v>
      </c>
      <c r="C6" s="60">
        <f t="shared" ref="C6:X6" si="1">C8</f>
        <v>221309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静岡県浜松市</v>
      </c>
      <c r="I6" s="60" t="str">
        <f t="shared" si="1"/>
        <v>新川南駐車場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50</v>
      </c>
      <c r="S6" s="62" t="str">
        <f t="shared" si="1"/>
        <v>駅</v>
      </c>
      <c r="T6" s="62" t="str">
        <f t="shared" si="1"/>
        <v>有</v>
      </c>
      <c r="U6" s="63">
        <f t="shared" si="1"/>
        <v>2060</v>
      </c>
      <c r="V6" s="63">
        <f t="shared" si="1"/>
        <v>82</v>
      </c>
      <c r="W6" s="63">
        <f t="shared" si="1"/>
        <v>300</v>
      </c>
      <c r="X6" s="62" t="str">
        <f t="shared" si="1"/>
        <v>利用料金制</v>
      </c>
      <c r="Y6" s="64">
        <f>IF(Y8="-",NA(),Y8)</f>
        <v>439.7</v>
      </c>
      <c r="Z6" s="64">
        <f t="shared" ref="Z6:AH6" si="2">IF(Z8="-",NA(),Z8)</f>
        <v>374</v>
      </c>
      <c r="AA6" s="64">
        <f t="shared" si="2"/>
        <v>399.7</v>
      </c>
      <c r="AB6" s="64">
        <f t="shared" si="2"/>
        <v>335.4</v>
      </c>
      <c r="AC6" s="64">
        <f t="shared" si="2"/>
        <v>25.9</v>
      </c>
      <c r="AD6" s="64">
        <f t="shared" si="2"/>
        <v>378</v>
      </c>
      <c r="AE6" s="64">
        <f t="shared" si="2"/>
        <v>477.8</v>
      </c>
      <c r="AF6" s="64">
        <f t="shared" si="2"/>
        <v>373.2</v>
      </c>
      <c r="AG6" s="64">
        <f t="shared" si="2"/>
        <v>742.8</v>
      </c>
      <c r="AH6" s="64">
        <f t="shared" si="2"/>
        <v>385.7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3.1</v>
      </c>
      <c r="AP6" s="64">
        <f t="shared" si="3"/>
        <v>6.3</v>
      </c>
      <c r="AQ6" s="64">
        <f t="shared" si="3"/>
        <v>4</v>
      </c>
      <c r="AR6" s="64">
        <f t="shared" si="3"/>
        <v>2</v>
      </c>
      <c r="AS6" s="64">
        <f t="shared" si="3"/>
        <v>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18</v>
      </c>
      <c r="BA6" s="65">
        <f t="shared" si="4"/>
        <v>21</v>
      </c>
      <c r="BB6" s="65">
        <f t="shared" si="4"/>
        <v>18</v>
      </c>
      <c r="BC6" s="65">
        <f t="shared" si="4"/>
        <v>15</v>
      </c>
      <c r="BD6" s="65">
        <f t="shared" si="4"/>
        <v>405</v>
      </c>
      <c r="BE6" s="63" t="str">
        <f>IF(BE8="-","",IF(BE8="-","【-】","【"&amp;SUBSTITUTE(TEXT(BE8,"#,##0"),"-","△")&amp;"】"))</f>
        <v>【2,345】</v>
      </c>
      <c r="BF6" s="64">
        <f>IF(BF8="-",NA(),BF8)</f>
        <v>77.3</v>
      </c>
      <c r="BG6" s="64">
        <f t="shared" ref="BG6:BO6" si="5">IF(BG8="-",NA(),BG8)</f>
        <v>274</v>
      </c>
      <c r="BH6" s="64">
        <f t="shared" si="5"/>
        <v>299.7</v>
      </c>
      <c r="BI6" s="64">
        <f t="shared" si="5"/>
        <v>235.4</v>
      </c>
      <c r="BJ6" s="64">
        <f t="shared" si="5"/>
        <v>-74.099999999999994</v>
      </c>
      <c r="BK6" s="64">
        <f t="shared" si="5"/>
        <v>34.700000000000003</v>
      </c>
      <c r="BL6" s="64">
        <f t="shared" si="5"/>
        <v>39.6</v>
      </c>
      <c r="BM6" s="64">
        <f t="shared" si="5"/>
        <v>29</v>
      </c>
      <c r="BN6" s="64">
        <f t="shared" si="5"/>
        <v>32.9</v>
      </c>
      <c r="BO6" s="64">
        <f t="shared" si="5"/>
        <v>-121.8</v>
      </c>
      <c r="BP6" s="61" t="str">
        <f>IF(BP8="-","",IF(BP8="-","【-】","【"&amp;SUBSTITUTE(TEXT(BP8,"#,##0.0"),"-","△")&amp;"】"))</f>
        <v>【△65.9】</v>
      </c>
      <c r="BQ6" s="65">
        <f>IF(BQ8="-",NA(),BQ8)</f>
        <v>17346</v>
      </c>
      <c r="BR6" s="65">
        <f t="shared" ref="BR6:BZ6" si="6">IF(BR8="-",NA(),BR8)</f>
        <v>17896</v>
      </c>
      <c r="BS6" s="65">
        <f t="shared" si="6"/>
        <v>19797</v>
      </c>
      <c r="BT6" s="65">
        <f t="shared" si="6"/>
        <v>16983</v>
      </c>
      <c r="BU6" s="65">
        <f t="shared" si="6"/>
        <v>-5106</v>
      </c>
      <c r="BV6" s="65">
        <f t="shared" si="6"/>
        <v>7123</v>
      </c>
      <c r="BW6" s="65">
        <f t="shared" si="6"/>
        <v>8017</v>
      </c>
      <c r="BX6" s="65">
        <f t="shared" si="6"/>
        <v>8137</v>
      </c>
      <c r="BY6" s="65">
        <f t="shared" si="6"/>
        <v>8005</v>
      </c>
      <c r="BZ6" s="65">
        <f t="shared" si="6"/>
        <v>2698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105</v>
      </c>
      <c r="CM6" s="63">
        <f t="shared" ref="CM6:CN6" si="7">CM8</f>
        <v>0</v>
      </c>
      <c r="CN6" s="63">
        <f t="shared" si="7"/>
        <v>63000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105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62.8</v>
      </c>
      <c r="DF6" s="64">
        <f t="shared" si="8"/>
        <v>62.3</v>
      </c>
      <c r="DG6" s="64">
        <f t="shared" si="8"/>
        <v>87.9</v>
      </c>
      <c r="DH6" s="64">
        <f t="shared" si="8"/>
        <v>56.3</v>
      </c>
      <c r="DI6" s="64">
        <f t="shared" si="8"/>
        <v>70.3</v>
      </c>
      <c r="DJ6" s="61" t="str">
        <f>IF(DJ8="-","",IF(DJ8="-","【-】","【"&amp;SUBSTITUTE(TEXT(DJ8,"#,##0.0"),"-","△")&amp;"】"))</f>
        <v>【183.4】</v>
      </c>
      <c r="DK6" s="64">
        <f>IF(DK8="-",NA(),DK8)</f>
        <v>179.3</v>
      </c>
      <c r="DL6" s="64">
        <f t="shared" ref="DL6:DT6" si="9">IF(DL8="-",NA(),DL8)</f>
        <v>173.2</v>
      </c>
      <c r="DM6" s="64">
        <f t="shared" si="9"/>
        <v>192.7</v>
      </c>
      <c r="DN6" s="64">
        <f t="shared" si="9"/>
        <v>157.30000000000001</v>
      </c>
      <c r="DO6" s="64">
        <f t="shared" si="9"/>
        <v>117.1</v>
      </c>
      <c r="DP6" s="64">
        <f t="shared" si="9"/>
        <v>288.2</v>
      </c>
      <c r="DQ6" s="64">
        <f t="shared" si="9"/>
        <v>287.39999999999998</v>
      </c>
      <c r="DR6" s="64">
        <f t="shared" si="9"/>
        <v>290.39999999999998</v>
      </c>
      <c r="DS6" s="64">
        <f t="shared" si="9"/>
        <v>304.89999999999998</v>
      </c>
      <c r="DT6" s="64">
        <f t="shared" si="9"/>
        <v>224.4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106</v>
      </c>
      <c r="B7" s="60">
        <f t="shared" ref="B7:X7" si="10">B8</f>
        <v>2020</v>
      </c>
      <c r="C7" s="60">
        <f t="shared" si="10"/>
        <v>221309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静岡県　浜松市</v>
      </c>
      <c r="I7" s="60" t="str">
        <f t="shared" si="10"/>
        <v>新川南駐車場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50</v>
      </c>
      <c r="S7" s="62" t="str">
        <f t="shared" si="10"/>
        <v>駅</v>
      </c>
      <c r="T7" s="62" t="str">
        <f t="shared" si="10"/>
        <v>有</v>
      </c>
      <c r="U7" s="63">
        <f t="shared" si="10"/>
        <v>2060</v>
      </c>
      <c r="V7" s="63">
        <f t="shared" si="10"/>
        <v>82</v>
      </c>
      <c r="W7" s="63">
        <f t="shared" si="10"/>
        <v>300</v>
      </c>
      <c r="X7" s="62" t="str">
        <f t="shared" si="10"/>
        <v>利用料金制</v>
      </c>
      <c r="Y7" s="64">
        <f>Y8</f>
        <v>439.7</v>
      </c>
      <c r="Z7" s="64">
        <f t="shared" ref="Z7:AH7" si="11">Z8</f>
        <v>374</v>
      </c>
      <c r="AA7" s="64">
        <f t="shared" si="11"/>
        <v>399.7</v>
      </c>
      <c r="AB7" s="64">
        <f t="shared" si="11"/>
        <v>335.4</v>
      </c>
      <c r="AC7" s="64">
        <f t="shared" si="11"/>
        <v>25.9</v>
      </c>
      <c r="AD7" s="64">
        <f t="shared" si="11"/>
        <v>378</v>
      </c>
      <c r="AE7" s="64">
        <f t="shared" si="11"/>
        <v>477.8</v>
      </c>
      <c r="AF7" s="64">
        <f t="shared" si="11"/>
        <v>373.2</v>
      </c>
      <c r="AG7" s="64">
        <f t="shared" si="11"/>
        <v>742.8</v>
      </c>
      <c r="AH7" s="64">
        <f t="shared" si="11"/>
        <v>385.7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3.1</v>
      </c>
      <c r="AP7" s="64">
        <f t="shared" si="12"/>
        <v>6.3</v>
      </c>
      <c r="AQ7" s="64">
        <f t="shared" si="12"/>
        <v>4</v>
      </c>
      <c r="AR7" s="64">
        <f t="shared" si="12"/>
        <v>2</v>
      </c>
      <c r="AS7" s="64">
        <f t="shared" si="12"/>
        <v>9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18</v>
      </c>
      <c r="BA7" s="65">
        <f t="shared" si="13"/>
        <v>21</v>
      </c>
      <c r="BB7" s="65">
        <f t="shared" si="13"/>
        <v>18</v>
      </c>
      <c r="BC7" s="65">
        <f t="shared" si="13"/>
        <v>15</v>
      </c>
      <c r="BD7" s="65">
        <f t="shared" si="13"/>
        <v>405</v>
      </c>
      <c r="BE7" s="63"/>
      <c r="BF7" s="64">
        <f>BF8</f>
        <v>77.3</v>
      </c>
      <c r="BG7" s="64">
        <f t="shared" ref="BG7:BO7" si="14">BG8</f>
        <v>274</v>
      </c>
      <c r="BH7" s="64">
        <f t="shared" si="14"/>
        <v>299.7</v>
      </c>
      <c r="BI7" s="64">
        <f t="shared" si="14"/>
        <v>235.4</v>
      </c>
      <c r="BJ7" s="64">
        <f t="shared" si="14"/>
        <v>-74.099999999999994</v>
      </c>
      <c r="BK7" s="64">
        <f t="shared" si="14"/>
        <v>34.700000000000003</v>
      </c>
      <c r="BL7" s="64">
        <f t="shared" si="14"/>
        <v>39.6</v>
      </c>
      <c r="BM7" s="64">
        <f t="shared" si="14"/>
        <v>29</v>
      </c>
      <c r="BN7" s="64">
        <f t="shared" si="14"/>
        <v>32.9</v>
      </c>
      <c r="BO7" s="64">
        <f t="shared" si="14"/>
        <v>-121.8</v>
      </c>
      <c r="BP7" s="61"/>
      <c r="BQ7" s="65">
        <f>BQ8</f>
        <v>17346</v>
      </c>
      <c r="BR7" s="65">
        <f t="shared" ref="BR7:BZ7" si="15">BR8</f>
        <v>17896</v>
      </c>
      <c r="BS7" s="65">
        <f t="shared" si="15"/>
        <v>19797</v>
      </c>
      <c r="BT7" s="65">
        <f t="shared" si="15"/>
        <v>16983</v>
      </c>
      <c r="BU7" s="65">
        <f t="shared" si="15"/>
        <v>-5106</v>
      </c>
      <c r="BV7" s="65">
        <f t="shared" si="15"/>
        <v>7123</v>
      </c>
      <c r="BW7" s="65">
        <f t="shared" si="15"/>
        <v>8017</v>
      </c>
      <c r="BX7" s="65">
        <f t="shared" si="15"/>
        <v>8137</v>
      </c>
      <c r="BY7" s="65">
        <f t="shared" si="15"/>
        <v>8005</v>
      </c>
      <c r="BZ7" s="65">
        <f t="shared" si="15"/>
        <v>2698</v>
      </c>
      <c r="CA7" s="63"/>
      <c r="CB7" s="64" t="s">
        <v>107</v>
      </c>
      <c r="CC7" s="64" t="s">
        <v>107</v>
      </c>
      <c r="CD7" s="64" t="s">
        <v>107</v>
      </c>
      <c r="CE7" s="64" t="s">
        <v>107</v>
      </c>
      <c r="CF7" s="64" t="s">
        <v>107</v>
      </c>
      <c r="CG7" s="64" t="s">
        <v>107</v>
      </c>
      <c r="CH7" s="64" t="s">
        <v>107</v>
      </c>
      <c r="CI7" s="64" t="s">
        <v>107</v>
      </c>
      <c r="CJ7" s="64" t="s">
        <v>107</v>
      </c>
      <c r="CK7" s="64" t="s">
        <v>105</v>
      </c>
      <c r="CL7" s="61"/>
      <c r="CM7" s="63">
        <f>CM8</f>
        <v>0</v>
      </c>
      <c r="CN7" s="63">
        <f>CN8</f>
        <v>63000</v>
      </c>
      <c r="CO7" s="64" t="s">
        <v>107</v>
      </c>
      <c r="CP7" s="64" t="s">
        <v>107</v>
      </c>
      <c r="CQ7" s="64" t="s">
        <v>107</v>
      </c>
      <c r="CR7" s="64" t="s">
        <v>107</v>
      </c>
      <c r="CS7" s="64" t="s">
        <v>107</v>
      </c>
      <c r="CT7" s="64" t="s">
        <v>107</v>
      </c>
      <c r="CU7" s="64" t="s">
        <v>107</v>
      </c>
      <c r="CV7" s="64" t="s">
        <v>107</v>
      </c>
      <c r="CW7" s="64" t="s">
        <v>107</v>
      </c>
      <c r="CX7" s="64" t="s">
        <v>108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62.8</v>
      </c>
      <c r="DF7" s="64">
        <f t="shared" si="16"/>
        <v>62.3</v>
      </c>
      <c r="DG7" s="64">
        <f t="shared" si="16"/>
        <v>87.9</v>
      </c>
      <c r="DH7" s="64">
        <f t="shared" si="16"/>
        <v>56.3</v>
      </c>
      <c r="DI7" s="64">
        <f t="shared" si="16"/>
        <v>70.3</v>
      </c>
      <c r="DJ7" s="61"/>
      <c r="DK7" s="64">
        <f>DK8</f>
        <v>179.3</v>
      </c>
      <c r="DL7" s="64">
        <f t="shared" ref="DL7:DT7" si="17">DL8</f>
        <v>173.2</v>
      </c>
      <c r="DM7" s="64">
        <f t="shared" si="17"/>
        <v>192.7</v>
      </c>
      <c r="DN7" s="64">
        <f t="shared" si="17"/>
        <v>157.30000000000001</v>
      </c>
      <c r="DO7" s="64">
        <f t="shared" si="17"/>
        <v>117.1</v>
      </c>
      <c r="DP7" s="64">
        <f t="shared" si="17"/>
        <v>288.2</v>
      </c>
      <c r="DQ7" s="64">
        <f t="shared" si="17"/>
        <v>287.39999999999998</v>
      </c>
      <c r="DR7" s="64">
        <f t="shared" si="17"/>
        <v>290.39999999999998</v>
      </c>
      <c r="DS7" s="64">
        <f t="shared" si="17"/>
        <v>304.89999999999998</v>
      </c>
      <c r="DT7" s="64">
        <f t="shared" si="17"/>
        <v>224.4</v>
      </c>
      <c r="DU7" s="61"/>
    </row>
    <row r="8" spans="1:125" s="66" customFormat="1" x14ac:dyDescent="0.15">
      <c r="A8" s="49"/>
      <c r="B8" s="67">
        <v>2020</v>
      </c>
      <c r="C8" s="67">
        <v>221309</v>
      </c>
      <c r="D8" s="67">
        <v>47</v>
      </c>
      <c r="E8" s="67">
        <v>14</v>
      </c>
      <c r="F8" s="67">
        <v>0</v>
      </c>
      <c r="G8" s="67">
        <v>3</v>
      </c>
      <c r="H8" s="67" t="s">
        <v>109</v>
      </c>
      <c r="I8" s="67" t="s">
        <v>110</v>
      </c>
      <c r="J8" s="67" t="s">
        <v>111</v>
      </c>
      <c r="K8" s="67" t="s">
        <v>112</v>
      </c>
      <c r="L8" s="67" t="s">
        <v>113</v>
      </c>
      <c r="M8" s="67" t="s">
        <v>114</v>
      </c>
      <c r="N8" s="67" t="s">
        <v>115</v>
      </c>
      <c r="O8" s="68" t="s">
        <v>116</v>
      </c>
      <c r="P8" s="69" t="s">
        <v>117</v>
      </c>
      <c r="Q8" s="69" t="s">
        <v>118</v>
      </c>
      <c r="R8" s="70">
        <v>50</v>
      </c>
      <c r="S8" s="69" t="s">
        <v>119</v>
      </c>
      <c r="T8" s="69" t="s">
        <v>120</v>
      </c>
      <c r="U8" s="70">
        <v>2060</v>
      </c>
      <c r="V8" s="70">
        <v>82</v>
      </c>
      <c r="W8" s="70">
        <v>300</v>
      </c>
      <c r="X8" s="69" t="s">
        <v>121</v>
      </c>
      <c r="Y8" s="71">
        <v>439.7</v>
      </c>
      <c r="Z8" s="71">
        <v>374</v>
      </c>
      <c r="AA8" s="71">
        <v>399.7</v>
      </c>
      <c r="AB8" s="71">
        <v>335.4</v>
      </c>
      <c r="AC8" s="71">
        <v>25.9</v>
      </c>
      <c r="AD8" s="71">
        <v>378</v>
      </c>
      <c r="AE8" s="71">
        <v>477.8</v>
      </c>
      <c r="AF8" s="71">
        <v>373.2</v>
      </c>
      <c r="AG8" s="71">
        <v>742.8</v>
      </c>
      <c r="AH8" s="71">
        <v>385.7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3.1</v>
      </c>
      <c r="AP8" s="71">
        <v>6.3</v>
      </c>
      <c r="AQ8" s="71">
        <v>4</v>
      </c>
      <c r="AR8" s="71">
        <v>2</v>
      </c>
      <c r="AS8" s="71">
        <v>9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18</v>
      </c>
      <c r="BA8" s="72">
        <v>21</v>
      </c>
      <c r="BB8" s="72">
        <v>18</v>
      </c>
      <c r="BC8" s="72">
        <v>15</v>
      </c>
      <c r="BD8" s="72">
        <v>405</v>
      </c>
      <c r="BE8" s="72">
        <v>2345</v>
      </c>
      <c r="BF8" s="71">
        <v>77.3</v>
      </c>
      <c r="BG8" s="71">
        <v>274</v>
      </c>
      <c r="BH8" s="71">
        <v>299.7</v>
      </c>
      <c r="BI8" s="71">
        <v>235.4</v>
      </c>
      <c r="BJ8" s="71">
        <v>-74.099999999999994</v>
      </c>
      <c r="BK8" s="71">
        <v>34.700000000000003</v>
      </c>
      <c r="BL8" s="71">
        <v>39.6</v>
      </c>
      <c r="BM8" s="71">
        <v>29</v>
      </c>
      <c r="BN8" s="71">
        <v>32.9</v>
      </c>
      <c r="BO8" s="71">
        <v>-121.8</v>
      </c>
      <c r="BP8" s="68">
        <v>-65.900000000000006</v>
      </c>
      <c r="BQ8" s="72">
        <v>17346</v>
      </c>
      <c r="BR8" s="72">
        <v>17896</v>
      </c>
      <c r="BS8" s="72">
        <v>19797</v>
      </c>
      <c r="BT8" s="73">
        <v>16983</v>
      </c>
      <c r="BU8" s="73">
        <v>-5106</v>
      </c>
      <c r="BV8" s="72">
        <v>7123</v>
      </c>
      <c r="BW8" s="72">
        <v>8017</v>
      </c>
      <c r="BX8" s="72">
        <v>8137</v>
      </c>
      <c r="BY8" s="72">
        <v>8005</v>
      </c>
      <c r="BZ8" s="72">
        <v>2698</v>
      </c>
      <c r="CA8" s="70">
        <v>3932</v>
      </c>
      <c r="CB8" s="71" t="s">
        <v>113</v>
      </c>
      <c r="CC8" s="71" t="s">
        <v>113</v>
      </c>
      <c r="CD8" s="71" t="s">
        <v>113</v>
      </c>
      <c r="CE8" s="71" t="s">
        <v>113</v>
      </c>
      <c r="CF8" s="71" t="s">
        <v>113</v>
      </c>
      <c r="CG8" s="71" t="s">
        <v>113</v>
      </c>
      <c r="CH8" s="71" t="s">
        <v>113</v>
      </c>
      <c r="CI8" s="71" t="s">
        <v>113</v>
      </c>
      <c r="CJ8" s="71" t="s">
        <v>113</v>
      </c>
      <c r="CK8" s="71" t="s">
        <v>113</v>
      </c>
      <c r="CL8" s="68" t="s">
        <v>113</v>
      </c>
      <c r="CM8" s="70">
        <v>0</v>
      </c>
      <c r="CN8" s="70">
        <v>63000</v>
      </c>
      <c r="CO8" s="71" t="s">
        <v>113</v>
      </c>
      <c r="CP8" s="71" t="s">
        <v>113</v>
      </c>
      <c r="CQ8" s="71" t="s">
        <v>113</v>
      </c>
      <c r="CR8" s="71" t="s">
        <v>113</v>
      </c>
      <c r="CS8" s="71" t="s">
        <v>113</v>
      </c>
      <c r="CT8" s="71" t="s">
        <v>113</v>
      </c>
      <c r="CU8" s="71" t="s">
        <v>113</v>
      </c>
      <c r="CV8" s="71" t="s">
        <v>113</v>
      </c>
      <c r="CW8" s="71" t="s">
        <v>113</v>
      </c>
      <c r="CX8" s="71" t="s">
        <v>113</v>
      </c>
      <c r="CY8" s="68" t="s">
        <v>113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62.8</v>
      </c>
      <c r="DF8" s="71">
        <v>62.3</v>
      </c>
      <c r="DG8" s="71">
        <v>87.9</v>
      </c>
      <c r="DH8" s="71">
        <v>56.3</v>
      </c>
      <c r="DI8" s="71">
        <v>70.3</v>
      </c>
      <c r="DJ8" s="68">
        <v>183.4</v>
      </c>
      <c r="DK8" s="71">
        <v>179.3</v>
      </c>
      <c r="DL8" s="71">
        <v>173.2</v>
      </c>
      <c r="DM8" s="71">
        <v>192.7</v>
      </c>
      <c r="DN8" s="71">
        <v>157.30000000000001</v>
      </c>
      <c r="DO8" s="71">
        <v>117.1</v>
      </c>
      <c r="DP8" s="71">
        <v>288.2</v>
      </c>
      <c r="DQ8" s="71">
        <v>287.39999999999998</v>
      </c>
      <c r="DR8" s="71">
        <v>290.39999999999998</v>
      </c>
      <c r="DS8" s="71">
        <v>304.89999999999998</v>
      </c>
      <c r="DT8" s="71">
        <v>224.4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122</v>
      </c>
      <c r="C10" s="78" t="s">
        <v>123</v>
      </c>
      <c r="D10" s="78" t="s">
        <v>124</v>
      </c>
      <c r="E10" s="78" t="s">
        <v>125</v>
      </c>
      <c r="F10" s="78" t="s">
        <v>126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2021-12-17T06:03:14Z</dcterms:created>
  <dcterms:modified xsi:type="dcterms:W3CDTF">2022-01-21T08:21:30Z</dcterms:modified>
  <cp:category/>
</cp:coreProperties>
</file>