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1ZJTDPcG2OJCcariY6z/kckVr3NbMLXgrbNYbb92vJxDpkHsb7wRJy81/Uis2LfY5Ezh6fSt/OpyCn/4Cdy5AA==" workbookSaltValue="Ziesj3eE8cfQArO0hkJEbg==" workbookSpinCount="100000" lockStructure="1"/>
  <bookViews>
    <workbookView xWindow="10080" yWindow="-15" windowWidth="10140" windowHeight="787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AC6" i="5"/>
  <c r="AB6" i="5"/>
  <c r="LP8" i="4" s="1"/>
  <c r="AA6" i="5"/>
  <c r="Z6" i="5"/>
  <c r="Y6" i="5"/>
  <c r="X6" i="5"/>
  <c r="EG12" i="4" s="1"/>
  <c r="W6" i="5"/>
  <c r="V6" i="5"/>
  <c r="U6" i="5"/>
  <c r="T6" i="5"/>
  <c r="S6" i="5"/>
  <c r="EG10" i="4" s="1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CN12" i="4"/>
  <c r="AU12" i="4"/>
  <c r="B12" i="4"/>
  <c r="JW10" i="4"/>
  <c r="ID10" i="4"/>
  <c r="FZ10" i="4"/>
  <c r="CN10" i="4"/>
  <c r="AU10" i="4"/>
  <c r="B10" i="4"/>
  <c r="JW8" i="4"/>
  <c r="ID8" i="4"/>
  <c r="FZ8" i="4"/>
  <c r="EG8" i="4"/>
  <c r="CN8" i="4"/>
  <c r="AU8" i="4"/>
  <c r="B6" i="4"/>
  <c r="CS78" i="4" l="1"/>
  <c r="BX54" i="4"/>
  <c r="BX32" i="4"/>
  <c r="MN54" i="4"/>
  <c r="MN32" i="4"/>
  <c r="MH78" i="4"/>
  <c r="IZ54" i="4"/>
  <c r="IZ32" i="4"/>
  <c r="HM78" i="4"/>
  <c r="FL54" i="4"/>
  <c r="FL32" i="4"/>
  <c r="C11" i="5"/>
  <c r="D11" i="5"/>
  <c r="E11" i="5"/>
  <c r="B11" i="5"/>
  <c r="DS54" i="4" l="1"/>
  <c r="AE32" i="4"/>
  <c r="AN78" i="4"/>
  <c r="AE54" i="4"/>
  <c r="KU54" i="4"/>
  <c r="KU32" i="4"/>
  <c r="FH78" i="4"/>
  <c r="DS32" i="4"/>
  <c r="KC78" i="4"/>
  <c r="HG54" i="4"/>
  <c r="HG32" i="4"/>
  <c r="GR32" i="4"/>
  <c r="U78" i="4"/>
  <c r="P54" i="4"/>
  <c r="P32" i="4"/>
  <c r="GR54" i="4"/>
  <c r="EO78" i="4"/>
  <c r="DD54" i="4"/>
  <c r="DD32" i="4"/>
  <c r="KF54" i="4"/>
  <c r="KF32" i="4"/>
  <c r="JJ78" i="4"/>
  <c r="IK54" i="4"/>
  <c r="IK32" i="4"/>
  <c r="GT78" i="4"/>
  <c r="EW54" i="4"/>
  <c r="EW32" i="4"/>
  <c r="LY54" i="4"/>
  <c r="LY32" i="4"/>
  <c r="LO78" i="4"/>
  <c r="BZ78" i="4"/>
  <c r="BI54" i="4"/>
  <c r="BI32" i="4"/>
  <c r="LJ32" i="4"/>
  <c r="KV78" i="4"/>
  <c r="HV54" i="4"/>
  <c r="HV32" i="4"/>
  <c r="LJ54" i="4"/>
  <c r="GA78" i="4"/>
  <c r="EH54" i="4"/>
  <c r="EH32" i="4"/>
  <c r="BG78" i="4"/>
  <c r="AT54" i="4"/>
  <c r="AT32" i="4"/>
</calcChain>
</file>

<file path=xl/sharedStrings.xml><?xml version="1.0" encoding="utf-8"?>
<sst xmlns="http://schemas.openxmlformats.org/spreadsheetml/2006/main" count="326" uniqueCount="198">
  <si>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</si>
  <si>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</si>
  <si>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</si>
  <si>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</si>
  <si>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</si>
  <si>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</si>
  <si>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</si>
  <si>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</si>
  <si>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</si>
  <si>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</si>
  <si>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</si>
  <si>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</si>
  <si>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</si>
  <si>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</si>
  <si>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</si>
  <si>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</si>
  <si>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</si>
  <si>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</si>
  <si>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</si>
  <si>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</si>
  <si>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</si>
  <si>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</si>
  <si>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</si>
  <si>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</si>
  <si>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</si>
  <si>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</si>
  <si>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</si>
  <si>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</si>
  <si>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</si>
  <si>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</si>
  <si>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</si>
  <si>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</si>
  <si>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</si>
  <si>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</si>
  <si>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</si>
  <si>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</si>
  <si>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</si>
  <si>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</si>
  <si>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</si>
  <si>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</si>
  <si>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</si>
  <si>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</si>
  <si>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</si>
  <si>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</si>
  <si>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</si>
  <si>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</si>
  <si>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</si>
  <si>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</si>
  <si>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</si>
  <si>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</si>
  <si>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</si>
  <si>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</si>
  <si>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</si>
  <si>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</si>
  <si>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</si>
  <si>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</si>
  <si>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</si>
  <si>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</si>
  <si>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</si>
  <si>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</si>
  <si>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</si>
  <si>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</si>
  <si>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</si>
  <si>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</si>
  <si>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</si>
  <si>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</si>
  <si>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</si>
  <si>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</si>
  <si>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</si>
  <si>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</si>
  <si>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</si>
  <si>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</si>
  <si>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</si>
  <si>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</si>
  <si>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</si>
  <si>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</si>
  <si>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</si>
  <si>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</si>
  <si>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</si>
  <si>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</si>
  <si>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</si>
  <si>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</si>
  <si>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</si>
  <si>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</si>
  <si>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</si>
  <si>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</si>
  <si>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</si>
  <si>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</si>
  <si>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</si>
  <si>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</si>
  <si>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</si>
  <si>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</si>
  <si>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</si>
  <si>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</si>
  <si>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</si>
  <si>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</si>
  <si>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</si>
  <si>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</si>
  <si>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</si>
  <si>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</si>
  <si>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</si>
  <si>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</si>
  <si>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</si>
  <si>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</si>
  <si>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</si>
  <si>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</si>
  <si>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</si>
  <si>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</si>
  <si>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</si>
  <si>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</si>
  <si>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</si>
  <si>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</si>
  <si>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</si>
  <si>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</si>
  <si>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</si>
  <si>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</si>
  <si>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</si>
  <si>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</si>
  <si>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</si>
  <si>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</si>
  <si>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</si>
  <si>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</si>
  <si>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</si>
  <si>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</si>
  <si>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</si>
  <si>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</si>
  <si>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</si>
  <si>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</si>
  <si>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</si>
  <si>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</si>
  <si>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</si>
  <si>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</si>
  <si>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</si>
  <si>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</si>
  <si>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</si>
  <si>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</si>
  <si>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</si>
  <si>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</si>
  <si>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</si>
  <si>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</si>
  <si>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</si>
  <si>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</si>
  <si>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</si>
  <si>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</si>
  <si>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</si>
  <si>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</si>
  <si>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</si>
  <si>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</si>
  <si>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</si>
  <si>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</si>
  <si>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</si>
  <si>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</si>
  <si>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</si>
  <si>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</si>
  <si>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</si>
  <si>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</si>
  <si>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</si>
  <si>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</si>
  <si>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</si>
  <si>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</si>
  <si>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</si>
  <si>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</si>
  <si>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</si>
  <si>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</si>
  <si>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</si>
  <si>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</si>
  <si>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</si>
  <si>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</si>
  <si>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</si>
  <si>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</si>
  <si>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</si>
  <si>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</si>
  <si>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</si>
  <si>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</si>
  <si>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</si>
  <si>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</si>
  <si>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</si>
  <si>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浜松医療センター</t>
  </si>
  <si>
    <t>当然財務</t>
  </si>
  <si>
    <t>病院事業</t>
  </si>
  <si>
    <t>一般病院</t>
  </si>
  <si>
    <t>500床以上</t>
  </si>
  <si>
    <t>非設置</t>
  </si>
  <si>
    <t>指定管理者(利用料金制)</t>
  </si>
  <si>
    <t>対象</t>
  </si>
  <si>
    <t>ド 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</si>
  <si>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</si>
  <si>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</si>
  <si>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</si>
  <si>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</si>
  <si>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</si>
  <si>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</si>
  <si>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</si>
  <si>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</si>
  <si>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浜松医療センターは、救急・小児・周産期医療を中心に4疾病や感染症、エイズなどの政策的医療を提供している。また、「地域医療支援病院」や「災害拠点病院」、「がん診療連携拠点病院」の指定を受け、第二次、第三次救急病院として24時間365日患者を受け入れ、地域医療に不可欠な存在として、高度急性期・急性期を中心とした医療を提供している。
新型コロナウイルス感染症への対応としては、「重点医療機関」の指定を受け、専用病床を確保し患者の治療にあたった。</t>
    <phoneticPr fontId="5"/>
  </si>
  <si>
    <t>当院は、築後49年を経過しており、有形固定資産減価償却率が高く、施設の老朽化や患者の療養環境の向上が課題となっているため、令和6年1月開院を目途に新病院の整備を進めている。経常収支比率は100%を継続して超えており、更新経費は経常収益で賄える見込みである。</t>
    <phoneticPr fontId="5"/>
  </si>
  <si>
    <t>浜松医療センターにおいては、不採算・特殊医療を担いつつ、高度な医療を行うことで、患者1人1日当たりの収益を向上させることが課題である。また、新病院の整備により、救急・災害医療、循環器系疾患医療、がん医療の3つの機能について重点的に強化し、ハイパー急性期病院を目指すことで、医業収支比率の向上を図る必要がある。
新型コロナウイルス感染症への対応では、引き続き公立病院として地域で求められる医療を提供していく。</t>
    <phoneticPr fontId="5"/>
  </si>
  <si>
    <t>当院が属する二次医療圏には、一般病床が500床を超える病院が当院を含め4院あり、病院機能の役割分担が求められている。そのような状況の中、当院は不採算・特殊医療を積極的に担っているため、患者1人1日当たりの収益は平均値を下回っている。また、新型コロナウイルス感染拡大による救急・紹介患者の減少や令和2年度末のクラスター発生に伴う診療休止などの影響により、病床利用率は前年度より0.7ポイント下回った。
医業収支比率は、診療単価の増に伴う入院外来収益等の増加により、前年度より2.9ポイント上回った。</t>
    <rPh sb="146" eb="148">
      <t>レイワ</t>
    </rPh>
    <rPh sb="149" eb="152">
      <t>ネンドマツ</t>
    </rPh>
    <rPh sb="208" eb="210">
      <t>シンリョウ</t>
    </rPh>
    <rPh sb="210" eb="212">
      <t>タンカ</t>
    </rPh>
    <rPh sb="213" eb="214">
      <t>ゾウ</t>
    </rPh>
    <rPh sb="215" eb="216">
      <t>トモナ</t>
    </rPh>
    <rPh sb="217" eb="219">
      <t>ニュウイン</t>
    </rPh>
    <rPh sb="219" eb="221">
      <t>ガイライ</t>
    </rPh>
    <rPh sb="221" eb="223">
      <t>シュウエキ</t>
    </rPh>
    <rPh sb="223" eb="224">
      <t>トウ</t>
    </rPh>
    <rPh sb="225" eb="227">
      <t>ゾウカ</t>
    </rPh>
    <rPh sb="243" eb="244">
      <t>ウエ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</si>
</sst>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85.5</c:v>
                </c:pt>
                <c:pt idx="1">
                  <c:v>85.6</c:v>
                </c:pt>
                <c:pt idx="2">
                  <c:v>83.6</c:v>
                </c:pt>
                <c:pt idx="3">
                  <c:v>76.8</c:v>
                </c:pt>
                <c:pt idx="4">
                  <c:v>76.099999999999994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7-4DFC-B905-3483C6B8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09248"/>
        <c:axId val="17570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79.900000000000006</c:v>
                </c:pt>
                <c:pt idx="1">
                  <c:v>80.2</c:v>
                </c:pt>
                <c:pt idx="2">
                  <c:v>79.8</c:v>
                </c:pt>
                <c:pt idx="3">
                  <c:v>70.599999999999994</c:v>
                </c:pt>
                <c:pt idx="4">
                  <c:v>71.400000000000006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47-4DFC-B905-3483C6B8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09248"/>
        <c:axId val="175707648"/>
      </c:lineChart>
      <c:catAx>
        <c:axId val="167909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75707648"/>
        <c:crosses val="autoZero"/>
        <c:auto val="1"/>
        <c:lblAlgn val="ctr"/>
        <c:lblOffset val="100"/>
        <c:noMultiLvlLbl val="1"/>
      </c:catAx>
      <c:valAx>
        <c:axId val="17570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7909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15463</c:v>
                </c:pt>
                <c:pt idx="1">
                  <c:v>15919</c:v>
                </c:pt>
                <c:pt idx="2">
                  <c:v>17542</c:v>
                </c:pt>
                <c:pt idx="3">
                  <c:v>18770</c:v>
                </c:pt>
                <c:pt idx="4">
                  <c:v>19184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5C-4254-8EE2-239D9F6B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792832"/>
        <c:axId val="25879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18393</c:v>
                </c:pt>
                <c:pt idx="1">
                  <c:v>19207</c:v>
                </c:pt>
                <c:pt idx="2">
                  <c:v>20687</c:v>
                </c:pt>
                <c:pt idx="3">
                  <c:v>22637</c:v>
                </c:pt>
                <c:pt idx="4">
                  <c:v>23244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5C-4254-8EE2-239D9F6B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792832"/>
        <c:axId val="258799104"/>
      </c:lineChart>
      <c:catAx>
        <c:axId val="258792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799104"/>
        <c:crosses val="autoZero"/>
        <c:auto val="1"/>
        <c:lblAlgn val="ctr"/>
        <c:lblOffset val="100"/>
        <c:noMultiLvlLbl val="1"/>
      </c:catAx>
      <c:valAx>
        <c:axId val="25879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8792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60768</c:v>
                </c:pt>
                <c:pt idx="1">
                  <c:v>63027</c:v>
                </c:pt>
                <c:pt idx="2">
                  <c:v>65186</c:v>
                </c:pt>
                <c:pt idx="3">
                  <c:v>66257</c:v>
                </c:pt>
                <c:pt idx="4">
                  <c:v>71978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2E-4E92-9745-C5E74B9DE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808448"/>
        <c:axId val="25882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66228</c:v>
                </c:pt>
                <c:pt idx="1">
                  <c:v>68751</c:v>
                </c:pt>
                <c:pt idx="2">
                  <c:v>70630</c:v>
                </c:pt>
                <c:pt idx="3">
                  <c:v>75766</c:v>
                </c:pt>
                <c:pt idx="4">
                  <c:v>79610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2E-4E92-9745-C5E74B9DE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808448"/>
        <c:axId val="258822912"/>
      </c:lineChart>
      <c:catAx>
        <c:axId val="258808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822912"/>
        <c:crosses val="autoZero"/>
        <c:auto val="1"/>
        <c:lblAlgn val="ctr"/>
        <c:lblOffset val="100"/>
        <c:noMultiLvlLbl val="1"/>
      </c:catAx>
      <c:valAx>
        <c:axId val="25882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8808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2-4E41-93B3-53C1F84CC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05536"/>
        <c:axId val="26690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34.9</c:v>
                </c:pt>
                <c:pt idx="1">
                  <c:v>32.6</c:v>
                </c:pt>
                <c:pt idx="2">
                  <c:v>27</c:v>
                </c:pt>
                <c:pt idx="3">
                  <c:v>34.200000000000003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12-4E41-93B3-53C1F84CC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05536"/>
        <c:axId val="266903936"/>
      </c:lineChart>
      <c:catAx>
        <c:axId val="26470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6903936"/>
        <c:crosses val="autoZero"/>
        <c:auto val="1"/>
        <c:lblAlgn val="ctr"/>
        <c:lblOffset val="100"/>
        <c:noMultiLvlLbl val="1"/>
      </c:catAx>
      <c:valAx>
        <c:axId val="26690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705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94.2</c:v>
                </c:pt>
                <c:pt idx="1">
                  <c:v>95.7</c:v>
                </c:pt>
                <c:pt idx="2">
                  <c:v>93.9</c:v>
                </c:pt>
                <c:pt idx="3">
                  <c:v>89.3</c:v>
                </c:pt>
                <c:pt idx="4">
                  <c:v>92.2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55-4407-8DAD-D43C5A205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627264"/>
        <c:axId val="23915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94</c:v>
                </c:pt>
                <c:pt idx="1">
                  <c:v>94.1</c:v>
                </c:pt>
                <c:pt idx="2">
                  <c:v>93.7</c:v>
                </c:pt>
                <c:pt idx="3">
                  <c:v>88.7</c:v>
                </c:pt>
                <c:pt idx="4">
                  <c:v>90.6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55-4407-8DAD-D43C5A205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27264"/>
        <c:axId val="239153152"/>
      </c:lineChart>
      <c:catAx>
        <c:axId val="2376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39153152"/>
        <c:crosses val="autoZero"/>
        <c:auto val="1"/>
        <c:lblAlgn val="ctr"/>
        <c:lblOffset val="100"/>
        <c:noMultiLvlLbl val="1"/>
      </c:catAx>
      <c:valAx>
        <c:axId val="23915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76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102.4</c:v>
                </c:pt>
                <c:pt idx="1">
                  <c:v>103.9</c:v>
                </c:pt>
                <c:pt idx="2">
                  <c:v>102.4</c:v>
                </c:pt>
                <c:pt idx="3">
                  <c:v>103.8</c:v>
                </c:pt>
                <c:pt idx="4">
                  <c:v>109.7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CB-4B95-BE23-9F5D0B79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62880"/>
        <c:axId val="23916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100.1</c:v>
                </c:pt>
                <c:pt idx="1">
                  <c:v>100</c:v>
                </c:pt>
                <c:pt idx="2">
                  <c:v>99.2</c:v>
                </c:pt>
                <c:pt idx="3">
                  <c:v>102.9</c:v>
                </c:pt>
                <c:pt idx="4">
                  <c:v>106.1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CB-4B95-BE23-9F5D0B79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162880"/>
        <c:axId val="239164800"/>
      </c:lineChart>
      <c:catAx>
        <c:axId val="23916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39164800"/>
        <c:crosses val="autoZero"/>
        <c:auto val="1"/>
        <c:lblAlgn val="ctr"/>
        <c:lblOffset val="100"/>
        <c:noMultiLvlLbl val="1"/>
      </c:catAx>
      <c:valAx>
        <c:axId val="23916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3916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55.6</c:v>
                </c:pt>
                <c:pt idx="1">
                  <c:v>56.7</c:v>
                </c:pt>
                <c:pt idx="2">
                  <c:v>57.6</c:v>
                </c:pt>
                <c:pt idx="3">
                  <c:v>59.2</c:v>
                </c:pt>
                <c:pt idx="4">
                  <c:v>61.3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0B-4E59-93B1-B6764D10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03456"/>
        <c:axId val="23920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52</c:v>
                </c:pt>
                <c:pt idx="1">
                  <c:v>52.5</c:v>
                </c:pt>
                <c:pt idx="2">
                  <c:v>52.5</c:v>
                </c:pt>
                <c:pt idx="3">
                  <c:v>54</c:v>
                </c:pt>
                <c:pt idx="4">
                  <c:v>55.4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0B-4E59-93B1-B6764D10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203456"/>
        <c:axId val="239205376"/>
      </c:lineChart>
      <c:catAx>
        <c:axId val="239203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39205376"/>
        <c:crosses val="autoZero"/>
        <c:auto val="1"/>
        <c:lblAlgn val="ctr"/>
        <c:lblOffset val="100"/>
        <c:noMultiLvlLbl val="1"/>
      </c:catAx>
      <c:valAx>
        <c:axId val="23920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9203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72.3</c:v>
                </c:pt>
                <c:pt idx="1">
                  <c:v>74</c:v>
                </c:pt>
                <c:pt idx="2">
                  <c:v>70.900000000000006</c:v>
                </c:pt>
                <c:pt idx="3">
                  <c:v>72.5</c:v>
                </c:pt>
                <c:pt idx="4">
                  <c:v>74.900000000000006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C7-4066-B035-C6FC813D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08096"/>
        <c:axId val="253910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66</c:v>
                </c:pt>
                <c:pt idx="1">
                  <c:v>67.099999999999994</c:v>
                </c:pt>
                <c:pt idx="2">
                  <c:v>67.900000000000006</c:v>
                </c:pt>
                <c:pt idx="3">
                  <c:v>69.2</c:v>
                </c:pt>
                <c:pt idx="4">
                  <c:v>70.8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C7-4066-B035-C6FC813D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08096"/>
        <c:axId val="253910016"/>
      </c:lineChart>
      <c:catAx>
        <c:axId val="253908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910016"/>
        <c:crosses val="autoZero"/>
        <c:auto val="1"/>
        <c:lblAlgn val="ctr"/>
        <c:lblOffset val="100"/>
        <c:noMultiLvlLbl val="1"/>
      </c:catAx>
      <c:valAx>
        <c:axId val="253910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3908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54719094</c:v>
                </c:pt>
                <c:pt idx="1">
                  <c:v>55597503</c:v>
                </c:pt>
                <c:pt idx="2">
                  <c:v>55838013</c:v>
                </c:pt>
                <c:pt idx="3">
                  <c:v>56816710</c:v>
                </c:pt>
                <c:pt idx="4">
                  <c:v>56871053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C5-42BC-93F9-4502EF3ED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44576"/>
        <c:axId val="25394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53351028</c:v>
                </c:pt>
                <c:pt idx="1">
                  <c:v>55620962</c:v>
                </c:pt>
                <c:pt idx="2">
                  <c:v>57155394</c:v>
                </c:pt>
                <c:pt idx="3">
                  <c:v>58042153</c:v>
                </c:pt>
                <c:pt idx="4">
                  <c:v>58985932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C5-42BC-93F9-4502EF3ED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44576"/>
        <c:axId val="253946496"/>
      </c:lineChart>
      <c:catAx>
        <c:axId val="25394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946496"/>
        <c:crosses val="autoZero"/>
        <c:auto val="1"/>
        <c:lblAlgn val="ctr"/>
        <c:lblOffset val="100"/>
        <c:noMultiLvlLbl val="1"/>
      </c:catAx>
      <c:valAx>
        <c:axId val="25394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3944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25.7</c:v>
                </c:pt>
                <c:pt idx="1">
                  <c:v>26.4</c:v>
                </c:pt>
                <c:pt idx="2">
                  <c:v>28.6</c:v>
                </c:pt>
                <c:pt idx="3">
                  <c:v>29.4</c:v>
                </c:pt>
                <c:pt idx="4">
                  <c:v>29.3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E6-49A6-98F4-B3E1756A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756992"/>
        <c:axId val="25875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28.1</c:v>
                </c:pt>
                <c:pt idx="2">
                  <c:v>29.2</c:v>
                </c:pt>
                <c:pt idx="3">
                  <c:v>29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6-49A6-98F4-B3E1756A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756992"/>
        <c:axId val="258758912"/>
      </c:lineChart>
      <c:catAx>
        <c:axId val="258756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758912"/>
        <c:crosses val="autoZero"/>
        <c:auto val="1"/>
        <c:lblAlgn val="ctr"/>
        <c:lblOffset val="100"/>
        <c:noMultiLvlLbl val="1"/>
      </c:catAx>
      <c:valAx>
        <c:axId val="25875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756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52.1</c:v>
                </c:pt>
                <c:pt idx="1">
                  <c:v>50.9</c:v>
                </c:pt>
                <c:pt idx="2">
                  <c:v>50.4</c:v>
                </c:pt>
                <c:pt idx="3">
                  <c:v>54.1</c:v>
                </c:pt>
                <c:pt idx="4">
                  <c:v>52.6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78-45B8-B706-997DF20B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777088"/>
        <c:axId val="25877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48.3</c:v>
                </c:pt>
                <c:pt idx="2">
                  <c:v>47.7</c:v>
                </c:pt>
                <c:pt idx="3">
                  <c:v>51.8</c:v>
                </c:pt>
                <c:pt idx="4">
                  <c:v>49.6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78-45B8-B706-997DF20B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777088"/>
        <c:axId val="258779008"/>
      </c:lineChart>
      <c:catAx>
        <c:axId val="258777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779008"/>
        <c:crosses val="autoZero"/>
        <c:auto val="1"/>
        <c:lblAlgn val="ctr"/>
        <c:lblOffset val="100"/>
        <c:noMultiLvlLbl val="1"/>
      </c:catAx>
      <c:valAx>
        <c:axId val="25877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777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JA37" zoomScaleNormal="100" zoomScaleSheetLayoutView="70" workbookViewId="0">
      <selection activeCell="NJ39" sqref="NJ39:NX51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  <c r="IW2" s="148"/>
      <c r="IX2" s="148"/>
      <c r="IY2" s="148"/>
      <c r="IZ2" s="148"/>
      <c r="JA2" s="148"/>
      <c r="JB2" s="148"/>
      <c r="JC2" s="148"/>
      <c r="JD2" s="148"/>
      <c r="JE2" s="148"/>
      <c r="JF2" s="148"/>
      <c r="JG2" s="148"/>
      <c r="JH2" s="148"/>
      <c r="JI2" s="148"/>
      <c r="JJ2" s="148"/>
      <c r="JK2" s="148"/>
      <c r="JL2" s="148"/>
      <c r="JM2" s="148"/>
      <c r="JN2" s="148"/>
      <c r="JO2" s="148"/>
      <c r="JP2" s="148"/>
      <c r="JQ2" s="148"/>
      <c r="JR2" s="148"/>
      <c r="JS2" s="148"/>
      <c r="JT2" s="148"/>
      <c r="JU2" s="148"/>
      <c r="JV2" s="148"/>
      <c r="JW2" s="148"/>
      <c r="JX2" s="148"/>
      <c r="JY2" s="148"/>
      <c r="JZ2" s="148"/>
      <c r="KA2" s="148"/>
      <c r="KB2" s="148"/>
      <c r="KC2" s="148"/>
      <c r="KD2" s="148"/>
      <c r="KE2" s="148"/>
      <c r="KF2" s="148"/>
      <c r="KG2" s="148"/>
      <c r="KH2" s="148"/>
      <c r="KI2" s="148"/>
      <c r="KJ2" s="148"/>
      <c r="KK2" s="148"/>
      <c r="KL2" s="148"/>
      <c r="KM2" s="148"/>
      <c r="KN2" s="148"/>
      <c r="KO2" s="148"/>
      <c r="KP2" s="148"/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8"/>
      <c r="LG2" s="148"/>
      <c r="LH2" s="148"/>
      <c r="LI2" s="148"/>
      <c r="LJ2" s="148"/>
      <c r="LK2" s="148"/>
      <c r="LL2" s="148"/>
      <c r="LM2" s="148"/>
      <c r="LN2" s="148"/>
      <c r="LO2" s="148"/>
      <c r="LP2" s="148"/>
      <c r="LQ2" s="148"/>
      <c r="LR2" s="148"/>
      <c r="LS2" s="148"/>
      <c r="LT2" s="148"/>
      <c r="LU2" s="148"/>
      <c r="LV2" s="148"/>
      <c r="LW2" s="148"/>
      <c r="LX2" s="148"/>
      <c r="LY2" s="148"/>
      <c r="LZ2" s="148"/>
      <c r="MA2" s="148"/>
      <c r="MB2" s="148"/>
      <c r="MC2" s="148"/>
      <c r="MD2" s="148"/>
      <c r="ME2" s="148"/>
      <c r="MF2" s="148"/>
      <c r="MG2" s="148"/>
      <c r="MH2" s="148"/>
      <c r="MI2" s="148"/>
      <c r="MJ2" s="148"/>
      <c r="MK2" s="148"/>
      <c r="ML2" s="148"/>
      <c r="MM2" s="148"/>
      <c r="MN2" s="148"/>
      <c r="MO2" s="148"/>
      <c r="MP2" s="148"/>
      <c r="MQ2" s="148"/>
      <c r="MR2" s="148"/>
      <c r="MS2" s="148"/>
      <c r="MT2" s="148"/>
      <c r="MU2" s="148"/>
      <c r="MV2" s="148"/>
      <c r="MW2" s="148"/>
      <c r="MX2" s="148"/>
      <c r="MY2" s="148"/>
      <c r="MZ2" s="148"/>
      <c r="NA2" s="148"/>
      <c r="NB2" s="148"/>
      <c r="NC2" s="148"/>
      <c r="ND2" s="148"/>
      <c r="NE2" s="148"/>
      <c r="NF2" s="148"/>
      <c r="NG2" s="148"/>
      <c r="NH2" s="148"/>
      <c r="NI2" s="148"/>
      <c r="NJ2" s="148"/>
      <c r="NK2" s="148"/>
      <c r="NL2" s="148"/>
      <c r="NM2" s="148"/>
      <c r="NN2" s="148"/>
      <c r="NO2" s="148"/>
      <c r="NP2" s="148"/>
      <c r="NQ2" s="148"/>
      <c r="NR2" s="148"/>
      <c r="NS2" s="148"/>
      <c r="NT2" s="148"/>
      <c r="NU2" s="148"/>
      <c r="NV2" s="148"/>
      <c r="NW2" s="148"/>
      <c r="NX2" s="148"/>
    </row>
    <row r="3" spans="1:388" ht="9.75" customHeight="1">
      <c r="A3" s="2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  <c r="ND3" s="148"/>
      <c r="NE3" s="148"/>
      <c r="NF3" s="148"/>
      <c r="NG3" s="148"/>
      <c r="NH3" s="148"/>
      <c r="NI3" s="148"/>
      <c r="NJ3" s="148"/>
      <c r="NK3" s="148"/>
      <c r="NL3" s="148"/>
      <c r="NM3" s="148"/>
      <c r="NN3" s="148"/>
      <c r="NO3" s="148"/>
      <c r="NP3" s="148"/>
      <c r="NQ3" s="148"/>
      <c r="NR3" s="148"/>
      <c r="NS3" s="148"/>
      <c r="NT3" s="148"/>
      <c r="NU3" s="148"/>
      <c r="NV3" s="148"/>
      <c r="NW3" s="148"/>
      <c r="NX3" s="148"/>
    </row>
    <row r="4" spans="1:388" ht="9.75" customHeight="1">
      <c r="A4" s="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48"/>
      <c r="MQ4" s="148"/>
      <c r="MR4" s="148"/>
      <c r="MS4" s="148"/>
      <c r="MT4" s="148"/>
      <c r="MU4" s="148"/>
      <c r="MV4" s="148"/>
      <c r="MW4" s="148"/>
      <c r="MX4" s="148"/>
      <c r="MY4" s="148"/>
      <c r="MZ4" s="148"/>
      <c r="NA4" s="148"/>
      <c r="NB4" s="148"/>
      <c r="NC4" s="148"/>
      <c r="ND4" s="148"/>
      <c r="NE4" s="148"/>
      <c r="NF4" s="148"/>
      <c r="NG4" s="148"/>
      <c r="NH4" s="148"/>
      <c r="NI4" s="148"/>
      <c r="NJ4" s="148"/>
      <c r="NK4" s="148"/>
      <c r="NL4" s="148"/>
      <c r="NM4" s="148"/>
      <c r="NN4" s="148"/>
      <c r="NO4" s="148"/>
      <c r="NP4" s="148"/>
      <c r="NQ4" s="148"/>
      <c r="NR4" s="148"/>
      <c r="NS4" s="148"/>
      <c r="NT4" s="148"/>
      <c r="NU4" s="148"/>
      <c r="NV4" s="148"/>
      <c r="NW4" s="148"/>
      <c r="NX4" s="148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49" t="str">
        <f>データ!H6</f>
        <v>静岡県浜松市　浜松医療センター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35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  <c r="AU7" s="135" t="s">
        <v>2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7"/>
      <c r="CN7" s="135" t="s">
        <v>3</v>
      </c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7"/>
      <c r="EG7" s="135" t="s">
        <v>4</v>
      </c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5" t="s">
        <v>5</v>
      </c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7"/>
      <c r="ID7" s="135" t="s">
        <v>6</v>
      </c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7"/>
      <c r="JW7" s="135" t="s">
        <v>7</v>
      </c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7"/>
      <c r="LP7" s="135" t="s">
        <v>8</v>
      </c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7"/>
      <c r="NI7" s="3"/>
      <c r="NJ7" s="150" t="s">
        <v>9</v>
      </c>
      <c r="NK7" s="151"/>
      <c r="NL7" s="151"/>
      <c r="NM7" s="151"/>
      <c r="NN7" s="151"/>
      <c r="NO7" s="151"/>
      <c r="NP7" s="151"/>
      <c r="NQ7" s="151"/>
      <c r="NR7" s="151"/>
      <c r="NS7" s="151"/>
      <c r="NT7" s="151"/>
      <c r="NU7" s="151"/>
      <c r="NV7" s="151"/>
      <c r="NW7" s="152"/>
      <c r="NX7" s="3"/>
    </row>
    <row r="8" spans="1:388" ht="18.75" customHeight="1">
      <c r="A8" s="2"/>
      <c r="B8" s="130" t="str">
        <f>データ!K6</f>
        <v>当然財務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U8" s="130" t="str">
        <f>データ!L6</f>
        <v>病院事業</v>
      </c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130" t="str">
        <f>データ!M6</f>
        <v>一般病院</v>
      </c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2"/>
      <c r="EG8" s="130" t="str">
        <f>データ!N6</f>
        <v>500床以上</v>
      </c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2"/>
      <c r="FZ8" s="130" t="str">
        <f>データ!O7</f>
        <v>非設置</v>
      </c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2"/>
      <c r="ID8" s="119">
        <f>データ!Z6</f>
        <v>600</v>
      </c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1"/>
      <c r="JW8" s="119" t="str">
        <f>データ!AA6</f>
        <v>-</v>
      </c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/>
      <c r="LP8" s="119" t="str">
        <f>データ!AB6</f>
        <v>-</v>
      </c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1"/>
      <c r="NI8" s="3"/>
      <c r="NJ8" s="146" t="s">
        <v>10</v>
      </c>
      <c r="NK8" s="147"/>
      <c r="NL8" s="140" t="s">
        <v>11</v>
      </c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1"/>
      <c r="NX8" s="3"/>
    </row>
    <row r="9" spans="1:388" ht="18.75" customHeight="1">
      <c r="A9" s="2"/>
      <c r="B9" s="135" t="s">
        <v>12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5" t="s">
        <v>13</v>
      </c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7"/>
      <c r="CN9" s="135" t="s">
        <v>14</v>
      </c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7"/>
      <c r="EG9" s="135" t="s">
        <v>15</v>
      </c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7"/>
      <c r="FZ9" s="135" t="s">
        <v>16</v>
      </c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7"/>
      <c r="ID9" s="135" t="s">
        <v>17</v>
      </c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7"/>
      <c r="JW9" s="135" t="s">
        <v>18</v>
      </c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7"/>
      <c r="LP9" s="135" t="s">
        <v>19</v>
      </c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7"/>
      <c r="NI9" s="3"/>
      <c r="NJ9" s="142" t="s">
        <v>20</v>
      </c>
      <c r="NK9" s="143"/>
      <c r="NL9" s="144" t="s">
        <v>21</v>
      </c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5"/>
      <c r="NX9" s="3"/>
    </row>
    <row r="10" spans="1:388" ht="18.75" customHeight="1">
      <c r="A10" s="2"/>
      <c r="B10" s="130" t="str">
        <f>データ!P6</f>
        <v>指定管理者(利用料金制)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2"/>
      <c r="AU10" s="119">
        <f>データ!Q6</f>
        <v>34</v>
      </c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1"/>
      <c r="CN10" s="130" t="str">
        <f>データ!R6</f>
        <v>対象</v>
      </c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2"/>
      <c r="EG10" s="130" t="str">
        <f>データ!S6</f>
        <v>ド 透 I 未 訓 ガ</v>
      </c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2"/>
      <c r="FZ10" s="130" t="str">
        <f>データ!T6</f>
        <v>救 臨 が 感 災 地 輪</v>
      </c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2"/>
      <c r="ID10" s="119" t="str">
        <f>データ!AC6</f>
        <v>-</v>
      </c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/>
      <c r="JW10" s="119">
        <f>データ!AD6</f>
        <v>6</v>
      </c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21"/>
      <c r="LP10" s="119">
        <f>データ!AE6</f>
        <v>606</v>
      </c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1"/>
      <c r="NI10" s="2"/>
      <c r="NJ10" s="138" t="s">
        <v>22</v>
      </c>
      <c r="NK10" s="139"/>
      <c r="NL10" s="133" t="s">
        <v>23</v>
      </c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4"/>
      <c r="NX10" s="3"/>
    </row>
    <row r="11" spans="1:388" ht="18.75" customHeight="1">
      <c r="A11" s="2"/>
      <c r="B11" s="135" t="s">
        <v>24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5" t="s">
        <v>25</v>
      </c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7"/>
      <c r="CN11" s="135" t="s">
        <v>26</v>
      </c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7"/>
      <c r="EG11" s="135" t="s">
        <v>27</v>
      </c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7"/>
      <c r="FZ11" s="135" t="s">
        <v>28</v>
      </c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7"/>
      <c r="ID11" s="135" t="s">
        <v>29</v>
      </c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7"/>
      <c r="JW11" s="135" t="s">
        <v>30</v>
      </c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7"/>
      <c r="LP11" s="135" t="s">
        <v>31</v>
      </c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7"/>
      <c r="NI11" s="6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9">
        <f>データ!U6</f>
        <v>795771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U12" s="119">
        <f>データ!V6</f>
        <v>47860</v>
      </c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1"/>
      <c r="CN12" s="130" t="str">
        <f>データ!W6</f>
        <v>非該当</v>
      </c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2"/>
      <c r="EG12" s="130" t="str">
        <f>データ!X6</f>
        <v>非該当</v>
      </c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2"/>
      <c r="FZ12" s="130" t="str">
        <f>データ!Y6</f>
        <v>７：１</v>
      </c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2"/>
      <c r="ID12" s="119">
        <f>データ!AF6</f>
        <v>586</v>
      </c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  <c r="IX12" s="120"/>
      <c r="IY12" s="120"/>
      <c r="IZ12" s="120"/>
      <c r="JA12" s="120"/>
      <c r="JB12" s="120"/>
      <c r="JC12" s="120"/>
      <c r="JD12" s="120"/>
      <c r="JE12" s="120"/>
      <c r="JF12" s="120"/>
      <c r="JG12" s="120"/>
      <c r="JH12" s="120"/>
      <c r="JI12" s="120"/>
      <c r="JJ12" s="120"/>
      <c r="JK12" s="120"/>
      <c r="JL12" s="120"/>
      <c r="JM12" s="120"/>
      <c r="JN12" s="120"/>
      <c r="JO12" s="120"/>
      <c r="JP12" s="120"/>
      <c r="JQ12" s="120"/>
      <c r="JR12" s="120"/>
      <c r="JS12" s="120"/>
      <c r="JT12" s="120"/>
      <c r="JU12" s="120"/>
      <c r="JV12" s="121"/>
      <c r="JW12" s="119" t="str">
        <f>データ!AG6</f>
        <v>-</v>
      </c>
      <c r="JX12" s="120"/>
      <c r="JY12" s="120"/>
      <c r="JZ12" s="120"/>
      <c r="KA12" s="120"/>
      <c r="KB12" s="120"/>
      <c r="KC12" s="120"/>
      <c r="KD12" s="120"/>
      <c r="KE12" s="120"/>
      <c r="KF12" s="120"/>
      <c r="KG12" s="120"/>
      <c r="KH12" s="120"/>
      <c r="KI12" s="120"/>
      <c r="KJ12" s="120"/>
      <c r="KK12" s="120"/>
      <c r="KL12" s="120"/>
      <c r="KM12" s="120"/>
      <c r="KN12" s="120"/>
      <c r="KO12" s="120"/>
      <c r="KP12" s="120"/>
      <c r="KQ12" s="120"/>
      <c r="KR12" s="120"/>
      <c r="KS12" s="120"/>
      <c r="KT12" s="120"/>
      <c r="KU12" s="120"/>
      <c r="KV12" s="120"/>
      <c r="KW12" s="120"/>
      <c r="KX12" s="120"/>
      <c r="KY12" s="120"/>
      <c r="KZ12" s="120"/>
      <c r="LA12" s="120"/>
      <c r="LB12" s="120"/>
      <c r="LC12" s="120"/>
      <c r="LD12" s="120"/>
      <c r="LE12" s="120"/>
      <c r="LF12" s="120"/>
      <c r="LG12" s="120"/>
      <c r="LH12" s="120"/>
      <c r="LI12" s="120"/>
      <c r="LJ12" s="120"/>
      <c r="LK12" s="120"/>
      <c r="LL12" s="120"/>
      <c r="LM12" s="120"/>
      <c r="LN12" s="120"/>
      <c r="LO12" s="121"/>
      <c r="LP12" s="119">
        <f>データ!AH6</f>
        <v>586</v>
      </c>
      <c r="LQ12" s="120"/>
      <c r="LR12" s="120"/>
      <c r="LS12" s="120"/>
      <c r="LT12" s="120"/>
      <c r="LU12" s="120"/>
      <c r="LV12" s="120"/>
      <c r="LW12" s="120"/>
      <c r="LX12" s="120"/>
      <c r="LY12" s="120"/>
      <c r="LZ12" s="120"/>
      <c r="MA12" s="120"/>
      <c r="MB12" s="120"/>
      <c r="MC12" s="120"/>
      <c r="MD12" s="120"/>
      <c r="ME12" s="120"/>
      <c r="MF12" s="120"/>
      <c r="MG12" s="120"/>
      <c r="MH12" s="120"/>
      <c r="MI12" s="120"/>
      <c r="MJ12" s="120"/>
      <c r="MK12" s="120"/>
      <c r="ML12" s="120"/>
      <c r="MM12" s="120"/>
      <c r="MN12" s="120"/>
      <c r="MO12" s="120"/>
      <c r="MP12" s="120"/>
      <c r="MQ12" s="120"/>
      <c r="MR12" s="120"/>
      <c r="MS12" s="120"/>
      <c r="MT12" s="120"/>
      <c r="MU12" s="120"/>
      <c r="MV12" s="120"/>
      <c r="MW12" s="120"/>
      <c r="MX12" s="120"/>
      <c r="MY12" s="120"/>
      <c r="MZ12" s="120"/>
      <c r="NA12" s="120"/>
      <c r="NB12" s="120"/>
      <c r="NC12" s="120"/>
      <c r="ND12" s="120"/>
      <c r="NE12" s="120"/>
      <c r="NF12" s="120"/>
      <c r="NG12" s="120"/>
      <c r="NH12" s="121"/>
      <c r="NI12" s="6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22" t="s">
        <v>32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  <c r="MF13" s="122"/>
      <c r="MG13" s="122"/>
      <c r="MH13" s="122"/>
      <c r="MI13" s="122"/>
      <c r="MJ13" s="122"/>
      <c r="MK13" s="122"/>
      <c r="ML13" s="122"/>
      <c r="MM13" s="122"/>
      <c r="MN13" s="122"/>
      <c r="MO13" s="122"/>
      <c r="MP13" s="122"/>
      <c r="MQ13" s="122"/>
      <c r="MR13" s="122"/>
      <c r="MS13" s="122"/>
      <c r="MT13" s="122"/>
      <c r="MU13" s="122"/>
      <c r="MV13" s="122"/>
      <c r="MW13" s="122"/>
      <c r="MX13" s="122"/>
      <c r="MY13" s="122"/>
      <c r="MZ13" s="122"/>
      <c r="NA13" s="122"/>
      <c r="NB13" s="122"/>
      <c r="NC13" s="122"/>
      <c r="ND13" s="122"/>
      <c r="NE13" s="122"/>
      <c r="NF13" s="122"/>
      <c r="NG13" s="122"/>
      <c r="NH13" s="122"/>
      <c r="NI13" s="6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</row>
    <row r="14" spans="1:388" ht="17.25" customHeight="1">
      <c r="A14" s="2"/>
      <c r="B14" s="122" t="s">
        <v>33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  <c r="MF14" s="122"/>
      <c r="MG14" s="122"/>
      <c r="MH14" s="122"/>
      <c r="MI14" s="122"/>
      <c r="MJ14" s="122"/>
      <c r="MK14" s="122"/>
      <c r="ML14" s="122"/>
      <c r="MM14" s="122"/>
      <c r="MN14" s="122"/>
      <c r="MO14" s="122"/>
      <c r="MP14" s="122"/>
      <c r="MQ14" s="122"/>
      <c r="MR14" s="122"/>
      <c r="MS14" s="122"/>
      <c r="MT14" s="122"/>
      <c r="MU14" s="122"/>
      <c r="MV14" s="122"/>
      <c r="MW14" s="122"/>
      <c r="MX14" s="122"/>
      <c r="MY14" s="122"/>
      <c r="MZ14" s="122"/>
      <c r="NA14" s="122"/>
      <c r="NB14" s="122"/>
      <c r="NC14" s="122"/>
      <c r="ND14" s="122"/>
      <c r="NE14" s="122"/>
      <c r="NF14" s="122"/>
      <c r="NG14" s="122"/>
      <c r="NH14" s="122"/>
      <c r="NI14" s="6"/>
      <c r="NJ14" s="123" t="s">
        <v>34</v>
      </c>
      <c r="NK14" s="123"/>
      <c r="NL14" s="123"/>
      <c r="NM14" s="123"/>
      <c r="NN14" s="123"/>
      <c r="NO14" s="123"/>
      <c r="NP14" s="123"/>
      <c r="NQ14" s="123"/>
      <c r="NR14" s="123"/>
      <c r="NS14" s="123"/>
      <c r="NT14" s="123"/>
      <c r="NU14" s="123"/>
      <c r="NV14" s="123"/>
      <c r="NW14" s="123"/>
      <c r="NX14" s="123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123"/>
      <c r="NK15" s="123"/>
      <c r="NL15" s="123"/>
      <c r="NM15" s="123"/>
      <c r="NN15" s="123"/>
      <c r="NO15" s="123"/>
      <c r="NP15" s="123"/>
      <c r="NQ15" s="123"/>
      <c r="NR15" s="123"/>
      <c r="NS15" s="123"/>
      <c r="NT15" s="123"/>
      <c r="NU15" s="123"/>
      <c r="NV15" s="123"/>
      <c r="NW15" s="123"/>
      <c r="NX15" s="123"/>
    </row>
    <row r="16" spans="1:388" ht="13.5" customHeight="1">
      <c r="A16" s="8"/>
      <c r="B16" s="9"/>
      <c r="C16" s="10"/>
      <c r="D16" s="10"/>
      <c r="E16" s="10"/>
      <c r="F16" s="79" t="s">
        <v>35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10"/>
      <c r="NF16" s="10"/>
      <c r="NG16" s="10"/>
      <c r="NH16" s="11"/>
      <c r="NI16" s="2"/>
      <c r="NJ16" s="124" t="s">
        <v>36</v>
      </c>
      <c r="NK16" s="125"/>
      <c r="NL16" s="125"/>
      <c r="NM16" s="125"/>
      <c r="NN16" s="126"/>
      <c r="NO16" s="124" t="s">
        <v>37</v>
      </c>
      <c r="NP16" s="125"/>
      <c r="NQ16" s="125"/>
      <c r="NR16" s="125"/>
      <c r="NS16" s="126"/>
      <c r="NT16" s="124" t="s">
        <v>38</v>
      </c>
      <c r="NU16" s="125"/>
      <c r="NV16" s="125"/>
      <c r="NW16" s="125"/>
      <c r="NX16" s="126"/>
    </row>
    <row r="17" spans="1:393" ht="13.5" customHeight="1">
      <c r="A17" s="2"/>
      <c r="B17" s="12"/>
      <c r="C17" s="13"/>
      <c r="D17" s="13"/>
      <c r="E17" s="13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80"/>
      <c r="KI17" s="80"/>
      <c r="KJ17" s="80"/>
      <c r="KK17" s="80"/>
      <c r="KL17" s="80"/>
      <c r="KM17" s="80"/>
      <c r="KN17" s="80"/>
      <c r="KO17" s="80"/>
      <c r="KP17" s="80"/>
      <c r="KQ17" s="80"/>
      <c r="KR17" s="80"/>
      <c r="KS17" s="80"/>
      <c r="KT17" s="80"/>
      <c r="KU17" s="80"/>
      <c r="KV17" s="80"/>
      <c r="KW17" s="80"/>
      <c r="KX17" s="80"/>
      <c r="KY17" s="80"/>
      <c r="KZ17" s="80"/>
      <c r="LA17" s="80"/>
      <c r="LB17" s="80"/>
      <c r="LC17" s="80"/>
      <c r="LD17" s="80"/>
      <c r="LE17" s="80"/>
      <c r="LF17" s="80"/>
      <c r="LG17" s="80"/>
      <c r="LH17" s="80"/>
      <c r="LI17" s="80"/>
      <c r="LJ17" s="80"/>
      <c r="LK17" s="80"/>
      <c r="LL17" s="80"/>
      <c r="LM17" s="80"/>
      <c r="LN17" s="80"/>
      <c r="LO17" s="80"/>
      <c r="LP17" s="80"/>
      <c r="LQ17" s="80"/>
      <c r="LR17" s="80"/>
      <c r="LS17" s="80"/>
      <c r="LT17" s="80"/>
      <c r="LU17" s="80"/>
      <c r="LV17" s="80"/>
      <c r="LW17" s="80"/>
      <c r="LX17" s="80"/>
      <c r="LY17" s="80"/>
      <c r="LZ17" s="80"/>
      <c r="MA17" s="80"/>
      <c r="MB17" s="80"/>
      <c r="MC17" s="80"/>
      <c r="MD17" s="80"/>
      <c r="ME17" s="80"/>
      <c r="MF17" s="80"/>
      <c r="MG17" s="80"/>
      <c r="MH17" s="80"/>
      <c r="MI17" s="80"/>
      <c r="MJ17" s="80"/>
      <c r="MK17" s="80"/>
      <c r="ML17" s="80"/>
      <c r="MM17" s="80"/>
      <c r="MN17" s="80"/>
      <c r="MO17" s="80"/>
      <c r="MP17" s="80"/>
      <c r="MQ17" s="80"/>
      <c r="MR17" s="80"/>
      <c r="MS17" s="80"/>
      <c r="MT17" s="80"/>
      <c r="MU17" s="80"/>
      <c r="MV17" s="80"/>
      <c r="MW17" s="80"/>
      <c r="MX17" s="80"/>
      <c r="MY17" s="80"/>
      <c r="MZ17" s="80"/>
      <c r="NA17" s="80"/>
      <c r="NB17" s="80"/>
      <c r="NC17" s="80"/>
      <c r="ND17" s="80"/>
      <c r="NE17" s="13"/>
      <c r="NF17" s="13"/>
      <c r="NG17" s="13"/>
      <c r="NH17" s="14"/>
      <c r="NI17" s="2"/>
      <c r="NJ17" s="127"/>
      <c r="NK17" s="128"/>
      <c r="NL17" s="128"/>
      <c r="NM17" s="128"/>
      <c r="NN17" s="129"/>
      <c r="NO17" s="127"/>
      <c r="NP17" s="128"/>
      <c r="NQ17" s="128"/>
      <c r="NR17" s="128"/>
      <c r="NS17" s="129"/>
      <c r="NT17" s="127"/>
      <c r="NU17" s="128"/>
      <c r="NV17" s="128"/>
      <c r="NW17" s="128"/>
      <c r="NX17" s="129"/>
    </row>
    <row r="18" spans="1:393" ht="13.5" customHeight="1">
      <c r="A18" s="2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4"/>
      <c r="NI18" s="2"/>
      <c r="NJ18" s="111" t="s">
        <v>39</v>
      </c>
      <c r="NK18" s="112"/>
      <c r="NL18" s="112"/>
      <c r="NM18" s="115" t="s">
        <v>40</v>
      </c>
      <c r="NN18" s="116"/>
      <c r="NO18" s="111" t="s">
        <v>39</v>
      </c>
      <c r="NP18" s="112"/>
      <c r="NQ18" s="112"/>
      <c r="NR18" s="115" t="s">
        <v>40</v>
      </c>
      <c r="NS18" s="116"/>
      <c r="NT18" s="111" t="s">
        <v>39</v>
      </c>
      <c r="NU18" s="112"/>
      <c r="NV18" s="112"/>
      <c r="NW18" s="115" t="s">
        <v>40</v>
      </c>
      <c r="NX18" s="116"/>
      <c r="OC18" s="2" t="s">
        <v>41</v>
      </c>
    </row>
    <row r="19" spans="1:393" ht="13.5" customHeight="1">
      <c r="A19" s="2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6"/>
      <c r="DD19" s="16"/>
      <c r="DE19" s="5"/>
      <c r="DF19" s="5"/>
      <c r="DG19" s="5"/>
      <c r="DH19" s="5"/>
      <c r="DI19" s="5"/>
      <c r="DJ19" s="5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5"/>
      <c r="NH19" s="17"/>
      <c r="NI19" s="2"/>
      <c r="NJ19" s="113"/>
      <c r="NK19" s="114"/>
      <c r="NL19" s="114"/>
      <c r="NM19" s="117"/>
      <c r="NN19" s="118"/>
      <c r="NO19" s="113"/>
      <c r="NP19" s="114"/>
      <c r="NQ19" s="114"/>
      <c r="NR19" s="117"/>
      <c r="NS19" s="118"/>
      <c r="NT19" s="113"/>
      <c r="NU19" s="114"/>
      <c r="NV19" s="114"/>
      <c r="NW19" s="117"/>
      <c r="NX19" s="118"/>
      <c r="OC19" s="18" t="s">
        <v>42</v>
      </c>
    </row>
    <row r="20" spans="1:393" ht="13.5" customHeight="1">
      <c r="A20" s="2"/>
      <c r="B20" s="1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16"/>
      <c r="DD20" s="16"/>
      <c r="DE20" s="5"/>
      <c r="DF20" s="5"/>
      <c r="DG20" s="5"/>
      <c r="DH20" s="5"/>
      <c r="DI20" s="5"/>
      <c r="DJ20" s="5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5"/>
      <c r="NH20" s="17"/>
      <c r="NI20" s="2"/>
      <c r="NJ20" s="100" t="s">
        <v>43</v>
      </c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0"/>
      <c r="NX20" s="100"/>
      <c r="OC20" s="18" t="s">
        <v>44</v>
      </c>
    </row>
    <row r="21" spans="1:393" ht="13.5" customHeight="1">
      <c r="A21" s="2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17"/>
      <c r="NI21" s="2"/>
      <c r="NJ21" s="101"/>
      <c r="NK21" s="101"/>
      <c r="NL21" s="101"/>
      <c r="NM21" s="101"/>
      <c r="NN21" s="101"/>
      <c r="NO21" s="101"/>
      <c r="NP21" s="101"/>
      <c r="NQ21" s="101"/>
      <c r="NR21" s="101"/>
      <c r="NS21" s="101"/>
      <c r="NT21" s="101"/>
      <c r="NU21" s="101"/>
      <c r="NV21" s="101"/>
      <c r="NW21" s="101"/>
      <c r="NX21" s="101"/>
      <c r="OC21" s="18" t="s">
        <v>45</v>
      </c>
    </row>
    <row r="22" spans="1:393" ht="13.5" customHeight="1">
      <c r="A22" s="2"/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17"/>
      <c r="NI22" s="2"/>
      <c r="NJ22" s="108" t="s">
        <v>194</v>
      </c>
      <c r="NK22" s="109"/>
      <c r="NL22" s="109"/>
      <c r="NM22" s="109"/>
      <c r="NN22" s="109"/>
      <c r="NO22" s="109"/>
      <c r="NP22" s="109"/>
      <c r="NQ22" s="109"/>
      <c r="NR22" s="109"/>
      <c r="NS22" s="109"/>
      <c r="NT22" s="109"/>
      <c r="NU22" s="109"/>
      <c r="NV22" s="109"/>
      <c r="NW22" s="109"/>
      <c r="NX22" s="110"/>
      <c r="OC22" s="18" t="s">
        <v>46</v>
      </c>
    </row>
    <row r="23" spans="1:393" ht="13.5" customHeight="1">
      <c r="A23" s="2"/>
      <c r="B23" s="1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17"/>
      <c r="NI23" s="2"/>
      <c r="NJ23" s="102"/>
      <c r="NK23" s="103"/>
      <c r="NL23" s="103"/>
      <c r="NM23" s="103"/>
      <c r="NN23" s="103"/>
      <c r="NO23" s="103"/>
      <c r="NP23" s="103"/>
      <c r="NQ23" s="103"/>
      <c r="NR23" s="103"/>
      <c r="NS23" s="103"/>
      <c r="NT23" s="103"/>
      <c r="NU23" s="103"/>
      <c r="NV23" s="103"/>
      <c r="NW23" s="103"/>
      <c r="NX23" s="104"/>
      <c r="OC23" s="18" t="s">
        <v>47</v>
      </c>
    </row>
    <row r="24" spans="1:393" ht="13.5" customHeight="1">
      <c r="A24" s="2"/>
      <c r="B24" s="1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17"/>
      <c r="NI24" s="2"/>
      <c r="NJ24" s="102"/>
      <c r="NK24" s="103"/>
      <c r="NL24" s="103"/>
      <c r="NM24" s="103"/>
      <c r="NN24" s="103"/>
      <c r="NO24" s="103"/>
      <c r="NP24" s="103"/>
      <c r="NQ24" s="103"/>
      <c r="NR24" s="103"/>
      <c r="NS24" s="103"/>
      <c r="NT24" s="103"/>
      <c r="NU24" s="103"/>
      <c r="NV24" s="103"/>
      <c r="NW24" s="103"/>
      <c r="NX24" s="104"/>
      <c r="OC24" s="18" t="s">
        <v>48</v>
      </c>
    </row>
    <row r="25" spans="1:393" ht="13.5" customHeight="1">
      <c r="A25" s="2"/>
      <c r="B25" s="1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17"/>
      <c r="NI25" s="2"/>
      <c r="NJ25" s="102"/>
      <c r="NK25" s="103"/>
      <c r="NL25" s="103"/>
      <c r="NM25" s="103"/>
      <c r="NN25" s="103"/>
      <c r="NO25" s="103"/>
      <c r="NP25" s="103"/>
      <c r="NQ25" s="103"/>
      <c r="NR25" s="103"/>
      <c r="NS25" s="103"/>
      <c r="NT25" s="103"/>
      <c r="NU25" s="103"/>
      <c r="NV25" s="103"/>
      <c r="NW25" s="103"/>
      <c r="NX25" s="104"/>
      <c r="OC25" s="18" t="s">
        <v>49</v>
      </c>
    </row>
    <row r="26" spans="1:393" ht="13.5" customHeight="1">
      <c r="A26" s="2"/>
      <c r="B26" s="1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17"/>
      <c r="NI26" s="2"/>
      <c r="NJ26" s="102"/>
      <c r="NK26" s="103"/>
      <c r="NL26" s="103"/>
      <c r="NM26" s="103"/>
      <c r="NN26" s="103"/>
      <c r="NO26" s="103"/>
      <c r="NP26" s="103"/>
      <c r="NQ26" s="103"/>
      <c r="NR26" s="103"/>
      <c r="NS26" s="103"/>
      <c r="NT26" s="103"/>
      <c r="NU26" s="103"/>
      <c r="NV26" s="103"/>
      <c r="NW26" s="103"/>
      <c r="NX26" s="104"/>
      <c r="OC26" s="18" t="s">
        <v>50</v>
      </c>
    </row>
    <row r="27" spans="1:393" ht="13.5" customHeight="1">
      <c r="A27" s="2"/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17"/>
      <c r="NI27" s="2"/>
      <c r="NJ27" s="102"/>
      <c r="NK27" s="103"/>
      <c r="NL27" s="103"/>
      <c r="NM27" s="103"/>
      <c r="NN27" s="103"/>
      <c r="NO27" s="103"/>
      <c r="NP27" s="103"/>
      <c r="NQ27" s="103"/>
      <c r="NR27" s="103"/>
      <c r="NS27" s="103"/>
      <c r="NT27" s="103"/>
      <c r="NU27" s="103"/>
      <c r="NV27" s="103"/>
      <c r="NW27" s="103"/>
      <c r="NX27" s="104"/>
      <c r="OC27" s="18" t="s">
        <v>51</v>
      </c>
    </row>
    <row r="28" spans="1:393" ht="13.5" customHeight="1">
      <c r="A28" s="2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17"/>
      <c r="NI28" s="2"/>
      <c r="NJ28" s="102"/>
      <c r="NK28" s="103"/>
      <c r="NL28" s="103"/>
      <c r="NM28" s="103"/>
      <c r="NN28" s="103"/>
      <c r="NO28" s="103"/>
      <c r="NP28" s="103"/>
      <c r="NQ28" s="103"/>
      <c r="NR28" s="103"/>
      <c r="NS28" s="103"/>
      <c r="NT28" s="103"/>
      <c r="NU28" s="103"/>
      <c r="NV28" s="103"/>
      <c r="NW28" s="103"/>
      <c r="NX28" s="104"/>
      <c r="OC28" s="18" t="s">
        <v>52</v>
      </c>
    </row>
    <row r="29" spans="1:393" ht="13.5" customHeight="1">
      <c r="A29" s="2"/>
      <c r="B29" s="1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17"/>
      <c r="NI29" s="2"/>
      <c r="NJ29" s="102"/>
      <c r="NK29" s="103"/>
      <c r="NL29" s="103"/>
      <c r="NM29" s="103"/>
      <c r="NN29" s="103"/>
      <c r="NO29" s="103"/>
      <c r="NP29" s="103"/>
      <c r="NQ29" s="103"/>
      <c r="NR29" s="103"/>
      <c r="NS29" s="103"/>
      <c r="NT29" s="103"/>
      <c r="NU29" s="103"/>
      <c r="NV29" s="103"/>
      <c r="NW29" s="103"/>
      <c r="NX29" s="104"/>
      <c r="OC29" s="18" t="s">
        <v>53</v>
      </c>
    </row>
    <row r="30" spans="1:393" ht="13.5" customHeight="1">
      <c r="A30" s="2"/>
      <c r="B30" s="1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17"/>
      <c r="NI30" s="2"/>
      <c r="NJ30" s="102"/>
      <c r="NK30" s="103"/>
      <c r="NL30" s="103"/>
      <c r="NM30" s="103"/>
      <c r="NN30" s="103"/>
      <c r="NO30" s="103"/>
      <c r="NP30" s="103"/>
      <c r="NQ30" s="103"/>
      <c r="NR30" s="103"/>
      <c r="NS30" s="103"/>
      <c r="NT30" s="103"/>
      <c r="NU30" s="103"/>
      <c r="NV30" s="103"/>
      <c r="NW30" s="103"/>
      <c r="NX30" s="104"/>
      <c r="OC30" s="18" t="s">
        <v>54</v>
      </c>
    </row>
    <row r="31" spans="1:393" ht="13.5" customHeight="1">
      <c r="A31" s="2"/>
      <c r="B31" s="1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17"/>
      <c r="NI31" s="2"/>
      <c r="NJ31" s="102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3"/>
      <c r="NX31" s="104"/>
      <c r="OC31" s="18" t="s">
        <v>55</v>
      </c>
    </row>
    <row r="32" spans="1:393" ht="13.5" customHeight="1">
      <c r="A32" s="2"/>
      <c r="B32" s="15"/>
      <c r="D32" s="5"/>
      <c r="E32" s="5"/>
      <c r="F32" s="5"/>
      <c r="G32" s="19"/>
      <c r="H32" s="19"/>
      <c r="I32" s="19"/>
      <c r="J32" s="19"/>
      <c r="K32" s="19"/>
      <c r="L32" s="19"/>
      <c r="M32" s="19"/>
      <c r="N32" s="19"/>
      <c r="O32" s="19"/>
      <c r="P32" s="97" t="str">
        <f>データ!$B$11</f>
        <v>H29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9"/>
      <c r="AE32" s="97" t="str">
        <f>データ!$C$11</f>
        <v>H30</v>
      </c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9"/>
      <c r="AT32" s="97" t="str">
        <f>データ!$D$11</f>
        <v>R01</v>
      </c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9"/>
      <c r="BI32" s="97" t="str">
        <f>データ!$E$11</f>
        <v>R02</v>
      </c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97" t="str">
        <f>データ!$F$11</f>
        <v>R03</v>
      </c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9"/>
      <c r="CO32" s="5"/>
      <c r="CP32" s="5"/>
      <c r="CQ32" s="5"/>
      <c r="CR32" s="5"/>
      <c r="CS32" s="5"/>
      <c r="CT32" s="5"/>
      <c r="CU32" s="19"/>
      <c r="CV32" s="19"/>
      <c r="CW32" s="19"/>
      <c r="CX32" s="19"/>
      <c r="CY32" s="19"/>
      <c r="CZ32" s="19"/>
      <c r="DA32" s="19"/>
      <c r="DB32" s="19"/>
      <c r="DC32" s="19"/>
      <c r="DD32" s="97" t="str">
        <f>データ!$B$11</f>
        <v>H29</v>
      </c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9"/>
      <c r="DS32" s="97" t="str">
        <f>データ!$C$11</f>
        <v>H30</v>
      </c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9"/>
      <c r="EH32" s="97" t="str">
        <f>データ!$D$11</f>
        <v>R01</v>
      </c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9"/>
      <c r="EW32" s="97" t="str">
        <f>データ!$E$11</f>
        <v>R02</v>
      </c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9"/>
      <c r="FL32" s="97" t="str">
        <f>データ!$F$11</f>
        <v>R03</v>
      </c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9"/>
      <c r="GA32" s="5"/>
      <c r="GB32" s="5"/>
      <c r="GC32" s="5"/>
      <c r="GD32" s="5"/>
      <c r="GE32" s="5"/>
      <c r="GF32" s="5"/>
      <c r="GG32" s="5"/>
      <c r="GH32" s="5"/>
      <c r="GI32" s="19"/>
      <c r="GJ32" s="19"/>
      <c r="GK32" s="19"/>
      <c r="GL32" s="19"/>
      <c r="GM32" s="19"/>
      <c r="GN32" s="19"/>
      <c r="GO32" s="19"/>
      <c r="GP32" s="19"/>
      <c r="GQ32" s="19"/>
      <c r="GR32" s="97" t="str">
        <f>データ!$B$11</f>
        <v>H29</v>
      </c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9"/>
      <c r="HG32" s="97" t="str">
        <f>データ!$C$11</f>
        <v>H30</v>
      </c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9"/>
      <c r="HV32" s="97" t="str">
        <f>データ!$D$11</f>
        <v>R01</v>
      </c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9"/>
      <c r="IK32" s="97" t="str">
        <f>データ!$E$11</f>
        <v>R02</v>
      </c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9"/>
      <c r="IZ32" s="97" t="str">
        <f>データ!$F$11</f>
        <v>R03</v>
      </c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9"/>
      <c r="JO32" s="5"/>
      <c r="JP32" s="5"/>
      <c r="JQ32" s="5"/>
      <c r="JR32" s="5"/>
      <c r="JS32" s="5"/>
      <c r="JT32" s="5"/>
      <c r="JU32" s="5"/>
      <c r="JV32" s="5"/>
      <c r="JW32" s="19"/>
      <c r="JX32" s="19"/>
      <c r="JY32" s="19"/>
      <c r="JZ32" s="19"/>
      <c r="KA32" s="19"/>
      <c r="KB32" s="19"/>
      <c r="KC32" s="19"/>
      <c r="KD32" s="19"/>
      <c r="KE32" s="19"/>
      <c r="KF32" s="97" t="str">
        <f>データ!$B$11</f>
        <v>H29</v>
      </c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9"/>
      <c r="KU32" s="97" t="str">
        <f>データ!$C$11</f>
        <v>H30</v>
      </c>
      <c r="KV32" s="98"/>
      <c r="KW32" s="98"/>
      <c r="KX32" s="98"/>
      <c r="KY32" s="98"/>
      <c r="KZ32" s="98"/>
      <c r="LA32" s="98"/>
      <c r="LB32" s="98"/>
      <c r="LC32" s="98"/>
      <c r="LD32" s="98"/>
      <c r="LE32" s="98"/>
      <c r="LF32" s="98"/>
      <c r="LG32" s="98"/>
      <c r="LH32" s="98"/>
      <c r="LI32" s="99"/>
      <c r="LJ32" s="97" t="str">
        <f>データ!$D$11</f>
        <v>R01</v>
      </c>
      <c r="LK32" s="98"/>
      <c r="LL32" s="98"/>
      <c r="LM32" s="98"/>
      <c r="LN32" s="98"/>
      <c r="LO32" s="98"/>
      <c r="LP32" s="98"/>
      <c r="LQ32" s="98"/>
      <c r="LR32" s="98"/>
      <c r="LS32" s="98"/>
      <c r="LT32" s="98"/>
      <c r="LU32" s="98"/>
      <c r="LV32" s="98"/>
      <c r="LW32" s="98"/>
      <c r="LX32" s="99"/>
      <c r="LY32" s="97" t="str">
        <f>データ!$E$11</f>
        <v>R02</v>
      </c>
      <c r="LZ32" s="98"/>
      <c r="MA32" s="98"/>
      <c r="MB32" s="98"/>
      <c r="MC32" s="98"/>
      <c r="MD32" s="98"/>
      <c r="ME32" s="98"/>
      <c r="MF32" s="98"/>
      <c r="MG32" s="98"/>
      <c r="MH32" s="98"/>
      <c r="MI32" s="98"/>
      <c r="MJ32" s="98"/>
      <c r="MK32" s="98"/>
      <c r="ML32" s="98"/>
      <c r="MM32" s="99"/>
      <c r="MN32" s="97" t="str">
        <f>データ!$F$11</f>
        <v>R03</v>
      </c>
      <c r="MO32" s="98"/>
      <c r="MP32" s="98"/>
      <c r="MQ32" s="98"/>
      <c r="MR32" s="98"/>
      <c r="MS32" s="98"/>
      <c r="MT32" s="98"/>
      <c r="MU32" s="98"/>
      <c r="MV32" s="98"/>
      <c r="MW32" s="98"/>
      <c r="MX32" s="98"/>
      <c r="MY32" s="98"/>
      <c r="MZ32" s="98"/>
      <c r="NA32" s="98"/>
      <c r="NB32" s="99"/>
      <c r="ND32" s="5"/>
      <c r="NE32" s="5"/>
      <c r="NF32" s="5"/>
      <c r="NG32" s="5"/>
      <c r="NH32" s="17"/>
      <c r="NI32" s="2"/>
      <c r="NJ32" s="102"/>
      <c r="NK32" s="103"/>
      <c r="NL32" s="103"/>
      <c r="NM32" s="103"/>
      <c r="NN32" s="103"/>
      <c r="NO32" s="103"/>
      <c r="NP32" s="103"/>
      <c r="NQ32" s="103"/>
      <c r="NR32" s="103"/>
      <c r="NS32" s="103"/>
      <c r="NT32" s="103"/>
      <c r="NU32" s="103"/>
      <c r="NV32" s="103"/>
      <c r="NW32" s="103"/>
      <c r="NX32" s="104"/>
      <c r="OC32" s="18" t="s">
        <v>56</v>
      </c>
    </row>
    <row r="33" spans="1:393" ht="13.5" customHeight="1">
      <c r="A33" s="2"/>
      <c r="B33" s="15"/>
      <c r="D33" s="5"/>
      <c r="E33" s="5"/>
      <c r="F33" s="5"/>
      <c r="G33" s="93" t="s">
        <v>57</v>
      </c>
      <c r="H33" s="93"/>
      <c r="I33" s="93"/>
      <c r="J33" s="93"/>
      <c r="K33" s="93"/>
      <c r="L33" s="93"/>
      <c r="M33" s="93"/>
      <c r="N33" s="93"/>
      <c r="O33" s="93"/>
      <c r="P33" s="76">
        <f>データ!AI7</f>
        <v>102.4</v>
      </c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8"/>
      <c r="AE33" s="76">
        <f>データ!AJ7</f>
        <v>103.9</v>
      </c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8"/>
      <c r="AT33" s="76">
        <f>データ!AK7</f>
        <v>102.4</v>
      </c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8"/>
      <c r="BI33" s="76">
        <f>データ!AL7</f>
        <v>103.8</v>
      </c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8"/>
      <c r="BX33" s="76">
        <f>データ!AM7</f>
        <v>109.7</v>
      </c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8"/>
      <c r="CO33" s="5"/>
      <c r="CP33" s="5"/>
      <c r="CQ33" s="5"/>
      <c r="CR33" s="5"/>
      <c r="CS33" s="5"/>
      <c r="CT33" s="5"/>
      <c r="CU33" s="93" t="s">
        <v>57</v>
      </c>
      <c r="CV33" s="93"/>
      <c r="CW33" s="93"/>
      <c r="CX33" s="93"/>
      <c r="CY33" s="93"/>
      <c r="CZ33" s="93"/>
      <c r="DA33" s="93"/>
      <c r="DB33" s="93"/>
      <c r="DC33" s="93"/>
      <c r="DD33" s="76">
        <f>データ!AT7</f>
        <v>94.2</v>
      </c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8"/>
      <c r="DS33" s="76">
        <f>データ!AU7</f>
        <v>95.7</v>
      </c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8"/>
      <c r="EH33" s="76">
        <f>データ!AV7</f>
        <v>93.9</v>
      </c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8"/>
      <c r="EW33" s="76">
        <f>データ!AW7</f>
        <v>89.3</v>
      </c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8"/>
      <c r="FL33" s="76">
        <f>データ!AX7</f>
        <v>92.2</v>
      </c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8"/>
      <c r="GA33" s="5"/>
      <c r="GB33" s="5"/>
      <c r="GC33" s="5"/>
      <c r="GD33" s="5"/>
      <c r="GE33" s="5"/>
      <c r="GF33" s="5"/>
      <c r="GG33" s="5"/>
      <c r="GH33" s="5"/>
      <c r="GI33" s="93" t="s">
        <v>57</v>
      </c>
      <c r="GJ33" s="93"/>
      <c r="GK33" s="93"/>
      <c r="GL33" s="93"/>
      <c r="GM33" s="93"/>
      <c r="GN33" s="93"/>
      <c r="GO33" s="93"/>
      <c r="GP33" s="93"/>
      <c r="GQ33" s="93"/>
      <c r="GR33" s="76">
        <f>データ!BE7</f>
        <v>0</v>
      </c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8"/>
      <c r="HG33" s="76">
        <f>データ!BF7</f>
        <v>0</v>
      </c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8"/>
      <c r="HV33" s="76">
        <f>データ!BG7</f>
        <v>0</v>
      </c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8"/>
      <c r="IK33" s="76">
        <f>データ!BH7</f>
        <v>0</v>
      </c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  <c r="IX33" s="77"/>
      <c r="IY33" s="78"/>
      <c r="IZ33" s="76">
        <f>データ!BI7</f>
        <v>0</v>
      </c>
      <c r="JA33" s="77"/>
      <c r="JB33" s="77"/>
      <c r="JC33" s="77"/>
      <c r="JD33" s="77"/>
      <c r="JE33" s="77"/>
      <c r="JF33" s="77"/>
      <c r="JG33" s="77"/>
      <c r="JH33" s="77"/>
      <c r="JI33" s="77"/>
      <c r="JJ33" s="77"/>
      <c r="JK33" s="77"/>
      <c r="JL33" s="77"/>
      <c r="JM33" s="77"/>
      <c r="JN33" s="78"/>
      <c r="JO33" s="5"/>
      <c r="JP33" s="5"/>
      <c r="JQ33" s="5"/>
      <c r="JR33" s="5"/>
      <c r="JS33" s="5"/>
      <c r="JT33" s="5"/>
      <c r="JU33" s="5"/>
      <c r="JV33" s="5"/>
      <c r="JW33" s="93" t="s">
        <v>57</v>
      </c>
      <c r="JX33" s="93"/>
      <c r="JY33" s="93"/>
      <c r="JZ33" s="93"/>
      <c r="KA33" s="93"/>
      <c r="KB33" s="93"/>
      <c r="KC33" s="93"/>
      <c r="KD33" s="93"/>
      <c r="KE33" s="93"/>
      <c r="KF33" s="76">
        <f>データ!BP7</f>
        <v>85.5</v>
      </c>
      <c r="KG33" s="77"/>
      <c r="KH33" s="77"/>
      <c r="KI33" s="77"/>
      <c r="KJ33" s="77"/>
      <c r="KK33" s="77"/>
      <c r="KL33" s="77"/>
      <c r="KM33" s="77"/>
      <c r="KN33" s="77"/>
      <c r="KO33" s="77"/>
      <c r="KP33" s="77"/>
      <c r="KQ33" s="77"/>
      <c r="KR33" s="77"/>
      <c r="KS33" s="77"/>
      <c r="KT33" s="78"/>
      <c r="KU33" s="76">
        <f>データ!BQ7</f>
        <v>85.6</v>
      </c>
      <c r="KV33" s="77"/>
      <c r="KW33" s="77"/>
      <c r="KX33" s="77"/>
      <c r="KY33" s="77"/>
      <c r="KZ33" s="77"/>
      <c r="LA33" s="77"/>
      <c r="LB33" s="77"/>
      <c r="LC33" s="77"/>
      <c r="LD33" s="77"/>
      <c r="LE33" s="77"/>
      <c r="LF33" s="77"/>
      <c r="LG33" s="77"/>
      <c r="LH33" s="77"/>
      <c r="LI33" s="78"/>
      <c r="LJ33" s="76">
        <f>データ!BR7</f>
        <v>83.6</v>
      </c>
      <c r="LK33" s="77"/>
      <c r="LL33" s="77"/>
      <c r="LM33" s="77"/>
      <c r="LN33" s="77"/>
      <c r="LO33" s="77"/>
      <c r="LP33" s="77"/>
      <c r="LQ33" s="77"/>
      <c r="LR33" s="77"/>
      <c r="LS33" s="77"/>
      <c r="LT33" s="77"/>
      <c r="LU33" s="77"/>
      <c r="LV33" s="77"/>
      <c r="LW33" s="77"/>
      <c r="LX33" s="78"/>
      <c r="LY33" s="76">
        <f>データ!BS7</f>
        <v>76.8</v>
      </c>
      <c r="LZ33" s="77"/>
      <c r="MA33" s="77"/>
      <c r="MB33" s="77"/>
      <c r="MC33" s="77"/>
      <c r="MD33" s="77"/>
      <c r="ME33" s="77"/>
      <c r="MF33" s="77"/>
      <c r="MG33" s="77"/>
      <c r="MH33" s="77"/>
      <c r="MI33" s="77"/>
      <c r="MJ33" s="77"/>
      <c r="MK33" s="77"/>
      <c r="ML33" s="77"/>
      <c r="MM33" s="78"/>
      <c r="MN33" s="76">
        <f>データ!BT7</f>
        <v>76.099999999999994</v>
      </c>
      <c r="MO33" s="77"/>
      <c r="MP33" s="77"/>
      <c r="MQ33" s="77"/>
      <c r="MR33" s="77"/>
      <c r="MS33" s="77"/>
      <c r="MT33" s="77"/>
      <c r="MU33" s="77"/>
      <c r="MV33" s="77"/>
      <c r="MW33" s="77"/>
      <c r="MX33" s="77"/>
      <c r="MY33" s="77"/>
      <c r="MZ33" s="77"/>
      <c r="NA33" s="77"/>
      <c r="NB33" s="78"/>
      <c r="ND33" s="5"/>
      <c r="NE33" s="5"/>
      <c r="NF33" s="5"/>
      <c r="NG33" s="5"/>
      <c r="NH33" s="17"/>
      <c r="NI33" s="2"/>
      <c r="NJ33" s="102"/>
      <c r="NK33" s="103"/>
      <c r="NL33" s="103"/>
      <c r="NM33" s="103"/>
      <c r="NN33" s="103"/>
      <c r="NO33" s="103"/>
      <c r="NP33" s="103"/>
      <c r="NQ33" s="103"/>
      <c r="NR33" s="103"/>
      <c r="NS33" s="103"/>
      <c r="NT33" s="103"/>
      <c r="NU33" s="103"/>
      <c r="NV33" s="103"/>
      <c r="NW33" s="103"/>
      <c r="NX33" s="104"/>
      <c r="OC33" s="18" t="s">
        <v>58</v>
      </c>
    </row>
    <row r="34" spans="1:393" ht="13.5" customHeight="1">
      <c r="A34" s="2"/>
      <c r="B34" s="15"/>
      <c r="D34" s="5"/>
      <c r="E34" s="5"/>
      <c r="F34" s="5"/>
      <c r="G34" s="93" t="s">
        <v>59</v>
      </c>
      <c r="H34" s="93"/>
      <c r="I34" s="93"/>
      <c r="J34" s="93"/>
      <c r="K34" s="93"/>
      <c r="L34" s="93"/>
      <c r="M34" s="93"/>
      <c r="N34" s="93"/>
      <c r="O34" s="93"/>
      <c r="P34" s="76">
        <f>データ!AN7</f>
        <v>100.1</v>
      </c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8"/>
      <c r="AE34" s="76">
        <f>データ!AO7</f>
        <v>100</v>
      </c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8"/>
      <c r="AT34" s="76">
        <f>データ!AP7</f>
        <v>99.2</v>
      </c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8"/>
      <c r="BI34" s="76">
        <f>データ!AQ7</f>
        <v>102.9</v>
      </c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8"/>
      <c r="BX34" s="76">
        <f>データ!AR7</f>
        <v>106.1</v>
      </c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8"/>
      <c r="CO34" s="5"/>
      <c r="CP34" s="5"/>
      <c r="CQ34" s="5"/>
      <c r="CR34" s="5"/>
      <c r="CS34" s="5"/>
      <c r="CT34" s="5"/>
      <c r="CU34" s="93" t="s">
        <v>59</v>
      </c>
      <c r="CV34" s="93"/>
      <c r="CW34" s="93"/>
      <c r="CX34" s="93"/>
      <c r="CY34" s="93"/>
      <c r="CZ34" s="93"/>
      <c r="DA34" s="93"/>
      <c r="DB34" s="93"/>
      <c r="DC34" s="93"/>
      <c r="DD34" s="76">
        <f>データ!AY7</f>
        <v>94</v>
      </c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8"/>
      <c r="DS34" s="76">
        <f>データ!AZ7</f>
        <v>94.1</v>
      </c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8"/>
      <c r="EH34" s="76">
        <f>データ!BA7</f>
        <v>93.7</v>
      </c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8"/>
      <c r="EW34" s="76">
        <f>データ!BB7</f>
        <v>88.7</v>
      </c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8"/>
      <c r="FL34" s="76">
        <f>データ!BC7</f>
        <v>90.6</v>
      </c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8"/>
      <c r="GA34" s="5"/>
      <c r="GB34" s="5"/>
      <c r="GC34" s="5"/>
      <c r="GD34" s="5"/>
      <c r="GE34" s="5"/>
      <c r="GF34" s="5"/>
      <c r="GG34" s="5"/>
      <c r="GH34" s="5"/>
      <c r="GI34" s="93" t="s">
        <v>59</v>
      </c>
      <c r="GJ34" s="93"/>
      <c r="GK34" s="93"/>
      <c r="GL34" s="93"/>
      <c r="GM34" s="93"/>
      <c r="GN34" s="93"/>
      <c r="GO34" s="93"/>
      <c r="GP34" s="93"/>
      <c r="GQ34" s="93"/>
      <c r="GR34" s="76">
        <f>データ!BJ7</f>
        <v>34.9</v>
      </c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8"/>
      <c r="HG34" s="76">
        <f>データ!BK7</f>
        <v>32.6</v>
      </c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8"/>
      <c r="HV34" s="76">
        <f>データ!BL7</f>
        <v>27</v>
      </c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8"/>
      <c r="IK34" s="76">
        <f>データ!BM7</f>
        <v>34.200000000000003</v>
      </c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  <c r="IX34" s="77"/>
      <c r="IY34" s="78"/>
      <c r="IZ34" s="76">
        <f>データ!BN7</f>
        <v>29.2</v>
      </c>
      <c r="JA34" s="77"/>
      <c r="JB34" s="77"/>
      <c r="JC34" s="77"/>
      <c r="JD34" s="77"/>
      <c r="JE34" s="77"/>
      <c r="JF34" s="77"/>
      <c r="JG34" s="77"/>
      <c r="JH34" s="77"/>
      <c r="JI34" s="77"/>
      <c r="JJ34" s="77"/>
      <c r="JK34" s="77"/>
      <c r="JL34" s="77"/>
      <c r="JM34" s="77"/>
      <c r="JN34" s="78"/>
      <c r="JO34" s="5"/>
      <c r="JP34" s="5"/>
      <c r="JQ34" s="5"/>
      <c r="JR34" s="5"/>
      <c r="JS34" s="5"/>
      <c r="JT34" s="5"/>
      <c r="JU34" s="5"/>
      <c r="JV34" s="5"/>
      <c r="JW34" s="93" t="s">
        <v>59</v>
      </c>
      <c r="JX34" s="93"/>
      <c r="JY34" s="93"/>
      <c r="JZ34" s="93"/>
      <c r="KA34" s="93"/>
      <c r="KB34" s="93"/>
      <c r="KC34" s="93"/>
      <c r="KD34" s="93"/>
      <c r="KE34" s="93"/>
      <c r="KF34" s="76">
        <f>データ!BU7</f>
        <v>79.900000000000006</v>
      </c>
      <c r="KG34" s="77"/>
      <c r="KH34" s="77"/>
      <c r="KI34" s="77"/>
      <c r="KJ34" s="77"/>
      <c r="KK34" s="77"/>
      <c r="KL34" s="77"/>
      <c r="KM34" s="77"/>
      <c r="KN34" s="77"/>
      <c r="KO34" s="77"/>
      <c r="KP34" s="77"/>
      <c r="KQ34" s="77"/>
      <c r="KR34" s="77"/>
      <c r="KS34" s="77"/>
      <c r="KT34" s="78"/>
      <c r="KU34" s="76">
        <f>データ!BV7</f>
        <v>80.2</v>
      </c>
      <c r="KV34" s="77"/>
      <c r="KW34" s="77"/>
      <c r="KX34" s="77"/>
      <c r="KY34" s="77"/>
      <c r="KZ34" s="77"/>
      <c r="LA34" s="77"/>
      <c r="LB34" s="77"/>
      <c r="LC34" s="77"/>
      <c r="LD34" s="77"/>
      <c r="LE34" s="77"/>
      <c r="LF34" s="77"/>
      <c r="LG34" s="77"/>
      <c r="LH34" s="77"/>
      <c r="LI34" s="78"/>
      <c r="LJ34" s="76">
        <f>データ!BW7</f>
        <v>79.8</v>
      </c>
      <c r="LK34" s="77"/>
      <c r="LL34" s="77"/>
      <c r="LM34" s="77"/>
      <c r="LN34" s="77"/>
      <c r="LO34" s="77"/>
      <c r="LP34" s="77"/>
      <c r="LQ34" s="77"/>
      <c r="LR34" s="77"/>
      <c r="LS34" s="77"/>
      <c r="LT34" s="77"/>
      <c r="LU34" s="77"/>
      <c r="LV34" s="77"/>
      <c r="LW34" s="77"/>
      <c r="LX34" s="78"/>
      <c r="LY34" s="76">
        <f>データ!BX7</f>
        <v>70.599999999999994</v>
      </c>
      <c r="LZ34" s="77"/>
      <c r="MA34" s="77"/>
      <c r="MB34" s="77"/>
      <c r="MC34" s="77"/>
      <c r="MD34" s="77"/>
      <c r="ME34" s="77"/>
      <c r="MF34" s="77"/>
      <c r="MG34" s="77"/>
      <c r="MH34" s="77"/>
      <c r="MI34" s="77"/>
      <c r="MJ34" s="77"/>
      <c r="MK34" s="77"/>
      <c r="ML34" s="77"/>
      <c r="MM34" s="78"/>
      <c r="MN34" s="76">
        <f>データ!BY7</f>
        <v>71.400000000000006</v>
      </c>
      <c r="MO34" s="77"/>
      <c r="MP34" s="77"/>
      <c r="MQ34" s="77"/>
      <c r="MR34" s="77"/>
      <c r="MS34" s="77"/>
      <c r="MT34" s="77"/>
      <c r="MU34" s="77"/>
      <c r="MV34" s="77"/>
      <c r="MW34" s="77"/>
      <c r="MX34" s="77"/>
      <c r="MY34" s="77"/>
      <c r="MZ34" s="77"/>
      <c r="NA34" s="77"/>
      <c r="NB34" s="78"/>
      <c r="ND34" s="5"/>
      <c r="NE34" s="5"/>
      <c r="NF34" s="5"/>
      <c r="NG34" s="5"/>
      <c r="NH34" s="17"/>
      <c r="NI34" s="2"/>
      <c r="NJ34" s="105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6"/>
      <c r="NX34" s="107"/>
      <c r="OC34" s="18" t="s">
        <v>60</v>
      </c>
    </row>
    <row r="35" spans="1:393" ht="13.5" customHeight="1">
      <c r="A35" s="2"/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17"/>
      <c r="NI35" s="2"/>
      <c r="NJ35" s="100" t="s">
        <v>61</v>
      </c>
      <c r="NK35" s="100"/>
      <c r="NL35" s="100"/>
      <c r="NM35" s="100"/>
      <c r="NN35" s="100"/>
      <c r="NO35" s="100"/>
      <c r="NP35" s="100"/>
      <c r="NQ35" s="100"/>
      <c r="NR35" s="100"/>
      <c r="NS35" s="100"/>
      <c r="NT35" s="100"/>
      <c r="NU35" s="100"/>
      <c r="NV35" s="100"/>
      <c r="NW35" s="100"/>
      <c r="NX35" s="100"/>
      <c r="OC35" s="18" t="s">
        <v>62</v>
      </c>
    </row>
    <row r="36" spans="1:393" ht="13.5" customHeight="1">
      <c r="A36" s="2"/>
      <c r="B36" s="15"/>
      <c r="C36" s="1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5"/>
      <c r="CQ36" s="5"/>
      <c r="CR36" s="5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5"/>
      <c r="JS36" s="5"/>
      <c r="JT36" s="5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7"/>
      <c r="NI36" s="2"/>
      <c r="NJ36" s="101"/>
      <c r="NK36" s="101"/>
      <c r="NL36" s="101"/>
      <c r="NM36" s="101"/>
      <c r="NN36" s="101"/>
      <c r="NO36" s="101"/>
      <c r="NP36" s="101"/>
      <c r="NQ36" s="101"/>
      <c r="NR36" s="101"/>
      <c r="NS36" s="101"/>
      <c r="NT36" s="101"/>
      <c r="NU36" s="101"/>
      <c r="NV36" s="101"/>
      <c r="NW36" s="101"/>
      <c r="NX36" s="101"/>
      <c r="OC36" s="18" t="s">
        <v>63</v>
      </c>
    </row>
    <row r="37" spans="1:393" ht="13.5" customHeight="1">
      <c r="A37" s="2"/>
      <c r="B37" s="15"/>
      <c r="C37" s="1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5"/>
      <c r="CQ37" s="5"/>
      <c r="CR37" s="5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5"/>
      <c r="JS37" s="5"/>
      <c r="JT37" s="5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7"/>
      <c r="NI37" s="2"/>
      <c r="NJ37" s="81" t="s">
        <v>64</v>
      </c>
      <c r="NK37" s="82"/>
      <c r="NL37" s="82"/>
      <c r="NM37" s="82"/>
      <c r="NN37" s="82"/>
      <c r="NO37" s="82"/>
      <c r="NP37" s="82"/>
      <c r="NQ37" s="82"/>
      <c r="NR37" s="82"/>
      <c r="NS37" s="82"/>
      <c r="NT37" s="82"/>
      <c r="NU37" s="82"/>
      <c r="NV37" s="82"/>
      <c r="NW37" s="82"/>
      <c r="NX37" s="83"/>
      <c r="OC37" s="18" t="s">
        <v>65</v>
      </c>
    </row>
    <row r="38" spans="1:393" ht="13.5" customHeight="1">
      <c r="A38" s="2"/>
      <c r="B38" s="15"/>
      <c r="C38" s="1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5"/>
      <c r="GQ38" s="5"/>
      <c r="GR38" s="1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  <c r="OC38" s="18" t="s">
        <v>66</v>
      </c>
    </row>
    <row r="39" spans="1:393" ht="13.5" customHeight="1">
      <c r="A39" s="2"/>
      <c r="B39" s="15"/>
      <c r="C39" s="1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5"/>
      <c r="GQ39" s="5"/>
      <c r="GR39" s="1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4"/>
      <c r="NI39" s="2"/>
      <c r="NJ39" s="102" t="s">
        <v>197</v>
      </c>
      <c r="NK39" s="103"/>
      <c r="NL39" s="103"/>
      <c r="NM39" s="103"/>
      <c r="NN39" s="103"/>
      <c r="NO39" s="103"/>
      <c r="NP39" s="103"/>
      <c r="NQ39" s="103"/>
      <c r="NR39" s="103"/>
      <c r="NS39" s="103"/>
      <c r="NT39" s="103"/>
      <c r="NU39" s="103"/>
      <c r="NV39" s="103"/>
      <c r="NW39" s="103"/>
      <c r="NX39" s="104"/>
      <c r="OC39" s="18" t="s">
        <v>67</v>
      </c>
    </row>
    <row r="40" spans="1:393" ht="13.5" customHeight="1">
      <c r="A40" s="2"/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4"/>
      <c r="NI40" s="2"/>
      <c r="NJ40" s="102"/>
      <c r="NK40" s="103"/>
      <c r="NL40" s="103"/>
      <c r="NM40" s="103"/>
      <c r="NN40" s="103"/>
      <c r="NO40" s="103"/>
      <c r="NP40" s="103"/>
      <c r="NQ40" s="103"/>
      <c r="NR40" s="103"/>
      <c r="NS40" s="103"/>
      <c r="NT40" s="103"/>
      <c r="NU40" s="103"/>
      <c r="NV40" s="103"/>
      <c r="NW40" s="103"/>
      <c r="NX40" s="104"/>
      <c r="OC40" s="18" t="s">
        <v>68</v>
      </c>
    </row>
    <row r="41" spans="1:393" ht="13.5" customHeight="1">
      <c r="A41" s="2"/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16"/>
      <c r="DD41" s="16"/>
      <c r="DE41" s="5"/>
      <c r="DF41" s="5"/>
      <c r="DG41" s="5"/>
      <c r="DH41" s="5"/>
      <c r="DI41" s="5"/>
      <c r="DJ41" s="5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5"/>
      <c r="NH41" s="17"/>
      <c r="NI41" s="2"/>
      <c r="NJ41" s="102"/>
      <c r="NK41" s="103"/>
      <c r="NL41" s="103"/>
      <c r="NM41" s="103"/>
      <c r="NN41" s="103"/>
      <c r="NO41" s="103"/>
      <c r="NP41" s="103"/>
      <c r="NQ41" s="103"/>
      <c r="NR41" s="103"/>
      <c r="NS41" s="103"/>
      <c r="NT41" s="103"/>
      <c r="NU41" s="103"/>
      <c r="NV41" s="103"/>
      <c r="NW41" s="103"/>
      <c r="NX41" s="104"/>
      <c r="OC41" s="18" t="s">
        <v>69</v>
      </c>
    </row>
    <row r="42" spans="1:393" ht="13.5" customHeight="1">
      <c r="A42" s="2"/>
      <c r="B42" s="1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6"/>
      <c r="DD42" s="16"/>
      <c r="DE42" s="5"/>
      <c r="DF42" s="5"/>
      <c r="DG42" s="5"/>
      <c r="DH42" s="5"/>
      <c r="DI42" s="5"/>
      <c r="DJ42" s="5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5"/>
      <c r="NH42" s="17"/>
      <c r="NI42" s="2"/>
      <c r="NJ42" s="102"/>
      <c r="NK42" s="103"/>
      <c r="NL42" s="103"/>
      <c r="NM42" s="103"/>
      <c r="NN42" s="103"/>
      <c r="NO42" s="103"/>
      <c r="NP42" s="103"/>
      <c r="NQ42" s="103"/>
      <c r="NR42" s="103"/>
      <c r="NS42" s="103"/>
      <c r="NT42" s="103"/>
      <c r="NU42" s="103"/>
      <c r="NV42" s="103"/>
      <c r="NW42" s="103"/>
      <c r="NX42" s="104"/>
      <c r="OC42" s="18" t="s">
        <v>70</v>
      </c>
    </row>
    <row r="43" spans="1:393" ht="13.5" customHeight="1">
      <c r="A43" s="2"/>
      <c r="B43" s="1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17"/>
      <c r="NI43" s="2"/>
      <c r="NJ43" s="102"/>
      <c r="NK43" s="103"/>
      <c r="NL43" s="103"/>
      <c r="NM43" s="103"/>
      <c r="NN43" s="103"/>
      <c r="NO43" s="103"/>
      <c r="NP43" s="103"/>
      <c r="NQ43" s="103"/>
      <c r="NR43" s="103"/>
      <c r="NS43" s="103"/>
      <c r="NT43" s="103"/>
      <c r="NU43" s="103"/>
      <c r="NV43" s="103"/>
      <c r="NW43" s="103"/>
      <c r="NX43" s="104"/>
      <c r="OC43" s="18" t="s">
        <v>71</v>
      </c>
    </row>
    <row r="44" spans="1:393" ht="13.5" customHeight="1">
      <c r="A44" s="2"/>
      <c r="B44" s="1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17"/>
      <c r="NI44" s="2"/>
      <c r="NJ44" s="102"/>
      <c r="NK44" s="103"/>
      <c r="NL44" s="103"/>
      <c r="NM44" s="103"/>
      <c r="NN44" s="103"/>
      <c r="NO44" s="103"/>
      <c r="NP44" s="103"/>
      <c r="NQ44" s="103"/>
      <c r="NR44" s="103"/>
      <c r="NS44" s="103"/>
      <c r="NT44" s="103"/>
      <c r="NU44" s="103"/>
      <c r="NV44" s="103"/>
      <c r="NW44" s="103"/>
      <c r="NX44" s="104"/>
      <c r="OC44" s="18" t="s">
        <v>72</v>
      </c>
    </row>
    <row r="45" spans="1:393" ht="13.5" customHeight="1">
      <c r="A45" s="2"/>
      <c r="B45" s="1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17"/>
      <c r="NI45" s="2"/>
      <c r="NJ45" s="102"/>
      <c r="NK45" s="103"/>
      <c r="NL45" s="103"/>
      <c r="NM45" s="103"/>
      <c r="NN45" s="103"/>
      <c r="NO45" s="103"/>
      <c r="NP45" s="103"/>
      <c r="NQ45" s="103"/>
      <c r="NR45" s="103"/>
      <c r="NS45" s="103"/>
      <c r="NT45" s="103"/>
      <c r="NU45" s="103"/>
      <c r="NV45" s="103"/>
      <c r="NW45" s="103"/>
      <c r="NX45" s="104"/>
      <c r="OC45" s="18" t="s">
        <v>73</v>
      </c>
    </row>
    <row r="46" spans="1:393" ht="13.5" customHeight="1">
      <c r="A46" s="2"/>
      <c r="B46" s="1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17"/>
      <c r="NI46" s="2"/>
      <c r="NJ46" s="102"/>
      <c r="NK46" s="103"/>
      <c r="NL46" s="103"/>
      <c r="NM46" s="103"/>
      <c r="NN46" s="103"/>
      <c r="NO46" s="103"/>
      <c r="NP46" s="103"/>
      <c r="NQ46" s="103"/>
      <c r="NR46" s="103"/>
      <c r="NS46" s="103"/>
      <c r="NT46" s="103"/>
      <c r="NU46" s="103"/>
      <c r="NV46" s="103"/>
      <c r="NW46" s="103"/>
      <c r="NX46" s="104"/>
      <c r="OC46" s="18" t="s">
        <v>74</v>
      </c>
    </row>
    <row r="47" spans="1:393" ht="13.5" customHeight="1">
      <c r="A47" s="2"/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17"/>
      <c r="NI47" s="2"/>
      <c r="NJ47" s="102"/>
      <c r="NK47" s="103"/>
      <c r="NL47" s="103"/>
      <c r="NM47" s="103"/>
      <c r="NN47" s="103"/>
      <c r="NO47" s="103"/>
      <c r="NP47" s="103"/>
      <c r="NQ47" s="103"/>
      <c r="NR47" s="103"/>
      <c r="NS47" s="103"/>
      <c r="NT47" s="103"/>
      <c r="NU47" s="103"/>
      <c r="NV47" s="103"/>
      <c r="NW47" s="103"/>
      <c r="NX47" s="104"/>
      <c r="OC47" s="18" t="s">
        <v>75</v>
      </c>
    </row>
    <row r="48" spans="1:393" ht="13.5" customHeight="1">
      <c r="A48" s="2"/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17"/>
      <c r="NI48" s="2"/>
      <c r="NJ48" s="102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3"/>
      <c r="NX48" s="104"/>
      <c r="OC48" s="18" t="s">
        <v>76</v>
      </c>
    </row>
    <row r="49" spans="1:393" ht="13.5" customHeight="1">
      <c r="A49" s="2"/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17"/>
      <c r="NI49" s="2"/>
      <c r="NJ49" s="102"/>
      <c r="NK49" s="103"/>
      <c r="NL49" s="103"/>
      <c r="NM49" s="103"/>
      <c r="NN49" s="103"/>
      <c r="NO49" s="103"/>
      <c r="NP49" s="103"/>
      <c r="NQ49" s="103"/>
      <c r="NR49" s="103"/>
      <c r="NS49" s="103"/>
      <c r="NT49" s="103"/>
      <c r="NU49" s="103"/>
      <c r="NV49" s="103"/>
      <c r="NW49" s="103"/>
      <c r="NX49" s="104"/>
      <c r="OC49" s="18" t="s">
        <v>77</v>
      </c>
    </row>
    <row r="50" spans="1:393" ht="13.5" customHeight="1">
      <c r="A50" s="2"/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17"/>
      <c r="NI50" s="2"/>
      <c r="NJ50" s="102"/>
      <c r="NK50" s="103"/>
      <c r="NL50" s="103"/>
      <c r="NM50" s="103"/>
      <c r="NN50" s="103"/>
      <c r="NO50" s="103"/>
      <c r="NP50" s="103"/>
      <c r="NQ50" s="103"/>
      <c r="NR50" s="103"/>
      <c r="NS50" s="103"/>
      <c r="NT50" s="103"/>
      <c r="NU50" s="103"/>
      <c r="NV50" s="103"/>
      <c r="NW50" s="103"/>
      <c r="NX50" s="104"/>
      <c r="OC50" s="18" t="s">
        <v>78</v>
      </c>
    </row>
    <row r="51" spans="1:393" ht="13.5" customHeight="1">
      <c r="A51" s="2"/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17"/>
      <c r="NI51" s="2"/>
      <c r="NJ51" s="105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6"/>
      <c r="NX51" s="107"/>
      <c r="OC51" s="18" t="s">
        <v>79</v>
      </c>
    </row>
    <row r="52" spans="1:393" ht="13.5" customHeight="1">
      <c r="A52" s="2"/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17"/>
      <c r="NI52" s="2"/>
      <c r="NJ52" s="81" t="s">
        <v>80</v>
      </c>
      <c r="NK52" s="82"/>
      <c r="NL52" s="82"/>
      <c r="NM52" s="82"/>
      <c r="NN52" s="82"/>
      <c r="NO52" s="82"/>
      <c r="NP52" s="82"/>
      <c r="NQ52" s="82"/>
      <c r="NR52" s="82"/>
      <c r="NS52" s="82"/>
      <c r="NT52" s="82"/>
      <c r="NU52" s="82"/>
      <c r="NV52" s="82"/>
      <c r="NW52" s="82"/>
      <c r="NX52" s="83"/>
      <c r="OC52" s="18" t="s">
        <v>81</v>
      </c>
    </row>
    <row r="53" spans="1:393" ht="13.5" customHeight="1">
      <c r="A53" s="2"/>
      <c r="B53" s="1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1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  <c r="OC53" s="18" t="s">
        <v>82</v>
      </c>
    </row>
    <row r="54" spans="1:393" ht="13.5" customHeight="1">
      <c r="A54" s="2"/>
      <c r="B54" s="15"/>
      <c r="C54" s="5"/>
      <c r="D54" s="5"/>
      <c r="E54" s="5"/>
      <c r="F54" s="5"/>
      <c r="G54" s="19"/>
      <c r="H54" s="19"/>
      <c r="I54" s="19"/>
      <c r="J54" s="19"/>
      <c r="K54" s="19"/>
      <c r="L54" s="19"/>
      <c r="M54" s="19"/>
      <c r="N54" s="19"/>
      <c r="O54" s="19"/>
      <c r="P54" s="97" t="str">
        <f>データ!$B$11</f>
        <v>H29</v>
      </c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9"/>
      <c r="AE54" s="97" t="str">
        <f>データ!$C$11</f>
        <v>H30</v>
      </c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9"/>
      <c r="AT54" s="97" t="str">
        <f>データ!$D$11</f>
        <v>R01</v>
      </c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9"/>
      <c r="BI54" s="97" t="str">
        <f>データ!$E$11</f>
        <v>R02</v>
      </c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9"/>
      <c r="BX54" s="97" t="str">
        <f>データ!$F$11</f>
        <v>R03</v>
      </c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9"/>
      <c r="CO54" s="5"/>
      <c r="CP54" s="5"/>
      <c r="CQ54" s="5"/>
      <c r="CR54" s="5"/>
      <c r="CS54" s="5"/>
      <c r="CT54" s="5"/>
      <c r="CU54" s="19"/>
      <c r="CV54" s="19"/>
      <c r="CW54" s="19"/>
      <c r="CX54" s="19"/>
      <c r="CY54" s="19"/>
      <c r="CZ54" s="19"/>
      <c r="DA54" s="19"/>
      <c r="DB54" s="19"/>
      <c r="DC54" s="19"/>
      <c r="DD54" s="97" t="str">
        <f>データ!$B$11</f>
        <v>H29</v>
      </c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9"/>
      <c r="DS54" s="97" t="str">
        <f>データ!$C$11</f>
        <v>H30</v>
      </c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9"/>
      <c r="EH54" s="97" t="str">
        <f>データ!$D$11</f>
        <v>R01</v>
      </c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9"/>
      <c r="EW54" s="97" t="str">
        <f>データ!$E$11</f>
        <v>R02</v>
      </c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9"/>
      <c r="FL54" s="97" t="str">
        <f>データ!$F$11</f>
        <v>R03</v>
      </c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9"/>
      <c r="GA54" s="5"/>
      <c r="GB54" s="5"/>
      <c r="GC54" s="5"/>
      <c r="GD54" s="5"/>
      <c r="GE54" s="5"/>
      <c r="GF54" s="5"/>
      <c r="GG54" s="5"/>
      <c r="GH54" s="5"/>
      <c r="GI54" s="19"/>
      <c r="GJ54" s="19"/>
      <c r="GK54" s="19"/>
      <c r="GL54" s="19"/>
      <c r="GM54" s="19"/>
      <c r="GN54" s="19"/>
      <c r="GO54" s="19"/>
      <c r="GP54" s="19"/>
      <c r="GQ54" s="19"/>
      <c r="GR54" s="97" t="str">
        <f>データ!$B$11</f>
        <v>H29</v>
      </c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9"/>
      <c r="HG54" s="97" t="str">
        <f>データ!$C$11</f>
        <v>H30</v>
      </c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9"/>
      <c r="HV54" s="97" t="str">
        <f>データ!$D$11</f>
        <v>R01</v>
      </c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9"/>
      <c r="IK54" s="97" t="str">
        <f>データ!$E$11</f>
        <v>R02</v>
      </c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  <c r="IX54" s="98"/>
      <c r="IY54" s="99"/>
      <c r="IZ54" s="97" t="str">
        <f>データ!$F$11</f>
        <v>R03</v>
      </c>
      <c r="JA54" s="98"/>
      <c r="JB54" s="98"/>
      <c r="JC54" s="98"/>
      <c r="JD54" s="98"/>
      <c r="JE54" s="98"/>
      <c r="JF54" s="98"/>
      <c r="JG54" s="98"/>
      <c r="JH54" s="98"/>
      <c r="JI54" s="98"/>
      <c r="JJ54" s="98"/>
      <c r="JK54" s="98"/>
      <c r="JL54" s="98"/>
      <c r="JM54" s="98"/>
      <c r="JN54" s="99"/>
      <c r="JO54" s="5"/>
      <c r="JP54" s="5"/>
      <c r="JQ54" s="5"/>
      <c r="JR54" s="5"/>
      <c r="JS54" s="5"/>
      <c r="JT54" s="5"/>
      <c r="JU54" s="5"/>
      <c r="JV54" s="5"/>
      <c r="JW54" s="19"/>
      <c r="JX54" s="19"/>
      <c r="JY54" s="19"/>
      <c r="JZ54" s="19"/>
      <c r="KA54" s="19"/>
      <c r="KB54" s="19"/>
      <c r="KC54" s="19"/>
      <c r="KD54" s="19"/>
      <c r="KE54" s="19"/>
      <c r="KF54" s="97" t="str">
        <f>データ!$B$11</f>
        <v>H29</v>
      </c>
      <c r="KG54" s="98"/>
      <c r="KH54" s="98"/>
      <c r="KI54" s="98"/>
      <c r="KJ54" s="98"/>
      <c r="KK54" s="98"/>
      <c r="KL54" s="98"/>
      <c r="KM54" s="98"/>
      <c r="KN54" s="98"/>
      <c r="KO54" s="98"/>
      <c r="KP54" s="98"/>
      <c r="KQ54" s="98"/>
      <c r="KR54" s="98"/>
      <c r="KS54" s="98"/>
      <c r="KT54" s="99"/>
      <c r="KU54" s="97" t="str">
        <f>データ!$C$11</f>
        <v>H30</v>
      </c>
      <c r="KV54" s="98"/>
      <c r="KW54" s="98"/>
      <c r="KX54" s="98"/>
      <c r="KY54" s="98"/>
      <c r="KZ54" s="98"/>
      <c r="LA54" s="98"/>
      <c r="LB54" s="98"/>
      <c r="LC54" s="98"/>
      <c r="LD54" s="98"/>
      <c r="LE54" s="98"/>
      <c r="LF54" s="98"/>
      <c r="LG54" s="98"/>
      <c r="LH54" s="98"/>
      <c r="LI54" s="99"/>
      <c r="LJ54" s="97" t="str">
        <f>データ!$D$11</f>
        <v>R01</v>
      </c>
      <c r="LK54" s="98"/>
      <c r="LL54" s="98"/>
      <c r="LM54" s="98"/>
      <c r="LN54" s="98"/>
      <c r="LO54" s="98"/>
      <c r="LP54" s="98"/>
      <c r="LQ54" s="98"/>
      <c r="LR54" s="98"/>
      <c r="LS54" s="98"/>
      <c r="LT54" s="98"/>
      <c r="LU54" s="98"/>
      <c r="LV54" s="98"/>
      <c r="LW54" s="98"/>
      <c r="LX54" s="99"/>
      <c r="LY54" s="97" t="str">
        <f>データ!$E$11</f>
        <v>R02</v>
      </c>
      <c r="LZ54" s="98"/>
      <c r="MA54" s="98"/>
      <c r="MB54" s="98"/>
      <c r="MC54" s="98"/>
      <c r="MD54" s="98"/>
      <c r="ME54" s="98"/>
      <c r="MF54" s="98"/>
      <c r="MG54" s="98"/>
      <c r="MH54" s="98"/>
      <c r="MI54" s="98"/>
      <c r="MJ54" s="98"/>
      <c r="MK54" s="98"/>
      <c r="ML54" s="98"/>
      <c r="MM54" s="99"/>
      <c r="MN54" s="97" t="str">
        <f>データ!$F$11</f>
        <v>R03</v>
      </c>
      <c r="MO54" s="98"/>
      <c r="MP54" s="98"/>
      <c r="MQ54" s="98"/>
      <c r="MR54" s="98"/>
      <c r="MS54" s="98"/>
      <c r="MT54" s="98"/>
      <c r="MU54" s="98"/>
      <c r="MV54" s="98"/>
      <c r="MW54" s="98"/>
      <c r="MX54" s="98"/>
      <c r="MY54" s="98"/>
      <c r="MZ54" s="98"/>
      <c r="NA54" s="98"/>
      <c r="NB54" s="99"/>
      <c r="NC54" s="5"/>
      <c r="ND54" s="5"/>
      <c r="NE54" s="5"/>
      <c r="NF54" s="5"/>
      <c r="NG54" s="5"/>
      <c r="NH54" s="17"/>
      <c r="NI54" s="2"/>
      <c r="NJ54" s="102" t="s">
        <v>195</v>
      </c>
      <c r="NK54" s="103"/>
      <c r="NL54" s="103"/>
      <c r="NM54" s="103"/>
      <c r="NN54" s="103"/>
      <c r="NO54" s="103"/>
      <c r="NP54" s="103"/>
      <c r="NQ54" s="103"/>
      <c r="NR54" s="103"/>
      <c r="NS54" s="103"/>
      <c r="NT54" s="103"/>
      <c r="NU54" s="103"/>
      <c r="NV54" s="103"/>
      <c r="NW54" s="103"/>
      <c r="NX54" s="104"/>
      <c r="OC54" s="18" t="s">
        <v>83</v>
      </c>
    </row>
    <row r="55" spans="1:393" ht="13.5" customHeight="1">
      <c r="A55" s="2"/>
      <c r="B55" s="15"/>
      <c r="C55" s="5"/>
      <c r="D55" s="5"/>
      <c r="E55" s="5"/>
      <c r="F55" s="5"/>
      <c r="G55" s="93" t="s">
        <v>57</v>
      </c>
      <c r="H55" s="93"/>
      <c r="I55" s="93"/>
      <c r="J55" s="93"/>
      <c r="K55" s="93"/>
      <c r="L55" s="93"/>
      <c r="M55" s="93"/>
      <c r="N55" s="93"/>
      <c r="O55" s="93"/>
      <c r="P55" s="94">
        <f>データ!CA7</f>
        <v>60768</v>
      </c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6"/>
      <c r="AE55" s="94">
        <f>データ!CB7</f>
        <v>63027</v>
      </c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6"/>
      <c r="AT55" s="94">
        <f>データ!CC7</f>
        <v>65186</v>
      </c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6"/>
      <c r="BI55" s="94">
        <f>データ!CD7</f>
        <v>66257</v>
      </c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6"/>
      <c r="BX55" s="94">
        <f>データ!CE7</f>
        <v>71978</v>
      </c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6"/>
      <c r="CO55" s="5"/>
      <c r="CP55" s="5"/>
      <c r="CQ55" s="5"/>
      <c r="CR55" s="5"/>
      <c r="CS55" s="5"/>
      <c r="CT55" s="5"/>
      <c r="CU55" s="93" t="s">
        <v>57</v>
      </c>
      <c r="CV55" s="93"/>
      <c r="CW55" s="93"/>
      <c r="CX55" s="93"/>
      <c r="CY55" s="93"/>
      <c r="CZ55" s="93"/>
      <c r="DA55" s="93"/>
      <c r="DB55" s="93"/>
      <c r="DC55" s="93"/>
      <c r="DD55" s="94">
        <f>データ!CL7</f>
        <v>15463</v>
      </c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6"/>
      <c r="DS55" s="94">
        <f>データ!CM7</f>
        <v>15919</v>
      </c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6"/>
      <c r="EH55" s="94">
        <f>データ!CN7</f>
        <v>17542</v>
      </c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6"/>
      <c r="EW55" s="94">
        <f>データ!CO7</f>
        <v>18770</v>
      </c>
      <c r="EX55" s="95"/>
      <c r="EY55" s="95"/>
      <c r="EZ55" s="95"/>
      <c r="FA55" s="95"/>
      <c r="FB55" s="95"/>
      <c r="FC55" s="95"/>
      <c r="FD55" s="95"/>
      <c r="FE55" s="95"/>
      <c r="FF55" s="95"/>
      <c r="FG55" s="95"/>
      <c r="FH55" s="95"/>
      <c r="FI55" s="95"/>
      <c r="FJ55" s="95"/>
      <c r="FK55" s="96"/>
      <c r="FL55" s="94">
        <f>データ!CP7</f>
        <v>19184</v>
      </c>
      <c r="FM55" s="95"/>
      <c r="FN55" s="95"/>
      <c r="FO55" s="95"/>
      <c r="FP55" s="95"/>
      <c r="FQ55" s="95"/>
      <c r="FR55" s="95"/>
      <c r="FS55" s="95"/>
      <c r="FT55" s="95"/>
      <c r="FU55" s="95"/>
      <c r="FV55" s="95"/>
      <c r="FW55" s="95"/>
      <c r="FX55" s="95"/>
      <c r="FY55" s="95"/>
      <c r="FZ55" s="96"/>
      <c r="GA55" s="5"/>
      <c r="GB55" s="5"/>
      <c r="GC55" s="5"/>
      <c r="GD55" s="5"/>
      <c r="GE55" s="5"/>
      <c r="GF55" s="5"/>
      <c r="GG55" s="5"/>
      <c r="GH55" s="5"/>
      <c r="GI55" s="93" t="s">
        <v>57</v>
      </c>
      <c r="GJ55" s="93"/>
      <c r="GK55" s="93"/>
      <c r="GL55" s="93"/>
      <c r="GM55" s="93"/>
      <c r="GN55" s="93"/>
      <c r="GO55" s="93"/>
      <c r="GP55" s="93"/>
      <c r="GQ55" s="93"/>
      <c r="GR55" s="76">
        <f>データ!CW7</f>
        <v>52.1</v>
      </c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8"/>
      <c r="HG55" s="76">
        <f>データ!CX7</f>
        <v>50.9</v>
      </c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8"/>
      <c r="HV55" s="76">
        <f>データ!CY7</f>
        <v>50.4</v>
      </c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8"/>
      <c r="IK55" s="76">
        <f>データ!CZ7</f>
        <v>54.1</v>
      </c>
      <c r="IL55" s="77"/>
      <c r="IM55" s="77"/>
      <c r="IN55" s="77"/>
      <c r="IO55" s="77"/>
      <c r="IP55" s="77"/>
      <c r="IQ55" s="77"/>
      <c r="IR55" s="77"/>
      <c r="IS55" s="77"/>
      <c r="IT55" s="77"/>
      <c r="IU55" s="77"/>
      <c r="IV55" s="77"/>
      <c r="IW55" s="77"/>
      <c r="IX55" s="77"/>
      <c r="IY55" s="78"/>
      <c r="IZ55" s="76">
        <f>データ!DA7</f>
        <v>52.6</v>
      </c>
      <c r="JA55" s="77"/>
      <c r="JB55" s="77"/>
      <c r="JC55" s="77"/>
      <c r="JD55" s="77"/>
      <c r="JE55" s="77"/>
      <c r="JF55" s="77"/>
      <c r="JG55" s="77"/>
      <c r="JH55" s="77"/>
      <c r="JI55" s="77"/>
      <c r="JJ55" s="77"/>
      <c r="JK55" s="77"/>
      <c r="JL55" s="77"/>
      <c r="JM55" s="77"/>
      <c r="JN55" s="78"/>
      <c r="JO55" s="5"/>
      <c r="JP55" s="5"/>
      <c r="JQ55" s="5"/>
      <c r="JR55" s="5"/>
      <c r="JS55" s="5"/>
      <c r="JT55" s="5"/>
      <c r="JU55" s="5"/>
      <c r="JV55" s="5"/>
      <c r="JW55" s="93" t="s">
        <v>57</v>
      </c>
      <c r="JX55" s="93"/>
      <c r="JY55" s="93"/>
      <c r="JZ55" s="93"/>
      <c r="KA55" s="93"/>
      <c r="KB55" s="93"/>
      <c r="KC55" s="93"/>
      <c r="KD55" s="93"/>
      <c r="KE55" s="93"/>
      <c r="KF55" s="76">
        <f>データ!DH7</f>
        <v>25.7</v>
      </c>
      <c r="KG55" s="77"/>
      <c r="KH55" s="77"/>
      <c r="KI55" s="77"/>
      <c r="KJ55" s="77"/>
      <c r="KK55" s="77"/>
      <c r="KL55" s="77"/>
      <c r="KM55" s="77"/>
      <c r="KN55" s="77"/>
      <c r="KO55" s="77"/>
      <c r="KP55" s="77"/>
      <c r="KQ55" s="77"/>
      <c r="KR55" s="77"/>
      <c r="KS55" s="77"/>
      <c r="KT55" s="78"/>
      <c r="KU55" s="76">
        <f>データ!DI7</f>
        <v>26.4</v>
      </c>
      <c r="KV55" s="77"/>
      <c r="KW55" s="77"/>
      <c r="KX55" s="77"/>
      <c r="KY55" s="77"/>
      <c r="KZ55" s="77"/>
      <c r="LA55" s="77"/>
      <c r="LB55" s="77"/>
      <c r="LC55" s="77"/>
      <c r="LD55" s="77"/>
      <c r="LE55" s="77"/>
      <c r="LF55" s="77"/>
      <c r="LG55" s="77"/>
      <c r="LH55" s="77"/>
      <c r="LI55" s="78"/>
      <c r="LJ55" s="76">
        <f>データ!DJ7</f>
        <v>28.6</v>
      </c>
      <c r="LK55" s="77"/>
      <c r="LL55" s="77"/>
      <c r="LM55" s="77"/>
      <c r="LN55" s="77"/>
      <c r="LO55" s="77"/>
      <c r="LP55" s="77"/>
      <c r="LQ55" s="77"/>
      <c r="LR55" s="77"/>
      <c r="LS55" s="77"/>
      <c r="LT55" s="77"/>
      <c r="LU55" s="77"/>
      <c r="LV55" s="77"/>
      <c r="LW55" s="77"/>
      <c r="LX55" s="78"/>
      <c r="LY55" s="76">
        <f>データ!DK7</f>
        <v>29.4</v>
      </c>
      <c r="LZ55" s="77"/>
      <c r="MA55" s="77"/>
      <c r="MB55" s="77"/>
      <c r="MC55" s="77"/>
      <c r="MD55" s="77"/>
      <c r="ME55" s="77"/>
      <c r="MF55" s="77"/>
      <c r="MG55" s="77"/>
      <c r="MH55" s="77"/>
      <c r="MI55" s="77"/>
      <c r="MJ55" s="77"/>
      <c r="MK55" s="77"/>
      <c r="ML55" s="77"/>
      <c r="MM55" s="78"/>
      <c r="MN55" s="76">
        <f>データ!DL7</f>
        <v>29.3</v>
      </c>
      <c r="MO55" s="77"/>
      <c r="MP55" s="77"/>
      <c r="MQ55" s="77"/>
      <c r="MR55" s="77"/>
      <c r="MS55" s="77"/>
      <c r="MT55" s="77"/>
      <c r="MU55" s="77"/>
      <c r="MV55" s="77"/>
      <c r="MW55" s="77"/>
      <c r="MX55" s="77"/>
      <c r="MY55" s="77"/>
      <c r="MZ55" s="77"/>
      <c r="NA55" s="77"/>
      <c r="NB55" s="78"/>
      <c r="NC55" s="5"/>
      <c r="ND55" s="5"/>
      <c r="NE55" s="5"/>
      <c r="NF55" s="5"/>
      <c r="NG55" s="5"/>
      <c r="NH55" s="17"/>
      <c r="NI55" s="2"/>
      <c r="NJ55" s="102"/>
      <c r="NK55" s="103"/>
      <c r="NL55" s="103"/>
      <c r="NM55" s="103"/>
      <c r="NN55" s="103"/>
      <c r="NO55" s="103"/>
      <c r="NP55" s="103"/>
      <c r="NQ55" s="103"/>
      <c r="NR55" s="103"/>
      <c r="NS55" s="103"/>
      <c r="NT55" s="103"/>
      <c r="NU55" s="103"/>
      <c r="NV55" s="103"/>
      <c r="NW55" s="103"/>
      <c r="NX55" s="104"/>
    </row>
    <row r="56" spans="1:393" ht="13.5" customHeight="1">
      <c r="A56" s="2"/>
      <c r="B56" s="15"/>
      <c r="C56" s="5"/>
      <c r="D56" s="5"/>
      <c r="E56" s="5"/>
      <c r="F56" s="5"/>
      <c r="G56" s="93" t="s">
        <v>59</v>
      </c>
      <c r="H56" s="93"/>
      <c r="I56" s="93"/>
      <c r="J56" s="93"/>
      <c r="K56" s="93"/>
      <c r="L56" s="93"/>
      <c r="M56" s="93"/>
      <c r="N56" s="93"/>
      <c r="O56" s="93"/>
      <c r="P56" s="94">
        <f>データ!CF7</f>
        <v>66228</v>
      </c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6"/>
      <c r="AE56" s="94">
        <f>データ!CG7</f>
        <v>68751</v>
      </c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6"/>
      <c r="AT56" s="94">
        <f>データ!CH7</f>
        <v>70630</v>
      </c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6"/>
      <c r="BI56" s="94">
        <f>データ!CI7</f>
        <v>75766</v>
      </c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6"/>
      <c r="BX56" s="94">
        <f>データ!CJ7</f>
        <v>79610</v>
      </c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6"/>
      <c r="CO56" s="5"/>
      <c r="CP56" s="5"/>
      <c r="CQ56" s="5"/>
      <c r="CR56" s="5"/>
      <c r="CS56" s="5"/>
      <c r="CT56" s="5"/>
      <c r="CU56" s="93" t="s">
        <v>59</v>
      </c>
      <c r="CV56" s="93"/>
      <c r="CW56" s="93"/>
      <c r="CX56" s="93"/>
      <c r="CY56" s="93"/>
      <c r="CZ56" s="93"/>
      <c r="DA56" s="93"/>
      <c r="DB56" s="93"/>
      <c r="DC56" s="93"/>
      <c r="DD56" s="94">
        <f>データ!CQ7</f>
        <v>18393</v>
      </c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6"/>
      <c r="DS56" s="94">
        <f>データ!CR7</f>
        <v>19207</v>
      </c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6"/>
      <c r="EH56" s="94">
        <f>データ!CS7</f>
        <v>20687</v>
      </c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6"/>
      <c r="EW56" s="94">
        <f>データ!CT7</f>
        <v>22637</v>
      </c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6"/>
      <c r="FL56" s="94">
        <f>データ!CU7</f>
        <v>23244</v>
      </c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6"/>
      <c r="GA56" s="5"/>
      <c r="GB56" s="5"/>
      <c r="GC56" s="5"/>
      <c r="GD56" s="5"/>
      <c r="GE56" s="5"/>
      <c r="GF56" s="5"/>
      <c r="GG56" s="5"/>
      <c r="GH56" s="5"/>
      <c r="GI56" s="93" t="s">
        <v>59</v>
      </c>
      <c r="GJ56" s="93"/>
      <c r="GK56" s="93"/>
      <c r="GL56" s="93"/>
      <c r="GM56" s="93"/>
      <c r="GN56" s="93"/>
      <c r="GO56" s="93"/>
      <c r="GP56" s="93"/>
      <c r="GQ56" s="93"/>
      <c r="GR56" s="76">
        <f>データ!DB7</f>
        <v>48.7</v>
      </c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8"/>
      <c r="HG56" s="76">
        <f>データ!DC7</f>
        <v>48.3</v>
      </c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8"/>
      <c r="HV56" s="76">
        <f>データ!DD7</f>
        <v>47.7</v>
      </c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8"/>
      <c r="IK56" s="76">
        <f>データ!DE7</f>
        <v>51.8</v>
      </c>
      <c r="IL56" s="77"/>
      <c r="IM56" s="77"/>
      <c r="IN56" s="77"/>
      <c r="IO56" s="77"/>
      <c r="IP56" s="77"/>
      <c r="IQ56" s="77"/>
      <c r="IR56" s="77"/>
      <c r="IS56" s="77"/>
      <c r="IT56" s="77"/>
      <c r="IU56" s="77"/>
      <c r="IV56" s="77"/>
      <c r="IW56" s="77"/>
      <c r="IX56" s="77"/>
      <c r="IY56" s="78"/>
      <c r="IZ56" s="76">
        <f>データ!DF7</f>
        <v>49.6</v>
      </c>
      <c r="JA56" s="77"/>
      <c r="JB56" s="77"/>
      <c r="JC56" s="77"/>
      <c r="JD56" s="77"/>
      <c r="JE56" s="77"/>
      <c r="JF56" s="77"/>
      <c r="JG56" s="77"/>
      <c r="JH56" s="77"/>
      <c r="JI56" s="77"/>
      <c r="JJ56" s="77"/>
      <c r="JK56" s="77"/>
      <c r="JL56" s="77"/>
      <c r="JM56" s="77"/>
      <c r="JN56" s="78"/>
      <c r="JO56" s="5"/>
      <c r="JP56" s="5"/>
      <c r="JQ56" s="5"/>
      <c r="JR56" s="5"/>
      <c r="JS56" s="5"/>
      <c r="JT56" s="5"/>
      <c r="JU56" s="5"/>
      <c r="JV56" s="5"/>
      <c r="JW56" s="93" t="s">
        <v>59</v>
      </c>
      <c r="JX56" s="93"/>
      <c r="JY56" s="93"/>
      <c r="JZ56" s="93"/>
      <c r="KA56" s="93"/>
      <c r="KB56" s="93"/>
      <c r="KC56" s="93"/>
      <c r="KD56" s="93"/>
      <c r="KE56" s="93"/>
      <c r="KF56" s="76">
        <f>データ!DM7</f>
        <v>27.8</v>
      </c>
      <c r="KG56" s="77"/>
      <c r="KH56" s="77"/>
      <c r="KI56" s="77"/>
      <c r="KJ56" s="77"/>
      <c r="KK56" s="77"/>
      <c r="KL56" s="77"/>
      <c r="KM56" s="77"/>
      <c r="KN56" s="77"/>
      <c r="KO56" s="77"/>
      <c r="KP56" s="77"/>
      <c r="KQ56" s="77"/>
      <c r="KR56" s="77"/>
      <c r="KS56" s="77"/>
      <c r="KT56" s="78"/>
      <c r="KU56" s="76">
        <f>データ!DN7</f>
        <v>28.1</v>
      </c>
      <c r="KV56" s="77"/>
      <c r="KW56" s="77"/>
      <c r="KX56" s="77"/>
      <c r="KY56" s="77"/>
      <c r="KZ56" s="77"/>
      <c r="LA56" s="77"/>
      <c r="LB56" s="77"/>
      <c r="LC56" s="77"/>
      <c r="LD56" s="77"/>
      <c r="LE56" s="77"/>
      <c r="LF56" s="77"/>
      <c r="LG56" s="77"/>
      <c r="LH56" s="77"/>
      <c r="LI56" s="78"/>
      <c r="LJ56" s="76">
        <f>データ!DO7</f>
        <v>29.2</v>
      </c>
      <c r="LK56" s="77"/>
      <c r="LL56" s="77"/>
      <c r="LM56" s="77"/>
      <c r="LN56" s="77"/>
      <c r="LO56" s="77"/>
      <c r="LP56" s="77"/>
      <c r="LQ56" s="77"/>
      <c r="LR56" s="77"/>
      <c r="LS56" s="77"/>
      <c r="LT56" s="77"/>
      <c r="LU56" s="77"/>
      <c r="LV56" s="77"/>
      <c r="LW56" s="77"/>
      <c r="LX56" s="78"/>
      <c r="LY56" s="76">
        <f>データ!DP7</f>
        <v>29</v>
      </c>
      <c r="LZ56" s="77"/>
      <c r="MA56" s="77"/>
      <c r="MB56" s="77"/>
      <c r="MC56" s="77"/>
      <c r="MD56" s="77"/>
      <c r="ME56" s="77"/>
      <c r="MF56" s="77"/>
      <c r="MG56" s="77"/>
      <c r="MH56" s="77"/>
      <c r="MI56" s="77"/>
      <c r="MJ56" s="77"/>
      <c r="MK56" s="77"/>
      <c r="ML56" s="77"/>
      <c r="MM56" s="78"/>
      <c r="MN56" s="76">
        <f>データ!DQ7</f>
        <v>29.2</v>
      </c>
      <c r="MO56" s="77"/>
      <c r="MP56" s="77"/>
      <c r="MQ56" s="77"/>
      <c r="MR56" s="77"/>
      <c r="MS56" s="77"/>
      <c r="MT56" s="77"/>
      <c r="MU56" s="77"/>
      <c r="MV56" s="77"/>
      <c r="MW56" s="77"/>
      <c r="MX56" s="77"/>
      <c r="MY56" s="77"/>
      <c r="MZ56" s="77"/>
      <c r="NA56" s="77"/>
      <c r="NB56" s="78"/>
      <c r="NC56" s="5"/>
      <c r="ND56" s="5"/>
      <c r="NE56" s="5"/>
      <c r="NF56" s="5"/>
      <c r="NG56" s="5"/>
      <c r="NH56" s="17"/>
      <c r="NI56" s="2"/>
      <c r="NJ56" s="102"/>
      <c r="NK56" s="103"/>
      <c r="NL56" s="103"/>
      <c r="NM56" s="103"/>
      <c r="NN56" s="103"/>
      <c r="NO56" s="103"/>
      <c r="NP56" s="103"/>
      <c r="NQ56" s="103"/>
      <c r="NR56" s="103"/>
      <c r="NS56" s="103"/>
      <c r="NT56" s="103"/>
      <c r="NU56" s="103"/>
      <c r="NV56" s="103"/>
      <c r="NW56" s="103"/>
      <c r="NX56" s="104"/>
    </row>
    <row r="57" spans="1:393" ht="13.5" customHeight="1">
      <c r="A57" s="2"/>
      <c r="B57" s="1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17"/>
      <c r="NI57" s="2"/>
      <c r="NJ57" s="102"/>
      <c r="NK57" s="103"/>
      <c r="NL57" s="103"/>
      <c r="NM57" s="103"/>
      <c r="NN57" s="103"/>
      <c r="NO57" s="103"/>
      <c r="NP57" s="103"/>
      <c r="NQ57" s="103"/>
      <c r="NR57" s="103"/>
      <c r="NS57" s="103"/>
      <c r="NT57" s="103"/>
      <c r="NU57" s="103"/>
      <c r="NV57" s="103"/>
      <c r="NW57" s="103"/>
      <c r="NX57" s="104"/>
    </row>
    <row r="58" spans="1:393" ht="13.5" customHeight="1">
      <c r="A58" s="2"/>
      <c r="B58" s="15"/>
      <c r="C58" s="1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5"/>
      <c r="CQ58" s="5"/>
      <c r="CR58" s="5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5"/>
      <c r="JS58" s="5"/>
      <c r="JT58" s="5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7"/>
      <c r="NI58" s="2"/>
      <c r="NJ58" s="102"/>
      <c r="NK58" s="103"/>
      <c r="NL58" s="103"/>
      <c r="NM58" s="103"/>
      <c r="NN58" s="103"/>
      <c r="NO58" s="103"/>
      <c r="NP58" s="103"/>
      <c r="NQ58" s="103"/>
      <c r="NR58" s="103"/>
      <c r="NS58" s="103"/>
      <c r="NT58" s="103"/>
      <c r="NU58" s="103"/>
      <c r="NV58" s="103"/>
      <c r="NW58" s="103"/>
      <c r="NX58" s="104"/>
    </row>
    <row r="59" spans="1:393" ht="13.5" customHeight="1">
      <c r="A59" s="2"/>
      <c r="B59" s="15"/>
      <c r="C59" s="1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5"/>
      <c r="CQ59" s="5"/>
      <c r="CR59" s="5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5"/>
      <c r="JS59" s="5"/>
      <c r="JT59" s="5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7"/>
      <c r="NI59" s="2"/>
      <c r="NJ59" s="102"/>
      <c r="NK59" s="103"/>
      <c r="NL59" s="103"/>
      <c r="NM59" s="103"/>
      <c r="NN59" s="103"/>
      <c r="NO59" s="103"/>
      <c r="NP59" s="103"/>
      <c r="NQ59" s="103"/>
      <c r="NR59" s="103"/>
      <c r="NS59" s="103"/>
      <c r="NT59" s="103"/>
      <c r="NU59" s="103"/>
      <c r="NV59" s="103"/>
      <c r="NW59" s="103"/>
      <c r="NX59" s="104"/>
    </row>
    <row r="60" spans="1:393" ht="13.5" customHeight="1">
      <c r="A60" s="2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5"/>
      <c r="BG60" s="5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1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1"/>
      <c r="DB60" s="20"/>
      <c r="DC60" s="20"/>
      <c r="DD60" s="20"/>
      <c r="DE60" s="20"/>
      <c r="DF60" s="20"/>
      <c r="DG60" s="20"/>
      <c r="DH60" s="20"/>
      <c r="DI60" s="20"/>
      <c r="DJ60" s="21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5"/>
      <c r="GQ60" s="5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1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1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1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5"/>
      <c r="IU60" s="5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1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1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1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5"/>
      <c r="LC60" s="5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1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17"/>
      <c r="NI60" s="2"/>
      <c r="NJ60" s="102"/>
      <c r="NK60" s="103"/>
      <c r="NL60" s="103"/>
      <c r="NM60" s="103"/>
      <c r="NN60" s="103"/>
      <c r="NO60" s="103"/>
      <c r="NP60" s="103"/>
      <c r="NQ60" s="103"/>
      <c r="NR60" s="103"/>
      <c r="NS60" s="103"/>
      <c r="NT60" s="103"/>
      <c r="NU60" s="103"/>
      <c r="NV60" s="103"/>
      <c r="NW60" s="103"/>
      <c r="NX60" s="104"/>
    </row>
    <row r="61" spans="1:393" ht="13.5" customHeight="1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4"/>
      <c r="NI61" s="2"/>
      <c r="NJ61" s="102"/>
      <c r="NK61" s="103"/>
      <c r="NL61" s="103"/>
      <c r="NM61" s="103"/>
      <c r="NN61" s="103"/>
      <c r="NO61" s="103"/>
      <c r="NP61" s="103"/>
      <c r="NQ61" s="103"/>
      <c r="NR61" s="103"/>
      <c r="NS61" s="103"/>
      <c r="NT61" s="103"/>
      <c r="NU61" s="103"/>
      <c r="NV61" s="103"/>
      <c r="NW61" s="103"/>
      <c r="NX61" s="104"/>
    </row>
    <row r="62" spans="1:393" ht="13.5" customHeight="1">
      <c r="A62" s="17"/>
      <c r="B62" s="12"/>
      <c r="C62" s="13"/>
      <c r="D62" s="13"/>
      <c r="E62" s="13"/>
      <c r="F62" s="79" t="s">
        <v>84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13"/>
      <c r="NF62" s="13"/>
      <c r="NG62" s="13"/>
      <c r="NH62" s="14"/>
      <c r="NI62" s="2"/>
      <c r="NJ62" s="102"/>
      <c r="NK62" s="103"/>
      <c r="NL62" s="103"/>
      <c r="NM62" s="103"/>
      <c r="NN62" s="103"/>
      <c r="NO62" s="103"/>
      <c r="NP62" s="103"/>
      <c r="NQ62" s="103"/>
      <c r="NR62" s="103"/>
      <c r="NS62" s="103"/>
      <c r="NT62" s="103"/>
      <c r="NU62" s="103"/>
      <c r="NV62" s="103"/>
      <c r="NW62" s="103"/>
      <c r="NX62" s="104"/>
    </row>
    <row r="63" spans="1:393" ht="13.5" customHeight="1">
      <c r="A63" s="17"/>
      <c r="B63" s="12"/>
      <c r="C63" s="13"/>
      <c r="D63" s="13"/>
      <c r="E63" s="1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  <c r="IX63" s="80"/>
      <c r="IY63" s="80"/>
      <c r="IZ63" s="80"/>
      <c r="JA63" s="80"/>
      <c r="JB63" s="80"/>
      <c r="JC63" s="80"/>
      <c r="JD63" s="80"/>
      <c r="JE63" s="80"/>
      <c r="JF63" s="80"/>
      <c r="JG63" s="80"/>
      <c r="JH63" s="80"/>
      <c r="JI63" s="80"/>
      <c r="JJ63" s="80"/>
      <c r="JK63" s="80"/>
      <c r="JL63" s="80"/>
      <c r="JM63" s="80"/>
      <c r="JN63" s="80"/>
      <c r="JO63" s="80"/>
      <c r="JP63" s="80"/>
      <c r="JQ63" s="80"/>
      <c r="JR63" s="80"/>
      <c r="JS63" s="80"/>
      <c r="JT63" s="80"/>
      <c r="JU63" s="80"/>
      <c r="JV63" s="80"/>
      <c r="JW63" s="80"/>
      <c r="JX63" s="80"/>
      <c r="JY63" s="80"/>
      <c r="JZ63" s="80"/>
      <c r="KA63" s="80"/>
      <c r="KB63" s="80"/>
      <c r="KC63" s="80"/>
      <c r="KD63" s="80"/>
      <c r="KE63" s="80"/>
      <c r="KF63" s="80"/>
      <c r="KG63" s="80"/>
      <c r="KH63" s="80"/>
      <c r="KI63" s="80"/>
      <c r="KJ63" s="80"/>
      <c r="KK63" s="80"/>
      <c r="KL63" s="80"/>
      <c r="KM63" s="80"/>
      <c r="KN63" s="80"/>
      <c r="KO63" s="80"/>
      <c r="KP63" s="80"/>
      <c r="KQ63" s="80"/>
      <c r="KR63" s="80"/>
      <c r="KS63" s="80"/>
      <c r="KT63" s="80"/>
      <c r="KU63" s="80"/>
      <c r="KV63" s="80"/>
      <c r="KW63" s="80"/>
      <c r="KX63" s="80"/>
      <c r="KY63" s="80"/>
      <c r="KZ63" s="80"/>
      <c r="LA63" s="80"/>
      <c r="LB63" s="80"/>
      <c r="LC63" s="80"/>
      <c r="LD63" s="80"/>
      <c r="LE63" s="80"/>
      <c r="LF63" s="80"/>
      <c r="LG63" s="80"/>
      <c r="LH63" s="80"/>
      <c r="LI63" s="80"/>
      <c r="LJ63" s="80"/>
      <c r="LK63" s="80"/>
      <c r="LL63" s="80"/>
      <c r="LM63" s="80"/>
      <c r="LN63" s="80"/>
      <c r="LO63" s="80"/>
      <c r="LP63" s="80"/>
      <c r="LQ63" s="80"/>
      <c r="LR63" s="80"/>
      <c r="LS63" s="80"/>
      <c r="LT63" s="80"/>
      <c r="LU63" s="80"/>
      <c r="LV63" s="80"/>
      <c r="LW63" s="80"/>
      <c r="LX63" s="80"/>
      <c r="LY63" s="80"/>
      <c r="LZ63" s="80"/>
      <c r="MA63" s="80"/>
      <c r="MB63" s="80"/>
      <c r="MC63" s="80"/>
      <c r="MD63" s="80"/>
      <c r="ME63" s="80"/>
      <c r="MF63" s="80"/>
      <c r="MG63" s="80"/>
      <c r="MH63" s="80"/>
      <c r="MI63" s="80"/>
      <c r="MJ63" s="80"/>
      <c r="MK63" s="80"/>
      <c r="ML63" s="80"/>
      <c r="MM63" s="80"/>
      <c r="MN63" s="80"/>
      <c r="MO63" s="80"/>
      <c r="MP63" s="80"/>
      <c r="MQ63" s="80"/>
      <c r="MR63" s="80"/>
      <c r="MS63" s="80"/>
      <c r="MT63" s="80"/>
      <c r="MU63" s="80"/>
      <c r="MV63" s="80"/>
      <c r="MW63" s="80"/>
      <c r="MX63" s="80"/>
      <c r="MY63" s="80"/>
      <c r="MZ63" s="80"/>
      <c r="NA63" s="80"/>
      <c r="NB63" s="80"/>
      <c r="NC63" s="80"/>
      <c r="ND63" s="80"/>
      <c r="NE63" s="13"/>
      <c r="NF63" s="13"/>
      <c r="NG63" s="13"/>
      <c r="NH63" s="14"/>
      <c r="NI63" s="2"/>
      <c r="NJ63" s="102"/>
      <c r="NK63" s="103"/>
      <c r="NL63" s="103"/>
      <c r="NM63" s="103"/>
      <c r="NN63" s="103"/>
      <c r="NO63" s="103"/>
      <c r="NP63" s="103"/>
      <c r="NQ63" s="103"/>
      <c r="NR63" s="103"/>
      <c r="NS63" s="103"/>
      <c r="NT63" s="103"/>
      <c r="NU63" s="103"/>
      <c r="NV63" s="103"/>
      <c r="NW63" s="103"/>
      <c r="NX63" s="104"/>
    </row>
    <row r="64" spans="1:393" ht="13.5" customHeight="1">
      <c r="A64" s="2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17"/>
      <c r="NI64" s="2"/>
      <c r="NJ64" s="102"/>
      <c r="NK64" s="103"/>
      <c r="NL64" s="103"/>
      <c r="NM64" s="103"/>
      <c r="NN64" s="103"/>
      <c r="NO64" s="103"/>
      <c r="NP64" s="103"/>
      <c r="NQ64" s="103"/>
      <c r="NR64" s="103"/>
      <c r="NS64" s="103"/>
      <c r="NT64" s="103"/>
      <c r="NU64" s="103"/>
      <c r="NV64" s="103"/>
      <c r="NW64" s="103"/>
      <c r="NX64" s="104"/>
    </row>
    <row r="65" spans="1:388" ht="13.5" customHeight="1">
      <c r="A65" s="2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16"/>
      <c r="CZ65" s="5"/>
      <c r="DA65" s="5"/>
      <c r="DB65" s="5"/>
      <c r="DC65" s="5"/>
      <c r="DD65" s="5"/>
      <c r="DE65" s="5"/>
      <c r="DF65" s="5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5"/>
      <c r="NB65" s="5"/>
      <c r="NC65" s="5"/>
      <c r="ND65" s="16"/>
      <c r="NE65" s="16"/>
      <c r="NF65" s="16"/>
      <c r="NG65" s="16"/>
      <c r="NH65" s="17"/>
      <c r="NI65" s="2"/>
      <c r="NJ65" s="102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3"/>
      <c r="NX65" s="104"/>
    </row>
    <row r="66" spans="1:388" ht="13.5" customHeight="1">
      <c r="A66" s="2"/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16"/>
      <c r="CZ66" s="5"/>
      <c r="DA66" s="5"/>
      <c r="DB66" s="5"/>
      <c r="DC66" s="5"/>
      <c r="DD66" s="5"/>
      <c r="DE66" s="5"/>
      <c r="DF66" s="5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5"/>
      <c r="NB66" s="5"/>
      <c r="NC66" s="5"/>
      <c r="ND66" s="16"/>
      <c r="NE66" s="16"/>
      <c r="NF66" s="16"/>
      <c r="NG66" s="16"/>
      <c r="NH66" s="17"/>
      <c r="NI66" s="2"/>
      <c r="NJ66" s="102"/>
      <c r="NK66" s="103"/>
      <c r="NL66" s="103"/>
      <c r="NM66" s="103"/>
      <c r="NN66" s="103"/>
      <c r="NO66" s="103"/>
      <c r="NP66" s="103"/>
      <c r="NQ66" s="103"/>
      <c r="NR66" s="103"/>
      <c r="NS66" s="103"/>
      <c r="NT66" s="103"/>
      <c r="NU66" s="103"/>
      <c r="NV66" s="103"/>
      <c r="NW66" s="103"/>
      <c r="NX66" s="104"/>
    </row>
    <row r="67" spans="1:388" ht="13.5" customHeight="1">
      <c r="A67" s="2"/>
      <c r="B67" s="1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16"/>
      <c r="NH67" s="17"/>
      <c r="NI67" s="2"/>
      <c r="NJ67" s="105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6"/>
      <c r="NX67" s="107"/>
    </row>
    <row r="68" spans="1:388" ht="13.5" customHeight="1">
      <c r="A68" s="2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16"/>
      <c r="NH68" s="17"/>
      <c r="NI68" s="2"/>
      <c r="NJ68" s="81" t="s">
        <v>85</v>
      </c>
      <c r="NK68" s="82"/>
      <c r="NL68" s="82"/>
      <c r="NM68" s="82"/>
      <c r="NN68" s="82"/>
      <c r="NO68" s="82"/>
      <c r="NP68" s="82"/>
      <c r="NQ68" s="82"/>
      <c r="NR68" s="82"/>
      <c r="NS68" s="82"/>
      <c r="NT68" s="82"/>
      <c r="NU68" s="82"/>
      <c r="NV68" s="82"/>
      <c r="NW68" s="82"/>
      <c r="NX68" s="83"/>
    </row>
    <row r="69" spans="1:388" ht="13.5" customHeight="1">
      <c r="A69" s="2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25"/>
      <c r="NH69" s="1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25"/>
      <c r="NH70" s="17"/>
      <c r="NI70" s="2"/>
      <c r="NJ70" s="87" t="s">
        <v>196</v>
      </c>
      <c r="NK70" s="88"/>
      <c r="NL70" s="88"/>
      <c r="NM70" s="88"/>
      <c r="NN70" s="88"/>
      <c r="NO70" s="88"/>
      <c r="NP70" s="88"/>
      <c r="NQ70" s="88"/>
      <c r="NR70" s="88"/>
      <c r="NS70" s="88"/>
      <c r="NT70" s="88"/>
      <c r="NU70" s="88"/>
      <c r="NV70" s="88"/>
      <c r="NW70" s="88"/>
      <c r="NX70" s="89"/>
    </row>
    <row r="71" spans="1:388" ht="13.5" customHeight="1">
      <c r="A71" s="2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25"/>
      <c r="NH71" s="17"/>
      <c r="NI71" s="2"/>
      <c r="NJ71" s="87"/>
      <c r="NK71" s="88"/>
      <c r="NL71" s="88"/>
      <c r="NM71" s="88"/>
      <c r="NN71" s="88"/>
      <c r="NO71" s="88"/>
      <c r="NP71" s="88"/>
      <c r="NQ71" s="88"/>
      <c r="NR71" s="88"/>
      <c r="NS71" s="88"/>
      <c r="NT71" s="88"/>
      <c r="NU71" s="88"/>
      <c r="NV71" s="88"/>
      <c r="NW71" s="88"/>
      <c r="NX71" s="89"/>
    </row>
    <row r="72" spans="1:388" ht="13.5" customHeight="1">
      <c r="A72" s="2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25"/>
      <c r="NH72" s="17"/>
      <c r="NI72" s="2"/>
      <c r="NJ72" s="87"/>
      <c r="NK72" s="88"/>
      <c r="NL72" s="88"/>
      <c r="NM72" s="88"/>
      <c r="NN72" s="88"/>
      <c r="NO72" s="88"/>
      <c r="NP72" s="88"/>
      <c r="NQ72" s="88"/>
      <c r="NR72" s="88"/>
      <c r="NS72" s="88"/>
      <c r="NT72" s="88"/>
      <c r="NU72" s="88"/>
      <c r="NV72" s="88"/>
      <c r="NW72" s="88"/>
      <c r="NX72" s="89"/>
    </row>
    <row r="73" spans="1:388" ht="13.5" customHeight="1">
      <c r="A73" s="2"/>
      <c r="B73" s="1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13"/>
      <c r="NH73" s="17"/>
      <c r="NI73" s="2"/>
      <c r="NJ73" s="87"/>
      <c r="NK73" s="88"/>
      <c r="NL73" s="88"/>
      <c r="NM73" s="88"/>
      <c r="NN73" s="88"/>
      <c r="NO73" s="88"/>
      <c r="NP73" s="88"/>
      <c r="NQ73" s="88"/>
      <c r="NR73" s="88"/>
      <c r="NS73" s="88"/>
      <c r="NT73" s="88"/>
      <c r="NU73" s="88"/>
      <c r="NV73" s="88"/>
      <c r="NW73" s="88"/>
      <c r="NX73" s="89"/>
    </row>
    <row r="74" spans="1:388" ht="13.5" customHeight="1">
      <c r="A74" s="2"/>
      <c r="B74" s="1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16"/>
      <c r="NH74" s="17"/>
      <c r="NI74" s="2"/>
      <c r="NJ74" s="87"/>
      <c r="NK74" s="88"/>
      <c r="NL74" s="88"/>
      <c r="NM74" s="88"/>
      <c r="NN74" s="88"/>
      <c r="NO74" s="88"/>
      <c r="NP74" s="88"/>
      <c r="NQ74" s="88"/>
      <c r="NR74" s="88"/>
      <c r="NS74" s="88"/>
      <c r="NT74" s="88"/>
      <c r="NU74" s="88"/>
      <c r="NV74" s="88"/>
      <c r="NW74" s="88"/>
      <c r="NX74" s="89"/>
    </row>
    <row r="75" spans="1:388" ht="13.5" customHeight="1">
      <c r="A75" s="2"/>
      <c r="B75" s="1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16"/>
      <c r="NH75" s="17"/>
      <c r="NI75" s="2"/>
      <c r="NJ75" s="87"/>
      <c r="NK75" s="88"/>
      <c r="NL75" s="88"/>
      <c r="NM75" s="88"/>
      <c r="NN75" s="88"/>
      <c r="NO75" s="88"/>
      <c r="NP75" s="88"/>
      <c r="NQ75" s="88"/>
      <c r="NR75" s="88"/>
      <c r="NS75" s="88"/>
      <c r="NT75" s="88"/>
      <c r="NU75" s="88"/>
      <c r="NV75" s="88"/>
      <c r="NW75" s="88"/>
      <c r="NX75" s="89"/>
    </row>
    <row r="76" spans="1:388" ht="13.5" customHeight="1">
      <c r="A76" s="2"/>
      <c r="B76" s="1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16"/>
      <c r="NH76" s="17"/>
      <c r="NI76" s="2"/>
      <c r="NJ76" s="87"/>
      <c r="NK76" s="88"/>
      <c r="NL76" s="88"/>
      <c r="NM76" s="88"/>
      <c r="NN76" s="88"/>
      <c r="NO76" s="88"/>
      <c r="NP76" s="88"/>
      <c r="NQ76" s="88"/>
      <c r="NR76" s="88"/>
      <c r="NS76" s="88"/>
      <c r="NT76" s="88"/>
      <c r="NU76" s="88"/>
      <c r="NV76" s="88"/>
      <c r="NW76" s="88"/>
      <c r="NX76" s="89"/>
    </row>
    <row r="77" spans="1:388" ht="13.5" customHeight="1">
      <c r="A77" s="2"/>
      <c r="B77" s="15"/>
      <c r="C77" s="5"/>
      <c r="D77" s="5"/>
      <c r="E77" s="5"/>
      <c r="F77" s="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16"/>
      <c r="NH77" s="17"/>
      <c r="NI77" s="2"/>
      <c r="NJ77" s="87"/>
      <c r="NK77" s="88"/>
      <c r="NL77" s="88"/>
      <c r="NM77" s="88"/>
      <c r="NN77" s="88"/>
      <c r="NO77" s="88"/>
      <c r="NP77" s="88"/>
      <c r="NQ77" s="88"/>
      <c r="NR77" s="88"/>
      <c r="NS77" s="88"/>
      <c r="NT77" s="88"/>
      <c r="NU77" s="88"/>
      <c r="NV77" s="88"/>
      <c r="NW77" s="88"/>
      <c r="NX77" s="89"/>
    </row>
    <row r="78" spans="1:388" ht="13.5" customHeight="1">
      <c r="A78" s="2"/>
      <c r="B78" s="15"/>
      <c r="C78" s="5"/>
      <c r="D78" s="5"/>
      <c r="E78" s="5"/>
      <c r="F78" s="5"/>
      <c r="G78" s="26"/>
      <c r="H78" s="26"/>
      <c r="I78" s="5"/>
      <c r="J78" s="19"/>
      <c r="K78" s="19"/>
      <c r="L78" s="19"/>
      <c r="M78" s="19"/>
      <c r="N78" s="19"/>
      <c r="O78" s="19"/>
      <c r="P78" s="19"/>
      <c r="Q78" s="19"/>
      <c r="R78" s="27"/>
      <c r="S78" s="27"/>
      <c r="T78" s="27"/>
      <c r="U78" s="75" t="str">
        <f>データ!$B$11</f>
        <v>H29</v>
      </c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 t="str">
        <f>データ!$C$11</f>
        <v>H30</v>
      </c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 t="str">
        <f>データ!$D$11</f>
        <v>R01</v>
      </c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 t="str">
        <f>データ!$E$11</f>
        <v>R02</v>
      </c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 t="str">
        <f>データ!$F$11</f>
        <v>R03</v>
      </c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D78" s="19"/>
      <c r="EE78" s="19"/>
      <c r="EF78" s="19"/>
      <c r="EG78" s="19"/>
      <c r="EH78" s="19"/>
      <c r="EI78" s="19"/>
      <c r="EJ78" s="19"/>
      <c r="EK78" s="19"/>
      <c r="EL78" s="27"/>
      <c r="EM78" s="27"/>
      <c r="EN78" s="27"/>
      <c r="EO78" s="75" t="str">
        <f>データ!$B$11</f>
        <v>H29</v>
      </c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 t="str">
        <f>データ!$C$11</f>
        <v>H30</v>
      </c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 t="str">
        <f>データ!$D$11</f>
        <v>R01</v>
      </c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 t="str">
        <f>データ!$E$11</f>
        <v>R02</v>
      </c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 t="str">
        <f>データ!$F$11</f>
        <v>R03</v>
      </c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Y78" s="19"/>
      <c r="IZ78" s="19"/>
      <c r="JA78" s="19"/>
      <c r="JB78" s="19"/>
      <c r="JC78" s="19"/>
      <c r="JD78" s="19"/>
      <c r="JE78" s="19"/>
      <c r="JF78" s="19"/>
      <c r="JG78" s="27"/>
      <c r="JH78" s="27"/>
      <c r="JI78" s="27"/>
      <c r="JJ78" s="75" t="str">
        <f>データ!$B$11</f>
        <v>H29</v>
      </c>
      <c r="JK78" s="75"/>
      <c r="JL78" s="75"/>
      <c r="JM78" s="75"/>
      <c r="JN78" s="75"/>
      <c r="JO78" s="75"/>
      <c r="JP78" s="75"/>
      <c r="JQ78" s="75"/>
      <c r="JR78" s="75"/>
      <c r="JS78" s="75"/>
      <c r="JT78" s="75"/>
      <c r="JU78" s="75"/>
      <c r="JV78" s="75"/>
      <c r="JW78" s="75"/>
      <c r="JX78" s="75"/>
      <c r="JY78" s="75"/>
      <c r="JZ78" s="75"/>
      <c r="KA78" s="75"/>
      <c r="KB78" s="75"/>
      <c r="KC78" s="75" t="str">
        <f>データ!$C$11</f>
        <v>H30</v>
      </c>
      <c r="KD78" s="75"/>
      <c r="KE78" s="75"/>
      <c r="KF78" s="75"/>
      <c r="KG78" s="75"/>
      <c r="KH78" s="75"/>
      <c r="KI78" s="75"/>
      <c r="KJ78" s="75"/>
      <c r="KK78" s="75"/>
      <c r="KL78" s="75"/>
      <c r="KM78" s="75"/>
      <c r="KN78" s="75"/>
      <c r="KO78" s="75"/>
      <c r="KP78" s="75"/>
      <c r="KQ78" s="75"/>
      <c r="KR78" s="75"/>
      <c r="KS78" s="75"/>
      <c r="KT78" s="75"/>
      <c r="KU78" s="75"/>
      <c r="KV78" s="75" t="str">
        <f>データ!$D$11</f>
        <v>R01</v>
      </c>
      <c r="KW78" s="75"/>
      <c r="KX78" s="75"/>
      <c r="KY78" s="75"/>
      <c r="KZ78" s="75"/>
      <c r="LA78" s="75"/>
      <c r="LB78" s="75"/>
      <c r="LC78" s="75"/>
      <c r="LD78" s="75"/>
      <c r="LE78" s="75"/>
      <c r="LF78" s="75"/>
      <c r="LG78" s="75"/>
      <c r="LH78" s="75"/>
      <c r="LI78" s="75"/>
      <c r="LJ78" s="75"/>
      <c r="LK78" s="75"/>
      <c r="LL78" s="75"/>
      <c r="LM78" s="75"/>
      <c r="LN78" s="75"/>
      <c r="LO78" s="75" t="str">
        <f>データ!$E$11</f>
        <v>R02</v>
      </c>
      <c r="LP78" s="75"/>
      <c r="LQ78" s="75"/>
      <c r="LR78" s="75"/>
      <c r="LS78" s="75"/>
      <c r="LT78" s="75"/>
      <c r="LU78" s="75"/>
      <c r="LV78" s="75"/>
      <c r="LW78" s="75"/>
      <c r="LX78" s="75"/>
      <c r="LY78" s="75"/>
      <c r="LZ78" s="75"/>
      <c r="MA78" s="75"/>
      <c r="MB78" s="75"/>
      <c r="MC78" s="75"/>
      <c r="MD78" s="75"/>
      <c r="ME78" s="75"/>
      <c r="MF78" s="75"/>
      <c r="MG78" s="75"/>
      <c r="MH78" s="75" t="str">
        <f>データ!$F$11</f>
        <v>R03</v>
      </c>
      <c r="MI78" s="75"/>
      <c r="MJ78" s="75"/>
      <c r="MK78" s="75"/>
      <c r="ML78" s="75"/>
      <c r="MM78" s="75"/>
      <c r="MN78" s="75"/>
      <c r="MO78" s="75"/>
      <c r="MP78" s="75"/>
      <c r="MQ78" s="75"/>
      <c r="MR78" s="75"/>
      <c r="MS78" s="75"/>
      <c r="MT78" s="75"/>
      <c r="MU78" s="75"/>
      <c r="MV78" s="75"/>
      <c r="MW78" s="75"/>
      <c r="MX78" s="75"/>
      <c r="MY78" s="75"/>
      <c r="MZ78" s="75"/>
      <c r="NA78" s="5"/>
      <c r="NB78" s="5"/>
      <c r="NC78" s="5"/>
      <c r="ND78" s="5"/>
      <c r="NE78" s="5"/>
      <c r="NF78" s="5"/>
      <c r="NG78" s="29"/>
      <c r="NH78" s="17"/>
      <c r="NI78" s="2"/>
      <c r="NJ78" s="87"/>
      <c r="NK78" s="88"/>
      <c r="NL78" s="88"/>
      <c r="NM78" s="88"/>
      <c r="NN78" s="88"/>
      <c r="NO78" s="88"/>
      <c r="NP78" s="88"/>
      <c r="NQ78" s="88"/>
      <c r="NR78" s="88"/>
      <c r="NS78" s="88"/>
      <c r="NT78" s="88"/>
      <c r="NU78" s="88"/>
      <c r="NV78" s="88"/>
      <c r="NW78" s="88"/>
      <c r="NX78" s="89"/>
    </row>
    <row r="79" spans="1:388" ht="13.5" customHeight="1">
      <c r="A79" s="2"/>
      <c r="B79" s="15"/>
      <c r="C79" s="5"/>
      <c r="D79" s="5"/>
      <c r="E79" s="5"/>
      <c r="F79" s="5"/>
      <c r="G79" s="26"/>
      <c r="H79" s="26"/>
      <c r="I79" s="30"/>
      <c r="J79" s="72" t="s">
        <v>57</v>
      </c>
      <c r="K79" s="73"/>
      <c r="L79" s="73"/>
      <c r="M79" s="73"/>
      <c r="N79" s="73"/>
      <c r="O79" s="73"/>
      <c r="P79" s="73"/>
      <c r="Q79" s="73"/>
      <c r="R79" s="73"/>
      <c r="S79" s="73"/>
      <c r="T79" s="74"/>
      <c r="U79" s="71">
        <f>データ!DS7</f>
        <v>55.6</v>
      </c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>
        <f>データ!DT7</f>
        <v>56.7</v>
      </c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>
        <f>データ!DU7</f>
        <v>57.6</v>
      </c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>
        <f>データ!DV7</f>
        <v>59.2</v>
      </c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>
        <f>データ!DW7</f>
        <v>61.3</v>
      </c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D79" s="72" t="s">
        <v>57</v>
      </c>
      <c r="EE79" s="73"/>
      <c r="EF79" s="73"/>
      <c r="EG79" s="73"/>
      <c r="EH79" s="73"/>
      <c r="EI79" s="73"/>
      <c r="EJ79" s="73"/>
      <c r="EK79" s="73"/>
      <c r="EL79" s="73"/>
      <c r="EM79" s="73"/>
      <c r="EN79" s="74"/>
      <c r="EO79" s="71">
        <f>データ!ED7</f>
        <v>72.3</v>
      </c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>
        <f>データ!EE7</f>
        <v>74</v>
      </c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>
        <f>データ!EF7</f>
        <v>70.900000000000006</v>
      </c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>
        <f>データ!EG7</f>
        <v>72.5</v>
      </c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>
        <f>データ!EH7</f>
        <v>74.900000000000006</v>
      </c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Y79" s="72" t="s">
        <v>57</v>
      </c>
      <c r="IZ79" s="73"/>
      <c r="JA79" s="73"/>
      <c r="JB79" s="73"/>
      <c r="JC79" s="73"/>
      <c r="JD79" s="73"/>
      <c r="JE79" s="73"/>
      <c r="JF79" s="73"/>
      <c r="JG79" s="73"/>
      <c r="JH79" s="73"/>
      <c r="JI79" s="74"/>
      <c r="JJ79" s="69">
        <f>データ!EO7</f>
        <v>54719094</v>
      </c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>
        <f>データ!EP7</f>
        <v>55597503</v>
      </c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>
        <f>データ!EQ7</f>
        <v>55838013</v>
      </c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>
        <f>データ!ER7</f>
        <v>56816710</v>
      </c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>
        <f>データ!ES7</f>
        <v>56871053</v>
      </c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5"/>
      <c r="NB79" s="5"/>
      <c r="NC79" s="5"/>
      <c r="ND79" s="5"/>
      <c r="NE79" s="5"/>
      <c r="NF79" s="5"/>
      <c r="NG79" s="29"/>
      <c r="NH79" s="17"/>
      <c r="NI79" s="2"/>
      <c r="NJ79" s="87"/>
      <c r="NK79" s="88"/>
      <c r="NL79" s="88"/>
      <c r="NM79" s="88"/>
      <c r="NN79" s="88"/>
      <c r="NO79" s="88"/>
      <c r="NP79" s="88"/>
      <c r="NQ79" s="88"/>
      <c r="NR79" s="88"/>
      <c r="NS79" s="88"/>
      <c r="NT79" s="88"/>
      <c r="NU79" s="88"/>
      <c r="NV79" s="88"/>
      <c r="NW79" s="88"/>
      <c r="NX79" s="89"/>
    </row>
    <row r="80" spans="1:388" ht="13.5" customHeight="1">
      <c r="A80" s="2"/>
      <c r="B80" s="15"/>
      <c r="C80" s="5"/>
      <c r="D80" s="5"/>
      <c r="E80" s="5"/>
      <c r="F80" s="5"/>
      <c r="G80" s="5"/>
      <c r="H80" s="5"/>
      <c r="I80" s="30"/>
      <c r="J80" s="72" t="s">
        <v>59</v>
      </c>
      <c r="K80" s="73"/>
      <c r="L80" s="73"/>
      <c r="M80" s="73"/>
      <c r="N80" s="73"/>
      <c r="O80" s="73"/>
      <c r="P80" s="73"/>
      <c r="Q80" s="73"/>
      <c r="R80" s="73"/>
      <c r="S80" s="73"/>
      <c r="T80" s="74"/>
      <c r="U80" s="71">
        <f>データ!DX7</f>
        <v>52</v>
      </c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>
        <f>データ!DY7</f>
        <v>52.5</v>
      </c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>
        <f>データ!DZ7</f>
        <v>52.5</v>
      </c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>
        <f>データ!EA7</f>
        <v>54</v>
      </c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>
        <f>データ!EB7</f>
        <v>55.4</v>
      </c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D80" s="72" t="s">
        <v>59</v>
      </c>
      <c r="EE80" s="73"/>
      <c r="EF80" s="73"/>
      <c r="EG80" s="73"/>
      <c r="EH80" s="73"/>
      <c r="EI80" s="73"/>
      <c r="EJ80" s="73"/>
      <c r="EK80" s="73"/>
      <c r="EL80" s="73"/>
      <c r="EM80" s="73"/>
      <c r="EN80" s="74"/>
      <c r="EO80" s="71">
        <f>データ!EI7</f>
        <v>66</v>
      </c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>
        <f>データ!EJ7</f>
        <v>67.099999999999994</v>
      </c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>
        <f>データ!EK7</f>
        <v>67.900000000000006</v>
      </c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>
        <f>データ!EL7</f>
        <v>69.2</v>
      </c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>
        <f>データ!EM7</f>
        <v>70.8</v>
      </c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Y80" s="72" t="s">
        <v>59</v>
      </c>
      <c r="IZ80" s="73"/>
      <c r="JA80" s="73"/>
      <c r="JB80" s="73"/>
      <c r="JC80" s="73"/>
      <c r="JD80" s="73"/>
      <c r="JE80" s="73"/>
      <c r="JF80" s="73"/>
      <c r="JG80" s="73"/>
      <c r="JH80" s="73"/>
      <c r="JI80" s="74"/>
      <c r="JJ80" s="69">
        <f>データ!ET7</f>
        <v>53351028</v>
      </c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>
        <f>データ!EU7</f>
        <v>55620962</v>
      </c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>
        <f>データ!EV7</f>
        <v>57155394</v>
      </c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>
        <f>データ!EW7</f>
        <v>58042153</v>
      </c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>
        <f>データ!EX7</f>
        <v>58985932</v>
      </c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5"/>
      <c r="NB80" s="5"/>
      <c r="NC80" s="5"/>
      <c r="ND80" s="5"/>
      <c r="NE80" s="5"/>
      <c r="NF80" s="5"/>
      <c r="NG80" s="29"/>
      <c r="NH80" s="17"/>
      <c r="NI80" s="2"/>
      <c r="NJ80" s="87"/>
      <c r="NK80" s="88"/>
      <c r="NL80" s="88"/>
      <c r="NM80" s="88"/>
      <c r="NN80" s="88"/>
      <c r="NO80" s="88"/>
      <c r="NP80" s="88"/>
      <c r="NQ80" s="88"/>
      <c r="NR80" s="88"/>
      <c r="NS80" s="88"/>
      <c r="NT80" s="88"/>
      <c r="NU80" s="88"/>
      <c r="NV80" s="88"/>
      <c r="NW80" s="88"/>
      <c r="NX80" s="89"/>
    </row>
    <row r="81" spans="1:388" ht="13.5" customHeight="1">
      <c r="A81" s="2"/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29"/>
      <c r="NH81" s="17"/>
      <c r="NI81" s="2"/>
      <c r="NJ81" s="87"/>
      <c r="NK81" s="88"/>
      <c r="NL81" s="88"/>
      <c r="NM81" s="88"/>
      <c r="NN81" s="88"/>
      <c r="NO81" s="88"/>
      <c r="NP81" s="88"/>
      <c r="NQ81" s="88"/>
      <c r="NR81" s="88"/>
      <c r="NS81" s="88"/>
      <c r="NT81" s="88"/>
      <c r="NU81" s="88"/>
      <c r="NV81" s="88"/>
      <c r="NW81" s="88"/>
      <c r="NX81" s="89"/>
    </row>
    <row r="82" spans="1:388" ht="13.5" customHeight="1">
      <c r="A82" s="2"/>
      <c r="B82" s="15"/>
      <c r="C82" s="16"/>
      <c r="D82" s="5"/>
      <c r="E82" s="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7"/>
      <c r="NI82" s="2"/>
      <c r="NJ82" s="87"/>
      <c r="NK82" s="88"/>
      <c r="NL82" s="88"/>
      <c r="NM82" s="88"/>
      <c r="NN82" s="88"/>
      <c r="NO82" s="88"/>
      <c r="NP82" s="88"/>
      <c r="NQ82" s="88"/>
      <c r="NR82" s="88"/>
      <c r="NS82" s="88"/>
      <c r="NT82" s="88"/>
      <c r="NU82" s="88"/>
      <c r="NV82" s="88"/>
      <c r="NW82" s="88"/>
      <c r="NX82" s="89"/>
    </row>
    <row r="83" spans="1:388" ht="13.5" customHeight="1">
      <c r="A83" s="2"/>
      <c r="B83" s="15"/>
      <c r="C83" s="16"/>
      <c r="D83" s="5"/>
      <c r="E83" s="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7"/>
      <c r="NI83" s="2"/>
      <c r="NJ83" s="87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9"/>
    </row>
    <row r="84" spans="1:388" ht="13.5" customHeight="1">
      <c r="A84" s="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4"/>
      <c r="NI84" s="2"/>
      <c r="NJ84" s="90"/>
      <c r="NK84" s="91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1"/>
      <c r="NW84" s="91"/>
      <c r="NX84" s="92"/>
    </row>
    <row r="85" spans="1:388">
      <c r="B85" s="70" t="s">
        <v>86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  <c r="LS85" s="70"/>
      <c r="LT85" s="70"/>
      <c r="LU85" s="70"/>
      <c r="LV85" s="70"/>
      <c r="LW85" s="70"/>
      <c r="LX85" s="70"/>
      <c r="LY85" s="70"/>
      <c r="LZ85" s="70"/>
      <c r="MA85" s="70"/>
      <c r="MB85" s="70"/>
      <c r="MC85" s="70"/>
      <c r="MD85" s="70"/>
      <c r="ME85" s="70"/>
      <c r="MF85" s="70"/>
      <c r="MG85" s="70"/>
      <c r="MH85" s="70"/>
      <c r="MI85" s="70"/>
      <c r="MJ85" s="70"/>
      <c r="MK85" s="70"/>
      <c r="ML85" s="70"/>
      <c r="MM85" s="70"/>
      <c r="MN85" s="70"/>
      <c r="MO85" s="70"/>
      <c r="MP85" s="70"/>
      <c r="MQ85" s="70"/>
      <c r="MR85" s="70"/>
      <c r="MS85" s="70"/>
      <c r="MT85" s="70"/>
      <c r="MU85" s="70"/>
      <c r="MV85" s="70"/>
      <c r="MW85" s="70"/>
      <c r="MX85" s="70"/>
      <c r="MY85" s="70"/>
      <c r="MZ85" s="70"/>
      <c r="NA85" s="70"/>
      <c r="NB85" s="70"/>
      <c r="NC85" s="70"/>
      <c r="ND85" s="70"/>
      <c r="NE85" s="70"/>
      <c r="NF85" s="70"/>
      <c r="NG85" s="70"/>
      <c r="NH85" s="70"/>
    </row>
    <row r="86" spans="1:388">
      <c r="C86" s="2"/>
      <c r="BH86" s="2"/>
      <c r="GR86" s="2"/>
      <c r="IV86" s="2"/>
      <c r="LD86" s="2"/>
    </row>
    <row r="87" spans="1:388">
      <c r="A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</row>
    <row r="88" spans="1:388">
      <c r="A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</row>
    <row r="89" spans="1:388" hidden="1">
      <c r="A89" s="34"/>
      <c r="B89" s="35" t="s">
        <v>87</v>
      </c>
      <c r="C89" s="35" t="s">
        <v>88</v>
      </c>
      <c r="D89" s="35" t="s">
        <v>89</v>
      </c>
      <c r="E89" s="35" t="s">
        <v>90</v>
      </c>
      <c r="F89" s="35" t="s">
        <v>91</v>
      </c>
      <c r="G89" s="35" t="s">
        <v>92</v>
      </c>
      <c r="H89" s="35" t="s">
        <v>93</v>
      </c>
      <c r="I89" s="35" t="s">
        <v>94</v>
      </c>
      <c r="J89" s="35" t="s">
        <v>95</v>
      </c>
      <c r="K89" s="35" t="s">
        <v>96</v>
      </c>
      <c r="L89" s="35" t="s">
        <v>97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</row>
    <row r="90" spans="1:388" hidden="1">
      <c r="A90" s="34"/>
      <c r="B90" s="35" t="str">
        <f>データ!AS6</f>
        <v>【106.2】</v>
      </c>
      <c r="C90" s="35" t="str">
        <f>データ!BD6</f>
        <v>【86.6】</v>
      </c>
      <c r="D90" s="35" t="str">
        <f>データ!BO6</f>
        <v>【70.7】</v>
      </c>
      <c r="E90" s="35" t="str">
        <f>データ!BZ6</f>
        <v>【67.1】</v>
      </c>
      <c r="F90" s="35" t="str">
        <f>データ!CK6</f>
        <v>【59,287】</v>
      </c>
      <c r="G90" s="35" t="str">
        <f>データ!CV6</f>
        <v>【17,202】</v>
      </c>
      <c r="H90" s="35" t="str">
        <f>データ!DG6</f>
        <v>【56.4】</v>
      </c>
      <c r="I90" s="35" t="str">
        <f>データ!DR6</f>
        <v>【24.8】</v>
      </c>
      <c r="J90" s="35" t="str">
        <f>データ!EC6</f>
        <v>【56.0】</v>
      </c>
      <c r="K90" s="35" t="str">
        <f>データ!EN6</f>
        <v>【70.7】</v>
      </c>
      <c r="L90" s="35" t="str">
        <f>データ!EY6</f>
        <v>【49,765,843】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</row>
    <row r="91" spans="1:388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</row>
  </sheetData>
  <sheetProtection algorithmName="SHA-512" hashValue="k9Xdt5X48wG3LTJzLKdCheOA7KhMphBX53AO1DHSZZkRetmktKD8IDl3OF2/iwXP6TsTEkH9JM6PBwMiPuyFJg==" saltValue="u3fHFp2IXl7jxYY8j7ubfg==" spinCount="100000" sheet="1" objects="1" scenarios="1" formatCells="0" formatColumns="0" formatRows="0"/>
  <mergeCells count="268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</mergeCells>
  <phoneticPr fontId="5"/>
  <dataValidations count="1">
    <dataValidation type="list" allowBlank="1" showInputMessage="1" showErrorMessage="1" sqref="NJ18:NL19 NT18:NV19 NO18:NQ19">
      <formula1>$OC$18:$OC$54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98</v>
      </c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  <c r="EO1" s="37">
        <v>1</v>
      </c>
      <c r="EP1" s="37">
        <v>1</v>
      </c>
      <c r="EQ1" s="37">
        <v>1</v>
      </c>
      <c r="ER1" s="37">
        <v>1</v>
      </c>
      <c r="ES1" s="37">
        <v>1</v>
      </c>
      <c r="ET1" s="37">
        <v>1</v>
      </c>
      <c r="EU1" s="37">
        <v>1</v>
      </c>
      <c r="EV1" s="37">
        <v>1</v>
      </c>
      <c r="EW1" s="37">
        <v>1</v>
      </c>
      <c r="EX1" s="37">
        <v>1</v>
      </c>
      <c r="EY1" s="37"/>
    </row>
    <row r="2" spans="1:155">
      <c r="A2" s="38" t="s">
        <v>99</v>
      </c>
      <c r="B2" s="38">
        <f>COLUMN()-1</f>
        <v>1</v>
      </c>
      <c r="C2" s="38">
        <f t="shared" ref="C2:EN2" si="0">COLUMN()-1</f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ref="EO2:EY2" si="1">COLUMN()-1</f>
        <v>144</v>
      </c>
      <c r="EP2" s="38">
        <f t="shared" si="1"/>
        <v>145</v>
      </c>
      <c r="EQ2" s="38">
        <f t="shared" si="1"/>
        <v>146</v>
      </c>
      <c r="ER2" s="38">
        <f t="shared" si="1"/>
        <v>147</v>
      </c>
      <c r="ES2" s="38">
        <f t="shared" si="1"/>
        <v>148</v>
      </c>
      <c r="ET2" s="38">
        <f t="shared" si="1"/>
        <v>149</v>
      </c>
      <c r="EU2" s="38">
        <f t="shared" si="1"/>
        <v>150</v>
      </c>
      <c r="EV2" s="38">
        <f t="shared" si="1"/>
        <v>151</v>
      </c>
      <c r="EW2" s="38">
        <f t="shared" si="1"/>
        <v>152</v>
      </c>
      <c r="EX2" s="38">
        <f t="shared" si="1"/>
        <v>153</v>
      </c>
      <c r="EY2" s="38">
        <f t="shared" si="1"/>
        <v>154</v>
      </c>
    </row>
    <row r="3" spans="1:155" ht="13.15" customHeight="1">
      <c r="A3" s="38" t="s">
        <v>100</v>
      </c>
      <c r="B3" s="39" t="s">
        <v>101</v>
      </c>
      <c r="C3" s="39" t="s">
        <v>102</v>
      </c>
      <c r="D3" s="39" t="s">
        <v>103</v>
      </c>
      <c r="E3" s="39" t="s">
        <v>104</v>
      </c>
      <c r="F3" s="39" t="s">
        <v>105</v>
      </c>
      <c r="G3" s="39" t="s">
        <v>106</v>
      </c>
      <c r="H3" s="40" t="s">
        <v>107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 t="s">
        <v>108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5"/>
      <c r="DS3" s="42" t="s">
        <v>84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6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7"/>
    </row>
    <row r="4" spans="1:155" ht="13.5" customHeight="1">
      <c r="A4" s="38" t="s">
        <v>109</v>
      </c>
      <c r="B4" s="48"/>
      <c r="C4" s="48"/>
      <c r="D4" s="48"/>
      <c r="E4" s="48"/>
      <c r="F4" s="48"/>
      <c r="G4" s="48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154" t="s">
        <v>110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111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112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113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114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115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116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117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4" t="s">
        <v>118</v>
      </c>
      <c r="DT4" s="155"/>
      <c r="DU4" s="155"/>
      <c r="DV4" s="155"/>
      <c r="DW4" s="155"/>
      <c r="DX4" s="155"/>
      <c r="DY4" s="155"/>
      <c r="DZ4" s="155"/>
      <c r="EA4" s="155"/>
      <c r="EB4" s="155"/>
      <c r="EC4" s="156"/>
      <c r="ED4" s="153" t="s">
        <v>119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120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>
      <c r="A5" s="38" t="s">
        <v>121</v>
      </c>
      <c r="B5" s="51"/>
      <c r="C5" s="51"/>
      <c r="D5" s="51"/>
      <c r="E5" s="51"/>
      <c r="F5" s="51"/>
      <c r="G5" s="51"/>
      <c r="H5" s="52" t="s">
        <v>122</v>
      </c>
      <c r="I5" s="52" t="s">
        <v>123</v>
      </c>
      <c r="J5" s="52" t="s">
        <v>124</v>
      </c>
      <c r="K5" s="52" t="s">
        <v>1</v>
      </c>
      <c r="L5" s="52" t="s">
        <v>2</v>
      </c>
      <c r="M5" s="52" t="s">
        <v>3</v>
      </c>
      <c r="N5" s="52" t="s">
        <v>125</v>
      </c>
      <c r="O5" s="52" t="s">
        <v>5</v>
      </c>
      <c r="P5" s="52" t="s">
        <v>126</v>
      </c>
      <c r="Q5" s="52" t="s">
        <v>127</v>
      </c>
      <c r="R5" s="52" t="s">
        <v>128</v>
      </c>
      <c r="S5" s="52" t="s">
        <v>129</v>
      </c>
      <c r="T5" s="52" t="s">
        <v>130</v>
      </c>
      <c r="U5" s="52" t="s">
        <v>131</v>
      </c>
      <c r="V5" s="52" t="s">
        <v>132</v>
      </c>
      <c r="W5" s="52" t="s">
        <v>133</v>
      </c>
      <c r="X5" s="52" t="s">
        <v>134</v>
      </c>
      <c r="Y5" s="52" t="s">
        <v>135</v>
      </c>
      <c r="Z5" s="52" t="s">
        <v>136</v>
      </c>
      <c r="AA5" s="52" t="s">
        <v>137</v>
      </c>
      <c r="AB5" s="52" t="s">
        <v>138</v>
      </c>
      <c r="AC5" s="52" t="s">
        <v>139</v>
      </c>
      <c r="AD5" s="52" t="s">
        <v>140</v>
      </c>
      <c r="AE5" s="52" t="s">
        <v>141</v>
      </c>
      <c r="AF5" s="52" t="s">
        <v>142</v>
      </c>
      <c r="AG5" s="52" t="s">
        <v>143</v>
      </c>
      <c r="AH5" s="52" t="s">
        <v>144</v>
      </c>
      <c r="AI5" s="52" t="s">
        <v>145</v>
      </c>
      <c r="AJ5" s="52" t="s">
        <v>146</v>
      </c>
      <c r="AK5" s="52" t="s">
        <v>147</v>
      </c>
      <c r="AL5" s="52" t="s">
        <v>148</v>
      </c>
      <c r="AM5" s="52" t="s">
        <v>149</v>
      </c>
      <c r="AN5" s="52" t="s">
        <v>150</v>
      </c>
      <c r="AO5" s="52" t="s">
        <v>151</v>
      </c>
      <c r="AP5" s="52" t="s">
        <v>152</v>
      </c>
      <c r="AQ5" s="52" t="s">
        <v>153</v>
      </c>
      <c r="AR5" s="52" t="s">
        <v>154</v>
      </c>
      <c r="AS5" s="52" t="s">
        <v>155</v>
      </c>
      <c r="AT5" s="52" t="s">
        <v>156</v>
      </c>
      <c r="AU5" s="52" t="s">
        <v>157</v>
      </c>
      <c r="AV5" s="52" t="s">
        <v>158</v>
      </c>
      <c r="AW5" s="52" t="s">
        <v>159</v>
      </c>
      <c r="AX5" s="52" t="s">
        <v>160</v>
      </c>
      <c r="AY5" s="52" t="s">
        <v>150</v>
      </c>
      <c r="AZ5" s="52" t="s">
        <v>151</v>
      </c>
      <c r="BA5" s="52" t="s">
        <v>152</v>
      </c>
      <c r="BB5" s="52" t="s">
        <v>153</v>
      </c>
      <c r="BC5" s="52" t="s">
        <v>154</v>
      </c>
      <c r="BD5" s="52" t="s">
        <v>155</v>
      </c>
      <c r="BE5" s="52" t="s">
        <v>145</v>
      </c>
      <c r="BF5" s="52" t="s">
        <v>157</v>
      </c>
      <c r="BG5" s="52" t="s">
        <v>158</v>
      </c>
      <c r="BH5" s="52" t="s">
        <v>148</v>
      </c>
      <c r="BI5" s="52" t="s">
        <v>149</v>
      </c>
      <c r="BJ5" s="52" t="s">
        <v>150</v>
      </c>
      <c r="BK5" s="52" t="s">
        <v>151</v>
      </c>
      <c r="BL5" s="52" t="s">
        <v>152</v>
      </c>
      <c r="BM5" s="52" t="s">
        <v>153</v>
      </c>
      <c r="BN5" s="52" t="s">
        <v>154</v>
      </c>
      <c r="BO5" s="52" t="s">
        <v>155</v>
      </c>
      <c r="BP5" s="52" t="s">
        <v>161</v>
      </c>
      <c r="BQ5" s="52" t="s">
        <v>157</v>
      </c>
      <c r="BR5" s="52" t="s">
        <v>158</v>
      </c>
      <c r="BS5" s="52" t="s">
        <v>148</v>
      </c>
      <c r="BT5" s="52" t="s">
        <v>149</v>
      </c>
      <c r="BU5" s="52" t="s">
        <v>150</v>
      </c>
      <c r="BV5" s="52" t="s">
        <v>151</v>
      </c>
      <c r="BW5" s="52" t="s">
        <v>152</v>
      </c>
      <c r="BX5" s="52" t="s">
        <v>153</v>
      </c>
      <c r="BY5" s="52" t="s">
        <v>154</v>
      </c>
      <c r="BZ5" s="52" t="s">
        <v>155</v>
      </c>
      <c r="CA5" s="52" t="s">
        <v>156</v>
      </c>
      <c r="CB5" s="52" t="s">
        <v>157</v>
      </c>
      <c r="CC5" s="52" t="s">
        <v>158</v>
      </c>
      <c r="CD5" s="52" t="s">
        <v>162</v>
      </c>
      <c r="CE5" s="52" t="s">
        <v>149</v>
      </c>
      <c r="CF5" s="52" t="s">
        <v>150</v>
      </c>
      <c r="CG5" s="52" t="s">
        <v>151</v>
      </c>
      <c r="CH5" s="52" t="s">
        <v>152</v>
      </c>
      <c r="CI5" s="52" t="s">
        <v>153</v>
      </c>
      <c r="CJ5" s="52" t="s">
        <v>154</v>
      </c>
      <c r="CK5" s="52" t="s">
        <v>155</v>
      </c>
      <c r="CL5" s="52" t="s">
        <v>163</v>
      </c>
      <c r="CM5" s="52" t="s">
        <v>146</v>
      </c>
      <c r="CN5" s="52" t="s">
        <v>164</v>
      </c>
      <c r="CO5" s="52" t="s">
        <v>148</v>
      </c>
      <c r="CP5" s="52" t="s">
        <v>165</v>
      </c>
      <c r="CQ5" s="52" t="s">
        <v>150</v>
      </c>
      <c r="CR5" s="52" t="s">
        <v>151</v>
      </c>
      <c r="CS5" s="52" t="s">
        <v>152</v>
      </c>
      <c r="CT5" s="52" t="s">
        <v>153</v>
      </c>
      <c r="CU5" s="52" t="s">
        <v>154</v>
      </c>
      <c r="CV5" s="52" t="s">
        <v>155</v>
      </c>
      <c r="CW5" s="52" t="s">
        <v>145</v>
      </c>
      <c r="CX5" s="52" t="s">
        <v>157</v>
      </c>
      <c r="CY5" s="52" t="s">
        <v>166</v>
      </c>
      <c r="CZ5" s="52" t="s">
        <v>167</v>
      </c>
      <c r="DA5" s="52" t="s">
        <v>149</v>
      </c>
      <c r="DB5" s="52" t="s">
        <v>150</v>
      </c>
      <c r="DC5" s="52" t="s">
        <v>151</v>
      </c>
      <c r="DD5" s="52" t="s">
        <v>152</v>
      </c>
      <c r="DE5" s="52" t="s">
        <v>153</v>
      </c>
      <c r="DF5" s="52" t="s">
        <v>154</v>
      </c>
      <c r="DG5" s="52" t="s">
        <v>155</v>
      </c>
      <c r="DH5" s="52" t="s">
        <v>163</v>
      </c>
      <c r="DI5" s="52" t="s">
        <v>157</v>
      </c>
      <c r="DJ5" s="52" t="s">
        <v>158</v>
      </c>
      <c r="DK5" s="52" t="s">
        <v>148</v>
      </c>
      <c r="DL5" s="52" t="s">
        <v>168</v>
      </c>
      <c r="DM5" s="52" t="s">
        <v>150</v>
      </c>
      <c r="DN5" s="52" t="s">
        <v>151</v>
      </c>
      <c r="DO5" s="52" t="s">
        <v>152</v>
      </c>
      <c r="DP5" s="52" t="s">
        <v>153</v>
      </c>
      <c r="DQ5" s="52" t="s">
        <v>154</v>
      </c>
      <c r="DR5" s="52" t="s">
        <v>155</v>
      </c>
      <c r="DS5" s="52" t="s">
        <v>145</v>
      </c>
      <c r="DT5" s="52" t="s">
        <v>157</v>
      </c>
      <c r="DU5" s="52" t="s">
        <v>158</v>
      </c>
      <c r="DV5" s="52" t="s">
        <v>162</v>
      </c>
      <c r="DW5" s="52" t="s">
        <v>165</v>
      </c>
      <c r="DX5" s="52" t="s">
        <v>150</v>
      </c>
      <c r="DY5" s="52" t="s">
        <v>151</v>
      </c>
      <c r="DZ5" s="52" t="s">
        <v>152</v>
      </c>
      <c r="EA5" s="52" t="s">
        <v>153</v>
      </c>
      <c r="EB5" s="52" t="s">
        <v>154</v>
      </c>
      <c r="EC5" s="52" t="s">
        <v>155</v>
      </c>
      <c r="ED5" s="52" t="s">
        <v>145</v>
      </c>
      <c r="EE5" s="52" t="s">
        <v>169</v>
      </c>
      <c r="EF5" s="52" t="s">
        <v>170</v>
      </c>
      <c r="EG5" s="52" t="s">
        <v>148</v>
      </c>
      <c r="EH5" s="52" t="s">
        <v>171</v>
      </c>
      <c r="EI5" s="52" t="s">
        <v>150</v>
      </c>
      <c r="EJ5" s="52" t="s">
        <v>151</v>
      </c>
      <c r="EK5" s="52" t="s">
        <v>152</v>
      </c>
      <c r="EL5" s="52" t="s">
        <v>153</v>
      </c>
      <c r="EM5" s="52" t="s">
        <v>154</v>
      </c>
      <c r="EN5" s="52" t="s">
        <v>172</v>
      </c>
      <c r="EO5" s="52" t="s">
        <v>145</v>
      </c>
      <c r="EP5" s="52" t="s">
        <v>157</v>
      </c>
      <c r="EQ5" s="52" t="s">
        <v>158</v>
      </c>
      <c r="ER5" s="52" t="s">
        <v>148</v>
      </c>
      <c r="ES5" s="52" t="s">
        <v>149</v>
      </c>
      <c r="ET5" s="52" t="s">
        <v>150</v>
      </c>
      <c r="EU5" s="52" t="s">
        <v>151</v>
      </c>
      <c r="EV5" s="52" t="s">
        <v>152</v>
      </c>
      <c r="EW5" s="52" t="s">
        <v>153</v>
      </c>
      <c r="EX5" s="52" t="s">
        <v>154</v>
      </c>
      <c r="EY5" s="52" t="s">
        <v>155</v>
      </c>
    </row>
    <row r="6" spans="1:155" s="57" customFormat="1">
      <c r="A6" s="38" t="s">
        <v>173</v>
      </c>
      <c r="B6" s="53">
        <f>B8</f>
        <v>2021</v>
      </c>
      <c r="C6" s="53">
        <f t="shared" ref="C6:M6" si="2">C8</f>
        <v>221309</v>
      </c>
      <c r="D6" s="53">
        <f t="shared" si="2"/>
        <v>46</v>
      </c>
      <c r="E6" s="53">
        <f t="shared" si="2"/>
        <v>6</v>
      </c>
      <c r="F6" s="53">
        <f t="shared" si="2"/>
        <v>0</v>
      </c>
      <c r="G6" s="53">
        <f t="shared" si="2"/>
        <v>1</v>
      </c>
      <c r="H6" s="158" t="str">
        <f>IF(H8&lt;&gt;I8,H8,"")&amp;IF(I8&lt;&gt;J8,I8,"")&amp;"　"&amp;J8</f>
        <v>静岡県浜松市　浜松医療センター</v>
      </c>
      <c r="I6" s="159"/>
      <c r="J6" s="160"/>
      <c r="K6" s="53" t="str">
        <f t="shared" si="2"/>
        <v>当然財務</v>
      </c>
      <c r="L6" s="53" t="str">
        <f t="shared" si="2"/>
        <v>病院事業</v>
      </c>
      <c r="M6" s="53" t="str">
        <f t="shared" si="2"/>
        <v>一般病院</v>
      </c>
      <c r="N6" s="53" t="str">
        <f>N8</f>
        <v>500床以上</v>
      </c>
      <c r="O6" s="53" t="str">
        <f>O8</f>
        <v>非設置</v>
      </c>
      <c r="P6" s="53" t="str">
        <f>P8</f>
        <v>指定管理者(利用料金制)</v>
      </c>
      <c r="Q6" s="54">
        <f t="shared" ref="Q6:AH6" si="3">Q8</f>
        <v>34</v>
      </c>
      <c r="R6" s="53" t="str">
        <f t="shared" si="3"/>
        <v>対象</v>
      </c>
      <c r="S6" s="53" t="str">
        <f t="shared" si="3"/>
        <v>ド 透 I 未 訓 ガ</v>
      </c>
      <c r="T6" s="53" t="str">
        <f t="shared" si="3"/>
        <v>救 臨 が 感 災 地 輪</v>
      </c>
      <c r="U6" s="54">
        <f>U8</f>
        <v>795771</v>
      </c>
      <c r="V6" s="54">
        <f>V8</f>
        <v>47860</v>
      </c>
      <c r="W6" s="53" t="str">
        <f>W8</f>
        <v>非該当</v>
      </c>
      <c r="X6" s="53" t="str">
        <f t="shared" ref="X6" si="4">X8</f>
        <v>非該当</v>
      </c>
      <c r="Y6" s="53" t="str">
        <f t="shared" si="3"/>
        <v>７：１</v>
      </c>
      <c r="Z6" s="54">
        <f t="shared" si="3"/>
        <v>600</v>
      </c>
      <c r="AA6" s="54" t="str">
        <f t="shared" si="3"/>
        <v>-</v>
      </c>
      <c r="AB6" s="54" t="str">
        <f t="shared" si="3"/>
        <v>-</v>
      </c>
      <c r="AC6" s="54" t="str">
        <f t="shared" si="3"/>
        <v>-</v>
      </c>
      <c r="AD6" s="54">
        <f t="shared" si="3"/>
        <v>6</v>
      </c>
      <c r="AE6" s="54">
        <f t="shared" si="3"/>
        <v>606</v>
      </c>
      <c r="AF6" s="54">
        <f t="shared" si="3"/>
        <v>586</v>
      </c>
      <c r="AG6" s="54" t="str">
        <f t="shared" si="3"/>
        <v>-</v>
      </c>
      <c r="AH6" s="54">
        <f t="shared" si="3"/>
        <v>586</v>
      </c>
      <c r="AI6" s="55">
        <f>IF(AI8="-",NA(),AI8)</f>
        <v>102.4</v>
      </c>
      <c r="AJ6" s="55">
        <f t="shared" ref="AJ6:AR6" si="5">IF(AJ8="-",NA(),AJ8)</f>
        <v>103.9</v>
      </c>
      <c r="AK6" s="55">
        <f t="shared" si="5"/>
        <v>102.4</v>
      </c>
      <c r="AL6" s="55">
        <f t="shared" si="5"/>
        <v>103.8</v>
      </c>
      <c r="AM6" s="55">
        <f t="shared" si="5"/>
        <v>109.7</v>
      </c>
      <c r="AN6" s="55">
        <f t="shared" si="5"/>
        <v>100.1</v>
      </c>
      <c r="AO6" s="55">
        <f t="shared" si="5"/>
        <v>100</v>
      </c>
      <c r="AP6" s="55">
        <f t="shared" si="5"/>
        <v>99.2</v>
      </c>
      <c r="AQ6" s="55">
        <f t="shared" si="5"/>
        <v>102.9</v>
      </c>
      <c r="AR6" s="55">
        <f t="shared" si="5"/>
        <v>106.1</v>
      </c>
      <c r="AS6" s="55" t="str">
        <f>IF(AS8="-","【-】","【"&amp;SUBSTITUTE(TEXT(AS8,"#,##0.0"),"-","△")&amp;"】")</f>
        <v>【106.2】</v>
      </c>
      <c r="AT6" s="55">
        <f>IF(AT8="-",NA(),AT8)</f>
        <v>94.2</v>
      </c>
      <c r="AU6" s="55">
        <f t="shared" ref="AU6:BC6" si="6">IF(AU8="-",NA(),AU8)</f>
        <v>95.7</v>
      </c>
      <c r="AV6" s="55">
        <f t="shared" si="6"/>
        <v>93.9</v>
      </c>
      <c r="AW6" s="55">
        <f t="shared" si="6"/>
        <v>89.3</v>
      </c>
      <c r="AX6" s="55">
        <f t="shared" si="6"/>
        <v>92.2</v>
      </c>
      <c r="AY6" s="55">
        <f t="shared" si="6"/>
        <v>94</v>
      </c>
      <c r="AZ6" s="55">
        <f t="shared" si="6"/>
        <v>94.1</v>
      </c>
      <c r="BA6" s="55">
        <f t="shared" si="6"/>
        <v>93.7</v>
      </c>
      <c r="BB6" s="55">
        <f t="shared" si="6"/>
        <v>88.7</v>
      </c>
      <c r="BC6" s="55">
        <f t="shared" si="6"/>
        <v>90.6</v>
      </c>
      <c r="BD6" s="55" t="str">
        <f>IF(BD8="-","【-】","【"&amp;SUBSTITUTE(TEXT(BD8,"#,##0.0"),"-","△")&amp;"】")</f>
        <v>【86.6】</v>
      </c>
      <c r="BE6" s="55">
        <f>IF(BE8="-",NA(),BE8)</f>
        <v>0</v>
      </c>
      <c r="BF6" s="55">
        <f t="shared" ref="BF6:BN6" si="7">IF(BF8="-",NA(),BF8)</f>
        <v>0</v>
      </c>
      <c r="BG6" s="55">
        <f t="shared" si="7"/>
        <v>0</v>
      </c>
      <c r="BH6" s="55">
        <f t="shared" si="7"/>
        <v>0</v>
      </c>
      <c r="BI6" s="55">
        <f t="shared" si="7"/>
        <v>0</v>
      </c>
      <c r="BJ6" s="55">
        <f t="shared" si="7"/>
        <v>34.9</v>
      </c>
      <c r="BK6" s="55">
        <f t="shared" si="7"/>
        <v>32.6</v>
      </c>
      <c r="BL6" s="55">
        <f t="shared" si="7"/>
        <v>27</v>
      </c>
      <c r="BM6" s="55">
        <f t="shared" si="7"/>
        <v>34.200000000000003</v>
      </c>
      <c r="BN6" s="55">
        <f t="shared" si="7"/>
        <v>29.2</v>
      </c>
      <c r="BO6" s="55" t="str">
        <f>IF(BO8="-","【-】","【"&amp;SUBSTITUTE(TEXT(BO8,"#,##0.0"),"-","△")&amp;"】")</f>
        <v>【70.7】</v>
      </c>
      <c r="BP6" s="55">
        <f>IF(BP8="-",NA(),BP8)</f>
        <v>85.5</v>
      </c>
      <c r="BQ6" s="55">
        <f t="shared" ref="BQ6:BY6" si="8">IF(BQ8="-",NA(),BQ8)</f>
        <v>85.6</v>
      </c>
      <c r="BR6" s="55">
        <f t="shared" si="8"/>
        <v>83.6</v>
      </c>
      <c r="BS6" s="55">
        <f t="shared" si="8"/>
        <v>76.8</v>
      </c>
      <c r="BT6" s="55">
        <f t="shared" si="8"/>
        <v>76.099999999999994</v>
      </c>
      <c r="BU6" s="55">
        <f t="shared" si="8"/>
        <v>79.900000000000006</v>
      </c>
      <c r="BV6" s="55">
        <f t="shared" si="8"/>
        <v>80.2</v>
      </c>
      <c r="BW6" s="55">
        <f t="shared" si="8"/>
        <v>79.8</v>
      </c>
      <c r="BX6" s="55">
        <f t="shared" si="8"/>
        <v>70.599999999999994</v>
      </c>
      <c r="BY6" s="55">
        <f t="shared" si="8"/>
        <v>71.400000000000006</v>
      </c>
      <c r="BZ6" s="55" t="str">
        <f>IF(BZ8="-","【-】","【"&amp;SUBSTITUTE(TEXT(BZ8,"#,##0.0"),"-","△")&amp;"】")</f>
        <v>【67.1】</v>
      </c>
      <c r="CA6" s="56">
        <f>IF(CA8="-",NA(),CA8)</f>
        <v>60768</v>
      </c>
      <c r="CB6" s="56">
        <f t="shared" ref="CB6:CJ6" si="9">IF(CB8="-",NA(),CB8)</f>
        <v>63027</v>
      </c>
      <c r="CC6" s="56">
        <f t="shared" si="9"/>
        <v>65186</v>
      </c>
      <c r="CD6" s="56">
        <f t="shared" si="9"/>
        <v>66257</v>
      </c>
      <c r="CE6" s="56">
        <f t="shared" si="9"/>
        <v>71978</v>
      </c>
      <c r="CF6" s="56">
        <f t="shared" si="9"/>
        <v>66228</v>
      </c>
      <c r="CG6" s="56">
        <f t="shared" si="9"/>
        <v>68751</v>
      </c>
      <c r="CH6" s="56">
        <f t="shared" si="9"/>
        <v>70630</v>
      </c>
      <c r="CI6" s="56">
        <f t="shared" si="9"/>
        <v>75766</v>
      </c>
      <c r="CJ6" s="56">
        <f t="shared" si="9"/>
        <v>79610</v>
      </c>
      <c r="CK6" s="55" t="str">
        <f>IF(CK8="-","【-】","【"&amp;SUBSTITUTE(TEXT(CK8,"#,##0"),"-","△")&amp;"】")</f>
        <v>【59,287】</v>
      </c>
      <c r="CL6" s="56">
        <f>IF(CL8="-",NA(),CL8)</f>
        <v>15463</v>
      </c>
      <c r="CM6" s="56">
        <f t="shared" ref="CM6:CU6" si="10">IF(CM8="-",NA(),CM8)</f>
        <v>15919</v>
      </c>
      <c r="CN6" s="56">
        <f t="shared" si="10"/>
        <v>17542</v>
      </c>
      <c r="CO6" s="56">
        <f t="shared" si="10"/>
        <v>18770</v>
      </c>
      <c r="CP6" s="56">
        <f t="shared" si="10"/>
        <v>19184</v>
      </c>
      <c r="CQ6" s="56">
        <f t="shared" si="10"/>
        <v>18393</v>
      </c>
      <c r="CR6" s="56">
        <f t="shared" si="10"/>
        <v>19207</v>
      </c>
      <c r="CS6" s="56">
        <f t="shared" si="10"/>
        <v>20687</v>
      </c>
      <c r="CT6" s="56">
        <f t="shared" si="10"/>
        <v>22637</v>
      </c>
      <c r="CU6" s="56">
        <f t="shared" si="10"/>
        <v>23244</v>
      </c>
      <c r="CV6" s="55" t="str">
        <f>IF(CV8="-","【-】","【"&amp;SUBSTITUTE(TEXT(CV8,"#,##0"),"-","△")&amp;"】")</f>
        <v>【17,202】</v>
      </c>
      <c r="CW6" s="55">
        <f>IF(CW8="-",NA(),CW8)</f>
        <v>52.1</v>
      </c>
      <c r="CX6" s="55">
        <f t="shared" ref="CX6:DF6" si="11">IF(CX8="-",NA(),CX8)</f>
        <v>50.9</v>
      </c>
      <c r="CY6" s="55">
        <f t="shared" si="11"/>
        <v>50.4</v>
      </c>
      <c r="CZ6" s="55">
        <f t="shared" si="11"/>
        <v>54.1</v>
      </c>
      <c r="DA6" s="55">
        <f t="shared" si="11"/>
        <v>52.6</v>
      </c>
      <c r="DB6" s="55">
        <f t="shared" si="11"/>
        <v>48.7</v>
      </c>
      <c r="DC6" s="55">
        <f t="shared" si="11"/>
        <v>48.3</v>
      </c>
      <c r="DD6" s="55">
        <f t="shared" si="11"/>
        <v>47.7</v>
      </c>
      <c r="DE6" s="55">
        <f t="shared" si="11"/>
        <v>51.8</v>
      </c>
      <c r="DF6" s="55">
        <f t="shared" si="11"/>
        <v>49.6</v>
      </c>
      <c r="DG6" s="55" t="str">
        <f>IF(DG8="-","【-】","【"&amp;SUBSTITUTE(TEXT(DG8,"#,##0.0"),"-","△")&amp;"】")</f>
        <v>【56.4】</v>
      </c>
      <c r="DH6" s="55">
        <f>IF(DH8="-",NA(),DH8)</f>
        <v>25.7</v>
      </c>
      <c r="DI6" s="55">
        <f t="shared" ref="DI6:DQ6" si="12">IF(DI8="-",NA(),DI8)</f>
        <v>26.4</v>
      </c>
      <c r="DJ6" s="55">
        <f t="shared" si="12"/>
        <v>28.6</v>
      </c>
      <c r="DK6" s="55">
        <f t="shared" si="12"/>
        <v>29.4</v>
      </c>
      <c r="DL6" s="55">
        <f t="shared" si="12"/>
        <v>29.3</v>
      </c>
      <c r="DM6" s="55">
        <f t="shared" si="12"/>
        <v>27.8</v>
      </c>
      <c r="DN6" s="55">
        <f t="shared" si="12"/>
        <v>28.1</v>
      </c>
      <c r="DO6" s="55">
        <f t="shared" si="12"/>
        <v>29.2</v>
      </c>
      <c r="DP6" s="55">
        <f t="shared" si="12"/>
        <v>29</v>
      </c>
      <c r="DQ6" s="55">
        <f t="shared" si="12"/>
        <v>29.2</v>
      </c>
      <c r="DR6" s="55" t="str">
        <f>IF(DR8="-","【-】","【"&amp;SUBSTITUTE(TEXT(DR8,"#,##0.0"),"-","△")&amp;"】")</f>
        <v>【24.8】</v>
      </c>
      <c r="DS6" s="55">
        <f>IF(DS8="-",NA(),DS8)</f>
        <v>55.6</v>
      </c>
      <c r="DT6" s="55">
        <f t="shared" ref="DT6:EB6" si="13">IF(DT8="-",NA(),DT8)</f>
        <v>56.7</v>
      </c>
      <c r="DU6" s="55">
        <f t="shared" si="13"/>
        <v>57.6</v>
      </c>
      <c r="DV6" s="55">
        <f t="shared" si="13"/>
        <v>59.2</v>
      </c>
      <c r="DW6" s="55">
        <f t="shared" si="13"/>
        <v>61.3</v>
      </c>
      <c r="DX6" s="55">
        <f t="shared" si="13"/>
        <v>52</v>
      </c>
      <c r="DY6" s="55">
        <f t="shared" si="13"/>
        <v>52.5</v>
      </c>
      <c r="DZ6" s="55">
        <f t="shared" si="13"/>
        <v>52.5</v>
      </c>
      <c r="EA6" s="55">
        <f t="shared" si="13"/>
        <v>54</v>
      </c>
      <c r="EB6" s="55">
        <f t="shared" si="13"/>
        <v>55.4</v>
      </c>
      <c r="EC6" s="55" t="str">
        <f>IF(EC8="-","【-】","【"&amp;SUBSTITUTE(TEXT(EC8,"#,##0.0"),"-","△")&amp;"】")</f>
        <v>【56.0】</v>
      </c>
      <c r="ED6" s="55">
        <f>IF(ED8="-",NA(),ED8)</f>
        <v>72.3</v>
      </c>
      <c r="EE6" s="55">
        <f t="shared" ref="EE6:EM6" si="14">IF(EE8="-",NA(),EE8)</f>
        <v>74</v>
      </c>
      <c r="EF6" s="55">
        <f t="shared" si="14"/>
        <v>70.900000000000006</v>
      </c>
      <c r="EG6" s="55">
        <f t="shared" si="14"/>
        <v>72.5</v>
      </c>
      <c r="EH6" s="55">
        <f t="shared" si="14"/>
        <v>74.900000000000006</v>
      </c>
      <c r="EI6" s="55">
        <f t="shared" si="14"/>
        <v>66</v>
      </c>
      <c r="EJ6" s="55">
        <f t="shared" si="14"/>
        <v>67.099999999999994</v>
      </c>
      <c r="EK6" s="55">
        <f t="shared" si="14"/>
        <v>67.900000000000006</v>
      </c>
      <c r="EL6" s="55">
        <f t="shared" si="14"/>
        <v>69.2</v>
      </c>
      <c r="EM6" s="55">
        <f t="shared" si="14"/>
        <v>70.8</v>
      </c>
      <c r="EN6" s="55" t="str">
        <f>IF(EN8="-","【-】","【"&amp;SUBSTITUTE(TEXT(EN8,"#,##0.0"),"-","△")&amp;"】")</f>
        <v>【70.7】</v>
      </c>
      <c r="EO6" s="56">
        <f>IF(EO8="-",NA(),EO8)</f>
        <v>54719094</v>
      </c>
      <c r="EP6" s="56">
        <f t="shared" ref="EP6:EX6" si="15">IF(EP8="-",NA(),EP8)</f>
        <v>55597503</v>
      </c>
      <c r="EQ6" s="56">
        <f t="shared" si="15"/>
        <v>55838013</v>
      </c>
      <c r="ER6" s="56">
        <f t="shared" si="15"/>
        <v>56816710</v>
      </c>
      <c r="ES6" s="56">
        <f t="shared" si="15"/>
        <v>56871053</v>
      </c>
      <c r="ET6" s="56">
        <f t="shared" si="15"/>
        <v>53351028</v>
      </c>
      <c r="EU6" s="56">
        <f t="shared" si="15"/>
        <v>55620962</v>
      </c>
      <c r="EV6" s="56">
        <f t="shared" si="15"/>
        <v>57155394</v>
      </c>
      <c r="EW6" s="56">
        <f t="shared" si="15"/>
        <v>58042153</v>
      </c>
      <c r="EX6" s="56">
        <f t="shared" si="15"/>
        <v>58985932</v>
      </c>
      <c r="EY6" s="56" t="str">
        <f>IF(EY8="-","【-】","【"&amp;SUBSTITUTE(TEXT(EY8,"#,##0"),"-","△")&amp;"】")</f>
        <v>【49,765,843】</v>
      </c>
    </row>
    <row r="7" spans="1:155" s="57" customFormat="1">
      <c r="A7" s="38" t="s">
        <v>174</v>
      </c>
      <c r="B7" s="53">
        <f t="shared" ref="B7:AH7" si="16">B8</f>
        <v>2021</v>
      </c>
      <c r="C7" s="53">
        <f t="shared" si="16"/>
        <v>221309</v>
      </c>
      <c r="D7" s="53">
        <f t="shared" si="16"/>
        <v>46</v>
      </c>
      <c r="E7" s="53">
        <f t="shared" si="16"/>
        <v>6</v>
      </c>
      <c r="F7" s="53">
        <f t="shared" si="16"/>
        <v>0</v>
      </c>
      <c r="G7" s="53">
        <f t="shared" si="16"/>
        <v>1</v>
      </c>
      <c r="H7" s="53"/>
      <c r="I7" s="53"/>
      <c r="J7" s="53"/>
      <c r="K7" s="53" t="str">
        <f t="shared" si="16"/>
        <v>当然財務</v>
      </c>
      <c r="L7" s="53" t="str">
        <f t="shared" si="16"/>
        <v>病院事業</v>
      </c>
      <c r="M7" s="53" t="str">
        <f t="shared" si="16"/>
        <v>一般病院</v>
      </c>
      <c r="N7" s="53" t="str">
        <f>N8</f>
        <v>500床以上</v>
      </c>
      <c r="O7" s="53" t="str">
        <f>O8</f>
        <v>非設置</v>
      </c>
      <c r="P7" s="53" t="str">
        <f>P8</f>
        <v>指定管理者(利用料金制)</v>
      </c>
      <c r="Q7" s="54">
        <f t="shared" si="16"/>
        <v>34</v>
      </c>
      <c r="R7" s="53" t="str">
        <f t="shared" si="16"/>
        <v>対象</v>
      </c>
      <c r="S7" s="53" t="str">
        <f t="shared" si="16"/>
        <v>ド 透 I 未 訓 ガ</v>
      </c>
      <c r="T7" s="53" t="str">
        <f t="shared" si="16"/>
        <v>救 臨 が 感 災 地 輪</v>
      </c>
      <c r="U7" s="54">
        <f>U8</f>
        <v>795771</v>
      </c>
      <c r="V7" s="54">
        <f>V8</f>
        <v>47860</v>
      </c>
      <c r="W7" s="53" t="str">
        <f>W8</f>
        <v>非該当</v>
      </c>
      <c r="X7" s="53" t="str">
        <f t="shared" si="16"/>
        <v>非該当</v>
      </c>
      <c r="Y7" s="53" t="str">
        <f t="shared" si="16"/>
        <v>７：１</v>
      </c>
      <c r="Z7" s="54">
        <f t="shared" si="16"/>
        <v>600</v>
      </c>
      <c r="AA7" s="54" t="str">
        <f t="shared" si="16"/>
        <v>-</v>
      </c>
      <c r="AB7" s="54" t="str">
        <f t="shared" si="16"/>
        <v>-</v>
      </c>
      <c r="AC7" s="54" t="str">
        <f t="shared" si="16"/>
        <v>-</v>
      </c>
      <c r="AD7" s="54">
        <f t="shared" si="16"/>
        <v>6</v>
      </c>
      <c r="AE7" s="54">
        <f t="shared" si="16"/>
        <v>606</v>
      </c>
      <c r="AF7" s="54">
        <f t="shared" si="16"/>
        <v>586</v>
      </c>
      <c r="AG7" s="54" t="str">
        <f t="shared" si="16"/>
        <v>-</v>
      </c>
      <c r="AH7" s="54">
        <f t="shared" si="16"/>
        <v>586</v>
      </c>
      <c r="AI7" s="55">
        <f>AI8</f>
        <v>102.4</v>
      </c>
      <c r="AJ7" s="55">
        <f t="shared" ref="AJ7:AR7" si="17">AJ8</f>
        <v>103.9</v>
      </c>
      <c r="AK7" s="55">
        <f t="shared" si="17"/>
        <v>102.4</v>
      </c>
      <c r="AL7" s="55">
        <f t="shared" si="17"/>
        <v>103.8</v>
      </c>
      <c r="AM7" s="55">
        <f t="shared" si="17"/>
        <v>109.7</v>
      </c>
      <c r="AN7" s="55">
        <f t="shared" si="17"/>
        <v>100.1</v>
      </c>
      <c r="AO7" s="55">
        <f t="shared" si="17"/>
        <v>100</v>
      </c>
      <c r="AP7" s="55">
        <f t="shared" si="17"/>
        <v>99.2</v>
      </c>
      <c r="AQ7" s="55">
        <f t="shared" si="17"/>
        <v>102.9</v>
      </c>
      <c r="AR7" s="55">
        <f t="shared" si="17"/>
        <v>106.1</v>
      </c>
      <c r="AS7" s="55"/>
      <c r="AT7" s="55">
        <f>AT8</f>
        <v>94.2</v>
      </c>
      <c r="AU7" s="55">
        <f t="shared" ref="AU7:BC7" si="18">AU8</f>
        <v>95.7</v>
      </c>
      <c r="AV7" s="55">
        <f t="shared" si="18"/>
        <v>93.9</v>
      </c>
      <c r="AW7" s="55">
        <f t="shared" si="18"/>
        <v>89.3</v>
      </c>
      <c r="AX7" s="55">
        <f t="shared" si="18"/>
        <v>92.2</v>
      </c>
      <c r="AY7" s="55">
        <f t="shared" si="18"/>
        <v>94</v>
      </c>
      <c r="AZ7" s="55">
        <f t="shared" si="18"/>
        <v>94.1</v>
      </c>
      <c r="BA7" s="55">
        <f t="shared" si="18"/>
        <v>93.7</v>
      </c>
      <c r="BB7" s="55">
        <f t="shared" si="18"/>
        <v>88.7</v>
      </c>
      <c r="BC7" s="55">
        <f t="shared" si="18"/>
        <v>90.6</v>
      </c>
      <c r="BD7" s="55"/>
      <c r="BE7" s="55">
        <f>BE8</f>
        <v>0</v>
      </c>
      <c r="BF7" s="55">
        <f t="shared" ref="BF7:BN7" si="19">BF8</f>
        <v>0</v>
      </c>
      <c r="BG7" s="55">
        <f t="shared" si="19"/>
        <v>0</v>
      </c>
      <c r="BH7" s="55">
        <f t="shared" si="19"/>
        <v>0</v>
      </c>
      <c r="BI7" s="55">
        <f t="shared" si="19"/>
        <v>0</v>
      </c>
      <c r="BJ7" s="55">
        <f t="shared" si="19"/>
        <v>34.9</v>
      </c>
      <c r="BK7" s="55">
        <f t="shared" si="19"/>
        <v>32.6</v>
      </c>
      <c r="BL7" s="55">
        <f t="shared" si="19"/>
        <v>27</v>
      </c>
      <c r="BM7" s="55">
        <f t="shared" si="19"/>
        <v>34.200000000000003</v>
      </c>
      <c r="BN7" s="55">
        <f t="shared" si="19"/>
        <v>29.2</v>
      </c>
      <c r="BO7" s="55"/>
      <c r="BP7" s="55">
        <f>BP8</f>
        <v>85.5</v>
      </c>
      <c r="BQ7" s="55">
        <f t="shared" ref="BQ7:BY7" si="20">BQ8</f>
        <v>85.6</v>
      </c>
      <c r="BR7" s="55">
        <f t="shared" si="20"/>
        <v>83.6</v>
      </c>
      <c r="BS7" s="55">
        <f t="shared" si="20"/>
        <v>76.8</v>
      </c>
      <c r="BT7" s="55">
        <f t="shared" si="20"/>
        <v>76.099999999999994</v>
      </c>
      <c r="BU7" s="55">
        <f t="shared" si="20"/>
        <v>79.900000000000006</v>
      </c>
      <c r="BV7" s="55">
        <f t="shared" si="20"/>
        <v>80.2</v>
      </c>
      <c r="BW7" s="55">
        <f t="shared" si="20"/>
        <v>79.8</v>
      </c>
      <c r="BX7" s="55">
        <f t="shared" si="20"/>
        <v>70.599999999999994</v>
      </c>
      <c r="BY7" s="55">
        <f t="shared" si="20"/>
        <v>71.400000000000006</v>
      </c>
      <c r="BZ7" s="55"/>
      <c r="CA7" s="56">
        <f>CA8</f>
        <v>60768</v>
      </c>
      <c r="CB7" s="56">
        <f t="shared" ref="CB7:CJ7" si="21">CB8</f>
        <v>63027</v>
      </c>
      <c r="CC7" s="56">
        <f t="shared" si="21"/>
        <v>65186</v>
      </c>
      <c r="CD7" s="56">
        <f t="shared" si="21"/>
        <v>66257</v>
      </c>
      <c r="CE7" s="56">
        <f t="shared" si="21"/>
        <v>71978</v>
      </c>
      <c r="CF7" s="56">
        <f t="shared" si="21"/>
        <v>66228</v>
      </c>
      <c r="CG7" s="56">
        <f t="shared" si="21"/>
        <v>68751</v>
      </c>
      <c r="CH7" s="56">
        <f t="shared" si="21"/>
        <v>70630</v>
      </c>
      <c r="CI7" s="56">
        <f t="shared" si="21"/>
        <v>75766</v>
      </c>
      <c r="CJ7" s="56">
        <f t="shared" si="21"/>
        <v>79610</v>
      </c>
      <c r="CK7" s="55"/>
      <c r="CL7" s="56">
        <f>CL8</f>
        <v>15463</v>
      </c>
      <c r="CM7" s="56">
        <f t="shared" ref="CM7:CU7" si="22">CM8</f>
        <v>15919</v>
      </c>
      <c r="CN7" s="56">
        <f t="shared" si="22"/>
        <v>17542</v>
      </c>
      <c r="CO7" s="56">
        <f t="shared" si="22"/>
        <v>18770</v>
      </c>
      <c r="CP7" s="56">
        <f t="shared" si="22"/>
        <v>19184</v>
      </c>
      <c r="CQ7" s="56">
        <f t="shared" si="22"/>
        <v>18393</v>
      </c>
      <c r="CR7" s="56">
        <f t="shared" si="22"/>
        <v>19207</v>
      </c>
      <c r="CS7" s="56">
        <f t="shared" si="22"/>
        <v>20687</v>
      </c>
      <c r="CT7" s="56">
        <f t="shared" si="22"/>
        <v>22637</v>
      </c>
      <c r="CU7" s="56">
        <f t="shared" si="22"/>
        <v>23244</v>
      </c>
      <c r="CV7" s="55"/>
      <c r="CW7" s="55">
        <f>CW8</f>
        <v>52.1</v>
      </c>
      <c r="CX7" s="55">
        <f t="shared" ref="CX7:DF7" si="23">CX8</f>
        <v>50.9</v>
      </c>
      <c r="CY7" s="55">
        <f t="shared" si="23"/>
        <v>50.4</v>
      </c>
      <c r="CZ7" s="55">
        <f t="shared" si="23"/>
        <v>54.1</v>
      </c>
      <c r="DA7" s="55">
        <f t="shared" si="23"/>
        <v>52.6</v>
      </c>
      <c r="DB7" s="55">
        <f t="shared" si="23"/>
        <v>48.7</v>
      </c>
      <c r="DC7" s="55">
        <f t="shared" si="23"/>
        <v>48.3</v>
      </c>
      <c r="DD7" s="55">
        <f t="shared" si="23"/>
        <v>47.7</v>
      </c>
      <c r="DE7" s="55">
        <f t="shared" si="23"/>
        <v>51.8</v>
      </c>
      <c r="DF7" s="55">
        <f t="shared" si="23"/>
        <v>49.6</v>
      </c>
      <c r="DG7" s="55"/>
      <c r="DH7" s="55">
        <f>DH8</f>
        <v>25.7</v>
      </c>
      <c r="DI7" s="55">
        <f t="shared" ref="DI7:DQ7" si="24">DI8</f>
        <v>26.4</v>
      </c>
      <c r="DJ7" s="55">
        <f t="shared" si="24"/>
        <v>28.6</v>
      </c>
      <c r="DK7" s="55">
        <f t="shared" si="24"/>
        <v>29.4</v>
      </c>
      <c r="DL7" s="55">
        <f t="shared" si="24"/>
        <v>29.3</v>
      </c>
      <c r="DM7" s="55">
        <f t="shared" si="24"/>
        <v>27.8</v>
      </c>
      <c r="DN7" s="55">
        <f t="shared" si="24"/>
        <v>28.1</v>
      </c>
      <c r="DO7" s="55">
        <f t="shared" si="24"/>
        <v>29.2</v>
      </c>
      <c r="DP7" s="55">
        <f t="shared" si="24"/>
        <v>29</v>
      </c>
      <c r="DQ7" s="55">
        <f t="shared" si="24"/>
        <v>29.2</v>
      </c>
      <c r="DR7" s="55"/>
      <c r="DS7" s="55">
        <f>DS8</f>
        <v>55.6</v>
      </c>
      <c r="DT7" s="55">
        <f t="shared" ref="DT7:EB7" si="25">DT8</f>
        <v>56.7</v>
      </c>
      <c r="DU7" s="55">
        <f t="shared" si="25"/>
        <v>57.6</v>
      </c>
      <c r="DV7" s="55">
        <f t="shared" si="25"/>
        <v>59.2</v>
      </c>
      <c r="DW7" s="55">
        <f t="shared" si="25"/>
        <v>61.3</v>
      </c>
      <c r="DX7" s="55">
        <f t="shared" si="25"/>
        <v>52</v>
      </c>
      <c r="DY7" s="55">
        <f t="shared" si="25"/>
        <v>52.5</v>
      </c>
      <c r="DZ7" s="55">
        <f t="shared" si="25"/>
        <v>52.5</v>
      </c>
      <c r="EA7" s="55">
        <f t="shared" si="25"/>
        <v>54</v>
      </c>
      <c r="EB7" s="55">
        <f t="shared" si="25"/>
        <v>55.4</v>
      </c>
      <c r="EC7" s="55"/>
      <c r="ED7" s="55">
        <f>ED8</f>
        <v>72.3</v>
      </c>
      <c r="EE7" s="55">
        <f t="shared" ref="EE7:EM7" si="26">EE8</f>
        <v>74</v>
      </c>
      <c r="EF7" s="55">
        <f t="shared" si="26"/>
        <v>70.900000000000006</v>
      </c>
      <c r="EG7" s="55">
        <f t="shared" si="26"/>
        <v>72.5</v>
      </c>
      <c r="EH7" s="55">
        <f t="shared" si="26"/>
        <v>74.900000000000006</v>
      </c>
      <c r="EI7" s="55">
        <f t="shared" si="26"/>
        <v>66</v>
      </c>
      <c r="EJ7" s="55">
        <f t="shared" si="26"/>
        <v>67.099999999999994</v>
      </c>
      <c r="EK7" s="55">
        <f t="shared" si="26"/>
        <v>67.900000000000006</v>
      </c>
      <c r="EL7" s="55">
        <f t="shared" si="26"/>
        <v>69.2</v>
      </c>
      <c r="EM7" s="55">
        <f t="shared" si="26"/>
        <v>70.8</v>
      </c>
      <c r="EN7" s="55"/>
      <c r="EO7" s="56">
        <f>EO8</f>
        <v>54719094</v>
      </c>
      <c r="EP7" s="56">
        <f t="shared" ref="EP7:EX7" si="27">EP8</f>
        <v>55597503</v>
      </c>
      <c r="EQ7" s="56">
        <f t="shared" si="27"/>
        <v>55838013</v>
      </c>
      <c r="ER7" s="56">
        <f t="shared" si="27"/>
        <v>56816710</v>
      </c>
      <c r="ES7" s="56">
        <f t="shared" si="27"/>
        <v>56871053</v>
      </c>
      <c r="ET7" s="56">
        <f t="shared" si="27"/>
        <v>53351028</v>
      </c>
      <c r="EU7" s="56">
        <f t="shared" si="27"/>
        <v>55620962</v>
      </c>
      <c r="EV7" s="56">
        <f t="shared" si="27"/>
        <v>57155394</v>
      </c>
      <c r="EW7" s="56">
        <f t="shared" si="27"/>
        <v>58042153</v>
      </c>
      <c r="EX7" s="56">
        <f t="shared" si="27"/>
        <v>58985932</v>
      </c>
      <c r="EY7" s="56"/>
    </row>
    <row r="8" spans="1:155" s="57" customFormat="1">
      <c r="A8" s="38"/>
      <c r="B8" s="58">
        <v>2021</v>
      </c>
      <c r="C8" s="58">
        <v>221309</v>
      </c>
      <c r="D8" s="58">
        <v>46</v>
      </c>
      <c r="E8" s="58">
        <v>6</v>
      </c>
      <c r="F8" s="58">
        <v>0</v>
      </c>
      <c r="G8" s="58">
        <v>1</v>
      </c>
      <c r="H8" s="58" t="s">
        <v>175</v>
      </c>
      <c r="I8" s="58" t="s">
        <v>176</v>
      </c>
      <c r="J8" s="58" t="s">
        <v>177</v>
      </c>
      <c r="K8" s="58" t="s">
        <v>178</v>
      </c>
      <c r="L8" s="58" t="s">
        <v>179</v>
      </c>
      <c r="M8" s="58" t="s">
        <v>180</v>
      </c>
      <c r="N8" s="58" t="s">
        <v>181</v>
      </c>
      <c r="O8" s="58" t="s">
        <v>182</v>
      </c>
      <c r="P8" s="58" t="s">
        <v>183</v>
      </c>
      <c r="Q8" s="59">
        <v>34</v>
      </c>
      <c r="R8" s="58" t="s">
        <v>184</v>
      </c>
      <c r="S8" s="58" t="s">
        <v>185</v>
      </c>
      <c r="T8" s="58" t="s">
        <v>186</v>
      </c>
      <c r="U8" s="59">
        <v>795771</v>
      </c>
      <c r="V8" s="59">
        <v>47860</v>
      </c>
      <c r="W8" s="58" t="s">
        <v>187</v>
      </c>
      <c r="X8" s="58" t="s">
        <v>187</v>
      </c>
      <c r="Y8" s="60" t="s">
        <v>188</v>
      </c>
      <c r="Z8" s="59">
        <v>600</v>
      </c>
      <c r="AA8" s="59" t="s">
        <v>39</v>
      </c>
      <c r="AB8" s="59" t="s">
        <v>39</v>
      </c>
      <c r="AC8" s="59" t="s">
        <v>39</v>
      </c>
      <c r="AD8" s="59">
        <v>6</v>
      </c>
      <c r="AE8" s="59">
        <v>606</v>
      </c>
      <c r="AF8" s="59">
        <v>586</v>
      </c>
      <c r="AG8" s="59" t="s">
        <v>39</v>
      </c>
      <c r="AH8" s="59">
        <v>586</v>
      </c>
      <c r="AI8" s="61">
        <v>102.4</v>
      </c>
      <c r="AJ8" s="61">
        <v>103.9</v>
      </c>
      <c r="AK8" s="61">
        <v>102.4</v>
      </c>
      <c r="AL8" s="61">
        <v>103.8</v>
      </c>
      <c r="AM8" s="61">
        <v>109.7</v>
      </c>
      <c r="AN8" s="61">
        <v>100.1</v>
      </c>
      <c r="AO8" s="61">
        <v>100</v>
      </c>
      <c r="AP8" s="61">
        <v>99.2</v>
      </c>
      <c r="AQ8" s="61">
        <v>102.9</v>
      </c>
      <c r="AR8" s="61">
        <v>106.1</v>
      </c>
      <c r="AS8" s="61">
        <v>106.2</v>
      </c>
      <c r="AT8" s="61">
        <v>94.2</v>
      </c>
      <c r="AU8" s="61">
        <v>95.7</v>
      </c>
      <c r="AV8" s="61">
        <v>93.9</v>
      </c>
      <c r="AW8" s="61">
        <v>89.3</v>
      </c>
      <c r="AX8" s="61">
        <v>92.2</v>
      </c>
      <c r="AY8" s="61">
        <v>94</v>
      </c>
      <c r="AZ8" s="61">
        <v>94.1</v>
      </c>
      <c r="BA8" s="61">
        <v>93.7</v>
      </c>
      <c r="BB8" s="61">
        <v>88.7</v>
      </c>
      <c r="BC8" s="61">
        <v>90.6</v>
      </c>
      <c r="BD8" s="61">
        <v>86.6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34.9</v>
      </c>
      <c r="BK8" s="62">
        <v>32.6</v>
      </c>
      <c r="BL8" s="62">
        <v>27</v>
      </c>
      <c r="BM8" s="62">
        <v>34.200000000000003</v>
      </c>
      <c r="BN8" s="62">
        <v>29.2</v>
      </c>
      <c r="BO8" s="62">
        <v>70.7</v>
      </c>
      <c r="BP8" s="61">
        <v>85.5</v>
      </c>
      <c r="BQ8" s="61">
        <v>85.6</v>
      </c>
      <c r="BR8" s="61">
        <v>83.6</v>
      </c>
      <c r="BS8" s="61">
        <v>76.8</v>
      </c>
      <c r="BT8" s="61">
        <v>76.099999999999994</v>
      </c>
      <c r="BU8" s="61">
        <v>79.900000000000006</v>
      </c>
      <c r="BV8" s="61">
        <v>80.2</v>
      </c>
      <c r="BW8" s="61">
        <v>79.8</v>
      </c>
      <c r="BX8" s="61">
        <v>70.599999999999994</v>
      </c>
      <c r="BY8" s="61">
        <v>71.400000000000006</v>
      </c>
      <c r="BZ8" s="61">
        <v>67.099999999999994</v>
      </c>
      <c r="CA8" s="62">
        <v>60768</v>
      </c>
      <c r="CB8" s="62">
        <v>63027</v>
      </c>
      <c r="CC8" s="62">
        <v>65186</v>
      </c>
      <c r="CD8" s="62">
        <v>66257</v>
      </c>
      <c r="CE8" s="62">
        <v>71978</v>
      </c>
      <c r="CF8" s="62">
        <v>66228</v>
      </c>
      <c r="CG8" s="62">
        <v>68751</v>
      </c>
      <c r="CH8" s="62">
        <v>70630</v>
      </c>
      <c r="CI8" s="62">
        <v>75766</v>
      </c>
      <c r="CJ8" s="62">
        <v>79610</v>
      </c>
      <c r="CK8" s="61">
        <v>59287</v>
      </c>
      <c r="CL8" s="62">
        <v>15463</v>
      </c>
      <c r="CM8" s="62">
        <v>15919</v>
      </c>
      <c r="CN8" s="62">
        <v>17542</v>
      </c>
      <c r="CO8" s="62">
        <v>18770</v>
      </c>
      <c r="CP8" s="62">
        <v>19184</v>
      </c>
      <c r="CQ8" s="62">
        <v>18393</v>
      </c>
      <c r="CR8" s="62">
        <v>19207</v>
      </c>
      <c r="CS8" s="62">
        <v>20687</v>
      </c>
      <c r="CT8" s="62">
        <v>22637</v>
      </c>
      <c r="CU8" s="62">
        <v>23244</v>
      </c>
      <c r="CV8" s="61">
        <v>17202</v>
      </c>
      <c r="CW8" s="62">
        <v>52.1</v>
      </c>
      <c r="CX8" s="62">
        <v>50.9</v>
      </c>
      <c r="CY8" s="62">
        <v>50.4</v>
      </c>
      <c r="CZ8" s="62">
        <v>54.1</v>
      </c>
      <c r="DA8" s="62">
        <v>52.6</v>
      </c>
      <c r="DB8" s="62">
        <v>48.7</v>
      </c>
      <c r="DC8" s="62">
        <v>48.3</v>
      </c>
      <c r="DD8" s="62">
        <v>47.7</v>
      </c>
      <c r="DE8" s="62">
        <v>51.8</v>
      </c>
      <c r="DF8" s="62">
        <v>49.6</v>
      </c>
      <c r="DG8" s="62">
        <v>56.4</v>
      </c>
      <c r="DH8" s="62">
        <v>25.7</v>
      </c>
      <c r="DI8" s="62">
        <v>26.4</v>
      </c>
      <c r="DJ8" s="62">
        <v>28.6</v>
      </c>
      <c r="DK8" s="62">
        <v>29.4</v>
      </c>
      <c r="DL8" s="62">
        <v>29.3</v>
      </c>
      <c r="DM8" s="62">
        <v>27.8</v>
      </c>
      <c r="DN8" s="62">
        <v>28.1</v>
      </c>
      <c r="DO8" s="62">
        <v>29.2</v>
      </c>
      <c r="DP8" s="62">
        <v>29</v>
      </c>
      <c r="DQ8" s="62">
        <v>29.2</v>
      </c>
      <c r="DR8" s="62">
        <v>24.8</v>
      </c>
      <c r="DS8" s="61">
        <v>55.6</v>
      </c>
      <c r="DT8" s="61">
        <v>56.7</v>
      </c>
      <c r="DU8" s="61">
        <v>57.6</v>
      </c>
      <c r="DV8" s="61">
        <v>59.2</v>
      </c>
      <c r="DW8" s="61">
        <v>61.3</v>
      </c>
      <c r="DX8" s="61">
        <v>52</v>
      </c>
      <c r="DY8" s="61">
        <v>52.5</v>
      </c>
      <c r="DZ8" s="61">
        <v>52.5</v>
      </c>
      <c r="EA8" s="61">
        <v>54</v>
      </c>
      <c r="EB8" s="61">
        <v>55.4</v>
      </c>
      <c r="EC8" s="61">
        <v>56</v>
      </c>
      <c r="ED8" s="61">
        <v>72.3</v>
      </c>
      <c r="EE8" s="61">
        <v>74</v>
      </c>
      <c r="EF8" s="61">
        <v>70.900000000000006</v>
      </c>
      <c r="EG8" s="61">
        <v>72.5</v>
      </c>
      <c r="EH8" s="61">
        <v>74.900000000000006</v>
      </c>
      <c r="EI8" s="61">
        <v>66</v>
      </c>
      <c r="EJ8" s="61">
        <v>67.099999999999994</v>
      </c>
      <c r="EK8" s="61">
        <v>67.900000000000006</v>
      </c>
      <c r="EL8" s="61">
        <v>69.2</v>
      </c>
      <c r="EM8" s="61">
        <v>70.8</v>
      </c>
      <c r="EN8" s="61">
        <v>70.7</v>
      </c>
      <c r="EO8" s="62">
        <v>54719094</v>
      </c>
      <c r="EP8" s="62">
        <v>55597503</v>
      </c>
      <c r="EQ8" s="62">
        <v>55838013</v>
      </c>
      <c r="ER8" s="62">
        <v>56816710</v>
      </c>
      <c r="ES8" s="62">
        <v>56871053</v>
      </c>
      <c r="ET8" s="62">
        <v>53351028</v>
      </c>
      <c r="EU8" s="62">
        <v>55620962</v>
      </c>
      <c r="EV8" s="62">
        <v>57155394</v>
      </c>
      <c r="EW8" s="62">
        <v>58042153</v>
      </c>
      <c r="EX8" s="62">
        <v>58985932</v>
      </c>
      <c r="EY8" s="62">
        <v>49765843</v>
      </c>
    </row>
    <row r="9" spans="1:155">
      <c r="N9" s="63"/>
      <c r="P9" s="63"/>
      <c r="S9" s="63"/>
      <c r="T9" s="63"/>
      <c r="U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  <c r="BT9" s="65"/>
      <c r="BU9" s="64"/>
      <c r="BV9" s="64"/>
      <c r="BW9" s="64"/>
      <c r="BX9" s="64"/>
      <c r="BY9" s="64"/>
      <c r="BZ9" s="64"/>
      <c r="CA9" s="64"/>
      <c r="CB9" s="64"/>
      <c r="CC9" s="64"/>
      <c r="CD9" s="65"/>
      <c r="CE9" s="65"/>
      <c r="CF9" s="64"/>
      <c r="CG9" s="64"/>
      <c r="CH9" s="64"/>
      <c r="CI9" s="64"/>
      <c r="CJ9" s="64"/>
      <c r="CK9" s="64"/>
      <c r="CL9" s="64"/>
      <c r="CM9" s="64"/>
      <c r="CN9" s="64"/>
      <c r="CO9" s="66"/>
      <c r="CP9" s="66"/>
      <c r="CQ9" s="64"/>
      <c r="CR9" s="64"/>
      <c r="CS9" s="64"/>
      <c r="CT9" s="64"/>
      <c r="CU9" s="64"/>
      <c r="CV9" s="64"/>
      <c r="CW9" s="64"/>
      <c r="CX9" s="64"/>
      <c r="CY9" s="64"/>
      <c r="CZ9" s="65"/>
      <c r="DA9" s="65"/>
      <c r="DB9" s="64"/>
      <c r="DC9" s="64"/>
      <c r="DD9" s="64"/>
      <c r="DE9" s="64"/>
      <c r="DF9" s="64"/>
      <c r="DG9" s="64"/>
      <c r="DH9" s="64"/>
      <c r="DI9" s="64"/>
      <c r="DJ9" s="64"/>
      <c r="DK9" s="65"/>
      <c r="DL9" s="65"/>
      <c r="DM9" s="64"/>
      <c r="DN9" s="64"/>
      <c r="DO9" s="64"/>
      <c r="DP9" s="64"/>
      <c r="DQ9" s="64"/>
      <c r="DR9" s="64"/>
      <c r="DS9" s="64"/>
      <c r="DT9" s="64"/>
      <c r="DU9" s="64"/>
      <c r="DV9" s="65"/>
      <c r="DW9" s="65"/>
      <c r="DX9" s="64"/>
      <c r="DY9" s="64"/>
      <c r="DZ9" s="64"/>
      <c r="EA9" s="64"/>
      <c r="EB9" s="64"/>
      <c r="EC9" s="64"/>
      <c r="ED9" s="64"/>
      <c r="EE9" s="64"/>
      <c r="EF9" s="64"/>
      <c r="EG9" s="65"/>
      <c r="EH9" s="65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</row>
    <row r="10" spans="1:155">
      <c r="A10" s="67"/>
      <c r="B10" s="67" t="s">
        <v>189</v>
      </c>
      <c r="C10" s="67" t="s">
        <v>190</v>
      </c>
      <c r="D10" s="67" t="s">
        <v>191</v>
      </c>
      <c r="E10" s="67" t="s">
        <v>192</v>
      </c>
      <c r="F10" s="67" t="s">
        <v>193</v>
      </c>
      <c r="N10" s="63"/>
      <c r="P10" s="64"/>
      <c r="S10" s="63"/>
      <c r="T10" s="63"/>
      <c r="U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3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3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3"/>
      <c r="BO10" s="63"/>
      <c r="BP10" s="63"/>
      <c r="BQ10" s="64"/>
      <c r="BR10" s="64"/>
      <c r="BS10" s="64"/>
      <c r="BT10" s="64"/>
      <c r="BU10" s="64"/>
      <c r="BV10" s="64"/>
      <c r="BW10" s="64"/>
      <c r="BX10" s="64"/>
      <c r="BY10" s="63"/>
      <c r="BZ10" s="64"/>
      <c r="CA10" s="63"/>
      <c r="CB10" s="64"/>
      <c r="CC10" s="64"/>
      <c r="CD10" s="64"/>
      <c r="CE10" s="64"/>
      <c r="CF10" s="64"/>
      <c r="CG10" s="64"/>
      <c r="CH10" s="64"/>
      <c r="CI10" s="64"/>
      <c r="CJ10" s="63"/>
      <c r="CK10" s="64"/>
      <c r="CL10" s="63"/>
      <c r="CM10" s="64"/>
      <c r="CN10" s="64"/>
      <c r="CO10" s="64"/>
      <c r="CP10" s="64"/>
      <c r="CQ10" s="64"/>
      <c r="CR10" s="64"/>
      <c r="CS10" s="64"/>
      <c r="CT10" s="64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3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3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3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3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3"/>
      <c r="EY10" s="64"/>
    </row>
    <row r="11" spans="1:155">
      <c r="A11" s="67" t="s">
        <v>40</v>
      </c>
      <c r="B11" s="68" t="str">
        <f>IF(VALUE($B$6)=0,"",IF(VALUE($B$6)&gt;2022,"R"&amp;TEXT(VALUE($B$6)-2022,"00"),"H"&amp;VALUE($B$6)-1992))</f>
        <v>H29</v>
      </c>
      <c r="C11" s="68" t="str">
        <f>IF(VALUE($B$6)=0,"",IF(VALUE($B$6)&gt;2021,"R"&amp;TEXT(VALUE($B$6)-2021,"00"),"H"&amp;VALUE($B$6)-1991))</f>
        <v>H30</v>
      </c>
      <c r="D11" s="68" t="str">
        <f>IF(VALUE($B$6)=0,"",IF(VALUE($B$6)&gt;2020,"R"&amp;TEXT(VALUE($B$6)-2020,"00"),"H"&amp;VALUE($B$6)-1990))</f>
        <v>R01</v>
      </c>
      <c r="E11" s="68" t="str">
        <f>IF(VALUE($B$6)=0,"",IF(VALUE($B$6)&gt;2019,"R"&amp;TEXT(VALUE($B$6)-2019,"00"),"H"&amp;VALUE($B$6)-1989))</f>
        <v>R02</v>
      </c>
      <c r="F11" s="68" t="str">
        <f>IF(VALUE($B$6)=0,"",IF(VALUE($B$6)&gt;2018,"R"&amp;TEXT(VALUE($B$6)-2018,"00"),"H"&amp;VALUE($B$6)-1988))</f>
        <v>R03</v>
      </c>
      <c r="N11" s="63"/>
      <c r="P11" s="63"/>
      <c r="S11" s="63"/>
      <c r="T11" s="63"/>
      <c r="U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4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4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4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</row>
    <row r="12" spans="1:155">
      <c r="N12" s="63"/>
      <c r="P12" s="63"/>
      <c r="S12" s="63"/>
      <c r="T12" s="63"/>
      <c r="U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</row>
    <row r="13" spans="1:155">
      <c r="N13" s="63"/>
      <c r="P13" s="63"/>
      <c r="S13" s="63"/>
      <c r="T13" s="63"/>
      <c r="U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</row>
    <row r="14" spans="1:155">
      <c r="N14" s="63"/>
      <c r="P14" s="63"/>
      <c r="S14" s="63"/>
      <c r="T14" s="63"/>
      <c r="U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</row>
    <row r="15" spans="1:155">
      <c r="N15" s="63"/>
      <c r="P15" s="63"/>
      <c r="S15" s="63"/>
      <c r="T15" s="63"/>
      <c r="U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</row>
    <row r="16" spans="1:155">
      <c r="N16" s="63"/>
      <c r="P16" s="63"/>
      <c r="S16" s="63"/>
      <c r="T16" s="63"/>
      <c r="U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4:155">
      <c r="N17" s="63"/>
      <c r="P17" s="63"/>
      <c r="S17" s="63"/>
      <c r="T17" s="63"/>
      <c r="U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</row>
    <row r="18" spans="14:155">
      <c r="N18" s="63"/>
      <c r="P18" s="63"/>
      <c r="S18" s="63"/>
      <c r="T18" s="63"/>
      <c r="U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</row>
    <row r="19" spans="14:155">
      <c r="N19" s="63"/>
      <c r="P19" s="63"/>
      <c r="S19" s="63"/>
      <c r="T19" s="63"/>
      <c r="U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</row>
    <row r="20" spans="14:155">
      <c r="N20" s="63"/>
      <c r="P20" s="63"/>
      <c r="S20" s="63"/>
      <c r="T20" s="63"/>
      <c r="U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2022-12-01T02:23:56Z</dcterms:created>
  <dcterms:modified xsi:type="dcterms:W3CDTF">2023-01-25T01:12:16Z</dcterms:modified>
  <cp:category/>
</cp:coreProperties>
</file>