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cfs.city.hamamatsu.jp\H002106\90 調査・問い合わせ・苦情・通知等\R06（2024）\01 庁内\250127_【済】（131〆依頼）経営比較分析表（R5決算)の分析等について\回答\"/>
    </mc:Choice>
  </mc:AlternateContent>
  <workbookProtection workbookAlgorithmName="SHA-512" workbookHashValue="V/mXXCRAxTXtjG2djMCBN1Z9oq9JTROZ4vMBpBpr52vcEAUdsMMNL5PpmrO+R6sxtBxPYGEjHEQ9A2eJ4wpV8A==" workbookSaltValue="t3+A9dYYYAqX2srxT2wiPw==" workbookSpinCount="100000" lockStructure="1"/>
  <bookViews>
    <workbookView xWindow="0" yWindow="0" windowWidth="23040" windowHeight="921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MA32" i="4" s="1"/>
  <c r="DS7" i="5"/>
  <c r="LH32" i="4" s="1"/>
  <c r="DR7" i="5"/>
  <c r="DQ7" i="5"/>
  <c r="DP7" i="5"/>
  <c r="JC32" i="4" s="1"/>
  <c r="DO7" i="5"/>
  <c r="DN7" i="5"/>
  <c r="DM7" i="5"/>
  <c r="DL7" i="5"/>
  <c r="DK7" i="5"/>
  <c r="DI7" i="5"/>
  <c r="DH7" i="5"/>
  <c r="DG7" i="5"/>
  <c r="DF7" i="5"/>
  <c r="DE7" i="5"/>
  <c r="DD7" i="5"/>
  <c r="DC7" i="5"/>
  <c r="LT77" i="4" s="1"/>
  <c r="DB7" i="5"/>
  <c r="LE77" i="4" s="1"/>
  <c r="DA7" i="5"/>
  <c r="CZ7" i="5"/>
  <c r="CN7" i="5"/>
  <c r="CV76" i="4" s="1"/>
  <c r="CM7" i="5"/>
  <c r="BZ7" i="5"/>
  <c r="BY7" i="5"/>
  <c r="LH53" i="4" s="1"/>
  <c r="BX7" i="5"/>
  <c r="KO53" i="4" s="1"/>
  <c r="BW7" i="5"/>
  <c r="BV7" i="5"/>
  <c r="BU7" i="5"/>
  <c r="BT7" i="5"/>
  <c r="BS7" i="5"/>
  <c r="KO52" i="4" s="1"/>
  <c r="BR7" i="5"/>
  <c r="BQ7" i="5"/>
  <c r="BO7" i="5"/>
  <c r="HJ53" i="4" s="1"/>
  <c r="BN7" i="5"/>
  <c r="GQ53" i="4" s="1"/>
  <c r="BM7" i="5"/>
  <c r="BL7" i="5"/>
  <c r="BK7" i="5"/>
  <c r="EL53" i="4" s="1"/>
  <c r="BJ7" i="5"/>
  <c r="BI7" i="5"/>
  <c r="BH7" i="5"/>
  <c r="BG7" i="5"/>
  <c r="BF7" i="5"/>
  <c r="BD7" i="5"/>
  <c r="BC7" i="5"/>
  <c r="BB7" i="5"/>
  <c r="BA7" i="5"/>
  <c r="AN53" i="4" s="1"/>
  <c r="AZ7" i="5"/>
  <c r="AY7" i="5"/>
  <c r="CS52" i="4" s="1"/>
  <c r="AX7" i="5"/>
  <c r="BZ52" i="4" s="1"/>
  <c r="AW7" i="5"/>
  <c r="AV7" i="5"/>
  <c r="AU7" i="5"/>
  <c r="U52" i="4" s="1"/>
  <c r="AS7" i="5"/>
  <c r="HJ32" i="4" s="1"/>
  <c r="AR7" i="5"/>
  <c r="AQ7" i="5"/>
  <c r="AP7" i="5"/>
  <c r="FE32" i="4" s="1"/>
  <c r="AO7" i="5"/>
  <c r="EL32" i="4" s="1"/>
  <c r="AN7" i="5"/>
  <c r="HJ31" i="4" s="1"/>
  <c r="AM7" i="5"/>
  <c r="AL7" i="5"/>
  <c r="AK7" i="5"/>
  <c r="AJ7" i="5"/>
  <c r="EL31" i="4" s="1"/>
  <c r="AH7" i="5"/>
  <c r="AG7" i="5"/>
  <c r="AF7" i="5"/>
  <c r="BG32" i="4" s="1"/>
  <c r="AE7" i="5"/>
  <c r="AN32" i="4" s="1"/>
  <c r="AD7" i="5"/>
  <c r="AC7" i="5"/>
  <c r="AB7" i="5"/>
  <c r="AA7" i="5"/>
  <c r="Z7" i="5"/>
  <c r="Y7" i="5"/>
  <c r="X7" i="5"/>
  <c r="LJ10" i="4" s="1"/>
  <c r="W7" i="5"/>
  <c r="V7" i="5"/>
  <c r="U7" i="5"/>
  <c r="LJ8" i="4" s="1"/>
  <c r="T7" i="5"/>
  <c r="JQ8" i="4" s="1"/>
  <c r="S7" i="5"/>
  <c r="R7" i="5"/>
  <c r="Q7" i="5"/>
  <c r="P7" i="5"/>
  <c r="O7" i="5"/>
  <c r="N7" i="5"/>
  <c r="M7" i="5"/>
  <c r="DU8" i="4" s="1"/>
  <c r="L7" i="5"/>
  <c r="CF8" i="4" s="1"/>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D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C88" i="4"/>
  <c r="B88" i="4"/>
  <c r="MI78" i="4"/>
  <c r="LT78" i="4"/>
  <c r="LE78" i="4"/>
  <c r="KP78" i="4"/>
  <c r="KA78" i="4"/>
  <c r="IT78" i="4"/>
  <c r="IE78" i="4"/>
  <c r="HP78" i="4"/>
  <c r="HA78" i="4"/>
  <c r="GL78" i="4"/>
  <c r="BZ78" i="4"/>
  <c r="BK78" i="4"/>
  <c r="AV78" i="4"/>
  <c r="AG78" i="4"/>
  <c r="R78" i="4"/>
  <c r="MI77" i="4"/>
  <c r="KP77" i="4"/>
  <c r="KA77" i="4"/>
  <c r="IT77" i="4"/>
  <c r="IE77" i="4"/>
  <c r="HP77" i="4"/>
  <c r="HA77" i="4"/>
  <c r="GL77" i="4"/>
  <c r="BZ77" i="4"/>
  <c r="BK77" i="4"/>
  <c r="AV77" i="4"/>
  <c r="AG77" i="4"/>
  <c r="R77" i="4"/>
  <c r="CV67" i="4"/>
  <c r="MA53" i="4"/>
  <c r="JV53" i="4"/>
  <c r="JC53" i="4"/>
  <c r="FX53" i="4"/>
  <c r="FE53" i="4"/>
  <c r="CS53" i="4"/>
  <c r="BZ53" i="4"/>
  <c r="BG53" i="4"/>
  <c r="U53" i="4"/>
  <c r="MA52" i="4"/>
  <c r="LH52" i="4"/>
  <c r="JV52" i="4"/>
  <c r="JC52" i="4"/>
  <c r="HJ52" i="4"/>
  <c r="GQ52" i="4"/>
  <c r="FX52" i="4"/>
  <c r="FE52" i="4"/>
  <c r="EL52" i="4"/>
  <c r="BG52" i="4"/>
  <c r="AN52" i="4"/>
  <c r="KO32" i="4"/>
  <c r="JV32" i="4"/>
  <c r="GQ32" i="4"/>
  <c r="FX32" i="4"/>
  <c r="CS32" i="4"/>
  <c r="BZ32" i="4"/>
  <c r="U32" i="4"/>
  <c r="MA31" i="4"/>
  <c r="LH31" i="4"/>
  <c r="KO31" i="4"/>
  <c r="JV31" i="4"/>
  <c r="JC31" i="4"/>
  <c r="GQ31" i="4"/>
  <c r="FX31" i="4"/>
  <c r="FE31" i="4"/>
  <c r="CS31" i="4"/>
  <c r="BZ31" i="4"/>
  <c r="BG31" i="4"/>
  <c r="AN31" i="4"/>
  <c r="U31" i="4"/>
  <c r="JQ10" i="4"/>
  <c r="HX10" i="4"/>
  <c r="DU10" i="4"/>
  <c r="CF10" i="4"/>
  <c r="B10" i="4"/>
  <c r="HX8" i="4"/>
  <c r="FJ8" i="4"/>
  <c r="AQ8" i="4"/>
  <c r="B8" i="4"/>
  <c r="LE76" i="4" l="1"/>
  <c r="FX51" i="4"/>
  <c r="KO30" i="4"/>
  <c r="HP76" i="4"/>
  <c r="BG51" i="4"/>
  <c r="FX30" i="4"/>
  <c r="BG30" i="4"/>
  <c r="AV76" i="4"/>
  <c r="KO51" i="4"/>
  <c r="E11" i="5"/>
  <c r="B11" i="5"/>
  <c r="F11" i="5"/>
  <c r="C11" i="5"/>
  <c r="CS30" i="4" l="1"/>
  <c r="BZ76" i="4"/>
  <c r="MA51" i="4"/>
  <c r="MI76" i="4"/>
  <c r="HJ51" i="4"/>
  <c r="MA30" i="4"/>
  <c r="IT76" i="4"/>
  <c r="CS51" i="4"/>
  <c r="HJ30" i="4"/>
  <c r="U51" i="4"/>
  <c r="U30" i="4"/>
  <c r="R76" i="4"/>
  <c r="JC51" i="4"/>
  <c r="KA76" i="4"/>
  <c r="EL51" i="4"/>
  <c r="JC30" i="4"/>
  <c r="GL76" i="4"/>
  <c r="EL30" i="4"/>
  <c r="IE76" i="4"/>
  <c r="BZ51" i="4"/>
  <c r="GQ30" i="4"/>
  <c r="BZ30" i="4"/>
  <c r="BK76" i="4"/>
  <c r="LH51" i="4"/>
  <c r="LT76" i="4"/>
  <c r="GQ51" i="4"/>
  <c r="LH30" i="4"/>
  <c r="FE30" i="4"/>
  <c r="AN30" i="4"/>
  <c r="AG76" i="4"/>
  <c r="JV51" i="4"/>
  <c r="KP76" i="4"/>
  <c r="FE51" i="4"/>
  <c r="JV30" i="4"/>
  <c r="HA76" i="4"/>
  <c r="AN51" i="4"/>
</calcChain>
</file>

<file path=xl/sharedStrings.xml><?xml version="1.0" encoding="utf-8"?>
<sst xmlns="http://schemas.openxmlformats.org/spreadsheetml/2006/main" count="278" uniqueCount="131">
  <si>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</si>
  <si>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</si>
  <si>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</si>
  <si>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</si>
  <si>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</si>
  <si>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</si>
  <si>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</si>
  <si>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</si>
  <si>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</si>
  <si>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</si>
  <si>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</si>
  <si>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</si>
  <si>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</si>
  <si>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</si>
  <si>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</si>
  <si>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</si>
  <si>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</si>
  <si>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</si>
  <si>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</si>
  <si>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</si>
  <si>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</si>
  <si>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</si>
  <si>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</si>
  <si>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</si>
  <si>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</si>
  <si>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</si>
  <si>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</si>
  <si>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</si>
  <si>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</si>
  <si>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</si>
  <si>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</si>
  <si>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</si>
  <si>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</si>
  <si>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</si>
  <si>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</si>
  <si>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</si>
  <si>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</si>
  <si>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</si>
  <si>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</si>
  <si>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</si>
  <si>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</si>
  <si>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</si>
  <si>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</si>
  <si>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</si>
  <si>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</si>
  <si>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</si>
  <si>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</si>
  <si>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</si>
  <si>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</si>
  <si>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</si>
  <si>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</si>
  <si>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</si>
  <si>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</si>
  <si>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</si>
  <si>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</si>
  <si>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</si>
  <si>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</si>
  <si>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</si>
  <si>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</si>
  <si>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</si>
  <si>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</si>
  <si>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</si>
  <si>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</si>
  <si>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</si>
  <si>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</si>
  <si>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</si>
  <si>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</si>
  <si>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</si>
  <si>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</si>
  <si>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</si>
  <si>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</si>
  <si>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</si>
  <si>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</si>
  <si>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</si>
  <si>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</si>
  <si>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</si>
  <si>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</si>
  <si>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</si>
  <si>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</si>
  <si>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</si>
  <si>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</si>
  <si>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</si>
  <si>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</si>
  <si>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</si>
  <si>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</si>
  <si>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</si>
  <si>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</si>
  <si>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</si>
  <si>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</si>
  <si>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</si>
  <si>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</si>
  <si>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</si>
  <si>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</si>
  <si>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</si>
  <si>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</si>
  <si>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</si>
  <si>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</si>
  <si>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</si>
  <si>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</si>
  <si>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</si>
  <si>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</si>
  <si>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</si>
  <si>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</si>
  <si>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</si>
  <si>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</si>
  <si>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</si>
  <si>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</si>
  <si>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</si>
  <si>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</si>
  <si>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静岡県　浜松市</t>
  </si>
  <si>
    <t>ザザシティ駐車場</t>
  </si>
  <si>
    <t>法非適用</t>
  </si>
  <si>
    <t>駐車場整備事業</t>
  </si>
  <si>
    <t>-</t>
  </si>
  <si>
    <t>Ａ１Ｂ１</t>
  </si>
  <si>
    <t>非設置</t>
  </si>
  <si>
    <t>該当数値なし</t>
  </si>
  <si>
    <t>届出駐車場</t>
  </si>
  <si>
    <t>立体式</t>
  </si>
  <si>
    <t>商業施設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</si>
  <si>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</si>
  <si>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</si>
  <si>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</si>
  <si>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</si>
  <si>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</si>
  <si>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</si>
  <si>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</si>
  <si>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本駐車場は収容台数651台の立体自走式駐車場である。平成27年度に導入した利用料金制による指定管理者の取り組みにより収支は改善傾向にある。
　ただし、本駐車場は商業施設と住宅が一体として市街地再開発事業により整備された施設であり、施設全体の設備修繕費や運営経費を持ち分比率に応じて負担する義務を負っているため、根本的な収支改善は困難である。</t>
    <phoneticPr fontId="5"/>
  </si>
  <si>
    <t xml:space="preserve">　本駐車場は商業施設と住宅が一体として市街地再開発事業により整備された施設であり、敷地は共有持ち分となっている。
</t>
    <phoneticPr fontId="5"/>
  </si>
  <si>
    <t>　本駐車場は映画館をはじめとする商業施設と一体化しており、商業施設の集客状況に大きく影響をうける。
　令和５年度は商業施設に新たなテナントの入居があったことで、駐車場の利用が増加した。</t>
    <rPh sb="57" eb="61">
      <t>ショウギョウシセツ</t>
    </rPh>
    <rPh sb="62" eb="63">
      <t>アラ</t>
    </rPh>
    <rPh sb="70" eb="72">
      <t>ニュウキョ</t>
    </rPh>
    <phoneticPr fontId="5"/>
  </si>
  <si>
    <t>　平成27年度に導入した利用料金制による指定管理者の取り組み等により、利用率を含め収支状況は改善傾向にあり、企業債の償還も令和４年度に完了した。
　しかしながら、建設から20年以上が経過し、設備等の老朽化が進んでおり、今後共用含め設備の更新や大規模改修などの大規模な投資が見込まれる。
　今後の市営駐車場の方針を検討する中で、売却の方針となったが、必要な修繕を実施して再検討することとなったため、令和6年度より修繕に向けた設計等を実施する。</t>
    <rPh sb="144" eb="146">
      <t>コンゴ</t>
    </rPh>
    <rPh sb="147" eb="152">
      <t>シエイチュウシャジョウ</t>
    </rPh>
    <rPh sb="153" eb="155">
      <t>ホウシン</t>
    </rPh>
    <rPh sb="156" eb="158">
      <t>ケントウ</t>
    </rPh>
    <rPh sb="160" eb="161">
      <t>ナカ</t>
    </rPh>
    <rPh sb="163" eb="165">
      <t>バイキャク</t>
    </rPh>
    <rPh sb="166" eb="168">
      <t>ホウシン</t>
    </rPh>
    <rPh sb="174" eb="176">
      <t>ヒツヨウ</t>
    </rPh>
    <rPh sb="177" eb="179">
      <t>シュウゼン</t>
    </rPh>
    <rPh sb="180" eb="182">
      <t>ジッシ</t>
    </rPh>
    <rPh sb="184" eb="187">
      <t>サイケントウ</t>
    </rPh>
    <rPh sb="205" eb="207">
      <t>シュウゼン</t>
    </rPh>
    <rPh sb="208" eb="209">
      <t>ム</t>
    </rPh>
    <rPh sb="211" eb="214">
      <t>セッケイトウ</t>
    </rPh>
    <rPh sb="215" eb="217">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</si>
</sst>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37.700000000000003</c:v>
                </c:pt>
                <c:pt idx="1">
                  <c:v>74.8</c:v>
                </c:pt>
                <c:pt idx="2">
                  <c:v>84.5</c:v>
                </c:pt>
                <c:pt idx="3">
                  <c:v>122.1</c:v>
                </c:pt>
                <c:pt idx="4">
                  <c:v>185.8</c:v>
                </c:pt>
              </c:numCache>
            </c:numRef>
          </c:val>
          <c:extLst>
            <c:ext xmlns:c16="http://schemas.microsoft.com/office/drawing/2014/chart" uri="{C3380CC4-5D6E-409C-BE32-E72D297353CC}">
              <c16:uniqueId val="{00000000-7C7B-4C28-B569-3FD50D091CF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7C7B-4C28-B569-3FD50D091CF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148.1</c:v>
                </c:pt>
                <c:pt idx="1">
                  <c:v>107.6</c:v>
                </c:pt>
                <c:pt idx="2">
                  <c:v>20.100000000000001</c:v>
                </c:pt>
                <c:pt idx="3">
                  <c:v>0</c:v>
                </c:pt>
                <c:pt idx="4">
                  <c:v>0</c:v>
                </c:pt>
              </c:numCache>
            </c:numRef>
          </c:val>
          <c:extLst>
            <c:ext xmlns:c16="http://schemas.microsoft.com/office/drawing/2014/chart" uri="{C3380CC4-5D6E-409C-BE32-E72D297353CC}">
              <c16:uniqueId val="{00000000-3723-4D3F-90E9-BCA2A7055BC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3723-4D3F-90E9-BCA2A7055BC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0F2-4C02-9C39-ECC1712A2B62}"/>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0F2-4C02-9C39-ECC1712A2B62}"/>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4AF8-46C5-A6DE-68F771CB70E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4AF8-46C5-A6DE-68F771CB70E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1.7</c:v>
                </c:pt>
                <c:pt idx="1">
                  <c:v>25.3</c:v>
                </c:pt>
                <c:pt idx="2">
                  <c:v>15.3</c:v>
                </c:pt>
                <c:pt idx="3">
                  <c:v>19.7</c:v>
                </c:pt>
                <c:pt idx="4">
                  <c:v>3.6</c:v>
                </c:pt>
              </c:numCache>
            </c:numRef>
          </c:val>
          <c:extLst>
            <c:ext xmlns:c16="http://schemas.microsoft.com/office/drawing/2014/chart" uri="{C3380CC4-5D6E-409C-BE32-E72D297353CC}">
              <c16:uniqueId val="{00000000-39D7-466E-AE6A-B4ADA5404BD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39D7-466E-AE6A-B4ADA5404BD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25</c:v>
                </c:pt>
                <c:pt idx="1">
                  <c:v>248</c:v>
                </c:pt>
                <c:pt idx="2">
                  <c:v>698090</c:v>
                </c:pt>
                <c:pt idx="3">
                  <c:v>110</c:v>
                </c:pt>
                <c:pt idx="4">
                  <c:v>10</c:v>
                </c:pt>
              </c:numCache>
            </c:numRef>
          </c:val>
          <c:extLst>
            <c:ext xmlns:c16="http://schemas.microsoft.com/office/drawing/2014/chart" uri="{C3380CC4-5D6E-409C-BE32-E72D297353CC}">
              <c16:uniqueId val="{00000000-367D-490E-BA05-53984003DDCB}"/>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367D-490E-BA05-53984003DDCB}"/>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141.6</c:v>
                </c:pt>
                <c:pt idx="1">
                  <c:v>103.8</c:v>
                </c:pt>
                <c:pt idx="2">
                  <c:v>146.9</c:v>
                </c:pt>
                <c:pt idx="3">
                  <c:v>150.80000000000001</c:v>
                </c:pt>
                <c:pt idx="4">
                  <c:v>201.8</c:v>
                </c:pt>
              </c:numCache>
            </c:numRef>
          </c:val>
          <c:extLst>
            <c:ext xmlns:c16="http://schemas.microsoft.com/office/drawing/2014/chart" uri="{C3380CC4-5D6E-409C-BE32-E72D297353CC}">
              <c16:uniqueId val="{00000000-7008-47DB-9A92-A2D46937B5A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7008-47DB-9A92-A2D46937B5A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52.1</c:v>
                </c:pt>
                <c:pt idx="1">
                  <c:v>19.600000000000001</c:v>
                </c:pt>
                <c:pt idx="2">
                  <c:v>22.3</c:v>
                </c:pt>
                <c:pt idx="3">
                  <c:v>26</c:v>
                </c:pt>
                <c:pt idx="4">
                  <c:v>82.3</c:v>
                </c:pt>
              </c:numCache>
            </c:numRef>
          </c:val>
          <c:extLst>
            <c:ext xmlns:c16="http://schemas.microsoft.com/office/drawing/2014/chart" uri="{C3380CC4-5D6E-409C-BE32-E72D297353CC}">
              <c16:uniqueId val="{00000000-05AE-44D3-A4C1-2A989E9F440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05AE-44D3-A4C1-2A989E9F440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61640</c:v>
                </c:pt>
                <c:pt idx="1">
                  <c:v>19621</c:v>
                </c:pt>
                <c:pt idx="2">
                  <c:v>28752</c:v>
                </c:pt>
                <c:pt idx="3">
                  <c:v>36172</c:v>
                </c:pt>
                <c:pt idx="4">
                  <c:v>107440</c:v>
                </c:pt>
              </c:numCache>
            </c:numRef>
          </c:val>
          <c:extLst>
            <c:ext xmlns:c16="http://schemas.microsoft.com/office/drawing/2014/chart" uri="{C3380CC4-5D6E-409C-BE32-E72D297353CC}">
              <c16:uniqueId val="{00000000-23EB-4153-AB8B-305B585B928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23EB-4153-AB8B-305B585B928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IE58" zoomScaleNormal="100" zoomScaleSheetLayoutView="70" workbookViewId="0">
      <selection activeCell="NU72" sqref="NU7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静岡県浜松市　ザザシティ駐車場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有</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26469</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651</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127</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37.700000000000003</v>
      </c>
      <c r="V31" s="98"/>
      <c r="W31" s="98"/>
      <c r="X31" s="98"/>
      <c r="Y31" s="98"/>
      <c r="Z31" s="98"/>
      <c r="AA31" s="98"/>
      <c r="AB31" s="98"/>
      <c r="AC31" s="98"/>
      <c r="AD31" s="98"/>
      <c r="AE31" s="98"/>
      <c r="AF31" s="98"/>
      <c r="AG31" s="98"/>
      <c r="AH31" s="98"/>
      <c r="AI31" s="98"/>
      <c r="AJ31" s="98"/>
      <c r="AK31" s="98"/>
      <c r="AL31" s="98"/>
      <c r="AM31" s="98"/>
      <c r="AN31" s="98">
        <f>データ!Z7</f>
        <v>74.8</v>
      </c>
      <c r="AO31" s="98"/>
      <c r="AP31" s="98"/>
      <c r="AQ31" s="98"/>
      <c r="AR31" s="98"/>
      <c r="AS31" s="98"/>
      <c r="AT31" s="98"/>
      <c r="AU31" s="98"/>
      <c r="AV31" s="98"/>
      <c r="AW31" s="98"/>
      <c r="AX31" s="98"/>
      <c r="AY31" s="98"/>
      <c r="AZ31" s="98"/>
      <c r="BA31" s="98"/>
      <c r="BB31" s="98"/>
      <c r="BC31" s="98"/>
      <c r="BD31" s="98"/>
      <c r="BE31" s="98"/>
      <c r="BF31" s="98"/>
      <c r="BG31" s="98">
        <f>データ!AA7</f>
        <v>84.5</v>
      </c>
      <c r="BH31" s="98"/>
      <c r="BI31" s="98"/>
      <c r="BJ31" s="98"/>
      <c r="BK31" s="98"/>
      <c r="BL31" s="98"/>
      <c r="BM31" s="98"/>
      <c r="BN31" s="98"/>
      <c r="BO31" s="98"/>
      <c r="BP31" s="98"/>
      <c r="BQ31" s="98"/>
      <c r="BR31" s="98"/>
      <c r="BS31" s="98"/>
      <c r="BT31" s="98"/>
      <c r="BU31" s="98"/>
      <c r="BV31" s="98"/>
      <c r="BW31" s="98"/>
      <c r="BX31" s="98"/>
      <c r="BY31" s="98"/>
      <c r="BZ31" s="98">
        <f>データ!AB7</f>
        <v>122.1</v>
      </c>
      <c r="CA31" s="98"/>
      <c r="CB31" s="98"/>
      <c r="CC31" s="98"/>
      <c r="CD31" s="98"/>
      <c r="CE31" s="98"/>
      <c r="CF31" s="98"/>
      <c r="CG31" s="98"/>
      <c r="CH31" s="98"/>
      <c r="CI31" s="98"/>
      <c r="CJ31" s="98"/>
      <c r="CK31" s="98"/>
      <c r="CL31" s="98"/>
      <c r="CM31" s="98"/>
      <c r="CN31" s="98"/>
      <c r="CO31" s="98"/>
      <c r="CP31" s="98"/>
      <c r="CQ31" s="98"/>
      <c r="CR31" s="98"/>
      <c r="CS31" s="98">
        <f>データ!AC7</f>
        <v>185.8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1.7</v>
      </c>
      <c r="EM31" s="98"/>
      <c r="EN31" s="98"/>
      <c r="EO31" s="98"/>
      <c r="EP31" s="98"/>
      <c r="EQ31" s="98"/>
      <c r="ER31" s="98"/>
      <c r="ES31" s="98"/>
      <c r="ET31" s="98"/>
      <c r="EU31" s="98"/>
      <c r="EV31" s="98"/>
      <c r="EW31" s="98"/>
      <c r="EX31" s="98"/>
      <c r="EY31" s="98"/>
      <c r="EZ31" s="98"/>
      <c r="FA31" s="98"/>
      <c r="FB31" s="98"/>
      <c r="FC31" s="98"/>
      <c r="FD31" s="98"/>
      <c r="FE31" s="98">
        <f>データ!AK7</f>
        <v>25.3</v>
      </c>
      <c r="FF31" s="98"/>
      <c r="FG31" s="98"/>
      <c r="FH31" s="98"/>
      <c r="FI31" s="98"/>
      <c r="FJ31" s="98"/>
      <c r="FK31" s="98"/>
      <c r="FL31" s="98"/>
      <c r="FM31" s="98"/>
      <c r="FN31" s="98"/>
      <c r="FO31" s="98"/>
      <c r="FP31" s="98"/>
      <c r="FQ31" s="98"/>
      <c r="FR31" s="98"/>
      <c r="FS31" s="98"/>
      <c r="FT31" s="98"/>
      <c r="FU31" s="98"/>
      <c r="FV31" s="98"/>
      <c r="FW31" s="98"/>
      <c r="FX31" s="98">
        <f>データ!AL7</f>
        <v>15.3</v>
      </c>
      <c r="FY31" s="98"/>
      <c r="FZ31" s="98"/>
      <c r="GA31" s="98"/>
      <c r="GB31" s="98"/>
      <c r="GC31" s="98"/>
      <c r="GD31" s="98"/>
      <c r="GE31" s="98"/>
      <c r="GF31" s="98"/>
      <c r="GG31" s="98"/>
      <c r="GH31" s="98"/>
      <c r="GI31" s="98"/>
      <c r="GJ31" s="98"/>
      <c r="GK31" s="98"/>
      <c r="GL31" s="98"/>
      <c r="GM31" s="98"/>
      <c r="GN31" s="98"/>
      <c r="GO31" s="98"/>
      <c r="GP31" s="98"/>
      <c r="GQ31" s="98">
        <f>データ!AM7</f>
        <v>19.7</v>
      </c>
      <c r="GR31" s="98"/>
      <c r="GS31" s="98"/>
      <c r="GT31" s="98"/>
      <c r="GU31" s="98"/>
      <c r="GV31" s="98"/>
      <c r="GW31" s="98"/>
      <c r="GX31" s="98"/>
      <c r="GY31" s="98"/>
      <c r="GZ31" s="98"/>
      <c r="HA31" s="98"/>
      <c r="HB31" s="98"/>
      <c r="HC31" s="98"/>
      <c r="HD31" s="98"/>
      <c r="HE31" s="98"/>
      <c r="HF31" s="98"/>
      <c r="HG31" s="98"/>
      <c r="HH31" s="98"/>
      <c r="HI31" s="98"/>
      <c r="HJ31" s="98">
        <f>データ!AN7</f>
        <v>3.6</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141.6</v>
      </c>
      <c r="JD31" s="67"/>
      <c r="JE31" s="67"/>
      <c r="JF31" s="67"/>
      <c r="JG31" s="67"/>
      <c r="JH31" s="67"/>
      <c r="JI31" s="67"/>
      <c r="JJ31" s="67"/>
      <c r="JK31" s="67"/>
      <c r="JL31" s="67"/>
      <c r="JM31" s="67"/>
      <c r="JN31" s="67"/>
      <c r="JO31" s="67"/>
      <c r="JP31" s="67"/>
      <c r="JQ31" s="67"/>
      <c r="JR31" s="67"/>
      <c r="JS31" s="67"/>
      <c r="JT31" s="67"/>
      <c r="JU31" s="68"/>
      <c r="JV31" s="66">
        <f>データ!DL7</f>
        <v>103.8</v>
      </c>
      <c r="JW31" s="67"/>
      <c r="JX31" s="67"/>
      <c r="JY31" s="67"/>
      <c r="JZ31" s="67"/>
      <c r="KA31" s="67"/>
      <c r="KB31" s="67"/>
      <c r="KC31" s="67"/>
      <c r="KD31" s="67"/>
      <c r="KE31" s="67"/>
      <c r="KF31" s="67"/>
      <c r="KG31" s="67"/>
      <c r="KH31" s="67"/>
      <c r="KI31" s="67"/>
      <c r="KJ31" s="67"/>
      <c r="KK31" s="67"/>
      <c r="KL31" s="67"/>
      <c r="KM31" s="67"/>
      <c r="KN31" s="68"/>
      <c r="KO31" s="66">
        <f>データ!DM7</f>
        <v>146.9</v>
      </c>
      <c r="KP31" s="67"/>
      <c r="KQ31" s="67"/>
      <c r="KR31" s="67"/>
      <c r="KS31" s="67"/>
      <c r="KT31" s="67"/>
      <c r="KU31" s="67"/>
      <c r="KV31" s="67"/>
      <c r="KW31" s="67"/>
      <c r="KX31" s="67"/>
      <c r="KY31" s="67"/>
      <c r="KZ31" s="67"/>
      <c r="LA31" s="67"/>
      <c r="LB31" s="67"/>
      <c r="LC31" s="67"/>
      <c r="LD31" s="67"/>
      <c r="LE31" s="67"/>
      <c r="LF31" s="67"/>
      <c r="LG31" s="68"/>
      <c r="LH31" s="66">
        <f>データ!DN7</f>
        <v>150.80000000000001</v>
      </c>
      <c r="LI31" s="67"/>
      <c r="LJ31" s="67"/>
      <c r="LK31" s="67"/>
      <c r="LL31" s="67"/>
      <c r="LM31" s="67"/>
      <c r="LN31" s="67"/>
      <c r="LO31" s="67"/>
      <c r="LP31" s="67"/>
      <c r="LQ31" s="67"/>
      <c r="LR31" s="67"/>
      <c r="LS31" s="67"/>
      <c r="LT31" s="67"/>
      <c r="LU31" s="67"/>
      <c r="LV31" s="67"/>
      <c r="LW31" s="67"/>
      <c r="LX31" s="67"/>
      <c r="LY31" s="67"/>
      <c r="LZ31" s="68"/>
      <c r="MA31" s="66">
        <f>データ!DO7</f>
        <v>201.8</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128</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129</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25</v>
      </c>
      <c r="V52" s="97"/>
      <c r="W52" s="97"/>
      <c r="X52" s="97"/>
      <c r="Y52" s="97"/>
      <c r="Z52" s="97"/>
      <c r="AA52" s="97"/>
      <c r="AB52" s="97"/>
      <c r="AC52" s="97"/>
      <c r="AD52" s="97"/>
      <c r="AE52" s="97"/>
      <c r="AF52" s="97"/>
      <c r="AG52" s="97"/>
      <c r="AH52" s="97"/>
      <c r="AI52" s="97"/>
      <c r="AJ52" s="97"/>
      <c r="AK52" s="97"/>
      <c r="AL52" s="97"/>
      <c r="AM52" s="97"/>
      <c r="AN52" s="97">
        <f>データ!AV7</f>
        <v>248</v>
      </c>
      <c r="AO52" s="97"/>
      <c r="AP52" s="97"/>
      <c r="AQ52" s="97"/>
      <c r="AR52" s="97"/>
      <c r="AS52" s="97"/>
      <c r="AT52" s="97"/>
      <c r="AU52" s="97"/>
      <c r="AV52" s="97"/>
      <c r="AW52" s="97"/>
      <c r="AX52" s="97"/>
      <c r="AY52" s="97"/>
      <c r="AZ52" s="97"/>
      <c r="BA52" s="97"/>
      <c r="BB52" s="97"/>
      <c r="BC52" s="97"/>
      <c r="BD52" s="97"/>
      <c r="BE52" s="97"/>
      <c r="BF52" s="97"/>
      <c r="BG52" s="97">
        <f>データ!AW7</f>
        <v>698090</v>
      </c>
      <c r="BH52" s="97"/>
      <c r="BI52" s="97"/>
      <c r="BJ52" s="97"/>
      <c r="BK52" s="97"/>
      <c r="BL52" s="97"/>
      <c r="BM52" s="97"/>
      <c r="BN52" s="97"/>
      <c r="BO52" s="97"/>
      <c r="BP52" s="97"/>
      <c r="BQ52" s="97"/>
      <c r="BR52" s="97"/>
      <c r="BS52" s="97"/>
      <c r="BT52" s="97"/>
      <c r="BU52" s="97"/>
      <c r="BV52" s="97"/>
      <c r="BW52" s="97"/>
      <c r="BX52" s="97"/>
      <c r="BY52" s="97"/>
      <c r="BZ52" s="97">
        <f>データ!AX7</f>
        <v>110</v>
      </c>
      <c r="CA52" s="97"/>
      <c r="CB52" s="97"/>
      <c r="CC52" s="97"/>
      <c r="CD52" s="97"/>
      <c r="CE52" s="97"/>
      <c r="CF52" s="97"/>
      <c r="CG52" s="97"/>
      <c r="CH52" s="97"/>
      <c r="CI52" s="97"/>
      <c r="CJ52" s="97"/>
      <c r="CK52" s="97"/>
      <c r="CL52" s="97"/>
      <c r="CM52" s="97"/>
      <c r="CN52" s="97"/>
      <c r="CO52" s="97"/>
      <c r="CP52" s="97"/>
      <c r="CQ52" s="97"/>
      <c r="CR52" s="97"/>
      <c r="CS52" s="97">
        <f>データ!AY7</f>
        <v>10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52.1</v>
      </c>
      <c r="EM52" s="98"/>
      <c r="EN52" s="98"/>
      <c r="EO52" s="98"/>
      <c r="EP52" s="98"/>
      <c r="EQ52" s="98"/>
      <c r="ER52" s="98"/>
      <c r="ES52" s="98"/>
      <c r="ET52" s="98"/>
      <c r="EU52" s="98"/>
      <c r="EV52" s="98"/>
      <c r="EW52" s="98"/>
      <c r="EX52" s="98"/>
      <c r="EY52" s="98"/>
      <c r="EZ52" s="98"/>
      <c r="FA52" s="98"/>
      <c r="FB52" s="98"/>
      <c r="FC52" s="98"/>
      <c r="FD52" s="98"/>
      <c r="FE52" s="98">
        <f>データ!BG7</f>
        <v>19.600000000000001</v>
      </c>
      <c r="FF52" s="98"/>
      <c r="FG52" s="98"/>
      <c r="FH52" s="98"/>
      <c r="FI52" s="98"/>
      <c r="FJ52" s="98"/>
      <c r="FK52" s="98"/>
      <c r="FL52" s="98"/>
      <c r="FM52" s="98"/>
      <c r="FN52" s="98"/>
      <c r="FO52" s="98"/>
      <c r="FP52" s="98"/>
      <c r="FQ52" s="98"/>
      <c r="FR52" s="98"/>
      <c r="FS52" s="98"/>
      <c r="FT52" s="98"/>
      <c r="FU52" s="98"/>
      <c r="FV52" s="98"/>
      <c r="FW52" s="98"/>
      <c r="FX52" s="98">
        <f>データ!BH7</f>
        <v>22.3</v>
      </c>
      <c r="FY52" s="98"/>
      <c r="FZ52" s="98"/>
      <c r="GA52" s="98"/>
      <c r="GB52" s="98"/>
      <c r="GC52" s="98"/>
      <c r="GD52" s="98"/>
      <c r="GE52" s="98"/>
      <c r="GF52" s="98"/>
      <c r="GG52" s="98"/>
      <c r="GH52" s="98"/>
      <c r="GI52" s="98"/>
      <c r="GJ52" s="98"/>
      <c r="GK52" s="98"/>
      <c r="GL52" s="98"/>
      <c r="GM52" s="98"/>
      <c r="GN52" s="98"/>
      <c r="GO52" s="98"/>
      <c r="GP52" s="98"/>
      <c r="GQ52" s="98">
        <f>データ!BI7</f>
        <v>26</v>
      </c>
      <c r="GR52" s="98"/>
      <c r="GS52" s="98"/>
      <c r="GT52" s="98"/>
      <c r="GU52" s="98"/>
      <c r="GV52" s="98"/>
      <c r="GW52" s="98"/>
      <c r="GX52" s="98"/>
      <c r="GY52" s="98"/>
      <c r="GZ52" s="98"/>
      <c r="HA52" s="98"/>
      <c r="HB52" s="98"/>
      <c r="HC52" s="98"/>
      <c r="HD52" s="98"/>
      <c r="HE52" s="98"/>
      <c r="HF52" s="98"/>
      <c r="HG52" s="98"/>
      <c r="HH52" s="98"/>
      <c r="HI52" s="98"/>
      <c r="HJ52" s="98">
        <f>データ!BJ7</f>
        <v>82.3</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61640</v>
      </c>
      <c r="JD52" s="97"/>
      <c r="JE52" s="97"/>
      <c r="JF52" s="97"/>
      <c r="JG52" s="97"/>
      <c r="JH52" s="97"/>
      <c r="JI52" s="97"/>
      <c r="JJ52" s="97"/>
      <c r="JK52" s="97"/>
      <c r="JL52" s="97"/>
      <c r="JM52" s="97"/>
      <c r="JN52" s="97"/>
      <c r="JO52" s="97"/>
      <c r="JP52" s="97"/>
      <c r="JQ52" s="97"/>
      <c r="JR52" s="97"/>
      <c r="JS52" s="97"/>
      <c r="JT52" s="97"/>
      <c r="JU52" s="97"/>
      <c r="JV52" s="97">
        <f>データ!BR7</f>
        <v>19621</v>
      </c>
      <c r="JW52" s="97"/>
      <c r="JX52" s="97"/>
      <c r="JY52" s="97"/>
      <c r="JZ52" s="97"/>
      <c r="KA52" s="97"/>
      <c r="KB52" s="97"/>
      <c r="KC52" s="97"/>
      <c r="KD52" s="97"/>
      <c r="KE52" s="97"/>
      <c r="KF52" s="97"/>
      <c r="KG52" s="97"/>
      <c r="KH52" s="97"/>
      <c r="KI52" s="97"/>
      <c r="KJ52" s="97"/>
      <c r="KK52" s="97"/>
      <c r="KL52" s="97"/>
      <c r="KM52" s="97"/>
      <c r="KN52" s="97"/>
      <c r="KO52" s="97">
        <f>データ!BS7</f>
        <v>28752</v>
      </c>
      <c r="KP52" s="97"/>
      <c r="KQ52" s="97"/>
      <c r="KR52" s="97"/>
      <c r="KS52" s="97"/>
      <c r="KT52" s="97"/>
      <c r="KU52" s="97"/>
      <c r="KV52" s="97"/>
      <c r="KW52" s="97"/>
      <c r="KX52" s="97"/>
      <c r="KY52" s="97"/>
      <c r="KZ52" s="97"/>
      <c r="LA52" s="97"/>
      <c r="LB52" s="97"/>
      <c r="LC52" s="97"/>
      <c r="LD52" s="97"/>
      <c r="LE52" s="97"/>
      <c r="LF52" s="97"/>
      <c r="LG52" s="97"/>
      <c r="LH52" s="97">
        <f>データ!BT7</f>
        <v>36172</v>
      </c>
      <c r="LI52" s="97"/>
      <c r="LJ52" s="97"/>
      <c r="LK52" s="97"/>
      <c r="LL52" s="97"/>
      <c r="LM52" s="97"/>
      <c r="LN52" s="97"/>
      <c r="LO52" s="97"/>
      <c r="LP52" s="97"/>
      <c r="LQ52" s="97"/>
      <c r="LR52" s="97"/>
      <c r="LS52" s="97"/>
      <c r="LT52" s="97"/>
      <c r="LU52" s="97"/>
      <c r="LV52" s="97"/>
      <c r="LW52" s="97"/>
      <c r="LX52" s="97"/>
      <c r="LY52" s="97"/>
      <c r="LZ52" s="97"/>
      <c r="MA52" s="97">
        <f>データ!BU7</f>
        <v>107440</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130</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130834</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205000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148.1</v>
      </c>
      <c r="KB77" s="67"/>
      <c r="KC77" s="67"/>
      <c r="KD77" s="67"/>
      <c r="KE77" s="67"/>
      <c r="KF77" s="67"/>
      <c r="KG77" s="67"/>
      <c r="KH77" s="67"/>
      <c r="KI77" s="67"/>
      <c r="KJ77" s="67"/>
      <c r="KK77" s="67"/>
      <c r="KL77" s="67"/>
      <c r="KM77" s="67"/>
      <c r="KN77" s="67"/>
      <c r="KO77" s="68"/>
      <c r="KP77" s="66">
        <f>データ!DA7</f>
        <v>107.6</v>
      </c>
      <c r="KQ77" s="67"/>
      <c r="KR77" s="67"/>
      <c r="KS77" s="67"/>
      <c r="KT77" s="67"/>
      <c r="KU77" s="67"/>
      <c r="KV77" s="67"/>
      <c r="KW77" s="67"/>
      <c r="KX77" s="67"/>
      <c r="KY77" s="67"/>
      <c r="KZ77" s="67"/>
      <c r="LA77" s="67"/>
      <c r="LB77" s="67"/>
      <c r="LC77" s="67"/>
      <c r="LD77" s="68"/>
      <c r="LE77" s="66">
        <f>データ!DB7</f>
        <v>20.100000000000001</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4Le/FLAoMHf1DvWnbyRYAICk+jAxtHwKBd+Ug/PCqrbPuDrgGXfC4HUcCRJkH7SVOFtUkgKu0L4ip931lxbdQ==" saltValue="gZgxCfqpsU+uWxi7Nj2iE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93</v>
      </c>
      <c r="AO5" s="47" t="s">
        <v>94</v>
      </c>
      <c r="AP5" s="47" t="s">
        <v>95</v>
      </c>
      <c r="AQ5" s="47" t="s">
        <v>96</v>
      </c>
      <c r="AR5" s="47" t="s">
        <v>97</v>
      </c>
      <c r="AS5" s="47" t="s">
        <v>98</v>
      </c>
      <c r="AT5" s="47" t="s">
        <v>99</v>
      </c>
      <c r="AU5" s="47" t="s">
        <v>89</v>
      </c>
      <c r="AV5" s="47" t="s">
        <v>90</v>
      </c>
      <c r="AW5" s="47" t="s">
        <v>91</v>
      </c>
      <c r="AX5" s="47" t="s">
        <v>92</v>
      </c>
      <c r="AY5" s="47" t="s">
        <v>102</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100</v>
      </c>
      <c r="DA5" s="47" t="s">
        <v>90</v>
      </c>
      <c r="DB5" s="47" t="s">
        <v>103</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104</v>
      </c>
      <c r="B6" s="48">
        <f>B8</f>
        <v>2023</v>
      </c>
      <c r="C6" s="48">
        <f t="shared" ref="C6:X6" si="1">C8</f>
        <v>221309</v>
      </c>
      <c r="D6" s="48">
        <f t="shared" si="1"/>
        <v>47</v>
      </c>
      <c r="E6" s="48">
        <f t="shared" si="1"/>
        <v>14</v>
      </c>
      <c r="F6" s="48">
        <f t="shared" si="1"/>
        <v>0</v>
      </c>
      <c r="G6" s="48">
        <f t="shared" si="1"/>
        <v>7</v>
      </c>
      <c r="H6" s="48" t="str">
        <f>SUBSTITUTE(H8,"　","")</f>
        <v>静岡県浜松市</v>
      </c>
      <c r="I6" s="48" t="str">
        <f t="shared" si="1"/>
        <v>ザザシティ駐車場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届出駐車場</v>
      </c>
      <c r="Q6" s="50" t="str">
        <f t="shared" si="1"/>
        <v>立体式</v>
      </c>
      <c r="R6" s="51">
        <f t="shared" si="1"/>
        <v>23</v>
      </c>
      <c r="S6" s="50" t="str">
        <f t="shared" si="1"/>
        <v>商業施設</v>
      </c>
      <c r="T6" s="50" t="str">
        <f t="shared" si="1"/>
        <v>有</v>
      </c>
      <c r="U6" s="51">
        <f t="shared" si="1"/>
        <v>26469</v>
      </c>
      <c r="V6" s="51">
        <f t="shared" si="1"/>
        <v>651</v>
      </c>
      <c r="W6" s="51">
        <f t="shared" si="1"/>
        <v>300</v>
      </c>
      <c r="X6" s="50" t="str">
        <f t="shared" si="1"/>
        <v>利用料金制</v>
      </c>
      <c r="Y6" s="52">
        <f>IF(Y8="-",NA(),Y8)</f>
        <v>37.700000000000003</v>
      </c>
      <c r="Z6" s="52">
        <f t="shared" ref="Z6:AH6" si="2">IF(Z8="-",NA(),Z8)</f>
        <v>74.8</v>
      </c>
      <c r="AA6" s="52">
        <f t="shared" si="2"/>
        <v>84.5</v>
      </c>
      <c r="AB6" s="52">
        <f t="shared" si="2"/>
        <v>122.1</v>
      </c>
      <c r="AC6" s="52">
        <f t="shared" si="2"/>
        <v>185.8</v>
      </c>
      <c r="AD6" s="52">
        <f t="shared" si="2"/>
        <v>222.3</v>
      </c>
      <c r="AE6" s="52">
        <f t="shared" si="2"/>
        <v>130.19999999999999</v>
      </c>
      <c r="AF6" s="52">
        <f t="shared" si="2"/>
        <v>136.5</v>
      </c>
      <c r="AG6" s="52">
        <f t="shared" si="2"/>
        <v>183.5</v>
      </c>
      <c r="AH6" s="52">
        <f t="shared" si="2"/>
        <v>3976.9</v>
      </c>
      <c r="AI6" s="49" t="str">
        <f>IF(AI8="-","",IF(AI8="-","【-】","【"&amp;SUBSTITUTE(TEXT(AI8,"#,##0.0"),"-","△")&amp;"】"))</f>
        <v>【1,905.8】</v>
      </c>
      <c r="AJ6" s="52">
        <f>IF(AJ8="-",NA(),AJ8)</f>
        <v>1.7</v>
      </c>
      <c r="AK6" s="52">
        <f t="shared" ref="AK6:AS6" si="3">IF(AK8="-",NA(),AK8)</f>
        <v>25.3</v>
      </c>
      <c r="AL6" s="52">
        <f t="shared" si="3"/>
        <v>15.3</v>
      </c>
      <c r="AM6" s="52">
        <f t="shared" si="3"/>
        <v>19.7</v>
      </c>
      <c r="AN6" s="52">
        <f t="shared" si="3"/>
        <v>3.6</v>
      </c>
      <c r="AO6" s="52">
        <f t="shared" si="3"/>
        <v>3.1</v>
      </c>
      <c r="AP6" s="52">
        <f t="shared" si="3"/>
        <v>8.6</v>
      </c>
      <c r="AQ6" s="52">
        <f t="shared" si="3"/>
        <v>4.3</v>
      </c>
      <c r="AR6" s="52">
        <f t="shared" si="3"/>
        <v>4.2</v>
      </c>
      <c r="AS6" s="52">
        <f t="shared" si="3"/>
        <v>3.5</v>
      </c>
      <c r="AT6" s="49" t="str">
        <f>IF(AT8="-","",IF(AT8="-","【-】","【"&amp;SUBSTITUTE(TEXT(AT8,"#,##0.0"),"-","△")&amp;"】"))</f>
        <v>【3.9】</v>
      </c>
      <c r="AU6" s="53">
        <f>IF(AU8="-",NA(),AU8)</f>
        <v>25</v>
      </c>
      <c r="AV6" s="53">
        <f t="shared" ref="AV6:BD6" si="4">IF(AV8="-",NA(),AV8)</f>
        <v>248</v>
      </c>
      <c r="AW6" s="53">
        <f t="shared" si="4"/>
        <v>698090</v>
      </c>
      <c r="AX6" s="53">
        <f t="shared" si="4"/>
        <v>110</v>
      </c>
      <c r="AY6" s="53">
        <f t="shared" si="4"/>
        <v>10</v>
      </c>
      <c r="AZ6" s="53">
        <f t="shared" si="4"/>
        <v>26</v>
      </c>
      <c r="BA6" s="53">
        <f t="shared" si="4"/>
        <v>87</v>
      </c>
      <c r="BB6" s="53">
        <f t="shared" si="4"/>
        <v>7646</v>
      </c>
      <c r="BC6" s="53">
        <f t="shared" si="4"/>
        <v>53</v>
      </c>
      <c r="BD6" s="53">
        <f t="shared" si="4"/>
        <v>559</v>
      </c>
      <c r="BE6" s="51" t="str">
        <f>IF(BE8="-","",IF(BE8="-","【-】","【"&amp;SUBSTITUTE(TEXT(BE8,"#,##0"),"-","△")&amp;"】"))</f>
        <v>【127】</v>
      </c>
      <c r="BF6" s="52">
        <f>IF(BF8="-",NA(),BF8)</f>
        <v>52.1</v>
      </c>
      <c r="BG6" s="52">
        <f t="shared" ref="BG6:BO6" si="5">IF(BG8="-",NA(),BG8)</f>
        <v>19.600000000000001</v>
      </c>
      <c r="BH6" s="52">
        <f t="shared" si="5"/>
        <v>22.3</v>
      </c>
      <c r="BI6" s="52">
        <f t="shared" si="5"/>
        <v>26</v>
      </c>
      <c r="BJ6" s="52">
        <f t="shared" si="5"/>
        <v>82.3</v>
      </c>
      <c r="BK6" s="52">
        <f t="shared" si="5"/>
        <v>13.5</v>
      </c>
      <c r="BL6" s="52">
        <f t="shared" si="5"/>
        <v>7.1</v>
      </c>
      <c r="BM6" s="52">
        <f t="shared" si="5"/>
        <v>5.6</v>
      </c>
      <c r="BN6" s="52">
        <f t="shared" si="5"/>
        <v>18.100000000000001</v>
      </c>
      <c r="BO6" s="52">
        <f t="shared" si="5"/>
        <v>22.7</v>
      </c>
      <c r="BP6" s="49" t="str">
        <f>IF(BP8="-","",IF(BP8="-","【-】","【"&amp;SUBSTITUTE(TEXT(BP8,"#,##0.0"),"-","△")&amp;"】"))</f>
        <v>【△55.6】</v>
      </c>
      <c r="BQ6" s="53">
        <f>IF(BQ8="-",NA(),BQ8)</f>
        <v>61640</v>
      </c>
      <c r="BR6" s="53">
        <f t="shared" ref="BR6:BZ6" si="6">IF(BR8="-",NA(),BR8)</f>
        <v>19621</v>
      </c>
      <c r="BS6" s="53">
        <f t="shared" si="6"/>
        <v>28752</v>
      </c>
      <c r="BT6" s="53">
        <f t="shared" si="6"/>
        <v>36172</v>
      </c>
      <c r="BU6" s="53">
        <f t="shared" si="6"/>
        <v>107440</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105</v>
      </c>
      <c r="CM6" s="51">
        <f t="shared" ref="CM6:CN6" si="7">CM8</f>
        <v>130834</v>
      </c>
      <c r="CN6" s="51">
        <f t="shared" si="7"/>
        <v>205000</v>
      </c>
      <c r="CO6" s="52"/>
      <c r="CP6" s="52"/>
      <c r="CQ6" s="52"/>
      <c r="CR6" s="52"/>
      <c r="CS6" s="52"/>
      <c r="CT6" s="52"/>
      <c r="CU6" s="52"/>
      <c r="CV6" s="52"/>
      <c r="CW6" s="52"/>
      <c r="CX6" s="52"/>
      <c r="CY6" s="49" t="s">
        <v>105</v>
      </c>
      <c r="CZ6" s="52">
        <f>IF(CZ8="-",NA(),CZ8)</f>
        <v>148.1</v>
      </c>
      <c r="DA6" s="52">
        <f t="shared" ref="DA6:DI6" si="8">IF(DA8="-",NA(),DA8)</f>
        <v>107.6</v>
      </c>
      <c r="DB6" s="52">
        <f t="shared" si="8"/>
        <v>20.100000000000001</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141.6</v>
      </c>
      <c r="DL6" s="52">
        <f t="shared" ref="DL6:DT6" si="9">IF(DL8="-",NA(),DL8)</f>
        <v>103.8</v>
      </c>
      <c r="DM6" s="52">
        <f t="shared" si="9"/>
        <v>146.9</v>
      </c>
      <c r="DN6" s="52">
        <f t="shared" si="9"/>
        <v>150.80000000000001</v>
      </c>
      <c r="DO6" s="52">
        <f t="shared" si="9"/>
        <v>201.8</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15">
      <c r="A7" s="37" t="s">
        <v>106</v>
      </c>
      <c r="B7" s="48">
        <f t="shared" ref="B7:X7" si="10">B8</f>
        <v>2023</v>
      </c>
      <c r="C7" s="48">
        <f t="shared" si="10"/>
        <v>221309</v>
      </c>
      <c r="D7" s="48">
        <f t="shared" si="10"/>
        <v>47</v>
      </c>
      <c r="E7" s="48">
        <f t="shared" si="10"/>
        <v>14</v>
      </c>
      <c r="F7" s="48">
        <f t="shared" si="10"/>
        <v>0</v>
      </c>
      <c r="G7" s="48">
        <f t="shared" si="10"/>
        <v>7</v>
      </c>
      <c r="H7" s="48" t="str">
        <f t="shared" si="10"/>
        <v>静岡県　浜松市</v>
      </c>
      <c r="I7" s="48" t="str">
        <f t="shared" si="10"/>
        <v>ザザシティ駐車場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届出駐車場</v>
      </c>
      <c r="Q7" s="50" t="str">
        <f t="shared" si="10"/>
        <v>立体式</v>
      </c>
      <c r="R7" s="51">
        <f t="shared" si="10"/>
        <v>23</v>
      </c>
      <c r="S7" s="50" t="str">
        <f t="shared" si="10"/>
        <v>商業施設</v>
      </c>
      <c r="T7" s="50" t="str">
        <f t="shared" si="10"/>
        <v>有</v>
      </c>
      <c r="U7" s="51">
        <f t="shared" si="10"/>
        <v>26469</v>
      </c>
      <c r="V7" s="51">
        <f t="shared" si="10"/>
        <v>651</v>
      </c>
      <c r="W7" s="51">
        <f t="shared" si="10"/>
        <v>300</v>
      </c>
      <c r="X7" s="50" t="str">
        <f t="shared" si="10"/>
        <v>利用料金制</v>
      </c>
      <c r="Y7" s="52">
        <f>Y8</f>
        <v>37.700000000000003</v>
      </c>
      <c r="Z7" s="52">
        <f t="shared" ref="Z7:AH7" si="11">Z8</f>
        <v>74.8</v>
      </c>
      <c r="AA7" s="52">
        <f t="shared" si="11"/>
        <v>84.5</v>
      </c>
      <c r="AB7" s="52">
        <f t="shared" si="11"/>
        <v>122.1</v>
      </c>
      <c r="AC7" s="52">
        <f t="shared" si="11"/>
        <v>185.8</v>
      </c>
      <c r="AD7" s="52">
        <f t="shared" si="11"/>
        <v>222.3</v>
      </c>
      <c r="AE7" s="52">
        <f t="shared" si="11"/>
        <v>130.19999999999999</v>
      </c>
      <c r="AF7" s="52">
        <f t="shared" si="11"/>
        <v>136.5</v>
      </c>
      <c r="AG7" s="52">
        <f t="shared" si="11"/>
        <v>183.5</v>
      </c>
      <c r="AH7" s="52">
        <f t="shared" si="11"/>
        <v>3976.9</v>
      </c>
      <c r="AI7" s="49"/>
      <c r="AJ7" s="52">
        <f>AJ8</f>
        <v>1.7</v>
      </c>
      <c r="AK7" s="52">
        <f t="shared" ref="AK7:AS7" si="12">AK8</f>
        <v>25.3</v>
      </c>
      <c r="AL7" s="52">
        <f t="shared" si="12"/>
        <v>15.3</v>
      </c>
      <c r="AM7" s="52">
        <f t="shared" si="12"/>
        <v>19.7</v>
      </c>
      <c r="AN7" s="52">
        <f t="shared" si="12"/>
        <v>3.6</v>
      </c>
      <c r="AO7" s="52">
        <f t="shared" si="12"/>
        <v>3.1</v>
      </c>
      <c r="AP7" s="52">
        <f t="shared" si="12"/>
        <v>8.6</v>
      </c>
      <c r="AQ7" s="52">
        <f t="shared" si="12"/>
        <v>4.3</v>
      </c>
      <c r="AR7" s="52">
        <f t="shared" si="12"/>
        <v>4.2</v>
      </c>
      <c r="AS7" s="52">
        <f t="shared" si="12"/>
        <v>3.5</v>
      </c>
      <c r="AT7" s="49"/>
      <c r="AU7" s="53">
        <f>AU8</f>
        <v>25</v>
      </c>
      <c r="AV7" s="53">
        <f t="shared" ref="AV7:BD7" si="13">AV8</f>
        <v>248</v>
      </c>
      <c r="AW7" s="53">
        <f t="shared" si="13"/>
        <v>698090</v>
      </c>
      <c r="AX7" s="53">
        <f t="shared" si="13"/>
        <v>110</v>
      </c>
      <c r="AY7" s="53">
        <f t="shared" si="13"/>
        <v>10</v>
      </c>
      <c r="AZ7" s="53">
        <f t="shared" si="13"/>
        <v>26</v>
      </c>
      <c r="BA7" s="53">
        <f t="shared" si="13"/>
        <v>87</v>
      </c>
      <c r="BB7" s="53">
        <f t="shared" si="13"/>
        <v>7646</v>
      </c>
      <c r="BC7" s="53">
        <f t="shared" si="13"/>
        <v>53</v>
      </c>
      <c r="BD7" s="53">
        <f t="shared" si="13"/>
        <v>559</v>
      </c>
      <c r="BE7" s="51"/>
      <c r="BF7" s="52">
        <f>BF8</f>
        <v>52.1</v>
      </c>
      <c r="BG7" s="52">
        <f t="shared" ref="BG7:BO7" si="14">BG8</f>
        <v>19.600000000000001</v>
      </c>
      <c r="BH7" s="52">
        <f t="shared" si="14"/>
        <v>22.3</v>
      </c>
      <c r="BI7" s="52">
        <f t="shared" si="14"/>
        <v>26</v>
      </c>
      <c r="BJ7" s="52">
        <f t="shared" si="14"/>
        <v>82.3</v>
      </c>
      <c r="BK7" s="52">
        <f t="shared" si="14"/>
        <v>13.5</v>
      </c>
      <c r="BL7" s="52">
        <f t="shared" si="14"/>
        <v>7.1</v>
      </c>
      <c r="BM7" s="52">
        <f t="shared" si="14"/>
        <v>5.6</v>
      </c>
      <c r="BN7" s="52">
        <f t="shared" si="14"/>
        <v>18.100000000000001</v>
      </c>
      <c r="BO7" s="52">
        <f t="shared" si="14"/>
        <v>22.7</v>
      </c>
      <c r="BP7" s="49"/>
      <c r="BQ7" s="53">
        <f>BQ8</f>
        <v>61640</v>
      </c>
      <c r="BR7" s="53">
        <f t="shared" ref="BR7:BZ7" si="15">BR8</f>
        <v>19621</v>
      </c>
      <c r="BS7" s="53">
        <f t="shared" si="15"/>
        <v>28752</v>
      </c>
      <c r="BT7" s="53">
        <f t="shared" si="15"/>
        <v>36172</v>
      </c>
      <c r="BU7" s="53">
        <f t="shared" si="15"/>
        <v>107440</v>
      </c>
      <c r="BV7" s="53">
        <f t="shared" si="15"/>
        <v>22466</v>
      </c>
      <c r="BW7" s="53">
        <f t="shared" si="15"/>
        <v>4211</v>
      </c>
      <c r="BX7" s="53">
        <f t="shared" si="15"/>
        <v>10653</v>
      </c>
      <c r="BY7" s="53">
        <f t="shared" si="15"/>
        <v>17717</v>
      </c>
      <c r="BZ7" s="53">
        <f t="shared" si="15"/>
        <v>21349</v>
      </c>
      <c r="CA7" s="51"/>
      <c r="CB7" s="52" t="s">
        <v>107</v>
      </c>
      <c r="CC7" s="52" t="s">
        <v>107</v>
      </c>
      <c r="CD7" s="52" t="s">
        <v>107</v>
      </c>
      <c r="CE7" s="52" t="s">
        <v>107</v>
      </c>
      <c r="CF7" s="52" t="s">
        <v>107</v>
      </c>
      <c r="CG7" s="52" t="s">
        <v>107</v>
      </c>
      <c r="CH7" s="52" t="s">
        <v>107</v>
      </c>
      <c r="CI7" s="52" t="s">
        <v>107</v>
      </c>
      <c r="CJ7" s="52" t="s">
        <v>107</v>
      </c>
      <c r="CK7" s="52" t="s">
        <v>108</v>
      </c>
      <c r="CL7" s="49"/>
      <c r="CM7" s="51">
        <f>CM8</f>
        <v>130834</v>
      </c>
      <c r="CN7" s="51">
        <f>CN8</f>
        <v>205000</v>
      </c>
      <c r="CO7" s="52" t="s">
        <v>107</v>
      </c>
      <c r="CP7" s="52" t="s">
        <v>107</v>
      </c>
      <c r="CQ7" s="52" t="s">
        <v>107</v>
      </c>
      <c r="CR7" s="52" t="s">
        <v>107</v>
      </c>
      <c r="CS7" s="52" t="s">
        <v>107</v>
      </c>
      <c r="CT7" s="52" t="s">
        <v>107</v>
      </c>
      <c r="CU7" s="52" t="s">
        <v>107</v>
      </c>
      <c r="CV7" s="52" t="s">
        <v>107</v>
      </c>
      <c r="CW7" s="52" t="s">
        <v>107</v>
      </c>
      <c r="CX7" s="52" t="s">
        <v>105</v>
      </c>
      <c r="CY7" s="49"/>
      <c r="CZ7" s="52">
        <f>CZ8</f>
        <v>148.1</v>
      </c>
      <c r="DA7" s="52">
        <f t="shared" ref="DA7:DI7" si="16">DA8</f>
        <v>107.6</v>
      </c>
      <c r="DB7" s="52">
        <f t="shared" si="16"/>
        <v>20.100000000000001</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141.6</v>
      </c>
      <c r="DL7" s="52">
        <f t="shared" ref="DL7:DT7" si="17">DL8</f>
        <v>103.8</v>
      </c>
      <c r="DM7" s="52">
        <f t="shared" si="17"/>
        <v>146.9</v>
      </c>
      <c r="DN7" s="52">
        <f t="shared" si="17"/>
        <v>150.80000000000001</v>
      </c>
      <c r="DO7" s="52">
        <f t="shared" si="17"/>
        <v>201.8</v>
      </c>
      <c r="DP7" s="52">
        <f t="shared" si="17"/>
        <v>127.8</v>
      </c>
      <c r="DQ7" s="52">
        <f t="shared" si="17"/>
        <v>105.7</v>
      </c>
      <c r="DR7" s="52">
        <f t="shared" si="17"/>
        <v>104.3</v>
      </c>
      <c r="DS7" s="52">
        <f t="shared" si="17"/>
        <v>114</v>
      </c>
      <c r="DT7" s="52">
        <f t="shared" si="17"/>
        <v>114.7</v>
      </c>
      <c r="DU7" s="49"/>
    </row>
    <row r="8" spans="1:125" s="54" customFormat="1" x14ac:dyDescent="0.15">
      <c r="A8" s="37"/>
      <c r="B8" s="55">
        <v>2023</v>
      </c>
      <c r="C8" s="55">
        <v>221309</v>
      </c>
      <c r="D8" s="55">
        <v>47</v>
      </c>
      <c r="E8" s="55">
        <v>14</v>
      </c>
      <c r="F8" s="55">
        <v>0</v>
      </c>
      <c r="G8" s="55">
        <v>7</v>
      </c>
      <c r="H8" s="55" t="s">
        <v>109</v>
      </c>
      <c r="I8" s="55" t="s">
        <v>110</v>
      </c>
      <c r="J8" s="55" t="s">
        <v>111</v>
      </c>
      <c r="K8" s="55" t="s">
        <v>112</v>
      </c>
      <c r="L8" s="55" t="s">
        <v>113</v>
      </c>
      <c r="M8" s="55" t="s">
        <v>114</v>
      </c>
      <c r="N8" s="55" t="s">
        <v>115</v>
      </c>
      <c r="O8" s="56" t="s">
        <v>116</v>
      </c>
      <c r="P8" s="57" t="s">
        <v>117</v>
      </c>
      <c r="Q8" s="57" t="s">
        <v>118</v>
      </c>
      <c r="R8" s="58">
        <v>23</v>
      </c>
      <c r="S8" s="57" t="s">
        <v>119</v>
      </c>
      <c r="T8" s="57" t="s">
        <v>120</v>
      </c>
      <c r="U8" s="58">
        <v>26469</v>
      </c>
      <c r="V8" s="58">
        <v>651</v>
      </c>
      <c r="W8" s="58">
        <v>300</v>
      </c>
      <c r="X8" s="57" t="s">
        <v>121</v>
      </c>
      <c r="Y8" s="59">
        <v>37.700000000000003</v>
      </c>
      <c r="Z8" s="59">
        <v>74.8</v>
      </c>
      <c r="AA8" s="59">
        <v>84.5</v>
      </c>
      <c r="AB8" s="59">
        <v>122.1</v>
      </c>
      <c r="AC8" s="59">
        <v>185.8</v>
      </c>
      <c r="AD8" s="59">
        <v>222.3</v>
      </c>
      <c r="AE8" s="59">
        <v>130.19999999999999</v>
      </c>
      <c r="AF8" s="59">
        <v>136.5</v>
      </c>
      <c r="AG8" s="59">
        <v>183.5</v>
      </c>
      <c r="AH8" s="59">
        <v>3976.9</v>
      </c>
      <c r="AI8" s="56">
        <v>1905.8</v>
      </c>
      <c r="AJ8" s="59">
        <v>1.7</v>
      </c>
      <c r="AK8" s="59">
        <v>25.3</v>
      </c>
      <c r="AL8" s="59">
        <v>15.3</v>
      </c>
      <c r="AM8" s="59">
        <v>19.7</v>
      </c>
      <c r="AN8" s="59">
        <v>3.6</v>
      </c>
      <c r="AO8" s="59">
        <v>3.1</v>
      </c>
      <c r="AP8" s="59">
        <v>8.6</v>
      </c>
      <c r="AQ8" s="59">
        <v>4.3</v>
      </c>
      <c r="AR8" s="59">
        <v>4.2</v>
      </c>
      <c r="AS8" s="59">
        <v>3.5</v>
      </c>
      <c r="AT8" s="56">
        <v>3.9</v>
      </c>
      <c r="AU8" s="60">
        <v>25</v>
      </c>
      <c r="AV8" s="60">
        <v>248</v>
      </c>
      <c r="AW8" s="60">
        <v>698090</v>
      </c>
      <c r="AX8" s="60">
        <v>110</v>
      </c>
      <c r="AY8" s="60">
        <v>10</v>
      </c>
      <c r="AZ8" s="60">
        <v>26</v>
      </c>
      <c r="BA8" s="60">
        <v>87</v>
      </c>
      <c r="BB8" s="60">
        <v>7646</v>
      </c>
      <c r="BC8" s="60">
        <v>53</v>
      </c>
      <c r="BD8" s="60">
        <v>559</v>
      </c>
      <c r="BE8" s="60">
        <v>127</v>
      </c>
      <c r="BF8" s="59">
        <v>52.1</v>
      </c>
      <c r="BG8" s="59">
        <v>19.600000000000001</v>
      </c>
      <c r="BH8" s="59">
        <v>22.3</v>
      </c>
      <c r="BI8" s="59">
        <v>26</v>
      </c>
      <c r="BJ8" s="59">
        <v>82.3</v>
      </c>
      <c r="BK8" s="59">
        <v>13.5</v>
      </c>
      <c r="BL8" s="59">
        <v>7.1</v>
      </c>
      <c r="BM8" s="59">
        <v>5.6</v>
      </c>
      <c r="BN8" s="59">
        <v>18.100000000000001</v>
      </c>
      <c r="BO8" s="59">
        <v>22.7</v>
      </c>
      <c r="BP8" s="56">
        <v>-55.6</v>
      </c>
      <c r="BQ8" s="60">
        <v>61640</v>
      </c>
      <c r="BR8" s="60">
        <v>19621</v>
      </c>
      <c r="BS8" s="60">
        <v>28752</v>
      </c>
      <c r="BT8" s="61">
        <v>36172</v>
      </c>
      <c r="BU8" s="61">
        <v>107440</v>
      </c>
      <c r="BV8" s="60">
        <v>22466</v>
      </c>
      <c r="BW8" s="60">
        <v>4211</v>
      </c>
      <c r="BX8" s="60">
        <v>10653</v>
      </c>
      <c r="BY8" s="60">
        <v>17717</v>
      </c>
      <c r="BZ8" s="60">
        <v>21349</v>
      </c>
      <c r="CA8" s="58">
        <v>12639</v>
      </c>
      <c r="CB8" s="59" t="s">
        <v>113</v>
      </c>
      <c r="CC8" s="59" t="s">
        <v>113</v>
      </c>
      <c r="CD8" s="59" t="s">
        <v>113</v>
      </c>
      <c r="CE8" s="59" t="s">
        <v>113</v>
      </c>
      <c r="CF8" s="59" t="s">
        <v>113</v>
      </c>
      <c r="CG8" s="59" t="s">
        <v>113</v>
      </c>
      <c r="CH8" s="59" t="s">
        <v>113</v>
      </c>
      <c r="CI8" s="59" t="s">
        <v>113</v>
      </c>
      <c r="CJ8" s="59" t="s">
        <v>113</v>
      </c>
      <c r="CK8" s="59" t="s">
        <v>113</v>
      </c>
      <c r="CL8" s="56" t="s">
        <v>113</v>
      </c>
      <c r="CM8" s="58">
        <v>130834</v>
      </c>
      <c r="CN8" s="58">
        <v>205000</v>
      </c>
      <c r="CO8" s="59" t="s">
        <v>113</v>
      </c>
      <c r="CP8" s="59" t="s">
        <v>113</v>
      </c>
      <c r="CQ8" s="59" t="s">
        <v>113</v>
      </c>
      <c r="CR8" s="59" t="s">
        <v>113</v>
      </c>
      <c r="CS8" s="59" t="s">
        <v>113</v>
      </c>
      <c r="CT8" s="59" t="s">
        <v>113</v>
      </c>
      <c r="CU8" s="59" t="s">
        <v>113</v>
      </c>
      <c r="CV8" s="59" t="s">
        <v>113</v>
      </c>
      <c r="CW8" s="59" t="s">
        <v>113</v>
      </c>
      <c r="CX8" s="59" t="s">
        <v>113</v>
      </c>
      <c r="CY8" s="56" t="s">
        <v>113</v>
      </c>
      <c r="CZ8" s="59">
        <v>148.1</v>
      </c>
      <c r="DA8" s="59">
        <v>107.6</v>
      </c>
      <c r="DB8" s="59">
        <v>20.100000000000001</v>
      </c>
      <c r="DC8" s="59">
        <v>0</v>
      </c>
      <c r="DD8" s="59">
        <v>0</v>
      </c>
      <c r="DE8" s="59">
        <v>1263.5</v>
      </c>
      <c r="DF8" s="59">
        <v>108.5</v>
      </c>
      <c r="DG8" s="59">
        <v>136.19999999999999</v>
      </c>
      <c r="DH8" s="59">
        <v>104.8</v>
      </c>
      <c r="DI8" s="59">
        <v>80.7</v>
      </c>
      <c r="DJ8" s="56">
        <v>79</v>
      </c>
      <c r="DK8" s="59">
        <v>141.6</v>
      </c>
      <c r="DL8" s="59">
        <v>103.8</v>
      </c>
      <c r="DM8" s="59">
        <v>146.9</v>
      </c>
      <c r="DN8" s="59">
        <v>150.80000000000001</v>
      </c>
      <c r="DO8" s="59">
        <v>201.8</v>
      </c>
      <c r="DP8" s="59">
        <v>127.8</v>
      </c>
      <c r="DQ8" s="59">
        <v>105.7</v>
      </c>
      <c r="DR8" s="59">
        <v>104.3</v>
      </c>
      <c r="DS8" s="59">
        <v>114</v>
      </c>
      <c r="DT8" s="59">
        <v>114.7</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2024-12-19T01:04:48Z</dcterms:created>
  <dcterms:modified xsi:type="dcterms:W3CDTF">2025-02-13T05:19:39Z</dcterms:modified>
  <cp:category/>
</cp:coreProperties>
</file>