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349\Desktop\240117_【　】【0131〆【依頼】経営比較分析表（R4決算)の分析等について\02経営比較分析表\"/>
    </mc:Choice>
  </mc:AlternateContent>
  <workbookProtection workbookAlgorithmName="SHA-512" workbookHashValue="+g4sSAfVJ7zsyZbFB0zkvUpAHMk0iR6/KtQhVhfGhSzhCd4+LuxaZFgxp+Y9X5JXeuJFGg6D+M33W5qVEXI5Fg==" workbookSaltValue="fQrI218IJ7bIZAs3qWx1/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CS30" i="4"/>
  <c r="BZ76" i="4"/>
  <c r="C11" i="5"/>
  <c r="D11" i="5"/>
  <c r="E11" i="5"/>
  <c r="B11" i="5"/>
  <c r="BK76" i="4" l="1"/>
  <c r="LH51" i="4"/>
  <c r="BZ30" i="4"/>
  <c r="LT76" i="4"/>
  <c r="GQ51" i="4"/>
  <c r="LH30" i="4"/>
  <c r="GQ30" i="4"/>
  <c r="IE76" i="4"/>
  <c r="BZ51" i="4"/>
  <c r="BG30" i="4"/>
  <c r="KO30" i="4"/>
  <c r="HP76" i="4"/>
  <c r="BG51" i="4"/>
  <c r="AV76" i="4"/>
  <c r="KO51" i="4"/>
  <c r="FX51" i="4"/>
  <c r="LE76" i="4"/>
  <c r="FX30" i="4"/>
  <c r="HA76" i="4"/>
  <c r="AN51" i="4"/>
  <c r="FE30" i="4"/>
  <c r="JV51" i="4"/>
  <c r="KP76" i="4"/>
  <c r="AN30" i="4"/>
  <c r="JV30" i="4"/>
  <c r="AG76" i="4"/>
  <c r="FE51" i="4"/>
  <c r="KA76" i="4"/>
  <c r="EL51" i="4"/>
  <c r="JC30" i="4"/>
  <c r="U30" i="4"/>
  <c r="R76" i="4"/>
  <c r="GL76" i="4"/>
  <c r="U51" i="4"/>
  <c r="EL30" i="4"/>
  <c r="JC51" i="4"/>
</calcChain>
</file>

<file path=xl/sharedStrings.xml><?xml version="1.0" encoding="utf-8"?>
<sst xmlns="http://schemas.openxmlformats.org/spreadsheetml/2006/main" count="278" uniqueCount="129">
  <si>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</si>
  <si>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</si>
  <si>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</si>
  <si>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</si>
  <si>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</si>
  <si>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</si>
  <si>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</si>
  <si>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</si>
  <si>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</si>
  <si>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</si>
  <si>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</si>
  <si>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</si>
  <si>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</si>
  <si>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</si>
  <si>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</si>
  <si>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</si>
  <si>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</si>
  <si>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</si>
  <si>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</si>
  <si>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</si>
  <si>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</si>
  <si>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</si>
  <si>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</si>
  <si>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</si>
  <si>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</si>
  <si>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</si>
  <si>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</si>
  <si>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</si>
  <si>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</si>
  <si>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</si>
  <si>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</si>
  <si>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</si>
  <si>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</si>
  <si>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</si>
  <si>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</si>
  <si>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</si>
  <si>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</si>
  <si>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</si>
  <si>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</si>
  <si>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</si>
  <si>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</si>
  <si>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</si>
  <si>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</si>
  <si>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</si>
  <si>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</si>
  <si>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</si>
  <si>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</si>
  <si>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</si>
  <si>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</si>
  <si>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</si>
  <si>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</si>
  <si>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</si>
  <si>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</si>
  <si>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</si>
  <si>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</si>
  <si>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</si>
  <si>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</si>
  <si>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</si>
  <si>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</si>
  <si>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</si>
  <si>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</si>
  <si>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</si>
  <si>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</si>
  <si>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</si>
  <si>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</si>
  <si>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</si>
  <si>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</si>
  <si>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</si>
  <si>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</si>
  <si>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</si>
  <si>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</si>
  <si>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</si>
  <si>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</si>
  <si>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</si>
  <si>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</si>
  <si>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</si>
  <si>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</si>
  <si>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</si>
  <si>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</si>
  <si>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</si>
  <si>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</si>
  <si>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</si>
  <si>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</si>
  <si>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</si>
  <si>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</si>
  <si>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</si>
  <si>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</si>
  <si>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</si>
  <si>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</si>
  <si>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</si>
  <si>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</si>
  <si>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</si>
  <si>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</si>
  <si>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</si>
  <si>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</si>
  <si>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</si>
  <si>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</si>
  <si>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</si>
  <si>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</si>
  <si>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</si>
  <si>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</si>
  <si>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</si>
  <si>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</si>
  <si>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</si>
  <si>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</si>
  <si>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</si>
  <si>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</si>
  <si>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</si>
  <si>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駅南地下駐車場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</si>
  <si>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</si>
  <si>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</si>
  <si>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</si>
  <si>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</si>
  <si>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</si>
  <si>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</si>
  <si>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</si>
  <si>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</si>
  <si>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</si>
  <si>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</si>
  <si>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</si>
  <si>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</si>
  <si>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</si>
  <si>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</si>
  <si>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</si>
  <si>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</si>
  <si>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本駐車場は収容台数333台の機械式・自走式併用の地下駐車場である。他会計補助金を要しておらず独立採算制を保っており、各指標からも概ね順調に運営されているものと考える。</t>
    <rPh sb="1" eb="5">
      <t>ホンチュウシャジョウ</t>
    </rPh>
    <rPh sb="6" eb="10">
      <t>シュウヨウダイスウ</t>
    </rPh>
    <rPh sb="13" eb="14">
      <t>ダイ</t>
    </rPh>
    <rPh sb="15" eb="18">
      <t>キカイシキ</t>
    </rPh>
    <rPh sb="19" eb="24">
      <t>ジソウシキヘイヨウ</t>
    </rPh>
    <rPh sb="25" eb="30">
      <t>チカチュウシャジョウ</t>
    </rPh>
    <rPh sb="34" eb="35">
      <t>タ</t>
    </rPh>
    <rPh sb="59" eb="62">
      <t>カクシヒョウ</t>
    </rPh>
    <phoneticPr fontId="5"/>
  </si>
  <si>
    <t>　本駐車場はＪＲ浜松駅に隣接する本市の一等地に位置しており、別用途に活用している地上部を含めた⑦敷地の地価は高い。
　平成26年度に実施した改良工事に伴う企業債を償還中であるが、事業規模と比較し小さいため、指標への影響は少ないもの。</t>
    <rPh sb="1" eb="5">
      <t>ホンチュウシャジョウ</t>
    </rPh>
    <rPh sb="8" eb="11">
      <t>ハママツエキ</t>
    </rPh>
    <rPh sb="12" eb="14">
      <t>リンセツ</t>
    </rPh>
    <rPh sb="16" eb="18">
      <t>ホンシ</t>
    </rPh>
    <rPh sb="19" eb="22">
      <t>イットウチ</t>
    </rPh>
    <rPh sb="23" eb="25">
      <t>イチ</t>
    </rPh>
    <phoneticPr fontId="5"/>
  </si>
  <si>
    <t>　平成27年より、ＪＲ浜松駅南口の渋滞緩和、円滑な交通環境の確保のため入場後20分以内に出場する車両の駐車料金を無料とする措置を開始した。20分以内の利用は利用全体の3割程度を占めており、その他の利用も比較的短時間が多い。
　令和４年度は駅周辺の商業施設への人出が増えたことで増加し、コロナ禍前の水準近くまで戻ってきている。</t>
    <rPh sb="1" eb="3">
      <t>ヘイセイ</t>
    </rPh>
    <rPh sb="5" eb="6">
      <t>ネン</t>
    </rPh>
    <rPh sb="11" eb="13">
      <t>ハママツ</t>
    </rPh>
    <rPh sb="13" eb="16">
      <t>エキミナミグチ</t>
    </rPh>
    <rPh sb="17" eb="21">
      <t>ジュウタイカンワ</t>
    </rPh>
    <rPh sb="22" eb="24">
      <t>エンカツ</t>
    </rPh>
    <rPh sb="25" eb="29">
      <t>コウツウカンキョウ</t>
    </rPh>
    <rPh sb="30" eb="32">
      <t>カクホ</t>
    </rPh>
    <rPh sb="35" eb="38">
      <t>ニュウジョウゴ</t>
    </rPh>
    <rPh sb="40" eb="43">
      <t>フンイナイ</t>
    </rPh>
    <rPh sb="44" eb="46">
      <t>シュツジョウ</t>
    </rPh>
    <rPh sb="48" eb="50">
      <t>シャリョウ</t>
    </rPh>
    <rPh sb="51" eb="55">
      <t>チュウシャリョウキン</t>
    </rPh>
    <rPh sb="56" eb="58">
      <t>ムリョウ</t>
    </rPh>
    <rPh sb="61" eb="63">
      <t>ソチ</t>
    </rPh>
    <rPh sb="64" eb="66">
      <t>カイシ</t>
    </rPh>
    <rPh sb="71" eb="72">
      <t>フン</t>
    </rPh>
    <rPh sb="72" eb="74">
      <t>イナイ</t>
    </rPh>
    <rPh sb="75" eb="77">
      <t>リヨウ</t>
    </rPh>
    <rPh sb="78" eb="82">
      <t>リヨウゼンタイ</t>
    </rPh>
    <rPh sb="84" eb="87">
      <t>ワリテイド</t>
    </rPh>
    <rPh sb="88" eb="89">
      <t>シ</t>
    </rPh>
    <rPh sb="96" eb="97">
      <t>タ</t>
    </rPh>
    <rPh sb="98" eb="100">
      <t>リヨウ</t>
    </rPh>
    <rPh sb="101" eb="107">
      <t>ヒカクテキタンジカン</t>
    </rPh>
    <rPh sb="108" eb="109">
      <t>オオ</t>
    </rPh>
    <rPh sb="113" eb="115">
      <t>レイワ</t>
    </rPh>
    <rPh sb="116" eb="118">
      <t>ネンド</t>
    </rPh>
    <rPh sb="119" eb="122">
      <t>エキシュウヘン</t>
    </rPh>
    <rPh sb="123" eb="127">
      <t>ショウギョウシセツ</t>
    </rPh>
    <rPh sb="129" eb="131">
      <t>ヒトデ</t>
    </rPh>
    <rPh sb="132" eb="133">
      <t>フ</t>
    </rPh>
    <rPh sb="138" eb="140">
      <t>ゾウカ</t>
    </rPh>
    <rPh sb="145" eb="146">
      <t>カ</t>
    </rPh>
    <rPh sb="146" eb="147">
      <t>マエ</t>
    </rPh>
    <rPh sb="148" eb="150">
      <t>スイジュン</t>
    </rPh>
    <rPh sb="150" eb="151">
      <t>チカ</t>
    </rPh>
    <rPh sb="154" eb="155">
      <t>モド</t>
    </rPh>
    <phoneticPr fontId="5"/>
  </si>
  <si>
    <t>　現状経営状況は良好であり、ＪＲ浜松駅南口の混雑解消という公益性も高い駐車場である。
　一方、建設から25年以上経過しており、機械式駐車場の老朽化なども進展し、設備の更新や大規模改修などの大規模な投資が見込まれる。
　利用状況は堅調に推移しており、修繕費用を考慮しても収益で賄える見込みであるため、公の駐車場として継続して安定した経営を実施していく。</t>
    <rPh sb="1" eb="5">
      <t>ゲンジョウケイエイ</t>
    </rPh>
    <rPh sb="5" eb="7">
      <t>ジョウキョウ</t>
    </rPh>
    <rPh sb="8" eb="10">
      <t>リョウコウ</t>
    </rPh>
    <rPh sb="16" eb="19">
      <t>ハママツエキ</t>
    </rPh>
    <rPh sb="19" eb="21">
      <t>ミナミグチ</t>
    </rPh>
    <rPh sb="22" eb="24">
      <t>コンザツ</t>
    </rPh>
    <rPh sb="24" eb="26">
      <t>カイショウ</t>
    </rPh>
    <rPh sb="29" eb="32">
      <t>コウエキセイ</t>
    </rPh>
    <rPh sb="33" eb="34">
      <t>タカ</t>
    </rPh>
    <rPh sb="35" eb="38">
      <t>チュウシャジョウ</t>
    </rPh>
    <rPh sb="44" eb="46">
      <t>イッポウ</t>
    </rPh>
    <rPh sb="47" eb="49">
      <t>ケンセツ</t>
    </rPh>
    <rPh sb="53" eb="56">
      <t>ネンイジョウ</t>
    </rPh>
    <rPh sb="56" eb="58">
      <t>ケイカ</t>
    </rPh>
    <rPh sb="63" eb="66">
      <t>キカイシキ</t>
    </rPh>
    <rPh sb="66" eb="69">
      <t>チュウシャジョウ</t>
    </rPh>
    <rPh sb="70" eb="73">
      <t>ロウキュウカ</t>
    </rPh>
    <rPh sb="76" eb="78">
      <t>シンテン</t>
    </rPh>
    <rPh sb="80" eb="82">
      <t>セツビ</t>
    </rPh>
    <rPh sb="83" eb="85">
      <t>コウシン</t>
    </rPh>
    <rPh sb="86" eb="89">
      <t>ダイキボ</t>
    </rPh>
    <rPh sb="89" eb="91">
      <t>カイシュウ</t>
    </rPh>
    <rPh sb="94" eb="97">
      <t>ダイキボ</t>
    </rPh>
    <rPh sb="98" eb="100">
      <t>トウシ</t>
    </rPh>
    <rPh sb="101" eb="103">
      <t>ミコ</t>
    </rPh>
    <rPh sb="109" eb="113">
      <t>リヨウジョウキョウ</t>
    </rPh>
    <rPh sb="114" eb="116">
      <t>ケンチョウ</t>
    </rPh>
    <rPh sb="117" eb="119">
      <t>スイイ</t>
    </rPh>
    <rPh sb="124" eb="126">
      <t>シュウゼン</t>
    </rPh>
    <rPh sb="126" eb="128">
      <t>ヒヨウ</t>
    </rPh>
    <rPh sb="129" eb="131">
      <t>コウリョ</t>
    </rPh>
    <rPh sb="134" eb="136">
      <t>シュウエキ</t>
    </rPh>
    <rPh sb="137" eb="138">
      <t>マカナ</t>
    </rPh>
    <rPh sb="140" eb="142">
      <t>ミコ</t>
    </rPh>
    <rPh sb="149" eb="150">
      <t>オオヤケ</t>
    </rPh>
    <rPh sb="151" eb="154">
      <t>チュウシャジョウ</t>
    </rPh>
    <rPh sb="157" eb="159">
      <t>ケイゾク</t>
    </rPh>
    <rPh sb="161" eb="163">
      <t>アンテイ</t>
    </rPh>
    <rPh sb="165" eb="167">
      <t>ケイエイ</t>
    </rPh>
    <rPh sb="168" eb="170">
      <t>ジッシ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</si>
</sst>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184.6</c:v>
                </c:pt>
                <c:pt idx="1">
                  <c:v>233.2</c:v>
                </c:pt>
                <c:pt idx="2">
                  <c:v>168</c:v>
                </c:pt>
                <c:pt idx="3">
                  <c:v>193.4</c:v>
                </c:pt>
                <c:pt idx="4">
                  <c:v>175.8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F-46EA-8EB8-43CA7702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123.6</c:v>
                </c:pt>
                <c:pt idx="1">
                  <c:v>121.8</c:v>
                </c:pt>
                <c:pt idx="2">
                  <c:v>111.3</c:v>
                </c:pt>
                <c:pt idx="3">
                  <c:v>158.80000000000001</c:v>
                </c:pt>
                <c:pt idx="4">
                  <c:v>120.9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F-46EA-8EB8-43CA7702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35.200000000000003</c:v>
                </c:pt>
                <c:pt idx="1">
                  <c:v>30.2</c:v>
                </c:pt>
                <c:pt idx="2">
                  <c:v>32.799999999999997</c:v>
                </c:pt>
                <c:pt idx="3">
                  <c:v>23.2</c:v>
                </c:pt>
                <c:pt idx="4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511-A275-5A7E5AED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178.3</c:v>
                </c:pt>
                <c:pt idx="1">
                  <c:v>163.69999999999999</c:v>
                </c:pt>
                <c:pt idx="2">
                  <c:v>88</c:v>
                </c:pt>
                <c:pt idx="3">
                  <c:v>77.3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B-4511-A275-5A7E5AED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A6F-42AB-849C-1C19E6AE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F-42AB-849C-1C19E6AE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D0B-4636-89B1-13B36405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B-4636-89B1-13B36405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1-41DE-A29E-B47624DA3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11.2</c:v>
                </c:pt>
                <c:pt idx="1">
                  <c:v>6.5</c:v>
                </c:pt>
                <c:pt idx="2">
                  <c:v>10.1</c:v>
                </c:pt>
                <c:pt idx="3">
                  <c:v>8.6</c:v>
                </c:pt>
                <c:pt idx="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1-41DE-A29E-B47624DA3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9-47F8-80F7-4066D5865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103</c:v>
                </c:pt>
                <c:pt idx="1">
                  <c:v>54</c:v>
                </c:pt>
                <c:pt idx="2">
                  <c:v>654</c:v>
                </c:pt>
                <c:pt idx="3">
                  <c:v>2466</c:v>
                </c:pt>
                <c:pt idx="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9-47F8-80F7-4066D5865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326.7</c:v>
                </c:pt>
                <c:pt idx="1">
                  <c:v>327.9</c:v>
                </c:pt>
                <c:pt idx="2">
                  <c:v>268.2</c:v>
                </c:pt>
                <c:pt idx="3">
                  <c:v>297</c:v>
                </c:pt>
                <c:pt idx="4">
                  <c:v>318.60000000000002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A-45D8-8D73-F40CB156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184.2</c:v>
                </c:pt>
                <c:pt idx="1">
                  <c:v>184.2</c:v>
                </c:pt>
                <c:pt idx="2">
                  <c:v>153.80000000000001</c:v>
                </c:pt>
                <c:pt idx="3">
                  <c:v>163.5</c:v>
                </c:pt>
                <c:pt idx="4">
                  <c:v>178.3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A-45D8-8D73-F40CB156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105.2</c:v>
                </c:pt>
                <c:pt idx="1">
                  <c:v>167</c:v>
                </c:pt>
                <c:pt idx="2">
                  <c:v>90.5</c:v>
                </c:pt>
                <c:pt idx="3">
                  <c:v>119.7</c:v>
                </c:pt>
                <c:pt idx="4">
                  <c:v>94.7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D-4113-9832-7AB23E6D7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8.9</c:v>
                </c:pt>
                <c:pt idx="1">
                  <c:v>2.2000000000000002</c:v>
                </c:pt>
                <c:pt idx="2">
                  <c:v>-81</c:v>
                </c:pt>
                <c:pt idx="3">
                  <c:v>-25.1</c:v>
                </c:pt>
                <c:pt idx="4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D-4113-9832-7AB23E6D7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91347</c:v>
                </c:pt>
                <c:pt idx="1">
                  <c:v>111280</c:v>
                </c:pt>
                <c:pt idx="2">
                  <c:v>64918</c:v>
                </c:pt>
                <c:pt idx="3">
                  <c:v>84363</c:v>
                </c:pt>
                <c:pt idx="4">
                  <c:v>84152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B-48EA-9E23-7EBEE7DC3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18961</c:v>
                </c:pt>
                <c:pt idx="1">
                  <c:v>16100</c:v>
                </c:pt>
                <c:pt idx="2">
                  <c:v>4836</c:v>
                </c:pt>
                <c:pt idx="3">
                  <c:v>37213</c:v>
                </c:pt>
                <c:pt idx="4">
                  <c:v>17293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B-48EA-9E23-7EBEE7DC3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静岡県浜松市　駅南地下駐車場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10273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115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29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333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450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125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184.6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233.2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168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193.4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175.8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326.7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327.9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268.2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297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318.60000000000002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123.6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121.8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111.3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158.80000000000001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11.2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6.5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10.1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8.6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7.6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184.2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184.2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153.80000000000001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163.5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178.3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126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105.2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167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90.5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119.7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94.7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91347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111280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64918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84363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84152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103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54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654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2466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8.9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2.2000000000000002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-81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-25.1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-18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18961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16100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4836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37213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17293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128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1431373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98000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35.200000000000003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30.2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32.799999999999997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23.2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15.6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178.3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163.69999999999999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88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77.3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51.8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v2qA5NhB9PbW8YZGLuPA2F2c4tiNpKIx+sJ4Wh8UlmShTd4qQreuYy74kvGlpyTxzjI7CP3c3Hykq50zwb651A==" saltValue="wBEU9ZPM6T3NhRgm4lwZP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101</v>
      </c>
      <c r="AL5" s="47" t="s">
        <v>92</v>
      </c>
      <c r="AM5" s="47" t="s">
        <v>93</v>
      </c>
      <c r="AN5" s="47" t="s">
        <v>102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102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93</v>
      </c>
      <c r="BJ5" s="47" t="s">
        <v>102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102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92</v>
      </c>
      <c r="CE5" s="47" t="s">
        <v>93</v>
      </c>
      <c r="CF5" s="47" t="s">
        <v>102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102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93</v>
      </c>
      <c r="DD5" s="47" t="s">
        <v>102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91</v>
      </c>
      <c r="DM5" s="47" t="s">
        <v>92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103</v>
      </c>
      <c r="B6" s="48">
        <f>B8</f>
        <v>2022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静岡県浜松市</v>
      </c>
      <c r="I6" s="48" t="str">
        <f t="shared" si="1"/>
        <v>駅南地下駐車場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29</v>
      </c>
      <c r="S6" s="50" t="str">
        <f t="shared" si="1"/>
        <v>駅</v>
      </c>
      <c r="T6" s="50" t="str">
        <f t="shared" si="1"/>
        <v>有</v>
      </c>
      <c r="U6" s="51">
        <f t="shared" si="1"/>
        <v>10273</v>
      </c>
      <c r="V6" s="51">
        <f t="shared" si="1"/>
        <v>333</v>
      </c>
      <c r="W6" s="51">
        <f t="shared" si="1"/>
        <v>450</v>
      </c>
      <c r="X6" s="50" t="str">
        <f t="shared" si="1"/>
        <v>利用料金制</v>
      </c>
      <c r="Y6" s="52">
        <f>IF(Y8="-",NA(),Y8)</f>
        <v>184.6</v>
      </c>
      <c r="Z6" s="52">
        <f t="shared" ref="Z6:AH6" si="2">IF(Z8="-",NA(),Z8)</f>
        <v>233.2</v>
      </c>
      <c r="AA6" s="52">
        <f t="shared" si="2"/>
        <v>168</v>
      </c>
      <c r="AB6" s="52">
        <f t="shared" si="2"/>
        <v>193.4</v>
      </c>
      <c r="AC6" s="52">
        <f t="shared" si="2"/>
        <v>175.8</v>
      </c>
      <c r="AD6" s="52">
        <f t="shared" si="2"/>
        <v>123.6</v>
      </c>
      <c r="AE6" s="52">
        <f t="shared" si="2"/>
        <v>121.8</v>
      </c>
      <c r="AF6" s="52">
        <f t="shared" si="2"/>
        <v>111.3</v>
      </c>
      <c r="AG6" s="52">
        <f t="shared" si="2"/>
        <v>158.80000000000001</v>
      </c>
      <c r="AH6" s="52">
        <f t="shared" si="2"/>
        <v>120.9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11.2</v>
      </c>
      <c r="AP6" s="52">
        <f t="shared" si="3"/>
        <v>6.5</v>
      </c>
      <c r="AQ6" s="52">
        <f t="shared" si="3"/>
        <v>10.1</v>
      </c>
      <c r="AR6" s="52">
        <f t="shared" si="3"/>
        <v>8.6</v>
      </c>
      <c r="AS6" s="52">
        <f t="shared" si="3"/>
        <v>7.6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103</v>
      </c>
      <c r="BA6" s="53">
        <f t="shared" si="4"/>
        <v>54</v>
      </c>
      <c r="BB6" s="53">
        <f t="shared" si="4"/>
        <v>654</v>
      </c>
      <c r="BC6" s="53">
        <f t="shared" si="4"/>
        <v>2466</v>
      </c>
      <c r="BD6" s="53">
        <f t="shared" si="4"/>
        <v>58</v>
      </c>
      <c r="BE6" s="51" t="str">
        <f>IF(BE8="-","",IF(BE8="-","【-】","【"&amp;SUBSTITUTE(TEXT(BE8,"#,##0"),"-","△")&amp;"】"))</f>
        <v>【33】</v>
      </c>
      <c r="BF6" s="52">
        <f>IF(BF8="-",NA(),BF8)</f>
        <v>105.2</v>
      </c>
      <c r="BG6" s="52">
        <f t="shared" ref="BG6:BO6" si="5">IF(BG8="-",NA(),BG8)</f>
        <v>167</v>
      </c>
      <c r="BH6" s="52">
        <f t="shared" si="5"/>
        <v>90.5</v>
      </c>
      <c r="BI6" s="52">
        <f t="shared" si="5"/>
        <v>119.7</v>
      </c>
      <c r="BJ6" s="52">
        <f t="shared" si="5"/>
        <v>94.7</v>
      </c>
      <c r="BK6" s="52">
        <f t="shared" si="5"/>
        <v>8.9</v>
      </c>
      <c r="BL6" s="52">
        <f t="shared" si="5"/>
        <v>2.2000000000000002</v>
      </c>
      <c r="BM6" s="52">
        <f t="shared" si="5"/>
        <v>-81</v>
      </c>
      <c r="BN6" s="52">
        <f t="shared" si="5"/>
        <v>-25.1</v>
      </c>
      <c r="BO6" s="52">
        <f t="shared" si="5"/>
        <v>-18</v>
      </c>
      <c r="BP6" s="49" t="str">
        <f>IF(BP8="-","",IF(BP8="-","【-】","【"&amp;SUBSTITUTE(TEXT(BP8,"#,##0.0"),"-","△")&amp;"】"))</f>
        <v>【12.8】</v>
      </c>
      <c r="BQ6" s="53">
        <f>IF(BQ8="-",NA(),BQ8)</f>
        <v>91347</v>
      </c>
      <c r="BR6" s="53">
        <f t="shared" ref="BR6:BZ6" si="6">IF(BR8="-",NA(),BR8)</f>
        <v>111280</v>
      </c>
      <c r="BS6" s="53">
        <f t="shared" si="6"/>
        <v>64918</v>
      </c>
      <c r="BT6" s="53">
        <f t="shared" si="6"/>
        <v>84363</v>
      </c>
      <c r="BU6" s="53">
        <f t="shared" si="6"/>
        <v>84152</v>
      </c>
      <c r="BV6" s="53">
        <f t="shared" si="6"/>
        <v>18961</v>
      </c>
      <c r="BW6" s="53">
        <f t="shared" si="6"/>
        <v>16100</v>
      </c>
      <c r="BX6" s="53">
        <f t="shared" si="6"/>
        <v>4836</v>
      </c>
      <c r="BY6" s="53">
        <f t="shared" si="6"/>
        <v>37213</v>
      </c>
      <c r="BZ6" s="53">
        <f t="shared" si="6"/>
        <v>17293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104</v>
      </c>
      <c r="CM6" s="51">
        <f t="shared" ref="CM6:CN6" si="7">CM8</f>
        <v>1431373</v>
      </c>
      <c r="CN6" s="51">
        <f t="shared" si="7"/>
        <v>98000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104</v>
      </c>
      <c r="CZ6" s="52">
        <f>IF(CZ8="-",NA(),CZ8)</f>
        <v>35.200000000000003</v>
      </c>
      <c r="DA6" s="52">
        <f t="shared" ref="DA6:DI6" si="8">IF(DA8="-",NA(),DA8)</f>
        <v>30.2</v>
      </c>
      <c r="DB6" s="52">
        <f t="shared" si="8"/>
        <v>32.799999999999997</v>
      </c>
      <c r="DC6" s="52">
        <f t="shared" si="8"/>
        <v>23.2</v>
      </c>
      <c r="DD6" s="52">
        <f t="shared" si="8"/>
        <v>15.6</v>
      </c>
      <c r="DE6" s="52">
        <f t="shared" si="8"/>
        <v>178.3</v>
      </c>
      <c r="DF6" s="52">
        <f t="shared" si="8"/>
        <v>163.69999999999999</v>
      </c>
      <c r="DG6" s="52">
        <f t="shared" si="8"/>
        <v>88</v>
      </c>
      <c r="DH6" s="52">
        <f t="shared" si="8"/>
        <v>77.3</v>
      </c>
      <c r="DI6" s="52">
        <f t="shared" si="8"/>
        <v>51.8</v>
      </c>
      <c r="DJ6" s="49" t="str">
        <f>IF(DJ8="-","",IF(DJ8="-","【-】","【"&amp;SUBSTITUTE(TEXT(DJ8,"#,##0.0"),"-","△")&amp;"】"))</f>
        <v>【72.2】</v>
      </c>
      <c r="DK6" s="52">
        <f>IF(DK8="-",NA(),DK8)</f>
        <v>326.7</v>
      </c>
      <c r="DL6" s="52">
        <f t="shared" ref="DL6:DT6" si="9">IF(DL8="-",NA(),DL8)</f>
        <v>327.9</v>
      </c>
      <c r="DM6" s="52">
        <f t="shared" si="9"/>
        <v>268.2</v>
      </c>
      <c r="DN6" s="52">
        <f t="shared" si="9"/>
        <v>297</v>
      </c>
      <c r="DO6" s="52">
        <f t="shared" si="9"/>
        <v>318.60000000000002</v>
      </c>
      <c r="DP6" s="52">
        <f t="shared" si="9"/>
        <v>184.2</v>
      </c>
      <c r="DQ6" s="52">
        <f t="shared" si="9"/>
        <v>184.2</v>
      </c>
      <c r="DR6" s="52">
        <f t="shared" si="9"/>
        <v>153.80000000000001</v>
      </c>
      <c r="DS6" s="52">
        <f t="shared" si="9"/>
        <v>163.5</v>
      </c>
      <c r="DT6" s="52">
        <f t="shared" si="9"/>
        <v>178.3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105</v>
      </c>
      <c r="B7" s="48">
        <f t="shared" ref="B7:X7" si="10">B8</f>
        <v>2022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静岡県　浜松市</v>
      </c>
      <c r="I7" s="48" t="str">
        <f t="shared" si="10"/>
        <v>駅南地下駐車場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29</v>
      </c>
      <c r="S7" s="50" t="str">
        <f t="shared" si="10"/>
        <v>駅</v>
      </c>
      <c r="T7" s="50" t="str">
        <f t="shared" si="10"/>
        <v>有</v>
      </c>
      <c r="U7" s="51">
        <f t="shared" si="10"/>
        <v>10273</v>
      </c>
      <c r="V7" s="51">
        <f t="shared" si="10"/>
        <v>333</v>
      </c>
      <c r="W7" s="51">
        <f t="shared" si="10"/>
        <v>450</v>
      </c>
      <c r="X7" s="50" t="str">
        <f t="shared" si="10"/>
        <v>利用料金制</v>
      </c>
      <c r="Y7" s="52">
        <f>Y8</f>
        <v>184.6</v>
      </c>
      <c r="Z7" s="52">
        <f t="shared" ref="Z7:AH7" si="11">Z8</f>
        <v>233.2</v>
      </c>
      <c r="AA7" s="52">
        <f t="shared" si="11"/>
        <v>168</v>
      </c>
      <c r="AB7" s="52">
        <f t="shared" si="11"/>
        <v>193.4</v>
      </c>
      <c r="AC7" s="52">
        <f t="shared" si="11"/>
        <v>175.8</v>
      </c>
      <c r="AD7" s="52">
        <f t="shared" si="11"/>
        <v>123.6</v>
      </c>
      <c r="AE7" s="52">
        <f t="shared" si="11"/>
        <v>121.8</v>
      </c>
      <c r="AF7" s="52">
        <f t="shared" si="11"/>
        <v>111.3</v>
      </c>
      <c r="AG7" s="52">
        <f t="shared" si="11"/>
        <v>158.80000000000001</v>
      </c>
      <c r="AH7" s="52">
        <f t="shared" si="11"/>
        <v>120.9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11.2</v>
      </c>
      <c r="AP7" s="52">
        <f t="shared" si="12"/>
        <v>6.5</v>
      </c>
      <c r="AQ7" s="52">
        <f t="shared" si="12"/>
        <v>10.1</v>
      </c>
      <c r="AR7" s="52">
        <f t="shared" si="12"/>
        <v>8.6</v>
      </c>
      <c r="AS7" s="52">
        <f t="shared" si="12"/>
        <v>7.6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103</v>
      </c>
      <c r="BA7" s="53">
        <f t="shared" si="13"/>
        <v>54</v>
      </c>
      <c r="BB7" s="53">
        <f t="shared" si="13"/>
        <v>654</v>
      </c>
      <c r="BC7" s="53">
        <f t="shared" si="13"/>
        <v>2466</v>
      </c>
      <c r="BD7" s="53">
        <f t="shared" si="13"/>
        <v>58</v>
      </c>
      <c r="BE7" s="51"/>
      <c r="BF7" s="52">
        <f>BF8</f>
        <v>105.2</v>
      </c>
      <c r="BG7" s="52">
        <f t="shared" ref="BG7:BO7" si="14">BG8</f>
        <v>167</v>
      </c>
      <c r="BH7" s="52">
        <f t="shared" si="14"/>
        <v>90.5</v>
      </c>
      <c r="BI7" s="52">
        <f t="shared" si="14"/>
        <v>119.7</v>
      </c>
      <c r="BJ7" s="52">
        <f t="shared" si="14"/>
        <v>94.7</v>
      </c>
      <c r="BK7" s="52">
        <f t="shared" si="14"/>
        <v>8.9</v>
      </c>
      <c r="BL7" s="52">
        <f t="shared" si="14"/>
        <v>2.2000000000000002</v>
      </c>
      <c r="BM7" s="52">
        <f t="shared" si="14"/>
        <v>-81</v>
      </c>
      <c r="BN7" s="52">
        <f t="shared" si="14"/>
        <v>-25.1</v>
      </c>
      <c r="BO7" s="52">
        <f t="shared" si="14"/>
        <v>-18</v>
      </c>
      <c r="BP7" s="49"/>
      <c r="BQ7" s="53">
        <f>BQ8</f>
        <v>91347</v>
      </c>
      <c r="BR7" s="53">
        <f t="shared" ref="BR7:BZ7" si="15">BR8</f>
        <v>111280</v>
      </c>
      <c r="BS7" s="53">
        <f t="shared" si="15"/>
        <v>64918</v>
      </c>
      <c r="BT7" s="53">
        <f t="shared" si="15"/>
        <v>84363</v>
      </c>
      <c r="BU7" s="53">
        <f t="shared" si="15"/>
        <v>84152</v>
      </c>
      <c r="BV7" s="53">
        <f t="shared" si="15"/>
        <v>18961</v>
      </c>
      <c r="BW7" s="53">
        <f t="shared" si="15"/>
        <v>16100</v>
      </c>
      <c r="BX7" s="53">
        <f t="shared" si="15"/>
        <v>4836</v>
      </c>
      <c r="BY7" s="53">
        <f t="shared" si="15"/>
        <v>37213</v>
      </c>
      <c r="BZ7" s="53">
        <f t="shared" si="15"/>
        <v>17293</v>
      </c>
      <c r="CA7" s="51"/>
      <c r="CB7" s="52" t="s">
        <v>106</v>
      </c>
      <c r="CC7" s="52" t="s">
        <v>106</v>
      </c>
      <c r="CD7" s="52" t="s">
        <v>106</v>
      </c>
      <c r="CE7" s="52" t="s">
        <v>106</v>
      </c>
      <c r="CF7" s="52" t="s">
        <v>106</v>
      </c>
      <c r="CG7" s="52" t="s">
        <v>106</v>
      </c>
      <c r="CH7" s="52" t="s">
        <v>106</v>
      </c>
      <c r="CI7" s="52" t="s">
        <v>106</v>
      </c>
      <c r="CJ7" s="52" t="s">
        <v>106</v>
      </c>
      <c r="CK7" s="52" t="s">
        <v>104</v>
      </c>
      <c r="CL7" s="49"/>
      <c r="CM7" s="51">
        <f>CM8</f>
        <v>1431373</v>
      </c>
      <c r="CN7" s="51">
        <f>CN8</f>
        <v>98000</v>
      </c>
      <c r="CO7" s="52" t="s">
        <v>106</v>
      </c>
      <c r="CP7" s="52" t="s">
        <v>106</v>
      </c>
      <c r="CQ7" s="52" t="s">
        <v>106</v>
      </c>
      <c r="CR7" s="52" t="s">
        <v>106</v>
      </c>
      <c r="CS7" s="52" t="s">
        <v>106</v>
      </c>
      <c r="CT7" s="52" t="s">
        <v>106</v>
      </c>
      <c r="CU7" s="52" t="s">
        <v>106</v>
      </c>
      <c r="CV7" s="52" t="s">
        <v>106</v>
      </c>
      <c r="CW7" s="52" t="s">
        <v>106</v>
      </c>
      <c r="CX7" s="52" t="s">
        <v>104</v>
      </c>
      <c r="CY7" s="49"/>
      <c r="CZ7" s="52">
        <f>CZ8</f>
        <v>35.200000000000003</v>
      </c>
      <c r="DA7" s="52">
        <f t="shared" ref="DA7:DI7" si="16">DA8</f>
        <v>30.2</v>
      </c>
      <c r="DB7" s="52">
        <f t="shared" si="16"/>
        <v>32.799999999999997</v>
      </c>
      <c r="DC7" s="52">
        <f t="shared" si="16"/>
        <v>23.2</v>
      </c>
      <c r="DD7" s="52">
        <f t="shared" si="16"/>
        <v>15.6</v>
      </c>
      <c r="DE7" s="52">
        <f t="shared" si="16"/>
        <v>178.3</v>
      </c>
      <c r="DF7" s="52">
        <f t="shared" si="16"/>
        <v>163.69999999999999</v>
      </c>
      <c r="DG7" s="52">
        <f t="shared" si="16"/>
        <v>88</v>
      </c>
      <c r="DH7" s="52">
        <f t="shared" si="16"/>
        <v>77.3</v>
      </c>
      <c r="DI7" s="52">
        <f t="shared" si="16"/>
        <v>51.8</v>
      </c>
      <c r="DJ7" s="49"/>
      <c r="DK7" s="52">
        <f>DK8</f>
        <v>326.7</v>
      </c>
      <c r="DL7" s="52">
        <f t="shared" ref="DL7:DT7" si="17">DL8</f>
        <v>327.9</v>
      </c>
      <c r="DM7" s="52">
        <f t="shared" si="17"/>
        <v>268.2</v>
      </c>
      <c r="DN7" s="52">
        <f t="shared" si="17"/>
        <v>297</v>
      </c>
      <c r="DO7" s="52">
        <f t="shared" si="17"/>
        <v>318.60000000000002</v>
      </c>
      <c r="DP7" s="52">
        <f t="shared" si="17"/>
        <v>184.2</v>
      </c>
      <c r="DQ7" s="52">
        <f t="shared" si="17"/>
        <v>184.2</v>
      </c>
      <c r="DR7" s="52">
        <f t="shared" si="17"/>
        <v>153.80000000000001</v>
      </c>
      <c r="DS7" s="52">
        <f t="shared" si="17"/>
        <v>163.5</v>
      </c>
      <c r="DT7" s="52">
        <f t="shared" si="17"/>
        <v>178.3</v>
      </c>
      <c r="DU7" s="49"/>
    </row>
    <row r="8" spans="1:125" s="54" customFormat="1" x14ac:dyDescent="0.15">
      <c r="A8" s="37"/>
      <c r="B8" s="55">
        <v>2022</v>
      </c>
      <c r="C8" s="55">
        <v>221309</v>
      </c>
      <c r="D8" s="55">
        <v>47</v>
      </c>
      <c r="E8" s="55">
        <v>14</v>
      </c>
      <c r="F8" s="55">
        <v>0</v>
      </c>
      <c r="G8" s="55">
        <v>9</v>
      </c>
      <c r="H8" s="55" t="s">
        <v>107</v>
      </c>
      <c r="I8" s="55" t="s">
        <v>108</v>
      </c>
      <c r="J8" s="55" t="s">
        <v>109</v>
      </c>
      <c r="K8" s="55" t="s">
        <v>110</v>
      </c>
      <c r="L8" s="55" t="s">
        <v>111</v>
      </c>
      <c r="M8" s="55" t="s">
        <v>112</v>
      </c>
      <c r="N8" s="55" t="s">
        <v>113</v>
      </c>
      <c r="O8" s="56" t="s">
        <v>114</v>
      </c>
      <c r="P8" s="57" t="s">
        <v>115</v>
      </c>
      <c r="Q8" s="57" t="s">
        <v>116</v>
      </c>
      <c r="R8" s="58">
        <v>29</v>
      </c>
      <c r="S8" s="57" t="s">
        <v>117</v>
      </c>
      <c r="T8" s="57" t="s">
        <v>118</v>
      </c>
      <c r="U8" s="58">
        <v>10273</v>
      </c>
      <c r="V8" s="58">
        <v>333</v>
      </c>
      <c r="W8" s="58">
        <v>450</v>
      </c>
      <c r="X8" s="57" t="s">
        <v>119</v>
      </c>
      <c r="Y8" s="59">
        <v>184.6</v>
      </c>
      <c r="Z8" s="59">
        <v>233.2</v>
      </c>
      <c r="AA8" s="59">
        <v>168</v>
      </c>
      <c r="AB8" s="59">
        <v>193.4</v>
      </c>
      <c r="AC8" s="59">
        <v>175.8</v>
      </c>
      <c r="AD8" s="59">
        <v>123.6</v>
      </c>
      <c r="AE8" s="59">
        <v>121.8</v>
      </c>
      <c r="AF8" s="59">
        <v>111.3</v>
      </c>
      <c r="AG8" s="59">
        <v>158.80000000000001</v>
      </c>
      <c r="AH8" s="59">
        <v>120.9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11.2</v>
      </c>
      <c r="AP8" s="59">
        <v>6.5</v>
      </c>
      <c r="AQ8" s="59">
        <v>10.1</v>
      </c>
      <c r="AR8" s="59">
        <v>8.6</v>
      </c>
      <c r="AS8" s="59">
        <v>7.6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103</v>
      </c>
      <c r="BA8" s="60">
        <v>54</v>
      </c>
      <c r="BB8" s="60">
        <v>654</v>
      </c>
      <c r="BC8" s="60">
        <v>2466</v>
      </c>
      <c r="BD8" s="60">
        <v>58</v>
      </c>
      <c r="BE8" s="60">
        <v>33</v>
      </c>
      <c r="BF8" s="59">
        <v>105.2</v>
      </c>
      <c r="BG8" s="59">
        <v>167</v>
      </c>
      <c r="BH8" s="59">
        <v>90.5</v>
      </c>
      <c r="BI8" s="59">
        <v>119.7</v>
      </c>
      <c r="BJ8" s="59">
        <v>94.7</v>
      </c>
      <c r="BK8" s="59">
        <v>8.9</v>
      </c>
      <c r="BL8" s="59">
        <v>2.2000000000000002</v>
      </c>
      <c r="BM8" s="59">
        <v>-81</v>
      </c>
      <c r="BN8" s="59">
        <v>-25.1</v>
      </c>
      <c r="BO8" s="59">
        <v>-18</v>
      </c>
      <c r="BP8" s="56">
        <v>12.8</v>
      </c>
      <c r="BQ8" s="60">
        <v>91347</v>
      </c>
      <c r="BR8" s="60">
        <v>111280</v>
      </c>
      <c r="BS8" s="60">
        <v>64918</v>
      </c>
      <c r="BT8" s="61">
        <v>84363</v>
      </c>
      <c r="BU8" s="61">
        <v>84152</v>
      </c>
      <c r="BV8" s="60">
        <v>18961</v>
      </c>
      <c r="BW8" s="60">
        <v>16100</v>
      </c>
      <c r="BX8" s="60">
        <v>4836</v>
      </c>
      <c r="BY8" s="60">
        <v>37213</v>
      </c>
      <c r="BZ8" s="60">
        <v>17293</v>
      </c>
      <c r="CA8" s="58">
        <v>10556</v>
      </c>
      <c r="CB8" s="59" t="s">
        <v>111</v>
      </c>
      <c r="CC8" s="59" t="s">
        <v>111</v>
      </c>
      <c r="CD8" s="59" t="s">
        <v>111</v>
      </c>
      <c r="CE8" s="59" t="s">
        <v>111</v>
      </c>
      <c r="CF8" s="59" t="s">
        <v>111</v>
      </c>
      <c r="CG8" s="59" t="s">
        <v>111</v>
      </c>
      <c r="CH8" s="59" t="s">
        <v>111</v>
      </c>
      <c r="CI8" s="59" t="s">
        <v>111</v>
      </c>
      <c r="CJ8" s="59" t="s">
        <v>111</v>
      </c>
      <c r="CK8" s="59" t="s">
        <v>111</v>
      </c>
      <c r="CL8" s="56" t="s">
        <v>111</v>
      </c>
      <c r="CM8" s="58">
        <v>1431373</v>
      </c>
      <c r="CN8" s="58">
        <v>98000</v>
      </c>
      <c r="CO8" s="59" t="s">
        <v>111</v>
      </c>
      <c r="CP8" s="59" t="s">
        <v>111</v>
      </c>
      <c r="CQ8" s="59" t="s">
        <v>111</v>
      </c>
      <c r="CR8" s="59" t="s">
        <v>111</v>
      </c>
      <c r="CS8" s="59" t="s">
        <v>111</v>
      </c>
      <c r="CT8" s="59" t="s">
        <v>111</v>
      </c>
      <c r="CU8" s="59" t="s">
        <v>111</v>
      </c>
      <c r="CV8" s="59" t="s">
        <v>111</v>
      </c>
      <c r="CW8" s="59" t="s">
        <v>111</v>
      </c>
      <c r="CX8" s="59" t="s">
        <v>111</v>
      </c>
      <c r="CY8" s="56" t="s">
        <v>111</v>
      </c>
      <c r="CZ8" s="59">
        <v>35.200000000000003</v>
      </c>
      <c r="DA8" s="59">
        <v>30.2</v>
      </c>
      <c r="DB8" s="59">
        <v>32.799999999999997</v>
      </c>
      <c r="DC8" s="59">
        <v>23.2</v>
      </c>
      <c r="DD8" s="59">
        <v>15.6</v>
      </c>
      <c r="DE8" s="59">
        <v>178.3</v>
      </c>
      <c r="DF8" s="59">
        <v>163.69999999999999</v>
      </c>
      <c r="DG8" s="59">
        <v>88</v>
      </c>
      <c r="DH8" s="59">
        <v>77.3</v>
      </c>
      <c r="DI8" s="59">
        <v>51.8</v>
      </c>
      <c r="DJ8" s="56">
        <v>72.2</v>
      </c>
      <c r="DK8" s="59">
        <v>326.7</v>
      </c>
      <c r="DL8" s="59">
        <v>327.9</v>
      </c>
      <c r="DM8" s="59">
        <v>268.2</v>
      </c>
      <c r="DN8" s="59">
        <v>297</v>
      </c>
      <c r="DO8" s="59">
        <v>318.60000000000002</v>
      </c>
      <c r="DP8" s="59">
        <v>184.2</v>
      </c>
      <c r="DQ8" s="59">
        <v>184.2</v>
      </c>
      <c r="DR8" s="59">
        <v>153.80000000000001</v>
      </c>
      <c r="DS8" s="59">
        <v>163.5</v>
      </c>
      <c r="DT8" s="59">
        <v>178.3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2024-01-24T04:24:59Z</cp:lastPrinted>
  <dcterms:created xsi:type="dcterms:W3CDTF">2024-01-11T00:11:06Z</dcterms:created>
  <dcterms:modified xsi:type="dcterms:W3CDTF">2024-01-24T04:29:16Z</dcterms:modified>
  <cp:category/>
</cp:coreProperties>
</file>