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ePdZySC6XEQ3BpJawlymMtIA/pKE2jvxBTwoNMH1sOUTu+5qw727HGdubn+WAPqOP4ehiXTcQs8w3x7ONNVrg==" workbookSaltValue="y53LwxO+4cAoozPhOE+eLQ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FL32" i="4"/>
  <c r="BX32" i="4"/>
  <c r="HM78" i="4"/>
  <c r="FL54" i="4"/>
  <c r="CS78" i="4"/>
  <c r="BX54" i="4"/>
  <c r="C11" i="5"/>
  <c r="D11" i="5"/>
  <c r="E11" i="5"/>
  <c r="B11" i="5"/>
  <c r="JJ78" i="4" l="1"/>
  <c r="GR54" i="4"/>
  <c r="GR32" i="4"/>
  <c r="EO78" i="4"/>
  <c r="DD54" i="4"/>
  <c r="DD32" i="4"/>
  <c r="P32" i="4"/>
  <c r="U78" i="4"/>
  <c r="P54" i="4"/>
  <c r="KF54" i="4"/>
  <c r="KF32" i="4"/>
  <c r="KC78" i="4"/>
  <c r="FH78" i="4"/>
  <c r="DS54" i="4"/>
  <c r="DS32" i="4"/>
  <c r="AN78" i="4"/>
  <c r="AE54" i="4"/>
  <c r="HG54" i="4"/>
  <c r="HG32" i="4"/>
  <c r="AE32" i="4"/>
  <c r="KU54" i="4"/>
  <c r="KU32" i="4"/>
  <c r="BZ78" i="4"/>
  <c r="BI54" i="4"/>
  <c r="LY54" i="4"/>
  <c r="LY32" i="4"/>
  <c r="LO78" i="4"/>
  <c r="IK54" i="4"/>
  <c r="BI32" i="4"/>
  <c r="IK32" i="4"/>
  <c r="GT78" i="4"/>
  <c r="EW54" i="4"/>
  <c r="EW32" i="4"/>
  <c r="GA78" i="4"/>
  <c r="EH54" i="4"/>
  <c r="BG78" i="4"/>
  <c r="AT54" i="4"/>
  <c r="AT32" i="4"/>
  <c r="LJ32" i="4"/>
  <c r="LJ54" i="4"/>
  <c r="KV78" i="4"/>
  <c r="HV54" i="4"/>
  <c r="HV32" i="4"/>
  <c r="EH32" i="4"/>
</calcChain>
</file>

<file path=xl/sharedStrings.xml><?xml version="1.0" encoding="utf-8"?>
<sst xmlns="http://schemas.openxmlformats.org/spreadsheetml/2006/main" count="320" uniqueCount="203">
  <si>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</si>
  <si>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</si>
  <si>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</si>
  <si>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</si>
  <si>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</si>
  <si>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</si>
  <si>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</si>
  <si>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</si>
  <si>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</si>
  <si>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</si>
  <si>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</si>
  <si>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</si>
  <si>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</si>
  <si>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</si>
  <si>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</si>
  <si>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</si>
  <si>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</si>
  <si>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</si>
  <si>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</si>
  <si>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</si>
  <si>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</si>
  <si>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</si>
  <si>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</si>
  <si>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</si>
  <si>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</si>
  <si>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</si>
  <si>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</si>
  <si>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</si>
  <si>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</si>
  <si>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</si>
  <si>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</si>
  <si>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</si>
  <si>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</si>
  <si>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</si>
  <si>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</si>
  <si>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</si>
  <si>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</si>
  <si>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</si>
  <si>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</si>
  <si>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</si>
  <si>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</si>
  <si>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</si>
  <si>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</si>
  <si>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</si>
  <si>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</si>
  <si>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</si>
  <si>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</si>
  <si>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</si>
  <si>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</si>
  <si>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</si>
  <si>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</si>
  <si>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</si>
  <si>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</si>
  <si>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</si>
  <si>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</si>
  <si>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</si>
  <si>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</si>
  <si>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</si>
  <si>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</si>
  <si>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</si>
  <si>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</si>
  <si>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</si>
  <si>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</si>
  <si>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</si>
  <si>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</si>
  <si>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</si>
  <si>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</si>
  <si>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</si>
  <si>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</si>
  <si>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</si>
  <si>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</si>
  <si>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</si>
  <si>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</si>
  <si>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</si>
  <si>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</si>
  <si>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</si>
  <si>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</si>
  <si>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</si>
  <si>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</si>
  <si>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</si>
  <si>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</si>
  <si>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</si>
  <si>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</si>
  <si>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</si>
  <si>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</si>
  <si>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</si>
  <si>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</si>
  <si>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</si>
  <si>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</si>
  <si>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</si>
  <si>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</si>
  <si>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</si>
  <si>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</si>
  <si>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</si>
  <si>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</si>
  <si>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</si>
  <si>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</si>
  <si>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</si>
  <si>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</si>
  <si>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</si>
  <si>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</si>
  <si>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</si>
  <si>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</si>
  <si>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</si>
  <si>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</si>
  <si>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</si>
  <si>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</si>
  <si>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</si>
  <si>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</si>
  <si>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</si>
  <si>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</si>
  <si>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</si>
  <si>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</si>
  <si>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</si>
  <si>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</si>
  <si>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</si>
  <si>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</si>
  <si>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</si>
  <si>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</si>
  <si>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</si>
  <si>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</si>
  <si>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</si>
  <si>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</si>
  <si>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</si>
  <si>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</si>
  <si>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</si>
  <si>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</si>
  <si>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</si>
  <si>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</si>
  <si>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</si>
  <si>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</si>
  <si>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</si>
  <si>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</si>
  <si>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</si>
  <si>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</si>
  <si>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</si>
  <si>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</si>
  <si>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</si>
  <si>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</si>
  <si>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</si>
  <si>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</si>
  <si>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</si>
  <si>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</si>
  <si>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</si>
  <si>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</si>
  <si>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</si>
  <si>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</si>
  <si>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</si>
  <si>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</si>
  <si>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</si>
  <si>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</si>
  <si>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</si>
  <si>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</si>
  <si>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</si>
  <si>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</si>
  <si>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</si>
  <si>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</si>
  <si>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</si>
  <si>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</si>
  <si>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</si>
  <si>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</si>
  <si>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</si>
  <si>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</si>
  <si>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</si>
  <si>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</si>
  <si>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</si>
  <si>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</si>
  <si>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</si>
  <si>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</si>
  <si>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</si>
  <si>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</si>
  <si>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</si>
  <si>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</si>
  <si>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</si>
  <si>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</si>
  <si>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</si>
  <si>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</si>
  <si>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</si>
  <si>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</si>
  <si>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</si>
  <si>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</si>
  <si>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</si>
  <si>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</si>
  <si>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</si>
  <si>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</si>
  <si>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</si>
  <si>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</si>
  <si>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</si>
  <si>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</si>
  <si>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対象</t>
  </si>
  <si>
    <t>訓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</si>
  <si>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</si>
  <si>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</si>
  <si>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</si>
  <si>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</si>
  <si>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</si>
  <si>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</si>
  <si>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</si>
  <si>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</si>
  <si>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浜松市リハビリテーション病院は、地域のリハビリテーション医療の中核を担う病院として、急性期を過ぎた患者が日常生活や社会に復帰できるよう、専門的な医療や支援を行っており、質の高い回復期医療を提供している。</t>
    <rPh sb="0" eb="3">
      <t>ハママツシ</t>
    </rPh>
    <rPh sb="12" eb="14">
      <t>ビョウイン</t>
    </rPh>
    <rPh sb="16" eb="18">
      <t>チイキ</t>
    </rPh>
    <rPh sb="28" eb="30">
      <t>イリョウ</t>
    </rPh>
    <rPh sb="31" eb="33">
      <t>チュウカク</t>
    </rPh>
    <rPh sb="34" eb="35">
      <t>ニナ</t>
    </rPh>
    <rPh sb="36" eb="38">
      <t>ビョウイン</t>
    </rPh>
    <rPh sb="42" eb="45">
      <t>キュウセイキ</t>
    </rPh>
    <rPh sb="46" eb="47">
      <t>ス</t>
    </rPh>
    <rPh sb="49" eb="51">
      <t>カンジャ</t>
    </rPh>
    <rPh sb="52" eb="54">
      <t>ニチジョウ</t>
    </rPh>
    <rPh sb="54" eb="56">
      <t>セイカツ</t>
    </rPh>
    <rPh sb="57" eb="59">
      <t>シャカイ</t>
    </rPh>
    <rPh sb="60" eb="62">
      <t>フッキ</t>
    </rPh>
    <rPh sb="68" eb="71">
      <t>センモンテキ</t>
    </rPh>
    <rPh sb="72" eb="74">
      <t>イリョウ</t>
    </rPh>
    <rPh sb="75" eb="77">
      <t>シエン</t>
    </rPh>
    <rPh sb="78" eb="79">
      <t>オコナ</t>
    </rPh>
    <rPh sb="84" eb="85">
      <t>シツ</t>
    </rPh>
    <rPh sb="86" eb="87">
      <t>タカ</t>
    </rPh>
    <rPh sb="88" eb="90">
      <t>カイフク</t>
    </rPh>
    <rPh sb="90" eb="91">
      <t>キ</t>
    </rPh>
    <rPh sb="91" eb="93">
      <t>イリョウ</t>
    </rPh>
    <rPh sb="94" eb="96">
      <t>テイキョウ</t>
    </rPh>
    <phoneticPr fontId="5"/>
  </si>
  <si>
    <t>平成11年度に国から国立浜松病院の移譲を受け、浜松市リハビリテーション病院を開設したが、病院施設の老朽化は著しく耐震性も確保できないため、平成26年度に新病院の建設を行ったところである。また、医療機器については、耐用年数を経過している機器もあり、順次、更新が必要な状態となっている。</t>
    <rPh sb="0" eb="2">
      <t>ヘイセイ</t>
    </rPh>
    <rPh sb="4" eb="5">
      <t>ネン</t>
    </rPh>
    <rPh sb="5" eb="6">
      <t>ド</t>
    </rPh>
    <rPh sb="7" eb="8">
      <t>クニ</t>
    </rPh>
    <rPh sb="10" eb="12">
      <t>コクリツ</t>
    </rPh>
    <rPh sb="12" eb="14">
      <t>ハママツ</t>
    </rPh>
    <rPh sb="14" eb="16">
      <t>ビョウイン</t>
    </rPh>
    <rPh sb="17" eb="19">
      <t>イジョウ</t>
    </rPh>
    <rPh sb="20" eb="21">
      <t>ウ</t>
    </rPh>
    <rPh sb="23" eb="26">
      <t>ハママツシ</t>
    </rPh>
    <rPh sb="35" eb="37">
      <t>ビョウイン</t>
    </rPh>
    <rPh sb="38" eb="40">
      <t>カイセツ</t>
    </rPh>
    <rPh sb="44" eb="46">
      <t>ビョウイン</t>
    </rPh>
    <rPh sb="46" eb="48">
      <t>シセツ</t>
    </rPh>
    <rPh sb="49" eb="52">
      <t>ロウキュウカ</t>
    </rPh>
    <rPh sb="53" eb="54">
      <t>イチジル</t>
    </rPh>
    <rPh sb="56" eb="59">
      <t>タイシンセイ</t>
    </rPh>
    <rPh sb="60" eb="62">
      <t>カクホ</t>
    </rPh>
    <rPh sb="69" eb="71">
      <t>ヘイセイ</t>
    </rPh>
    <rPh sb="73" eb="74">
      <t>ネン</t>
    </rPh>
    <rPh sb="74" eb="75">
      <t>ド</t>
    </rPh>
    <rPh sb="76" eb="79">
      <t>シンビョウイン</t>
    </rPh>
    <rPh sb="80" eb="82">
      <t>ケンセツ</t>
    </rPh>
    <rPh sb="83" eb="84">
      <t>オコナ</t>
    </rPh>
    <rPh sb="96" eb="98">
      <t>イリョウ</t>
    </rPh>
    <rPh sb="98" eb="100">
      <t>キキ</t>
    </rPh>
    <rPh sb="106" eb="108">
      <t>タイヨウ</t>
    </rPh>
    <rPh sb="108" eb="110">
      <t>ネンスウ</t>
    </rPh>
    <rPh sb="111" eb="113">
      <t>ケイカ</t>
    </rPh>
    <rPh sb="117" eb="119">
      <t>キキ</t>
    </rPh>
    <rPh sb="123" eb="125">
      <t>ジュンジ</t>
    </rPh>
    <rPh sb="126" eb="128">
      <t>コウシン</t>
    </rPh>
    <rPh sb="129" eb="131">
      <t>ヒツヨウ</t>
    </rPh>
    <rPh sb="132" eb="134">
      <t>ジョウタイ</t>
    </rPh>
    <phoneticPr fontId="5"/>
  </si>
  <si>
    <t>経常収支比率は、平成27～30年度決算において、100%を超えている。職員の確保に努めた結果、入院体制が整備され、リハビリ提供単位が増加したことによって収益増加に繋がり、経営の健全化を図ることができた。また、平成30年度の病床利用率も94.9%で、ほぼ満床の状態である。入院判定会議によるベッドコントロールによって、効率的な病院運営を行うことができている。</t>
    <rPh sb="0" eb="2">
      <t>ケイジョウ</t>
    </rPh>
    <rPh sb="2" eb="4">
      <t>シュウシ</t>
    </rPh>
    <rPh sb="4" eb="6">
      <t>ヒリツ</t>
    </rPh>
    <rPh sb="8" eb="10">
      <t>ヘイセイ</t>
    </rPh>
    <rPh sb="15" eb="16">
      <t>ネン</t>
    </rPh>
    <rPh sb="16" eb="17">
      <t>ド</t>
    </rPh>
    <rPh sb="17" eb="19">
      <t>ケッサン</t>
    </rPh>
    <rPh sb="29" eb="30">
      <t>コ</t>
    </rPh>
    <rPh sb="35" eb="37">
      <t>ショクイン</t>
    </rPh>
    <rPh sb="38" eb="40">
      <t>カクホ</t>
    </rPh>
    <rPh sb="41" eb="42">
      <t>ツト</t>
    </rPh>
    <rPh sb="44" eb="46">
      <t>ケッカ</t>
    </rPh>
    <rPh sb="47" eb="49">
      <t>ニュウイン</t>
    </rPh>
    <rPh sb="49" eb="51">
      <t>タイセイ</t>
    </rPh>
    <rPh sb="52" eb="54">
      <t>セイビ</t>
    </rPh>
    <rPh sb="61" eb="63">
      <t>テイキョウ</t>
    </rPh>
    <rPh sb="63" eb="65">
      <t>タンイ</t>
    </rPh>
    <rPh sb="66" eb="68">
      <t>ゾウカ</t>
    </rPh>
    <rPh sb="76" eb="78">
      <t>シュウエキ</t>
    </rPh>
    <rPh sb="78" eb="80">
      <t>ゾウカ</t>
    </rPh>
    <rPh sb="81" eb="82">
      <t>ツナ</t>
    </rPh>
    <rPh sb="85" eb="87">
      <t>ケイエイ</t>
    </rPh>
    <rPh sb="88" eb="91">
      <t>ケンゼンカ</t>
    </rPh>
    <rPh sb="92" eb="93">
      <t>ハカ</t>
    </rPh>
    <rPh sb="104" eb="106">
      <t>ヘイセイ</t>
    </rPh>
    <rPh sb="108" eb="109">
      <t>ネン</t>
    </rPh>
    <rPh sb="109" eb="110">
      <t>ド</t>
    </rPh>
    <rPh sb="111" eb="113">
      <t>ビョウショウ</t>
    </rPh>
    <rPh sb="113" eb="116">
      <t>リヨウリツ</t>
    </rPh>
    <rPh sb="126" eb="128">
      <t>マンショウ</t>
    </rPh>
    <rPh sb="129" eb="131">
      <t>ジョウタイ</t>
    </rPh>
    <rPh sb="135" eb="137">
      <t>ニュウイン</t>
    </rPh>
    <rPh sb="137" eb="139">
      <t>ハンテイ</t>
    </rPh>
    <rPh sb="139" eb="141">
      <t>カイギ</t>
    </rPh>
    <rPh sb="158" eb="160">
      <t>コウリツ</t>
    </rPh>
    <rPh sb="160" eb="161">
      <t>テキ</t>
    </rPh>
    <rPh sb="162" eb="164">
      <t>ビョウイン</t>
    </rPh>
    <rPh sb="164" eb="166">
      <t>ウンエイ</t>
    </rPh>
    <rPh sb="167" eb="168">
      <t>オコナ</t>
    </rPh>
    <phoneticPr fontId="5"/>
  </si>
  <si>
    <t>浜松市リハビリテーション病院は、平成18年度から指定管理者制度を導入し、平成26年度に新病院の建設を行っている。現在の指定管理者の効率的な病院経営のもと、専門的かつ高度なリハビリテーション医療が提供できており、今後も必要な医療機器の更新需要に対応するとともに、累積欠損金の解消など、更なる経営改善を図る必要がある。</t>
    <rPh sb="36" eb="38">
      <t>ヘイセイ</t>
    </rPh>
    <rPh sb="40" eb="41">
      <t>ネン</t>
    </rPh>
    <rPh sb="41" eb="42">
      <t>ド</t>
    </rPh>
    <rPh sb="43" eb="46">
      <t>シンビョウイン</t>
    </rPh>
    <rPh sb="47" eb="49">
      <t>ケンセツ</t>
    </rPh>
    <rPh sb="50" eb="51">
      <t>オコナ</t>
    </rPh>
    <rPh sb="56" eb="58">
      <t>ゲンザイ</t>
    </rPh>
    <rPh sb="59" eb="61">
      <t>シテイ</t>
    </rPh>
    <rPh sb="61" eb="64">
      <t>カンリシャ</t>
    </rPh>
    <rPh sb="65" eb="68">
      <t>コウリツテキ</t>
    </rPh>
    <rPh sb="69" eb="71">
      <t>ビョウイン</t>
    </rPh>
    <rPh sb="71" eb="73">
      <t>ケイエイ</t>
    </rPh>
    <rPh sb="97" eb="99">
      <t>テイキョウ</t>
    </rPh>
    <rPh sb="105" eb="107">
      <t>コンゴ</t>
    </rPh>
    <rPh sb="108" eb="110">
      <t>ヒツヨウ</t>
    </rPh>
    <rPh sb="111" eb="113">
      <t>イリョウ</t>
    </rPh>
    <rPh sb="113" eb="115">
      <t>キキ</t>
    </rPh>
    <rPh sb="116" eb="118">
      <t>コウシン</t>
    </rPh>
    <rPh sb="118" eb="120">
      <t>ジュヨウ</t>
    </rPh>
    <rPh sb="121" eb="123">
      <t>タイオウ</t>
    </rPh>
    <rPh sb="130" eb="132">
      <t>ルイセキ</t>
    </rPh>
    <rPh sb="132" eb="135">
      <t>ケッソンキン</t>
    </rPh>
    <rPh sb="136" eb="138">
      <t>カイショウ</t>
    </rPh>
    <rPh sb="141" eb="142">
      <t>サラ</t>
    </rPh>
    <rPh sb="144" eb="146">
      <t>ケイエイ</t>
    </rPh>
    <rPh sb="146" eb="148">
      <t>カイゼン</t>
    </rPh>
    <rPh sb="149" eb="150">
      <t>ハカ</t>
    </rPh>
    <rPh sb="151" eb="153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</si>
</sst>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77.900000000000006</c:v>
                </c:pt>
                <c:pt idx="1">
                  <c:v>90.1</c:v>
                </c:pt>
                <c:pt idx="2">
                  <c:v>94.9</c:v>
                </c:pt>
                <c:pt idx="3">
                  <c:v>94.8</c:v>
                </c:pt>
                <c:pt idx="4">
                  <c:v>94.9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64-482B-8994-33E25220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98176"/>
        <c:axId val="23490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69.8</c:v>
                </c:pt>
                <c:pt idx="2">
                  <c:v>71.2</c:v>
                </c:pt>
                <c:pt idx="3">
                  <c:v>73</c:v>
                </c:pt>
                <c:pt idx="4">
                  <c:v>72.099999999999994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64-482B-8994-33E25220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98176"/>
        <c:axId val="234900096"/>
      </c:lineChart>
      <c:dateAx>
        <c:axId val="23489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900096"/>
        <c:crosses val="autoZero"/>
        <c:auto val="1"/>
        <c:lblOffset val="100"/>
        <c:baseTimeUnit val="years"/>
      </c:dateAx>
      <c:valAx>
        <c:axId val="23490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4898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7561</c:v>
                </c:pt>
                <c:pt idx="1">
                  <c:v>7225</c:v>
                </c:pt>
                <c:pt idx="2">
                  <c:v>7168</c:v>
                </c:pt>
                <c:pt idx="3">
                  <c:v>7011</c:v>
                </c:pt>
                <c:pt idx="4">
                  <c:v>7102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05-4F68-9B52-F6E4EAA4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72800"/>
        <c:axId val="23617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11173</c:v>
                </c:pt>
                <c:pt idx="1">
                  <c:v>11881</c:v>
                </c:pt>
                <c:pt idx="2">
                  <c:v>12023</c:v>
                </c:pt>
                <c:pt idx="3">
                  <c:v>12309</c:v>
                </c:pt>
                <c:pt idx="4">
                  <c:v>12502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05-4F68-9B52-F6E4EAA4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172800"/>
        <c:axId val="236174720"/>
      </c:lineChart>
      <c:dateAx>
        <c:axId val="236172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174720"/>
        <c:crosses val="autoZero"/>
        <c:auto val="1"/>
        <c:lblOffset val="100"/>
        <c:baseTimeUnit val="years"/>
      </c:dateAx>
      <c:valAx>
        <c:axId val="23617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6172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32652</c:v>
                </c:pt>
                <c:pt idx="1">
                  <c:v>31476</c:v>
                </c:pt>
                <c:pt idx="2">
                  <c:v>33755</c:v>
                </c:pt>
                <c:pt idx="3">
                  <c:v>35993</c:v>
                </c:pt>
                <c:pt idx="4">
                  <c:v>36655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F5-4CBF-8233-5797BC3C7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60832"/>
        <c:axId val="2363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45099</c:v>
                </c:pt>
                <c:pt idx="1">
                  <c:v>45085</c:v>
                </c:pt>
                <c:pt idx="2">
                  <c:v>44825</c:v>
                </c:pt>
                <c:pt idx="3">
                  <c:v>45494</c:v>
                </c:pt>
                <c:pt idx="4">
                  <c:v>47924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5-4CBF-8233-5797BC3C7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60832"/>
        <c:axId val="236362752"/>
      </c:lineChart>
      <c:dateAx>
        <c:axId val="2363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362752"/>
        <c:crosses val="autoZero"/>
        <c:auto val="1"/>
        <c:lblOffset val="100"/>
        <c:baseTimeUnit val="years"/>
      </c:dateAx>
      <c:valAx>
        <c:axId val="23636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6360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22.9</c:v>
                </c:pt>
                <c:pt idx="1">
                  <c:v>0</c:v>
                </c:pt>
                <c:pt idx="2">
                  <c:v>0.4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F3-4B33-8458-98AC544F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33760"/>
        <c:axId val="23573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87.1</c:v>
                </c:pt>
                <c:pt idx="1">
                  <c:v>81.599999999999994</c:v>
                </c:pt>
                <c:pt idx="2">
                  <c:v>84.7</c:v>
                </c:pt>
                <c:pt idx="3">
                  <c:v>86.8</c:v>
                </c:pt>
                <c:pt idx="4">
                  <c:v>90.8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F3-4B33-8458-98AC544F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33760"/>
        <c:axId val="235735680"/>
      </c:lineChart>
      <c:dateAx>
        <c:axId val="23573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735680"/>
        <c:crosses val="autoZero"/>
        <c:auto val="1"/>
        <c:lblOffset val="100"/>
        <c:baseTimeUnit val="years"/>
      </c:dateAx>
      <c:valAx>
        <c:axId val="23573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573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77.2</c:v>
                </c:pt>
                <c:pt idx="1">
                  <c:v>89.6</c:v>
                </c:pt>
                <c:pt idx="2">
                  <c:v>91.7</c:v>
                </c:pt>
                <c:pt idx="3">
                  <c:v>92</c:v>
                </c:pt>
                <c:pt idx="4">
                  <c:v>92.2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C0-4F18-B616-B7A55611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82528"/>
        <c:axId val="23578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86.2</c:v>
                </c:pt>
                <c:pt idx="2">
                  <c:v>85.7</c:v>
                </c:pt>
                <c:pt idx="3">
                  <c:v>85.9</c:v>
                </c:pt>
                <c:pt idx="4">
                  <c:v>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C0-4F18-B616-B7A55611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82528"/>
        <c:axId val="235784448"/>
      </c:lineChart>
      <c:dateAx>
        <c:axId val="23578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784448"/>
        <c:crosses val="autoZero"/>
        <c:auto val="1"/>
        <c:lblOffset val="100"/>
        <c:baseTimeUnit val="years"/>
      </c:dateAx>
      <c:valAx>
        <c:axId val="23578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5782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100.1</c:v>
                </c:pt>
                <c:pt idx="2">
                  <c:v>100.7</c:v>
                </c:pt>
                <c:pt idx="3">
                  <c:v>101</c:v>
                </c:pt>
                <c:pt idx="4">
                  <c:v>101.5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8-4A5C-BD0F-10B7BEAE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31296"/>
        <c:axId val="23583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97.9</c:v>
                </c:pt>
                <c:pt idx="1">
                  <c:v>96.6</c:v>
                </c:pt>
                <c:pt idx="2">
                  <c:v>96.2</c:v>
                </c:pt>
                <c:pt idx="3">
                  <c:v>97.2</c:v>
                </c:pt>
                <c:pt idx="4">
                  <c:v>97.5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88-4A5C-BD0F-10B7BEAE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31296"/>
        <c:axId val="235833216"/>
      </c:lineChart>
      <c:dateAx>
        <c:axId val="23583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833216"/>
        <c:crosses val="autoZero"/>
        <c:auto val="1"/>
        <c:lblOffset val="100"/>
        <c:baseTimeUnit val="years"/>
      </c:dateAx>
      <c:valAx>
        <c:axId val="23583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35831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13.9</c:v>
                </c:pt>
                <c:pt idx="1">
                  <c:v>18.5</c:v>
                </c:pt>
                <c:pt idx="2">
                  <c:v>23.5</c:v>
                </c:pt>
                <c:pt idx="3">
                  <c:v>28.2</c:v>
                </c:pt>
                <c:pt idx="4">
                  <c:v>32.4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D4-4C90-852C-30A5BDFE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08960"/>
        <c:axId val="23601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49.7</c:v>
                </c:pt>
                <c:pt idx="1">
                  <c:v>48.1</c:v>
                </c:pt>
                <c:pt idx="2">
                  <c:v>44.7</c:v>
                </c:pt>
                <c:pt idx="3">
                  <c:v>46.9</c:v>
                </c:pt>
                <c:pt idx="4">
                  <c:v>48.6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D4-4C90-852C-30A5BDFE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08960"/>
        <c:axId val="236010880"/>
      </c:lineChart>
      <c:dateAx>
        <c:axId val="23600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010880"/>
        <c:crosses val="autoZero"/>
        <c:auto val="1"/>
        <c:lblOffset val="100"/>
        <c:baseTimeUnit val="years"/>
      </c:dateAx>
      <c:valAx>
        <c:axId val="23601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6008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41.5</c:v>
                </c:pt>
                <c:pt idx="1">
                  <c:v>53</c:v>
                </c:pt>
                <c:pt idx="2">
                  <c:v>62</c:v>
                </c:pt>
                <c:pt idx="3">
                  <c:v>69.599999999999994</c:v>
                </c:pt>
                <c:pt idx="4">
                  <c:v>75.7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67-4227-BB50-D2827CF0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61824"/>
        <c:axId val="23606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66.900000000000006</c:v>
                </c:pt>
                <c:pt idx="1">
                  <c:v>66.5</c:v>
                </c:pt>
                <c:pt idx="2">
                  <c:v>64.2</c:v>
                </c:pt>
                <c:pt idx="3">
                  <c:v>67.3</c:v>
                </c:pt>
                <c:pt idx="4">
                  <c:v>70.099999999999994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67-4227-BB50-D2827CF0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1824"/>
        <c:axId val="236063744"/>
      </c:lineChart>
      <c:dateAx>
        <c:axId val="23606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063744"/>
        <c:crosses val="autoZero"/>
        <c:auto val="1"/>
        <c:lblOffset val="100"/>
        <c:baseTimeUnit val="years"/>
      </c:dateAx>
      <c:valAx>
        <c:axId val="23606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6061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24493720</c:v>
                </c:pt>
                <c:pt idx="1">
                  <c:v>25799387</c:v>
                </c:pt>
                <c:pt idx="2">
                  <c:v>25934009</c:v>
                </c:pt>
                <c:pt idx="3">
                  <c:v>26019507</c:v>
                </c:pt>
                <c:pt idx="4">
                  <c:v>25997240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71-4683-A5BE-DEEBE92C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98304"/>
        <c:axId val="23610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37367806</c:v>
                </c:pt>
                <c:pt idx="1">
                  <c:v>39301664</c:v>
                </c:pt>
                <c:pt idx="2">
                  <c:v>41260555</c:v>
                </c:pt>
                <c:pt idx="3">
                  <c:v>41975086</c:v>
                </c:pt>
                <c:pt idx="4">
                  <c:v>43785070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71-4683-A5BE-DEEBE92C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98304"/>
        <c:axId val="236100224"/>
      </c:lineChart>
      <c:dateAx>
        <c:axId val="23609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100224"/>
        <c:crosses val="autoZero"/>
        <c:auto val="1"/>
        <c:lblOffset val="100"/>
        <c:baseTimeUnit val="years"/>
      </c:dateAx>
      <c:valAx>
        <c:axId val="23610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6098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9.1999999999999993</c:v>
                </c:pt>
                <c:pt idx="1">
                  <c:v>8.5</c:v>
                </c:pt>
                <c:pt idx="2">
                  <c:v>8.4</c:v>
                </c:pt>
                <c:pt idx="3">
                  <c:v>8.3000000000000007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77-4AEC-9E2D-11436FCA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6320"/>
        <c:axId val="23621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21.3</c:v>
                </c:pt>
                <c:pt idx="1">
                  <c:v>22</c:v>
                </c:pt>
                <c:pt idx="2">
                  <c:v>20.9</c:v>
                </c:pt>
                <c:pt idx="3">
                  <c:v>20.7</c:v>
                </c:pt>
                <c:pt idx="4">
                  <c:v>20.6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77-4AEC-9E2D-11436FCA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16320"/>
        <c:axId val="236218240"/>
      </c:lineChart>
      <c:dateAx>
        <c:axId val="23621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218240"/>
        <c:crosses val="autoZero"/>
        <c:auto val="1"/>
        <c:lblOffset val="100"/>
        <c:baseTimeUnit val="years"/>
      </c:dateAx>
      <c:valAx>
        <c:axId val="23621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6216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76.7</c:v>
                </c:pt>
                <c:pt idx="1">
                  <c:v>74.5</c:v>
                </c:pt>
                <c:pt idx="2">
                  <c:v>74.2</c:v>
                </c:pt>
                <c:pt idx="3">
                  <c:v>75.599999999999994</c:v>
                </c:pt>
                <c:pt idx="4">
                  <c:v>77.8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7B-40A8-9431-2DFBFF3D1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28128"/>
        <c:axId val="23613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57.6</c:v>
                </c:pt>
                <c:pt idx="1">
                  <c:v>58.3</c:v>
                </c:pt>
                <c:pt idx="2">
                  <c:v>59.7</c:v>
                </c:pt>
                <c:pt idx="3">
                  <c:v>59</c:v>
                </c:pt>
                <c:pt idx="4">
                  <c:v>59.4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7B-40A8-9431-2DFBFF3D1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128128"/>
        <c:axId val="236130304"/>
      </c:lineChart>
      <c:dateAx>
        <c:axId val="23612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130304"/>
        <c:crosses val="autoZero"/>
        <c:auto val="1"/>
        <c:lblOffset val="100"/>
        <c:baseTimeUnit val="years"/>
      </c:dateAx>
      <c:valAx>
        <c:axId val="23613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36128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topLeftCell="IG59" zoomScaleNormal="100" zoomScaleSheetLayoutView="70" workbookViewId="0">
      <selection activeCell="NJ85" sqref="NJ85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静岡県浜松市　浜松市リハビリテーション病院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当然財務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200床以上～300床未満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非設置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180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>
        <f>データ!Z6</f>
        <v>45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指定管理者(代行制)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4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対象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訓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-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 t="str">
        <f>データ!AC6</f>
        <v>-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225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804780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17397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非該当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１５：１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180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>
        <f>データ!AF6</f>
        <v>45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225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198</v>
      </c>
      <c r="NN18" s="124"/>
      <c r="NO18" s="119" t="s">
        <v>38</v>
      </c>
      <c r="NP18" s="120"/>
      <c r="NQ18" s="120"/>
      <c r="NR18" s="123" t="s">
        <v>198</v>
      </c>
      <c r="NS18" s="124"/>
      <c r="NT18" s="119" t="s">
        <v>62</v>
      </c>
      <c r="NU18" s="120"/>
      <c r="NV18" s="120"/>
      <c r="NW18" s="123" t="s">
        <v>198</v>
      </c>
      <c r="NX18" s="124"/>
      <c r="OC18" s="2" t="s">
        <v>39</v>
      </c>
      <c r="OE18" s="2" t="s">
        <v>40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41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42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43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44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199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45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46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47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48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49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50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51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52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53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54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55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56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88.7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100.1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100.7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101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101.5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56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77.2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89.6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91.7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92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92.2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56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22.9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0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0.4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2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3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56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77.900000000000006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90.1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94.9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94.8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94.9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57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58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97.9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96.6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96.2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97.2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97.5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58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88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86.2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85.7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85.9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86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58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87.1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81.599999999999994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84.7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86.8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90.8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58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69.099999999999994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69.8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71.2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73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72.099999999999994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59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60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61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62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63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64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65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201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66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67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68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69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70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71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72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73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74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75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76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77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78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79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200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56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32652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31476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33755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35993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36655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56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7561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7225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7168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7011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7102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56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76.7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74.5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74.2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75.599999999999994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77.8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56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9.1999999999999993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8.5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8.4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8.3000000000000007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8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58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45099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45085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44825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45494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47924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58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11173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11881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12023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12309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12502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58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57.6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58.3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59.7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59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59.4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58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21.3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22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20.9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20.7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20.6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80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81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202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56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13.9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18.5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23.5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28.2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32.4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56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41.5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53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62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69.599999999999994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75.7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56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24493720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25799387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25934009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26019507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25997240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58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49.7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48.1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44.7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46.9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48.6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58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66.900000000000006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66.5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64.2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67.3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70.099999999999994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58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37367806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39301664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41260555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41975086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43785070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82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83</v>
      </c>
      <c r="C89" s="47" t="s">
        <v>84</v>
      </c>
      <c r="D89" s="47" t="s">
        <v>85</v>
      </c>
      <c r="E89" s="47" t="s">
        <v>86</v>
      </c>
      <c r="F89" s="47" t="s">
        <v>87</v>
      </c>
      <c r="G89" s="47" t="s">
        <v>88</v>
      </c>
      <c r="H89" s="47" t="s">
        <v>89</v>
      </c>
      <c r="I89" s="47" t="s">
        <v>90</v>
      </c>
      <c r="J89" s="47" t="s">
        <v>91</v>
      </c>
      <c r="K89" s="47" t="s">
        <v>92</v>
      </c>
      <c r="L89" s="47" t="s">
        <v>93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e+III9FQ67FqIdV5d7snp7nm/LpQbofbnaVkjp6q03E/xvHlVMlbeRzcaddRnrJ3J8zKrjfvXasVz6QuFsMBqA==" saltValue="p2wgfSoUhAaSYRpqmWdq6g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94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95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96</v>
      </c>
      <c r="B3" s="51" t="s">
        <v>97</v>
      </c>
      <c r="C3" s="51" t="s">
        <v>98</v>
      </c>
      <c r="D3" s="51" t="s">
        <v>99</v>
      </c>
      <c r="E3" s="51" t="s">
        <v>100</v>
      </c>
      <c r="F3" s="51" t="s">
        <v>101</v>
      </c>
      <c r="G3" s="51" t="s">
        <v>102</v>
      </c>
      <c r="H3" s="52" t="s">
        <v>103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104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105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106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107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108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109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110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111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112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113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114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115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116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117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118</v>
      </c>
      <c r="B5" s="63"/>
      <c r="C5" s="63"/>
      <c r="D5" s="63"/>
      <c r="E5" s="63"/>
      <c r="F5" s="63"/>
      <c r="G5" s="63"/>
      <c r="H5" s="64" t="s">
        <v>119</v>
      </c>
      <c r="I5" s="64" t="s">
        <v>120</v>
      </c>
      <c r="J5" s="64" t="s">
        <v>121</v>
      </c>
      <c r="K5" s="64" t="s">
        <v>1</v>
      </c>
      <c r="L5" s="64" t="s">
        <v>2</v>
      </c>
      <c r="M5" s="64" t="s">
        <v>3</v>
      </c>
      <c r="N5" s="64" t="s">
        <v>122</v>
      </c>
      <c r="O5" s="64" t="s">
        <v>5</v>
      </c>
      <c r="P5" s="64" t="s">
        <v>123</v>
      </c>
      <c r="Q5" s="64" t="s">
        <v>124</v>
      </c>
      <c r="R5" s="64" t="s">
        <v>125</v>
      </c>
      <c r="S5" s="64" t="s">
        <v>126</v>
      </c>
      <c r="T5" s="64" t="s">
        <v>127</v>
      </c>
      <c r="U5" s="64" t="s">
        <v>128</v>
      </c>
      <c r="V5" s="64" t="s">
        <v>129</v>
      </c>
      <c r="W5" s="64" t="s">
        <v>130</v>
      </c>
      <c r="X5" s="64" t="s">
        <v>131</v>
      </c>
      <c r="Y5" s="64" t="s">
        <v>132</v>
      </c>
      <c r="Z5" s="64" t="s">
        <v>133</v>
      </c>
      <c r="AA5" s="64" t="s">
        <v>134</v>
      </c>
      <c r="AB5" s="64" t="s">
        <v>135</v>
      </c>
      <c r="AC5" s="64" t="s">
        <v>136</v>
      </c>
      <c r="AD5" s="64" t="s">
        <v>137</v>
      </c>
      <c r="AE5" s="64" t="s">
        <v>138</v>
      </c>
      <c r="AF5" s="64" t="s">
        <v>139</v>
      </c>
      <c r="AG5" s="64" t="s">
        <v>140</v>
      </c>
      <c r="AH5" s="64" t="s">
        <v>141</v>
      </c>
      <c r="AI5" s="64" t="s">
        <v>142</v>
      </c>
      <c r="AJ5" s="64" t="s">
        <v>143</v>
      </c>
      <c r="AK5" s="64" t="s">
        <v>144</v>
      </c>
      <c r="AL5" s="64" t="s">
        <v>145</v>
      </c>
      <c r="AM5" s="64" t="s">
        <v>146</v>
      </c>
      <c r="AN5" s="64" t="s">
        <v>147</v>
      </c>
      <c r="AO5" s="64" t="s">
        <v>148</v>
      </c>
      <c r="AP5" s="64" t="s">
        <v>149</v>
      </c>
      <c r="AQ5" s="64" t="s">
        <v>150</v>
      </c>
      <c r="AR5" s="64" t="s">
        <v>151</v>
      </c>
      <c r="AS5" s="64" t="s">
        <v>141</v>
      </c>
      <c r="AT5" s="64" t="s">
        <v>152</v>
      </c>
      <c r="AU5" s="64" t="s">
        <v>143</v>
      </c>
      <c r="AV5" s="64" t="s">
        <v>153</v>
      </c>
      <c r="AW5" s="64" t="s">
        <v>145</v>
      </c>
      <c r="AX5" s="64" t="s">
        <v>146</v>
      </c>
      <c r="AY5" s="64" t="s">
        <v>147</v>
      </c>
      <c r="AZ5" s="64" t="s">
        <v>148</v>
      </c>
      <c r="BA5" s="64" t="s">
        <v>149</v>
      </c>
      <c r="BB5" s="64" t="s">
        <v>150</v>
      </c>
      <c r="BC5" s="64" t="s">
        <v>151</v>
      </c>
      <c r="BD5" s="64" t="s">
        <v>154</v>
      </c>
      <c r="BE5" s="64" t="s">
        <v>155</v>
      </c>
      <c r="BF5" s="64" t="s">
        <v>156</v>
      </c>
      <c r="BG5" s="64" t="s">
        <v>157</v>
      </c>
      <c r="BH5" s="64" t="s">
        <v>158</v>
      </c>
      <c r="BI5" s="64" t="s">
        <v>146</v>
      </c>
      <c r="BJ5" s="64" t="s">
        <v>147</v>
      </c>
      <c r="BK5" s="64" t="s">
        <v>148</v>
      </c>
      <c r="BL5" s="64" t="s">
        <v>149</v>
      </c>
      <c r="BM5" s="64" t="s">
        <v>150</v>
      </c>
      <c r="BN5" s="64" t="s">
        <v>151</v>
      </c>
      <c r="BO5" s="64" t="s">
        <v>159</v>
      </c>
      <c r="BP5" s="64" t="s">
        <v>152</v>
      </c>
      <c r="BQ5" s="64" t="s">
        <v>160</v>
      </c>
      <c r="BR5" s="64" t="s">
        <v>157</v>
      </c>
      <c r="BS5" s="64" t="s">
        <v>161</v>
      </c>
      <c r="BT5" s="64" t="s">
        <v>146</v>
      </c>
      <c r="BU5" s="64" t="s">
        <v>147</v>
      </c>
      <c r="BV5" s="64" t="s">
        <v>148</v>
      </c>
      <c r="BW5" s="64" t="s">
        <v>149</v>
      </c>
      <c r="BX5" s="64" t="s">
        <v>150</v>
      </c>
      <c r="BY5" s="64" t="s">
        <v>151</v>
      </c>
      <c r="BZ5" s="64" t="s">
        <v>141</v>
      </c>
      <c r="CA5" s="64" t="s">
        <v>162</v>
      </c>
      <c r="CB5" s="64" t="s">
        <v>143</v>
      </c>
      <c r="CC5" s="64" t="s">
        <v>153</v>
      </c>
      <c r="CD5" s="64" t="s">
        <v>163</v>
      </c>
      <c r="CE5" s="64" t="s">
        <v>146</v>
      </c>
      <c r="CF5" s="64" t="s">
        <v>147</v>
      </c>
      <c r="CG5" s="64" t="s">
        <v>148</v>
      </c>
      <c r="CH5" s="64" t="s">
        <v>149</v>
      </c>
      <c r="CI5" s="64" t="s">
        <v>150</v>
      </c>
      <c r="CJ5" s="64" t="s">
        <v>151</v>
      </c>
      <c r="CK5" s="64" t="s">
        <v>154</v>
      </c>
      <c r="CL5" s="64" t="s">
        <v>164</v>
      </c>
      <c r="CM5" s="64" t="s">
        <v>165</v>
      </c>
      <c r="CN5" s="64" t="s">
        <v>166</v>
      </c>
      <c r="CO5" s="64" t="s">
        <v>145</v>
      </c>
      <c r="CP5" s="64" t="s">
        <v>146</v>
      </c>
      <c r="CQ5" s="64" t="s">
        <v>147</v>
      </c>
      <c r="CR5" s="64" t="s">
        <v>148</v>
      </c>
      <c r="CS5" s="64" t="s">
        <v>149</v>
      </c>
      <c r="CT5" s="64" t="s">
        <v>150</v>
      </c>
      <c r="CU5" s="64" t="s">
        <v>151</v>
      </c>
      <c r="CV5" s="64" t="s">
        <v>154</v>
      </c>
      <c r="CW5" s="64" t="s">
        <v>164</v>
      </c>
      <c r="CX5" s="64" t="s">
        <v>165</v>
      </c>
      <c r="CY5" s="64" t="s">
        <v>166</v>
      </c>
      <c r="CZ5" s="64" t="s">
        <v>145</v>
      </c>
      <c r="DA5" s="64" t="s">
        <v>146</v>
      </c>
      <c r="DB5" s="64" t="s">
        <v>147</v>
      </c>
      <c r="DC5" s="64" t="s">
        <v>148</v>
      </c>
      <c r="DD5" s="64" t="s">
        <v>149</v>
      </c>
      <c r="DE5" s="64" t="s">
        <v>150</v>
      </c>
      <c r="DF5" s="64" t="s">
        <v>151</v>
      </c>
      <c r="DG5" s="64" t="s">
        <v>159</v>
      </c>
      <c r="DH5" s="64" t="s">
        <v>167</v>
      </c>
      <c r="DI5" s="64" t="s">
        <v>143</v>
      </c>
      <c r="DJ5" s="64" t="s">
        <v>157</v>
      </c>
      <c r="DK5" s="64" t="s">
        <v>145</v>
      </c>
      <c r="DL5" s="64" t="s">
        <v>146</v>
      </c>
      <c r="DM5" s="64" t="s">
        <v>147</v>
      </c>
      <c r="DN5" s="64" t="s">
        <v>148</v>
      </c>
      <c r="DO5" s="64" t="s">
        <v>149</v>
      </c>
      <c r="DP5" s="64" t="s">
        <v>150</v>
      </c>
      <c r="DQ5" s="64" t="s">
        <v>151</v>
      </c>
      <c r="DR5" s="64" t="s">
        <v>168</v>
      </c>
      <c r="DS5" s="64" t="s">
        <v>169</v>
      </c>
      <c r="DT5" s="64" t="s">
        <v>143</v>
      </c>
      <c r="DU5" s="64" t="s">
        <v>157</v>
      </c>
      <c r="DV5" s="64" t="s">
        <v>170</v>
      </c>
      <c r="DW5" s="64" t="s">
        <v>146</v>
      </c>
      <c r="DX5" s="64" t="s">
        <v>147</v>
      </c>
      <c r="DY5" s="64" t="s">
        <v>148</v>
      </c>
      <c r="DZ5" s="64" t="s">
        <v>149</v>
      </c>
      <c r="EA5" s="64" t="s">
        <v>150</v>
      </c>
      <c r="EB5" s="64" t="s">
        <v>151</v>
      </c>
      <c r="EC5" s="64" t="s">
        <v>171</v>
      </c>
      <c r="ED5" s="64" t="s">
        <v>172</v>
      </c>
      <c r="EE5" s="64" t="s">
        <v>173</v>
      </c>
      <c r="EF5" s="64" t="s">
        <v>157</v>
      </c>
      <c r="EG5" s="64" t="s">
        <v>174</v>
      </c>
      <c r="EH5" s="64" t="s">
        <v>146</v>
      </c>
      <c r="EI5" s="64" t="s">
        <v>147</v>
      </c>
      <c r="EJ5" s="64" t="s">
        <v>148</v>
      </c>
      <c r="EK5" s="64" t="s">
        <v>149</v>
      </c>
      <c r="EL5" s="64" t="s">
        <v>150</v>
      </c>
      <c r="EM5" s="64" t="s">
        <v>175</v>
      </c>
      <c r="EN5" s="64" t="s">
        <v>154</v>
      </c>
      <c r="EO5" s="64" t="s">
        <v>167</v>
      </c>
      <c r="EP5" s="64" t="s">
        <v>176</v>
      </c>
      <c r="EQ5" s="64" t="s">
        <v>177</v>
      </c>
      <c r="ER5" s="64" t="s">
        <v>145</v>
      </c>
      <c r="ES5" s="64" t="s">
        <v>146</v>
      </c>
      <c r="ET5" s="64" t="s">
        <v>147</v>
      </c>
      <c r="EU5" s="64" t="s">
        <v>148</v>
      </c>
      <c r="EV5" s="64" t="s">
        <v>149</v>
      </c>
      <c r="EW5" s="64" t="s">
        <v>150</v>
      </c>
      <c r="EX5" s="64" t="s">
        <v>151</v>
      </c>
    </row>
    <row r="6" spans="1:154" s="69" customFormat="1">
      <c r="A6" s="50" t="s">
        <v>178</v>
      </c>
      <c r="B6" s="65">
        <f>B8</f>
        <v>2018</v>
      </c>
      <c r="C6" s="65">
        <f t="shared" ref="C6:M6" si="2">C8</f>
        <v>221309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2</v>
      </c>
      <c r="H6" s="160" t="str">
        <f>IF(H8&lt;&gt;I8,H8,"")&amp;IF(I8&lt;&gt;J8,I8,"")&amp;"　"&amp;J8</f>
        <v>静岡県浜松市　浜松市リハビリテーション病院</v>
      </c>
      <c r="I6" s="161"/>
      <c r="J6" s="162"/>
      <c r="K6" s="65" t="str">
        <f t="shared" si="2"/>
        <v>当然財務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200床以上～300床未満</v>
      </c>
      <c r="O6" s="65" t="str">
        <f>O8</f>
        <v>非設置</v>
      </c>
      <c r="P6" s="65" t="str">
        <f>P8</f>
        <v>指定管理者(代行制)</v>
      </c>
      <c r="Q6" s="66">
        <f t="shared" ref="Q6:AG6" si="3">Q8</f>
        <v>4</v>
      </c>
      <c r="R6" s="65" t="str">
        <f t="shared" si="3"/>
        <v>対象</v>
      </c>
      <c r="S6" s="65" t="str">
        <f t="shared" si="3"/>
        <v>訓</v>
      </c>
      <c r="T6" s="65" t="str">
        <f t="shared" si="3"/>
        <v>-</v>
      </c>
      <c r="U6" s="66">
        <f>U8</f>
        <v>804780</v>
      </c>
      <c r="V6" s="66">
        <f>V8</f>
        <v>17397</v>
      </c>
      <c r="W6" s="65" t="str">
        <f>W8</f>
        <v>非該当</v>
      </c>
      <c r="X6" s="65" t="str">
        <f t="shared" si="3"/>
        <v>１５：１</v>
      </c>
      <c r="Y6" s="66">
        <f t="shared" si="3"/>
        <v>180</v>
      </c>
      <c r="Z6" s="66">
        <f t="shared" si="3"/>
        <v>45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225</v>
      </c>
      <c r="AE6" s="66">
        <f t="shared" si="3"/>
        <v>180</v>
      </c>
      <c r="AF6" s="66">
        <f t="shared" si="3"/>
        <v>45</v>
      </c>
      <c r="AG6" s="66">
        <f t="shared" si="3"/>
        <v>225</v>
      </c>
      <c r="AH6" s="67">
        <f>IF(AH8="-",NA(),AH8)</f>
        <v>88.7</v>
      </c>
      <c r="AI6" s="67">
        <f t="shared" ref="AI6:AQ6" si="4">IF(AI8="-",NA(),AI8)</f>
        <v>100.1</v>
      </c>
      <c r="AJ6" s="67">
        <f t="shared" si="4"/>
        <v>100.7</v>
      </c>
      <c r="AK6" s="67">
        <f t="shared" si="4"/>
        <v>101</v>
      </c>
      <c r="AL6" s="67">
        <f t="shared" si="4"/>
        <v>101.5</v>
      </c>
      <c r="AM6" s="67">
        <f t="shared" si="4"/>
        <v>97.9</v>
      </c>
      <c r="AN6" s="67">
        <f t="shared" si="4"/>
        <v>96.6</v>
      </c>
      <c r="AO6" s="67">
        <f t="shared" si="4"/>
        <v>96.2</v>
      </c>
      <c r="AP6" s="67">
        <f t="shared" si="4"/>
        <v>97.2</v>
      </c>
      <c r="AQ6" s="67">
        <f t="shared" si="4"/>
        <v>97.5</v>
      </c>
      <c r="AR6" s="67" t="str">
        <f>IF(AR8="-","【-】","【"&amp;SUBSTITUTE(TEXT(AR8,"#,##0.0"),"-","△")&amp;"】")</f>
        <v>【98.8】</v>
      </c>
      <c r="AS6" s="67">
        <f>IF(AS8="-",NA(),AS8)</f>
        <v>77.2</v>
      </c>
      <c r="AT6" s="67">
        <f t="shared" ref="AT6:BB6" si="5">IF(AT8="-",NA(),AT8)</f>
        <v>89.6</v>
      </c>
      <c r="AU6" s="67">
        <f t="shared" si="5"/>
        <v>91.7</v>
      </c>
      <c r="AV6" s="67">
        <f t="shared" si="5"/>
        <v>92</v>
      </c>
      <c r="AW6" s="67">
        <f t="shared" si="5"/>
        <v>92.2</v>
      </c>
      <c r="AX6" s="67">
        <f t="shared" si="5"/>
        <v>88</v>
      </c>
      <c r="AY6" s="67">
        <f t="shared" si="5"/>
        <v>86.2</v>
      </c>
      <c r="AZ6" s="67">
        <f t="shared" si="5"/>
        <v>85.7</v>
      </c>
      <c r="BA6" s="67">
        <f t="shared" si="5"/>
        <v>85.9</v>
      </c>
      <c r="BB6" s="67">
        <f t="shared" si="5"/>
        <v>86</v>
      </c>
      <c r="BC6" s="67" t="str">
        <f>IF(BC8="-","【-】","【"&amp;SUBSTITUTE(TEXT(BC8,"#,##0.0"),"-","△")&amp;"】")</f>
        <v>【89.7】</v>
      </c>
      <c r="BD6" s="67">
        <f>IF(BD8="-",NA(),BD8)</f>
        <v>22.9</v>
      </c>
      <c r="BE6" s="67">
        <f t="shared" ref="BE6:BM6" si="6">IF(BE8="-",NA(),BE8)</f>
        <v>0</v>
      </c>
      <c r="BF6" s="67">
        <f t="shared" si="6"/>
        <v>0.4</v>
      </c>
      <c r="BG6" s="67">
        <f t="shared" si="6"/>
        <v>2</v>
      </c>
      <c r="BH6" s="67">
        <f t="shared" si="6"/>
        <v>3</v>
      </c>
      <c r="BI6" s="67">
        <f t="shared" si="6"/>
        <v>87.1</v>
      </c>
      <c r="BJ6" s="67">
        <f t="shared" si="6"/>
        <v>81.599999999999994</v>
      </c>
      <c r="BK6" s="67">
        <f t="shared" si="6"/>
        <v>84.7</v>
      </c>
      <c r="BL6" s="67">
        <f t="shared" si="6"/>
        <v>86.8</v>
      </c>
      <c r="BM6" s="67">
        <f t="shared" si="6"/>
        <v>90.8</v>
      </c>
      <c r="BN6" s="67" t="str">
        <f>IF(BN8="-","【-】","【"&amp;SUBSTITUTE(TEXT(BN8,"#,##0.0"),"-","△")&amp;"】")</f>
        <v>【64.1】</v>
      </c>
      <c r="BO6" s="67">
        <f>IF(BO8="-",NA(),BO8)</f>
        <v>77.900000000000006</v>
      </c>
      <c r="BP6" s="67">
        <f t="shared" ref="BP6:BX6" si="7">IF(BP8="-",NA(),BP8)</f>
        <v>90.1</v>
      </c>
      <c r="BQ6" s="67">
        <f t="shared" si="7"/>
        <v>94.9</v>
      </c>
      <c r="BR6" s="67">
        <f t="shared" si="7"/>
        <v>94.8</v>
      </c>
      <c r="BS6" s="67">
        <f t="shared" si="7"/>
        <v>94.9</v>
      </c>
      <c r="BT6" s="67">
        <f t="shared" si="7"/>
        <v>69.099999999999994</v>
      </c>
      <c r="BU6" s="67">
        <f t="shared" si="7"/>
        <v>69.8</v>
      </c>
      <c r="BV6" s="67">
        <f t="shared" si="7"/>
        <v>71.2</v>
      </c>
      <c r="BW6" s="67">
        <f t="shared" si="7"/>
        <v>73</v>
      </c>
      <c r="BX6" s="67">
        <f t="shared" si="7"/>
        <v>72.099999999999994</v>
      </c>
      <c r="BY6" s="67" t="str">
        <f>IF(BY8="-","【-】","【"&amp;SUBSTITUTE(TEXT(BY8,"#,##0.0"),"-","△")&amp;"】")</f>
        <v>【74.9】</v>
      </c>
      <c r="BZ6" s="68">
        <f>IF(BZ8="-",NA(),BZ8)</f>
        <v>32652</v>
      </c>
      <c r="CA6" s="68">
        <f t="shared" ref="CA6:CI6" si="8">IF(CA8="-",NA(),CA8)</f>
        <v>31476</v>
      </c>
      <c r="CB6" s="68">
        <f t="shared" si="8"/>
        <v>33755</v>
      </c>
      <c r="CC6" s="68">
        <f t="shared" si="8"/>
        <v>35993</v>
      </c>
      <c r="CD6" s="68">
        <f t="shared" si="8"/>
        <v>36655</v>
      </c>
      <c r="CE6" s="68">
        <f t="shared" si="8"/>
        <v>45099</v>
      </c>
      <c r="CF6" s="68">
        <f t="shared" si="8"/>
        <v>45085</v>
      </c>
      <c r="CG6" s="68">
        <f t="shared" si="8"/>
        <v>44825</v>
      </c>
      <c r="CH6" s="68">
        <f t="shared" si="8"/>
        <v>45494</v>
      </c>
      <c r="CI6" s="68">
        <f t="shared" si="8"/>
        <v>47924</v>
      </c>
      <c r="CJ6" s="67" t="str">
        <f>IF(CJ8="-","【-】","【"&amp;SUBSTITUTE(TEXT(CJ8,"#,##0"),"-","△")&amp;"】")</f>
        <v>【52,412】</v>
      </c>
      <c r="CK6" s="68">
        <f>IF(CK8="-",NA(),CK8)</f>
        <v>7561</v>
      </c>
      <c r="CL6" s="68">
        <f t="shared" ref="CL6:CT6" si="9">IF(CL8="-",NA(),CL8)</f>
        <v>7225</v>
      </c>
      <c r="CM6" s="68">
        <f t="shared" si="9"/>
        <v>7168</v>
      </c>
      <c r="CN6" s="68">
        <f t="shared" si="9"/>
        <v>7011</v>
      </c>
      <c r="CO6" s="68">
        <f t="shared" si="9"/>
        <v>7102</v>
      </c>
      <c r="CP6" s="68">
        <f t="shared" si="9"/>
        <v>11173</v>
      </c>
      <c r="CQ6" s="68">
        <f t="shared" si="9"/>
        <v>11881</v>
      </c>
      <c r="CR6" s="68">
        <f t="shared" si="9"/>
        <v>12023</v>
      </c>
      <c r="CS6" s="68">
        <f t="shared" si="9"/>
        <v>12309</v>
      </c>
      <c r="CT6" s="68">
        <f t="shared" si="9"/>
        <v>12502</v>
      </c>
      <c r="CU6" s="67" t="str">
        <f>IF(CU8="-","【-】","【"&amp;SUBSTITUTE(TEXT(CU8,"#,##0"),"-","△")&amp;"】")</f>
        <v>【14,708】</v>
      </c>
      <c r="CV6" s="67">
        <f>IF(CV8="-",NA(),CV8)</f>
        <v>76.7</v>
      </c>
      <c r="CW6" s="67">
        <f t="shared" ref="CW6:DE6" si="10">IF(CW8="-",NA(),CW8)</f>
        <v>74.5</v>
      </c>
      <c r="CX6" s="67">
        <f t="shared" si="10"/>
        <v>74.2</v>
      </c>
      <c r="CY6" s="67">
        <f t="shared" si="10"/>
        <v>75.599999999999994</v>
      </c>
      <c r="CZ6" s="67">
        <f t="shared" si="10"/>
        <v>77.8</v>
      </c>
      <c r="DA6" s="67">
        <f t="shared" si="10"/>
        <v>57.6</v>
      </c>
      <c r="DB6" s="67">
        <f t="shared" si="10"/>
        <v>58.3</v>
      </c>
      <c r="DC6" s="67">
        <f t="shared" si="10"/>
        <v>59.7</v>
      </c>
      <c r="DD6" s="67">
        <f t="shared" si="10"/>
        <v>59</v>
      </c>
      <c r="DE6" s="67">
        <f t="shared" si="10"/>
        <v>59.4</v>
      </c>
      <c r="DF6" s="67" t="str">
        <f>IF(DF8="-","【-】","【"&amp;SUBSTITUTE(TEXT(DF8,"#,##0.0"),"-","△")&amp;"】")</f>
        <v>【54.8】</v>
      </c>
      <c r="DG6" s="67">
        <f>IF(DG8="-",NA(),DG8)</f>
        <v>9.1999999999999993</v>
      </c>
      <c r="DH6" s="67">
        <f t="shared" ref="DH6:DP6" si="11">IF(DH8="-",NA(),DH8)</f>
        <v>8.5</v>
      </c>
      <c r="DI6" s="67">
        <f t="shared" si="11"/>
        <v>8.4</v>
      </c>
      <c r="DJ6" s="67">
        <f t="shared" si="11"/>
        <v>8.3000000000000007</v>
      </c>
      <c r="DK6" s="67">
        <f t="shared" si="11"/>
        <v>8</v>
      </c>
      <c r="DL6" s="67">
        <f t="shared" si="11"/>
        <v>21.3</v>
      </c>
      <c r="DM6" s="67">
        <f t="shared" si="11"/>
        <v>22</v>
      </c>
      <c r="DN6" s="67">
        <f t="shared" si="11"/>
        <v>20.9</v>
      </c>
      <c r="DO6" s="67">
        <f t="shared" si="11"/>
        <v>20.7</v>
      </c>
      <c r="DP6" s="67">
        <f t="shared" si="11"/>
        <v>20.6</v>
      </c>
      <c r="DQ6" s="67" t="str">
        <f>IF(DQ8="-","【-】","【"&amp;SUBSTITUTE(TEXT(DQ8,"#,##0.0"),"-","△")&amp;"】")</f>
        <v>【24.3】</v>
      </c>
      <c r="DR6" s="67">
        <f>IF(DR8="-",NA(),DR8)</f>
        <v>13.9</v>
      </c>
      <c r="DS6" s="67">
        <f t="shared" ref="DS6:EA6" si="12">IF(DS8="-",NA(),DS8)</f>
        <v>18.5</v>
      </c>
      <c r="DT6" s="67">
        <f t="shared" si="12"/>
        <v>23.5</v>
      </c>
      <c r="DU6" s="67">
        <f t="shared" si="12"/>
        <v>28.2</v>
      </c>
      <c r="DV6" s="67">
        <f t="shared" si="12"/>
        <v>32.4</v>
      </c>
      <c r="DW6" s="67">
        <f t="shared" si="12"/>
        <v>49.7</v>
      </c>
      <c r="DX6" s="67">
        <f t="shared" si="12"/>
        <v>48.1</v>
      </c>
      <c r="DY6" s="67">
        <f t="shared" si="12"/>
        <v>44.7</v>
      </c>
      <c r="DZ6" s="67">
        <f t="shared" si="12"/>
        <v>46.9</v>
      </c>
      <c r="EA6" s="67">
        <f t="shared" si="12"/>
        <v>48.6</v>
      </c>
      <c r="EB6" s="67" t="str">
        <f>IF(EB8="-","【-】","【"&amp;SUBSTITUTE(TEXT(EB8,"#,##0.0"),"-","△")&amp;"】")</f>
        <v>【52.5】</v>
      </c>
      <c r="EC6" s="67">
        <f>IF(EC8="-",NA(),EC8)</f>
        <v>41.5</v>
      </c>
      <c r="ED6" s="67">
        <f t="shared" ref="ED6:EL6" si="13">IF(ED8="-",NA(),ED8)</f>
        <v>53</v>
      </c>
      <c r="EE6" s="67">
        <f t="shared" si="13"/>
        <v>62</v>
      </c>
      <c r="EF6" s="67">
        <f t="shared" si="13"/>
        <v>69.599999999999994</v>
      </c>
      <c r="EG6" s="67">
        <f t="shared" si="13"/>
        <v>75.7</v>
      </c>
      <c r="EH6" s="67">
        <f t="shared" si="13"/>
        <v>66.900000000000006</v>
      </c>
      <c r="EI6" s="67">
        <f t="shared" si="13"/>
        <v>66.5</v>
      </c>
      <c r="EJ6" s="67">
        <f t="shared" si="13"/>
        <v>64.2</v>
      </c>
      <c r="EK6" s="67">
        <f t="shared" si="13"/>
        <v>67.3</v>
      </c>
      <c r="EL6" s="67">
        <f t="shared" si="13"/>
        <v>70.099999999999994</v>
      </c>
      <c r="EM6" s="67" t="str">
        <f>IF(EM8="-","【-】","【"&amp;SUBSTITUTE(TEXT(EM8,"#,##0.0"),"-","△")&amp;"】")</f>
        <v>【68.8】</v>
      </c>
      <c r="EN6" s="68">
        <f>IF(EN8="-",NA(),EN8)</f>
        <v>24493720</v>
      </c>
      <c r="EO6" s="68">
        <f t="shared" ref="EO6:EW6" si="14">IF(EO8="-",NA(),EO8)</f>
        <v>25799387</v>
      </c>
      <c r="EP6" s="68">
        <f t="shared" si="14"/>
        <v>25934009</v>
      </c>
      <c r="EQ6" s="68">
        <f t="shared" si="14"/>
        <v>26019507</v>
      </c>
      <c r="ER6" s="68">
        <f t="shared" si="14"/>
        <v>25997240</v>
      </c>
      <c r="ES6" s="68">
        <f t="shared" si="14"/>
        <v>37367806</v>
      </c>
      <c r="ET6" s="68">
        <f t="shared" si="14"/>
        <v>39301664</v>
      </c>
      <c r="EU6" s="68">
        <f t="shared" si="14"/>
        <v>41260555</v>
      </c>
      <c r="EV6" s="68">
        <f t="shared" si="14"/>
        <v>41975086</v>
      </c>
      <c r="EW6" s="68">
        <f t="shared" si="14"/>
        <v>43785070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179</v>
      </c>
      <c r="B7" s="65">
        <f t="shared" ref="B7:AG7" si="15">B8</f>
        <v>2018</v>
      </c>
      <c r="C7" s="65">
        <f t="shared" si="15"/>
        <v>221309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2</v>
      </c>
      <c r="H7" s="65"/>
      <c r="I7" s="65"/>
      <c r="J7" s="65"/>
      <c r="K7" s="65" t="str">
        <f t="shared" si="15"/>
        <v>当然財務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200床以上～300床未満</v>
      </c>
      <c r="O7" s="65" t="str">
        <f>O8</f>
        <v>非設置</v>
      </c>
      <c r="P7" s="65" t="str">
        <f>P8</f>
        <v>指定管理者(代行制)</v>
      </c>
      <c r="Q7" s="66">
        <f t="shared" si="15"/>
        <v>4</v>
      </c>
      <c r="R7" s="65" t="str">
        <f t="shared" si="15"/>
        <v>対象</v>
      </c>
      <c r="S7" s="65" t="str">
        <f t="shared" si="15"/>
        <v>訓</v>
      </c>
      <c r="T7" s="65" t="str">
        <f t="shared" si="15"/>
        <v>-</v>
      </c>
      <c r="U7" s="66">
        <f>U8</f>
        <v>804780</v>
      </c>
      <c r="V7" s="66">
        <f>V8</f>
        <v>17397</v>
      </c>
      <c r="W7" s="65" t="str">
        <f>W8</f>
        <v>非該当</v>
      </c>
      <c r="X7" s="65" t="str">
        <f t="shared" si="15"/>
        <v>１５：１</v>
      </c>
      <c r="Y7" s="66">
        <f t="shared" si="15"/>
        <v>180</v>
      </c>
      <c r="Z7" s="66">
        <f t="shared" si="15"/>
        <v>45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225</v>
      </c>
      <c r="AE7" s="66">
        <f t="shared" si="15"/>
        <v>180</v>
      </c>
      <c r="AF7" s="66">
        <f t="shared" si="15"/>
        <v>45</v>
      </c>
      <c r="AG7" s="66">
        <f t="shared" si="15"/>
        <v>225</v>
      </c>
      <c r="AH7" s="67">
        <f>AH8</f>
        <v>88.7</v>
      </c>
      <c r="AI7" s="67">
        <f t="shared" ref="AI7:AQ7" si="16">AI8</f>
        <v>100.1</v>
      </c>
      <c r="AJ7" s="67">
        <f t="shared" si="16"/>
        <v>100.7</v>
      </c>
      <c r="AK7" s="67">
        <f t="shared" si="16"/>
        <v>101</v>
      </c>
      <c r="AL7" s="67">
        <f t="shared" si="16"/>
        <v>101.5</v>
      </c>
      <c r="AM7" s="67">
        <f t="shared" si="16"/>
        <v>97.9</v>
      </c>
      <c r="AN7" s="67">
        <f t="shared" si="16"/>
        <v>96.6</v>
      </c>
      <c r="AO7" s="67">
        <f t="shared" si="16"/>
        <v>96.2</v>
      </c>
      <c r="AP7" s="67">
        <f t="shared" si="16"/>
        <v>97.2</v>
      </c>
      <c r="AQ7" s="67">
        <f t="shared" si="16"/>
        <v>97.5</v>
      </c>
      <c r="AR7" s="67"/>
      <c r="AS7" s="67">
        <f>AS8</f>
        <v>77.2</v>
      </c>
      <c r="AT7" s="67">
        <f t="shared" ref="AT7:BB7" si="17">AT8</f>
        <v>89.6</v>
      </c>
      <c r="AU7" s="67">
        <f t="shared" si="17"/>
        <v>91.7</v>
      </c>
      <c r="AV7" s="67">
        <f t="shared" si="17"/>
        <v>92</v>
      </c>
      <c r="AW7" s="67">
        <f t="shared" si="17"/>
        <v>92.2</v>
      </c>
      <c r="AX7" s="67">
        <f t="shared" si="17"/>
        <v>88</v>
      </c>
      <c r="AY7" s="67">
        <f t="shared" si="17"/>
        <v>86.2</v>
      </c>
      <c r="AZ7" s="67">
        <f t="shared" si="17"/>
        <v>85.7</v>
      </c>
      <c r="BA7" s="67">
        <f t="shared" si="17"/>
        <v>85.9</v>
      </c>
      <c r="BB7" s="67">
        <f t="shared" si="17"/>
        <v>86</v>
      </c>
      <c r="BC7" s="67"/>
      <c r="BD7" s="67">
        <f>BD8</f>
        <v>22.9</v>
      </c>
      <c r="BE7" s="67">
        <f t="shared" ref="BE7:BM7" si="18">BE8</f>
        <v>0</v>
      </c>
      <c r="BF7" s="67">
        <f t="shared" si="18"/>
        <v>0.4</v>
      </c>
      <c r="BG7" s="67">
        <f t="shared" si="18"/>
        <v>2</v>
      </c>
      <c r="BH7" s="67">
        <f t="shared" si="18"/>
        <v>3</v>
      </c>
      <c r="BI7" s="67">
        <f t="shared" si="18"/>
        <v>87.1</v>
      </c>
      <c r="BJ7" s="67">
        <f t="shared" si="18"/>
        <v>81.599999999999994</v>
      </c>
      <c r="BK7" s="67">
        <f t="shared" si="18"/>
        <v>84.7</v>
      </c>
      <c r="BL7" s="67">
        <f t="shared" si="18"/>
        <v>86.8</v>
      </c>
      <c r="BM7" s="67">
        <f t="shared" si="18"/>
        <v>90.8</v>
      </c>
      <c r="BN7" s="67"/>
      <c r="BO7" s="67">
        <f>BO8</f>
        <v>77.900000000000006</v>
      </c>
      <c r="BP7" s="67">
        <f t="shared" ref="BP7:BX7" si="19">BP8</f>
        <v>90.1</v>
      </c>
      <c r="BQ7" s="67">
        <f t="shared" si="19"/>
        <v>94.9</v>
      </c>
      <c r="BR7" s="67">
        <f t="shared" si="19"/>
        <v>94.8</v>
      </c>
      <c r="BS7" s="67">
        <f t="shared" si="19"/>
        <v>94.9</v>
      </c>
      <c r="BT7" s="67">
        <f t="shared" si="19"/>
        <v>69.099999999999994</v>
      </c>
      <c r="BU7" s="67">
        <f t="shared" si="19"/>
        <v>69.8</v>
      </c>
      <c r="BV7" s="67">
        <f t="shared" si="19"/>
        <v>71.2</v>
      </c>
      <c r="BW7" s="67">
        <f t="shared" si="19"/>
        <v>73</v>
      </c>
      <c r="BX7" s="67">
        <f t="shared" si="19"/>
        <v>72.099999999999994</v>
      </c>
      <c r="BY7" s="67"/>
      <c r="BZ7" s="68">
        <f>BZ8</f>
        <v>32652</v>
      </c>
      <c r="CA7" s="68">
        <f t="shared" ref="CA7:CI7" si="20">CA8</f>
        <v>31476</v>
      </c>
      <c r="CB7" s="68">
        <f t="shared" si="20"/>
        <v>33755</v>
      </c>
      <c r="CC7" s="68">
        <f t="shared" si="20"/>
        <v>35993</v>
      </c>
      <c r="CD7" s="68">
        <f t="shared" si="20"/>
        <v>36655</v>
      </c>
      <c r="CE7" s="68">
        <f t="shared" si="20"/>
        <v>45099</v>
      </c>
      <c r="CF7" s="68">
        <f t="shared" si="20"/>
        <v>45085</v>
      </c>
      <c r="CG7" s="68">
        <f t="shared" si="20"/>
        <v>44825</v>
      </c>
      <c r="CH7" s="68">
        <f t="shared" si="20"/>
        <v>45494</v>
      </c>
      <c r="CI7" s="68">
        <f t="shared" si="20"/>
        <v>47924</v>
      </c>
      <c r="CJ7" s="67"/>
      <c r="CK7" s="68">
        <f>CK8</f>
        <v>7561</v>
      </c>
      <c r="CL7" s="68">
        <f t="shared" ref="CL7:CT7" si="21">CL8</f>
        <v>7225</v>
      </c>
      <c r="CM7" s="68">
        <f t="shared" si="21"/>
        <v>7168</v>
      </c>
      <c r="CN7" s="68">
        <f t="shared" si="21"/>
        <v>7011</v>
      </c>
      <c r="CO7" s="68">
        <f t="shared" si="21"/>
        <v>7102</v>
      </c>
      <c r="CP7" s="68">
        <f t="shared" si="21"/>
        <v>11173</v>
      </c>
      <c r="CQ7" s="68">
        <f t="shared" si="21"/>
        <v>11881</v>
      </c>
      <c r="CR7" s="68">
        <f t="shared" si="21"/>
        <v>12023</v>
      </c>
      <c r="CS7" s="68">
        <f t="shared" si="21"/>
        <v>12309</v>
      </c>
      <c r="CT7" s="68">
        <f t="shared" si="21"/>
        <v>12502</v>
      </c>
      <c r="CU7" s="67"/>
      <c r="CV7" s="67">
        <f>CV8</f>
        <v>76.7</v>
      </c>
      <c r="CW7" s="67">
        <f t="shared" ref="CW7:DE7" si="22">CW8</f>
        <v>74.5</v>
      </c>
      <c r="CX7" s="67">
        <f t="shared" si="22"/>
        <v>74.2</v>
      </c>
      <c r="CY7" s="67">
        <f t="shared" si="22"/>
        <v>75.599999999999994</v>
      </c>
      <c r="CZ7" s="67">
        <f t="shared" si="22"/>
        <v>77.8</v>
      </c>
      <c r="DA7" s="67">
        <f t="shared" si="22"/>
        <v>57.6</v>
      </c>
      <c r="DB7" s="67">
        <f t="shared" si="22"/>
        <v>58.3</v>
      </c>
      <c r="DC7" s="67">
        <f t="shared" si="22"/>
        <v>59.7</v>
      </c>
      <c r="DD7" s="67">
        <f t="shared" si="22"/>
        <v>59</v>
      </c>
      <c r="DE7" s="67">
        <f t="shared" si="22"/>
        <v>59.4</v>
      </c>
      <c r="DF7" s="67"/>
      <c r="DG7" s="67">
        <f>DG8</f>
        <v>9.1999999999999993</v>
      </c>
      <c r="DH7" s="67">
        <f t="shared" ref="DH7:DP7" si="23">DH8</f>
        <v>8.5</v>
      </c>
      <c r="DI7" s="67">
        <f t="shared" si="23"/>
        <v>8.4</v>
      </c>
      <c r="DJ7" s="67">
        <f t="shared" si="23"/>
        <v>8.3000000000000007</v>
      </c>
      <c r="DK7" s="67">
        <f t="shared" si="23"/>
        <v>8</v>
      </c>
      <c r="DL7" s="67">
        <f t="shared" si="23"/>
        <v>21.3</v>
      </c>
      <c r="DM7" s="67">
        <f t="shared" si="23"/>
        <v>22</v>
      </c>
      <c r="DN7" s="67">
        <f t="shared" si="23"/>
        <v>20.9</v>
      </c>
      <c r="DO7" s="67">
        <f t="shared" si="23"/>
        <v>20.7</v>
      </c>
      <c r="DP7" s="67">
        <f t="shared" si="23"/>
        <v>20.6</v>
      </c>
      <c r="DQ7" s="67"/>
      <c r="DR7" s="67">
        <f>DR8</f>
        <v>13.9</v>
      </c>
      <c r="DS7" s="67">
        <f t="shared" ref="DS7:EA7" si="24">DS8</f>
        <v>18.5</v>
      </c>
      <c r="DT7" s="67">
        <f t="shared" si="24"/>
        <v>23.5</v>
      </c>
      <c r="DU7" s="67">
        <f t="shared" si="24"/>
        <v>28.2</v>
      </c>
      <c r="DV7" s="67">
        <f t="shared" si="24"/>
        <v>32.4</v>
      </c>
      <c r="DW7" s="67">
        <f t="shared" si="24"/>
        <v>49.7</v>
      </c>
      <c r="DX7" s="67">
        <f t="shared" si="24"/>
        <v>48.1</v>
      </c>
      <c r="DY7" s="67">
        <f t="shared" si="24"/>
        <v>44.7</v>
      </c>
      <c r="DZ7" s="67">
        <f t="shared" si="24"/>
        <v>46.9</v>
      </c>
      <c r="EA7" s="67">
        <f t="shared" si="24"/>
        <v>48.6</v>
      </c>
      <c r="EB7" s="67"/>
      <c r="EC7" s="67">
        <f>EC8</f>
        <v>41.5</v>
      </c>
      <c r="ED7" s="67">
        <f t="shared" ref="ED7:EL7" si="25">ED8</f>
        <v>53</v>
      </c>
      <c r="EE7" s="67">
        <f t="shared" si="25"/>
        <v>62</v>
      </c>
      <c r="EF7" s="67">
        <f t="shared" si="25"/>
        <v>69.599999999999994</v>
      </c>
      <c r="EG7" s="67">
        <f t="shared" si="25"/>
        <v>75.7</v>
      </c>
      <c r="EH7" s="67">
        <f t="shared" si="25"/>
        <v>66.900000000000006</v>
      </c>
      <c r="EI7" s="67">
        <f t="shared" si="25"/>
        <v>66.5</v>
      </c>
      <c r="EJ7" s="67">
        <f t="shared" si="25"/>
        <v>64.2</v>
      </c>
      <c r="EK7" s="67">
        <f t="shared" si="25"/>
        <v>67.3</v>
      </c>
      <c r="EL7" s="67">
        <f t="shared" si="25"/>
        <v>70.099999999999994</v>
      </c>
      <c r="EM7" s="67"/>
      <c r="EN7" s="68">
        <f>EN8</f>
        <v>24493720</v>
      </c>
      <c r="EO7" s="68">
        <f t="shared" ref="EO7:EW7" si="26">EO8</f>
        <v>25799387</v>
      </c>
      <c r="EP7" s="68">
        <f t="shared" si="26"/>
        <v>25934009</v>
      </c>
      <c r="EQ7" s="68">
        <f t="shared" si="26"/>
        <v>26019507</v>
      </c>
      <c r="ER7" s="68">
        <f t="shared" si="26"/>
        <v>25997240</v>
      </c>
      <c r="ES7" s="68">
        <f t="shared" si="26"/>
        <v>37367806</v>
      </c>
      <c r="ET7" s="68">
        <f t="shared" si="26"/>
        <v>39301664</v>
      </c>
      <c r="EU7" s="68">
        <f t="shared" si="26"/>
        <v>41260555</v>
      </c>
      <c r="EV7" s="68">
        <f t="shared" si="26"/>
        <v>41975086</v>
      </c>
      <c r="EW7" s="68">
        <f t="shared" si="26"/>
        <v>43785070</v>
      </c>
      <c r="EX7" s="68"/>
    </row>
    <row r="8" spans="1:154" s="69" customFormat="1">
      <c r="A8" s="50"/>
      <c r="B8" s="70">
        <v>2018</v>
      </c>
      <c r="C8" s="70">
        <v>221309</v>
      </c>
      <c r="D8" s="70">
        <v>46</v>
      </c>
      <c r="E8" s="70">
        <v>6</v>
      </c>
      <c r="F8" s="70">
        <v>0</v>
      </c>
      <c r="G8" s="70">
        <v>2</v>
      </c>
      <c r="H8" s="70" t="s">
        <v>180</v>
      </c>
      <c r="I8" s="70" t="s">
        <v>181</v>
      </c>
      <c r="J8" s="70" t="s">
        <v>182</v>
      </c>
      <c r="K8" s="70" t="s">
        <v>183</v>
      </c>
      <c r="L8" s="70" t="s">
        <v>184</v>
      </c>
      <c r="M8" s="70" t="s">
        <v>185</v>
      </c>
      <c r="N8" s="70" t="s">
        <v>186</v>
      </c>
      <c r="O8" s="70" t="s">
        <v>187</v>
      </c>
      <c r="P8" s="70" t="s">
        <v>188</v>
      </c>
      <c r="Q8" s="71">
        <v>4</v>
      </c>
      <c r="R8" s="70" t="s">
        <v>189</v>
      </c>
      <c r="S8" s="70" t="s">
        <v>190</v>
      </c>
      <c r="T8" s="70" t="s">
        <v>38</v>
      </c>
      <c r="U8" s="71">
        <v>804780</v>
      </c>
      <c r="V8" s="71">
        <v>17397</v>
      </c>
      <c r="W8" s="70" t="s">
        <v>191</v>
      </c>
      <c r="X8" s="72" t="s">
        <v>192</v>
      </c>
      <c r="Y8" s="71">
        <v>180</v>
      </c>
      <c r="Z8" s="71">
        <v>45</v>
      </c>
      <c r="AA8" s="71" t="s">
        <v>38</v>
      </c>
      <c r="AB8" s="71" t="s">
        <v>38</v>
      </c>
      <c r="AC8" s="71" t="s">
        <v>38</v>
      </c>
      <c r="AD8" s="71">
        <v>225</v>
      </c>
      <c r="AE8" s="71">
        <v>180</v>
      </c>
      <c r="AF8" s="71">
        <v>45</v>
      </c>
      <c r="AG8" s="71">
        <v>225</v>
      </c>
      <c r="AH8" s="73">
        <v>88.7</v>
      </c>
      <c r="AI8" s="73">
        <v>100.1</v>
      </c>
      <c r="AJ8" s="73">
        <v>100.7</v>
      </c>
      <c r="AK8" s="73">
        <v>101</v>
      </c>
      <c r="AL8" s="73">
        <v>101.5</v>
      </c>
      <c r="AM8" s="73">
        <v>97.9</v>
      </c>
      <c r="AN8" s="73">
        <v>96.6</v>
      </c>
      <c r="AO8" s="73">
        <v>96.2</v>
      </c>
      <c r="AP8" s="73">
        <v>97.2</v>
      </c>
      <c r="AQ8" s="73">
        <v>97.5</v>
      </c>
      <c r="AR8" s="73">
        <v>98.8</v>
      </c>
      <c r="AS8" s="73">
        <v>77.2</v>
      </c>
      <c r="AT8" s="73">
        <v>89.6</v>
      </c>
      <c r="AU8" s="73">
        <v>91.7</v>
      </c>
      <c r="AV8" s="73">
        <v>92</v>
      </c>
      <c r="AW8" s="73">
        <v>92.2</v>
      </c>
      <c r="AX8" s="73">
        <v>88</v>
      </c>
      <c r="AY8" s="73">
        <v>86.2</v>
      </c>
      <c r="AZ8" s="73">
        <v>85.7</v>
      </c>
      <c r="BA8" s="73">
        <v>85.9</v>
      </c>
      <c r="BB8" s="73">
        <v>86</v>
      </c>
      <c r="BC8" s="73">
        <v>89.7</v>
      </c>
      <c r="BD8" s="74">
        <v>22.9</v>
      </c>
      <c r="BE8" s="74">
        <v>0</v>
      </c>
      <c r="BF8" s="74">
        <v>0.4</v>
      </c>
      <c r="BG8" s="74">
        <v>2</v>
      </c>
      <c r="BH8" s="74">
        <v>3</v>
      </c>
      <c r="BI8" s="74">
        <v>87.1</v>
      </c>
      <c r="BJ8" s="74">
        <v>81.599999999999994</v>
      </c>
      <c r="BK8" s="74">
        <v>84.7</v>
      </c>
      <c r="BL8" s="74">
        <v>86.8</v>
      </c>
      <c r="BM8" s="74">
        <v>90.8</v>
      </c>
      <c r="BN8" s="74">
        <v>64.099999999999994</v>
      </c>
      <c r="BO8" s="73">
        <v>77.900000000000006</v>
      </c>
      <c r="BP8" s="73">
        <v>90.1</v>
      </c>
      <c r="BQ8" s="73">
        <v>94.9</v>
      </c>
      <c r="BR8" s="73">
        <v>94.8</v>
      </c>
      <c r="BS8" s="73">
        <v>94.9</v>
      </c>
      <c r="BT8" s="73">
        <v>69.099999999999994</v>
      </c>
      <c r="BU8" s="73">
        <v>69.8</v>
      </c>
      <c r="BV8" s="73">
        <v>71.2</v>
      </c>
      <c r="BW8" s="73">
        <v>73</v>
      </c>
      <c r="BX8" s="73">
        <v>72.099999999999994</v>
      </c>
      <c r="BY8" s="73">
        <v>74.900000000000006</v>
      </c>
      <c r="BZ8" s="74">
        <v>32652</v>
      </c>
      <c r="CA8" s="74">
        <v>31476</v>
      </c>
      <c r="CB8" s="74">
        <v>33755</v>
      </c>
      <c r="CC8" s="74">
        <v>35993</v>
      </c>
      <c r="CD8" s="74">
        <v>36655</v>
      </c>
      <c r="CE8" s="74">
        <v>45099</v>
      </c>
      <c r="CF8" s="74">
        <v>45085</v>
      </c>
      <c r="CG8" s="74">
        <v>44825</v>
      </c>
      <c r="CH8" s="74">
        <v>45494</v>
      </c>
      <c r="CI8" s="74">
        <v>47924</v>
      </c>
      <c r="CJ8" s="73">
        <v>52412</v>
      </c>
      <c r="CK8" s="74">
        <v>7561</v>
      </c>
      <c r="CL8" s="74">
        <v>7225</v>
      </c>
      <c r="CM8" s="74">
        <v>7168</v>
      </c>
      <c r="CN8" s="74">
        <v>7011</v>
      </c>
      <c r="CO8" s="74">
        <v>7102</v>
      </c>
      <c r="CP8" s="74">
        <v>11173</v>
      </c>
      <c r="CQ8" s="74">
        <v>11881</v>
      </c>
      <c r="CR8" s="74">
        <v>12023</v>
      </c>
      <c r="CS8" s="74">
        <v>12309</v>
      </c>
      <c r="CT8" s="74">
        <v>12502</v>
      </c>
      <c r="CU8" s="73">
        <v>14708</v>
      </c>
      <c r="CV8" s="74">
        <v>76.7</v>
      </c>
      <c r="CW8" s="74">
        <v>74.5</v>
      </c>
      <c r="CX8" s="74">
        <v>74.2</v>
      </c>
      <c r="CY8" s="74">
        <v>75.599999999999994</v>
      </c>
      <c r="CZ8" s="74">
        <v>77.8</v>
      </c>
      <c r="DA8" s="74">
        <v>57.6</v>
      </c>
      <c r="DB8" s="74">
        <v>58.3</v>
      </c>
      <c r="DC8" s="74">
        <v>59.7</v>
      </c>
      <c r="DD8" s="74">
        <v>59</v>
      </c>
      <c r="DE8" s="74">
        <v>59.4</v>
      </c>
      <c r="DF8" s="74">
        <v>54.8</v>
      </c>
      <c r="DG8" s="74">
        <v>9.1999999999999993</v>
      </c>
      <c r="DH8" s="74">
        <v>8.5</v>
      </c>
      <c r="DI8" s="74">
        <v>8.4</v>
      </c>
      <c r="DJ8" s="74">
        <v>8.3000000000000007</v>
      </c>
      <c r="DK8" s="74">
        <v>8</v>
      </c>
      <c r="DL8" s="74">
        <v>21.3</v>
      </c>
      <c r="DM8" s="74">
        <v>22</v>
      </c>
      <c r="DN8" s="74">
        <v>20.9</v>
      </c>
      <c r="DO8" s="74">
        <v>20.7</v>
      </c>
      <c r="DP8" s="74">
        <v>20.6</v>
      </c>
      <c r="DQ8" s="74">
        <v>24.3</v>
      </c>
      <c r="DR8" s="73">
        <v>13.9</v>
      </c>
      <c r="DS8" s="73">
        <v>18.5</v>
      </c>
      <c r="DT8" s="73">
        <v>23.5</v>
      </c>
      <c r="DU8" s="73">
        <v>28.2</v>
      </c>
      <c r="DV8" s="73">
        <v>32.4</v>
      </c>
      <c r="DW8" s="73">
        <v>49.7</v>
      </c>
      <c r="DX8" s="73">
        <v>48.1</v>
      </c>
      <c r="DY8" s="73">
        <v>44.7</v>
      </c>
      <c r="DZ8" s="73">
        <v>46.9</v>
      </c>
      <c r="EA8" s="73">
        <v>48.6</v>
      </c>
      <c r="EB8" s="73">
        <v>52.5</v>
      </c>
      <c r="EC8" s="73">
        <v>41.5</v>
      </c>
      <c r="ED8" s="73">
        <v>53</v>
      </c>
      <c r="EE8" s="73">
        <v>62</v>
      </c>
      <c r="EF8" s="73">
        <v>69.599999999999994</v>
      </c>
      <c r="EG8" s="73">
        <v>75.7</v>
      </c>
      <c r="EH8" s="73">
        <v>66.900000000000006</v>
      </c>
      <c r="EI8" s="73">
        <v>66.5</v>
      </c>
      <c r="EJ8" s="73">
        <v>64.2</v>
      </c>
      <c r="EK8" s="73">
        <v>67.3</v>
      </c>
      <c r="EL8" s="73">
        <v>70.099999999999994</v>
      </c>
      <c r="EM8" s="73">
        <v>68.8</v>
      </c>
      <c r="EN8" s="74">
        <v>24493720</v>
      </c>
      <c r="EO8" s="74">
        <v>25799387</v>
      </c>
      <c r="EP8" s="74">
        <v>25934009</v>
      </c>
      <c r="EQ8" s="74">
        <v>26019507</v>
      </c>
      <c r="ER8" s="74">
        <v>25997240</v>
      </c>
      <c r="ES8" s="74">
        <v>37367806</v>
      </c>
      <c r="ET8" s="74">
        <v>39301664</v>
      </c>
      <c r="EU8" s="74">
        <v>41260555</v>
      </c>
      <c r="EV8" s="74">
        <v>41975086</v>
      </c>
      <c r="EW8" s="74">
        <v>43785070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193</v>
      </c>
      <c r="C10" s="79" t="s">
        <v>194</v>
      </c>
      <c r="D10" s="79" t="s">
        <v>195</v>
      </c>
      <c r="E10" s="79" t="s">
        <v>196</v>
      </c>
      <c r="F10" s="79" t="s">
        <v>197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198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2019-12-05T07:37:38Z</dcterms:created>
  <dcterms:modified xsi:type="dcterms:W3CDTF">2020-01-29T05:37:06Z</dcterms:modified>
  <cp:category/>
</cp:coreProperties>
</file>