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4588\Desktop\R6調査回答\1月経営比較分析表\"/>
    </mc:Choice>
  </mc:AlternateContent>
  <workbookProtection workbookAlgorithmName="SHA-512" workbookHashValue="4NMGY5ERtfmq4uGWFeMHo/nvJ+rWNOrFXqpJFen8C2oIan1IYBQIU13ds9aeMhhaPltXSqtRF5/jYClaWTNeTw==" workbookSaltValue="hF+4stNHiA1aCaxReDWrPQ=="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<sst xmlns="http://schemas.openxmlformats.org/spreadsheetml/2006/main" count="236" uniqueCount="118">
  <si>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</si>
  <si>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</si>
  <si>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</si>
  <si>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</si>
  <si>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</si>
  <si>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</si>
  <si>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</si>
  <si>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</si>
  <si>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</si>
  <si>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</si>
  <si>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</si>
  <si>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</si>
  <si>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</si>
  <si>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</si>
  <si>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</si>
  <si>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</si>
  <si>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</si>
  <si>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</si>
  <si>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</si>
  <si>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</si>
  <si>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</si>
  <si>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</si>
  <si>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</si>
  <si>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</si>
  <si>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</si>
  <si>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</si>
  <si>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</si>
  <si>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</si>
  <si>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</si>
  <si>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</si>
  <si>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</si>
  <si>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</si>
  <si>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</si>
  <si>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</si>
  <si>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</si>
  <si>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</si>
  <si>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</si>
  <si>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</si>
  <si>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</si>
  <si>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</si>
  <si>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</si>
  <si>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</si>
  <si>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</si>
  <si>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</si>
  <si>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</si>
  <si>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</si>
  <si>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</si>
  <si>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</si>
  <si>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</si>
  <si>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</si>
  <si>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</si>
  <si>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</si>
  <si>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</si>
  <si>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</si>
  <si>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</si>
  <si>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</si>
  <si>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</si>
  <si>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</si>
  <si>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</si>
  <si>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</si>
  <si>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</si>
  <si>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</si>
  <si>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</si>
  <si>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</si>
  <si>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</si>
  <si>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</si>
  <si>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</si>
  <si>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</si>
  <si>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</si>
  <si>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</si>
  <si>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</si>
  <si>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</si>
  <si>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</si>
  <si>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</si>
  <si>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</si>
  <si>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</si>
  <si>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</si>
  <si>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</si>
  <si>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</si>
  <si>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</si>
  <si>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</si>
  <si>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</si>
  <si>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</si>
  <si>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</si>
  <si>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</si>
  <si>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</si>
  <si>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</si>
  <si>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</si>
  <si>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</si>
  <si>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</si>
  <si>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</si>
  <si>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</si>
  <si>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</si>
  <si>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</si>
  <si>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</si>
  <si>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</si>
  <si>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</si>
  <si>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</si>
  <si>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</si>
  <si>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</si>
  <si>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</si>
  <si>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</si>
  <si>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</si>
  <si>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</si>
  <si>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</si>
  <si>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</si>
  <si>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</si>
  <si>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</si>
  <si>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</si>
  <si>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</si>
  <si>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</si>
  <si>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</si>
  <si>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</si>
  <si>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</si>
  <si>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</si>
  <si>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管種の99%はＶＰ管であり、管きょの老朽化が深刻化するまでに至っていない。</t>
    <phoneticPr fontId="4"/>
  </si>
  <si>
    <t>①収益的収支比率
　高齢化による接続戸数の減および節水意識の向上により使用料収入は減少していく見込みである。
　また、建設費による償還額が減少していく一方で、現存施設の経年劣化等による機器修繕に伴う経費は増となっていく見込みである。
④企業債残高対事業規模比率
　建設費による償還が進み、比率は減少していく見込みである。
⑤経費回収率、⑥汚水処理原価
　使用料収入は公共下水道事業と同一の料金体系を採用するが、公共下水道に比べ規模は格段に小さく非効率であるため、経費回収率は低く、汚水処理原価は高くなる傾向にある。公共下水道への接続統合に伴う管路調査に要する経費により大きな比率の変動があったが、一時的な見込みである。
⑦施設利用率
　冬季の利用率は低い一方で、夏季の利用率は高い傾向があり、最大利用率を考慮すると施設規模は適正であると考えられる。
⑧水洗化率
　未接続世帯に対し、継続して接続勧奨を行っていく。</t>
    <rPh sb="67" eb="68">
      <t>ガク</t>
    </rPh>
    <rPh sb="69" eb="71">
      <t>ゲンショウ</t>
    </rPh>
    <rPh sb="177" eb="180">
      <t>シヨウリョウ</t>
    </rPh>
    <rPh sb="180" eb="182">
      <t>シュウニュウ</t>
    </rPh>
    <rPh sb="183" eb="185">
      <t>コウキョウ</t>
    </rPh>
    <rPh sb="185" eb="188">
      <t>ゲスイドウ</t>
    </rPh>
    <rPh sb="188" eb="190">
      <t>ジギョウ</t>
    </rPh>
    <rPh sb="191" eb="193">
      <t>ドウイツ</t>
    </rPh>
    <rPh sb="194" eb="196">
      <t>リョウキン</t>
    </rPh>
    <rPh sb="196" eb="198">
      <t>タイケイ</t>
    </rPh>
    <rPh sb="199" eb="201">
      <t>サイヨウ</t>
    </rPh>
    <rPh sb="205" eb="207">
      <t>コウキョウ</t>
    </rPh>
    <rPh sb="207" eb="210">
      <t>ゲスイドウ</t>
    </rPh>
    <rPh sb="211" eb="212">
      <t>クラ</t>
    </rPh>
    <rPh sb="213" eb="215">
      <t>キボ</t>
    </rPh>
    <rPh sb="216" eb="218">
      <t>カクダン</t>
    </rPh>
    <rPh sb="219" eb="220">
      <t>チイ</t>
    </rPh>
    <rPh sb="222" eb="225">
      <t>ヒコウリツ</t>
    </rPh>
    <rPh sb="231" eb="233">
      <t>ケイヒ</t>
    </rPh>
    <rPh sb="233" eb="235">
      <t>カイシュウ</t>
    </rPh>
    <rPh sb="235" eb="236">
      <t>リツ</t>
    </rPh>
    <rPh sb="237" eb="238">
      <t>ヒク</t>
    </rPh>
    <rPh sb="240" eb="242">
      <t>オスイ</t>
    </rPh>
    <rPh sb="242" eb="244">
      <t>ショリ</t>
    </rPh>
    <rPh sb="244" eb="246">
      <t>ゲンカ</t>
    </rPh>
    <rPh sb="247" eb="248">
      <t>タカ</t>
    </rPh>
    <rPh sb="251" eb="253">
      <t>ケイコウ</t>
    </rPh>
    <rPh sb="257" eb="259">
      <t>コウキョウ</t>
    </rPh>
    <rPh sb="259" eb="262">
      <t>ゲスイドウ</t>
    </rPh>
    <rPh sb="264" eb="266">
      <t>セツゾク</t>
    </rPh>
    <rPh sb="266" eb="268">
      <t>トウゴウ</t>
    </rPh>
    <rPh sb="269" eb="270">
      <t>トモナ</t>
    </rPh>
    <rPh sb="271" eb="273">
      <t>カンロ</t>
    </rPh>
    <rPh sb="273" eb="275">
      <t>チョウサ</t>
    </rPh>
    <rPh sb="276" eb="277">
      <t>ヨウ</t>
    </rPh>
    <rPh sb="279" eb="281">
      <t>ケイヒ</t>
    </rPh>
    <rPh sb="284" eb="285">
      <t>オオ</t>
    </rPh>
    <rPh sb="287" eb="289">
      <t>ヒリツ</t>
    </rPh>
    <rPh sb="290" eb="292">
      <t>ヘンドウ</t>
    </rPh>
    <rPh sb="298" eb="301">
      <t>イチジテキ</t>
    </rPh>
    <rPh sb="302" eb="304">
      <t>ミコ</t>
    </rPh>
    <phoneticPr fontId="4"/>
  </si>
  <si>
    <t>　供用開始から20～28年程度が経過しており、今後施設の老朽化と共に故障等不具合が多くなることが見込まれる。計画的・効果的な改築修繕を実施し、維持管理費用の平準化を図っていく必要がある。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</si>
</sst>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84-463C-82D8-BDFAB8A675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B84-463C-82D8-BDFAB8A675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42.14</c:v>
                </c:pt>
                <c:pt idx="1">
                  <c:v>43.01</c:v>
                </c:pt>
                <c:pt idx="2">
                  <c:v>43.01</c:v>
                </c:pt>
                <c:pt idx="3">
                  <c:v>39.65</c:v>
                </c:pt>
                <c:pt idx="4">
                  <c:v>39.43</c:v>
                </c:pt>
              </c:numCache>
            </c:numRef>
          </c:val>
          <c:extLst>
            <c:ext xmlns:c16="http://schemas.microsoft.com/office/drawing/2014/chart" uri="{C3380CC4-5D6E-409C-BE32-E72D297353CC}">
              <c16:uniqueId val="{00000000-2229-4355-9A2A-94A77AD617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229-4355-9A2A-94A77AD617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93.4</c:v>
                </c:pt>
                <c:pt idx="1">
                  <c:v>93.52</c:v>
                </c:pt>
                <c:pt idx="2">
                  <c:v>92.7</c:v>
                </c:pt>
                <c:pt idx="3">
                  <c:v>92.51</c:v>
                </c:pt>
                <c:pt idx="4">
                  <c:v>93.35</c:v>
                </c:pt>
              </c:numCache>
            </c:numRef>
          </c:val>
          <c:extLst>
            <c:ext xmlns:c16="http://schemas.microsoft.com/office/drawing/2014/chart" uri="{C3380CC4-5D6E-409C-BE32-E72D297353CC}">
              <c16:uniqueId val="{00000000-4CE1-44BA-BFF3-DD5C2F717F1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4CE1-44BA-BFF3-DD5C2F717F1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69.89</c:v>
                </c:pt>
                <c:pt idx="1">
                  <c:v>61.92</c:v>
                </c:pt>
                <c:pt idx="2">
                  <c:v>61.17</c:v>
                </c:pt>
                <c:pt idx="3">
                  <c:v>63.22</c:v>
                </c:pt>
                <c:pt idx="4">
                  <c:v>67.7</c:v>
                </c:pt>
              </c:numCache>
            </c:numRef>
          </c:val>
          <c:extLst>
            <c:ext xmlns:c16="http://schemas.microsoft.com/office/drawing/2014/chart" uri="{C3380CC4-5D6E-409C-BE32-E72D297353CC}">
              <c16:uniqueId val="{00000000-E419-4705-8168-2A6AD640FF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19-4705-8168-2A6AD640FF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8-4123-9A5E-7B738D299C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8-4123-9A5E-7B738D299C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55-4F37-ABE5-AEEBB5FA36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55-4F37-ABE5-AEEBB5FA36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5-460F-A6A2-7EBA9E2FF05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5-460F-A6A2-7EBA9E2FF05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BC-4CF7-8C95-6A9E202954D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BC-4CF7-8C95-6A9E202954D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1821.42</c:v>
                </c:pt>
                <c:pt idx="1">
                  <c:v>1592.78</c:v>
                </c:pt>
                <c:pt idx="2">
                  <c:v>1377.87</c:v>
                </c:pt>
                <c:pt idx="3">
                  <c:v>1246.54</c:v>
                </c:pt>
                <c:pt idx="4">
                  <c:v>1257.47</c:v>
                </c:pt>
              </c:numCache>
            </c:numRef>
          </c:val>
          <c:extLst>
            <c:ext xmlns:c16="http://schemas.microsoft.com/office/drawing/2014/chart" uri="{C3380CC4-5D6E-409C-BE32-E72D297353CC}">
              <c16:uniqueId val="{00000000-2C22-417C-BE2F-1219C5A65B9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2C22-417C-BE2F-1219C5A65B9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24.37</c:v>
                </c:pt>
                <c:pt idx="1">
                  <c:v>35.49</c:v>
                </c:pt>
                <c:pt idx="2">
                  <c:v>35.81</c:v>
                </c:pt>
                <c:pt idx="3">
                  <c:v>31.07</c:v>
                </c:pt>
                <c:pt idx="4">
                  <c:v>21.81</c:v>
                </c:pt>
              </c:numCache>
            </c:numRef>
          </c:val>
          <c:extLst>
            <c:ext xmlns:c16="http://schemas.microsoft.com/office/drawing/2014/chart" uri="{C3380CC4-5D6E-409C-BE32-E72D297353CC}">
              <c16:uniqueId val="{00000000-374E-47AB-858A-F0E9512E83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74E-47AB-858A-F0E9512E83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671.85</c:v>
                </c:pt>
                <c:pt idx="1">
                  <c:v>467.02</c:v>
                </c:pt>
                <c:pt idx="2">
                  <c:v>469.08</c:v>
                </c:pt>
                <c:pt idx="3">
                  <c:v>538.33000000000004</c:v>
                </c:pt>
                <c:pt idx="4">
                  <c:v>651.02</c:v>
                </c:pt>
              </c:numCache>
            </c:numRef>
          </c:val>
          <c:extLst>
            <c:ext xmlns:c16="http://schemas.microsoft.com/office/drawing/2014/chart" uri="{C3380CC4-5D6E-409C-BE32-E72D297353CC}">
              <c16:uniqueId val="{00000000-EB52-413E-8FDE-55D370F5F1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B52-413E-8FDE-55D370F5F1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静岡県　浜松市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788985</v>
      </c>
      <c r="AM8" s="41"/>
      <c r="AN8" s="41"/>
      <c r="AO8" s="41"/>
      <c r="AP8" s="41"/>
      <c r="AQ8" s="41"/>
      <c r="AR8" s="41"/>
      <c r="AS8" s="41"/>
      <c r="AT8" s="34">
        <f>データ!T6</f>
        <v>1558.11</v>
      </c>
      <c r="AU8" s="34"/>
      <c r="AV8" s="34"/>
      <c r="AW8" s="34"/>
      <c r="AX8" s="34"/>
      <c r="AY8" s="34"/>
      <c r="AZ8" s="34"/>
      <c r="BA8" s="34"/>
      <c r="BB8" s="34">
        <f>データ!U6</f>
        <v>506.37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0.24</v>
      </c>
      <c r="Q10" s="34"/>
      <c r="R10" s="34"/>
      <c r="S10" s="34"/>
      <c r="T10" s="34"/>
      <c r="U10" s="34"/>
      <c r="V10" s="34"/>
      <c r="W10" s="34">
        <f>データ!Q6</f>
        <v>91.29</v>
      </c>
      <c r="X10" s="34"/>
      <c r="Y10" s="34"/>
      <c r="Z10" s="34"/>
      <c r="AA10" s="34"/>
      <c r="AB10" s="34"/>
      <c r="AC10" s="34"/>
      <c r="AD10" s="41">
        <f>データ!R6</f>
        <v>2948</v>
      </c>
      <c r="AE10" s="41"/>
      <c r="AF10" s="41"/>
      <c r="AG10" s="41"/>
      <c r="AH10" s="41"/>
      <c r="AI10" s="41"/>
      <c r="AJ10" s="41"/>
      <c r="AK10" s="2"/>
      <c r="AL10" s="41">
        <f>データ!V6</f>
        <v>1864</v>
      </c>
      <c r="AM10" s="41"/>
      <c r="AN10" s="41"/>
      <c r="AO10" s="41"/>
      <c r="AP10" s="41"/>
      <c r="AQ10" s="41"/>
      <c r="AR10" s="41"/>
      <c r="AS10" s="41"/>
      <c r="AT10" s="34">
        <f>データ!W6</f>
        <v>1.34</v>
      </c>
      <c r="AU10" s="34"/>
      <c r="AV10" s="34"/>
      <c r="AW10" s="34"/>
      <c r="AX10" s="34"/>
      <c r="AY10" s="34"/>
      <c r="AZ10" s="34"/>
      <c r="BA10" s="34"/>
      <c r="BB10" s="34">
        <f>データ!X6</f>
        <v>1391.04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70"/>
      <c r="BN66" s="70"/>
      <c r="BO66" s="70"/>
      <c r="BP66" s="70"/>
      <c r="BQ66" s="70"/>
      <c r="BR66" s="70"/>
      <c r="BS66" s="70"/>
      <c r="BT66" s="70"/>
      <c r="BU66" s="70"/>
      <c r="BV66" s="70"/>
      <c r="BW66" s="70"/>
      <c r="BX66" s="70"/>
      <c r="BY66" s="70"/>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70"/>
      <c r="BN67" s="70"/>
      <c r="BO67" s="70"/>
      <c r="BP67" s="70"/>
      <c r="BQ67" s="70"/>
      <c r="BR67" s="70"/>
      <c r="BS67" s="70"/>
      <c r="BT67" s="70"/>
      <c r="BU67" s="70"/>
      <c r="BV67" s="70"/>
      <c r="BW67" s="70"/>
      <c r="BX67" s="70"/>
      <c r="BY67" s="70"/>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70"/>
      <c r="BN68" s="70"/>
      <c r="BO68" s="70"/>
      <c r="BP68" s="70"/>
      <c r="BQ68" s="70"/>
      <c r="BR68" s="70"/>
      <c r="BS68" s="70"/>
      <c r="BT68" s="70"/>
      <c r="BU68" s="70"/>
      <c r="BV68" s="70"/>
      <c r="BW68" s="70"/>
      <c r="BX68" s="70"/>
      <c r="BY68" s="70"/>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70"/>
      <c r="BN69" s="70"/>
      <c r="BO69" s="70"/>
      <c r="BP69" s="70"/>
      <c r="BQ69" s="70"/>
      <c r="BR69" s="70"/>
      <c r="BS69" s="70"/>
      <c r="BT69" s="70"/>
      <c r="BU69" s="70"/>
      <c r="BV69" s="70"/>
      <c r="BW69" s="70"/>
      <c r="BX69" s="70"/>
      <c r="BY69" s="70"/>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70"/>
      <c r="BN70" s="70"/>
      <c r="BO70" s="70"/>
      <c r="BP70" s="70"/>
      <c r="BQ70" s="70"/>
      <c r="BR70" s="70"/>
      <c r="BS70" s="70"/>
      <c r="BT70" s="70"/>
      <c r="BU70" s="70"/>
      <c r="BV70" s="70"/>
      <c r="BW70" s="70"/>
      <c r="BX70" s="70"/>
      <c r="BY70" s="70"/>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70"/>
      <c r="BN71" s="70"/>
      <c r="BO71" s="70"/>
      <c r="BP71" s="70"/>
      <c r="BQ71" s="70"/>
      <c r="BR71" s="70"/>
      <c r="BS71" s="70"/>
      <c r="BT71" s="70"/>
      <c r="BU71" s="70"/>
      <c r="BV71" s="70"/>
      <c r="BW71" s="70"/>
      <c r="BX71" s="70"/>
      <c r="BY71" s="70"/>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70"/>
      <c r="BN72" s="70"/>
      <c r="BO72" s="70"/>
      <c r="BP72" s="70"/>
      <c r="BQ72" s="70"/>
      <c r="BR72" s="70"/>
      <c r="BS72" s="70"/>
      <c r="BT72" s="70"/>
      <c r="BU72" s="70"/>
      <c r="BV72" s="70"/>
      <c r="BW72" s="70"/>
      <c r="BX72" s="70"/>
      <c r="BY72" s="70"/>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70"/>
      <c r="BN73" s="70"/>
      <c r="BO73" s="70"/>
      <c r="BP73" s="70"/>
      <c r="BQ73" s="70"/>
      <c r="BR73" s="70"/>
      <c r="BS73" s="70"/>
      <c r="BT73" s="70"/>
      <c r="BU73" s="70"/>
      <c r="BV73" s="70"/>
      <c r="BW73" s="70"/>
      <c r="BX73" s="70"/>
      <c r="BY73" s="70"/>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70"/>
      <c r="BN74" s="70"/>
      <c r="BO74" s="70"/>
      <c r="BP74" s="70"/>
      <c r="BQ74" s="70"/>
      <c r="BR74" s="70"/>
      <c r="BS74" s="70"/>
      <c r="BT74" s="70"/>
      <c r="BU74" s="70"/>
      <c r="BV74" s="70"/>
      <c r="BW74" s="70"/>
      <c r="BX74" s="70"/>
      <c r="BY74" s="70"/>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70"/>
      <c r="BN75" s="70"/>
      <c r="BO75" s="70"/>
      <c r="BP75" s="70"/>
      <c r="BQ75" s="70"/>
      <c r="BR75" s="70"/>
      <c r="BS75" s="70"/>
      <c r="BT75" s="70"/>
      <c r="BU75" s="70"/>
      <c r="BV75" s="70"/>
      <c r="BW75" s="70"/>
      <c r="BX75" s="70"/>
      <c r="BY75" s="70"/>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70"/>
      <c r="BN76" s="70"/>
      <c r="BO76" s="70"/>
      <c r="BP76" s="70"/>
      <c r="BQ76" s="70"/>
      <c r="BR76" s="70"/>
      <c r="BS76" s="70"/>
      <c r="BT76" s="70"/>
      <c r="BU76" s="70"/>
      <c r="BV76" s="70"/>
      <c r="BW76" s="70"/>
      <c r="BX76" s="70"/>
      <c r="BY76" s="70"/>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70"/>
      <c r="BN77" s="70"/>
      <c r="BO77" s="70"/>
      <c r="BP77" s="70"/>
      <c r="BQ77" s="70"/>
      <c r="BR77" s="70"/>
      <c r="BS77" s="70"/>
      <c r="BT77" s="70"/>
      <c r="BU77" s="70"/>
      <c r="BV77" s="70"/>
      <c r="BW77" s="70"/>
      <c r="BX77" s="70"/>
      <c r="BY77" s="70"/>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70"/>
      <c r="BN78" s="70"/>
      <c r="BO78" s="70"/>
      <c r="BP78" s="70"/>
      <c r="BQ78" s="70"/>
      <c r="BR78" s="70"/>
      <c r="BS78" s="70"/>
      <c r="BT78" s="70"/>
      <c r="BU78" s="70"/>
      <c r="BV78" s="70"/>
      <c r="BW78" s="70"/>
      <c r="BX78" s="70"/>
      <c r="BY78" s="70"/>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70"/>
      <c r="BN79" s="70"/>
      <c r="BO79" s="70"/>
      <c r="BP79" s="70"/>
      <c r="BQ79" s="70"/>
      <c r="BR79" s="70"/>
      <c r="BS79" s="70"/>
      <c r="BT79" s="70"/>
      <c r="BU79" s="70"/>
      <c r="BV79" s="70"/>
      <c r="BW79" s="70"/>
      <c r="BX79" s="70"/>
      <c r="BY79" s="70"/>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70"/>
      <c r="BN80" s="70"/>
      <c r="BO80" s="70"/>
      <c r="BP80" s="70"/>
      <c r="BQ80" s="70"/>
      <c r="BR80" s="70"/>
      <c r="BS80" s="70"/>
      <c r="BT80" s="70"/>
      <c r="BU80" s="70"/>
      <c r="BV80" s="70"/>
      <c r="BW80" s="70"/>
      <c r="BX80" s="70"/>
      <c r="BY80" s="70"/>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70"/>
      <c r="BN81" s="70"/>
      <c r="BO81" s="70"/>
      <c r="BP81" s="70"/>
      <c r="BQ81" s="70"/>
      <c r="BR81" s="70"/>
      <c r="BS81" s="70"/>
      <c r="BT81" s="70"/>
      <c r="BU81" s="70"/>
      <c r="BV81" s="70"/>
      <c r="BW81" s="70"/>
      <c r="BX81" s="70"/>
      <c r="BY81" s="70"/>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PCzgFsPcVjCMg8kHBWRi/6E+8vSUqEvyJ53Lvqfz8/bTdtCf95uMDrpZLwVdLQ8QJQT/K8SWV3qK7dWuy9ewfg==" saltValue="na08YhzLLuzyny7MKpDI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221309</v>
      </c>
      <c r="D6" s="19">
        <f t="shared" si="3"/>
        <v>47</v>
      </c>
      <c r="E6" s="19">
        <f t="shared" si="3"/>
        <v>17</v>
      </c>
      <c r="F6" s="19">
        <f t="shared" si="3"/>
        <v>5</v>
      </c>
      <c r="G6" s="19">
        <f t="shared" si="3"/>
        <v>0</v>
      </c>
      <c r="H6" s="19" t="str">
        <f t="shared" si="3"/>
        <v>静岡県　浜松市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0.24</v>
      </c>
      <c r="Q6" s="20">
        <f t="shared" si="3"/>
        <v>91.29</v>
      </c>
      <c r="R6" s="20">
        <f t="shared" si="3"/>
        <v>2948</v>
      </c>
      <c r="S6" s="20">
        <f t="shared" si="3"/>
        <v>788985</v>
      </c>
      <c r="T6" s="20">
        <f t="shared" si="3"/>
        <v>1558.11</v>
      </c>
      <c r="U6" s="20">
        <f t="shared" si="3"/>
        <v>506.37</v>
      </c>
      <c r="V6" s="20">
        <f t="shared" si="3"/>
        <v>1864</v>
      </c>
      <c r="W6" s="20">
        <f t="shared" si="3"/>
        <v>1.34</v>
      </c>
      <c r="X6" s="20">
        <f t="shared" si="3"/>
        <v>1391.04</v>
      </c>
      <c r="Y6" s="21">
        <f>IF(Y7="",NA(),Y7)</f>
        <v>69.89</v>
      </c>
      <c r="Z6" s="21">
        <f t="shared" ref="Z6:AH6" si="4">IF(Z7="",NA(),Z7)</f>
        <v>61.92</v>
      </c>
      <c r="AA6" s="21">
        <f t="shared" si="4"/>
        <v>61.17</v>
      </c>
      <c r="AB6" s="21">
        <f t="shared" si="4"/>
        <v>63.22</v>
      </c>
      <c r="AC6" s="21">
        <f t="shared" si="4"/>
        <v>67.7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1821.42</v>
      </c>
      <c r="BG6" s="21">
        <f t="shared" ref="BG6:BO6" si="7">IF(BG7="",NA(),BG7)</f>
        <v>1592.78</v>
      </c>
      <c r="BH6" s="21">
        <f t="shared" si="7"/>
        <v>1377.87</v>
      </c>
      <c r="BI6" s="21">
        <f t="shared" si="7"/>
        <v>1246.54</v>
      </c>
      <c r="BJ6" s="21">
        <f t="shared" si="7"/>
        <v>1257.47</v>
      </c>
      <c r="BK6" s="21">
        <f t="shared" si="7"/>
        <v>826.83</v>
      </c>
      <c r="BL6" s="21">
        <f t="shared" si="7"/>
        <v>867.83</v>
      </c>
      <c r="BM6" s="21">
        <f t="shared" si="7"/>
        <v>791.76</v>
      </c>
      <c r="BN6" s="21">
        <f t="shared" si="7"/>
        <v>900.82</v>
      </c>
      <c r="BO6" s="21">
        <f t="shared" si="7"/>
        <v>839.21</v>
      </c>
      <c r="BP6" s="20" t="str">
        <f>IF(BP7="","",IF(BP7="-","【-】","【"&amp;SUBSTITUTE(TEXT(BP7,"#,##0.00"),"-","△")&amp;"】"))</f>
        <v>【785.10】</v>
      </c>
      <c r="BQ6" s="21">
        <f>IF(BQ7="",NA(),BQ7)</f>
        <v>24.37</v>
      </c>
      <c r="BR6" s="21">
        <f t="shared" ref="BR6:BZ6" si="8">IF(BR7="",NA(),BR7)</f>
        <v>35.49</v>
      </c>
      <c r="BS6" s="21">
        <f t="shared" si="8"/>
        <v>35.81</v>
      </c>
      <c r="BT6" s="21">
        <f t="shared" si="8"/>
        <v>31.07</v>
      </c>
      <c r="BU6" s="21">
        <f t="shared" si="8"/>
        <v>21.81</v>
      </c>
      <c r="BV6" s="21">
        <f t="shared" si="8"/>
        <v>57.31</v>
      </c>
      <c r="BW6" s="21">
        <f t="shared" si="8"/>
        <v>57.08</v>
      </c>
      <c r="BX6" s="21">
        <f t="shared" si="8"/>
        <v>56.26</v>
      </c>
      <c r="BY6" s="21">
        <f t="shared" si="8"/>
        <v>52.94</v>
      </c>
      <c r="BZ6" s="21">
        <f t="shared" si="8"/>
        <v>52.05</v>
      </c>
      <c r="CA6" s="20" t="str">
        <f>IF(CA7="","",IF(CA7="-","【-】","【"&amp;SUBSTITUTE(TEXT(CA7,"#,##0.00"),"-","△")&amp;"】"))</f>
        <v>【56.93】</v>
      </c>
      <c r="CB6" s="21">
        <f>IF(CB7="",NA(),CB7)</f>
        <v>671.85</v>
      </c>
      <c r="CC6" s="21">
        <f t="shared" ref="CC6:CK6" si="9">IF(CC7="",NA(),CC7)</f>
        <v>467.02</v>
      </c>
      <c r="CD6" s="21">
        <f t="shared" si="9"/>
        <v>469.08</v>
      </c>
      <c r="CE6" s="21">
        <f t="shared" si="9"/>
        <v>538.33000000000004</v>
      </c>
      <c r="CF6" s="21">
        <f t="shared" si="9"/>
        <v>651.02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42.14</v>
      </c>
      <c r="CN6" s="21">
        <f t="shared" ref="CN6:CV6" si="10">IF(CN7="",NA(),CN7)</f>
        <v>43.01</v>
      </c>
      <c r="CO6" s="21">
        <f t="shared" si="10"/>
        <v>43.01</v>
      </c>
      <c r="CP6" s="21">
        <f t="shared" si="10"/>
        <v>39.65</v>
      </c>
      <c r="CQ6" s="21">
        <f t="shared" si="10"/>
        <v>39.43</v>
      </c>
      <c r="CR6" s="21">
        <f t="shared" si="10"/>
        <v>50.14</v>
      </c>
      <c r="CS6" s="21">
        <f t="shared" si="10"/>
        <v>54.83</v>
      </c>
      <c r="CT6" s="21">
        <f t="shared" si="10"/>
        <v>66.53</v>
      </c>
      <c r="CU6" s="21">
        <f t="shared" si="10"/>
        <v>52.35</v>
      </c>
      <c r="CV6" s="21">
        <f t="shared" si="10"/>
        <v>46.25</v>
      </c>
      <c r="CW6" s="20" t="str">
        <f>IF(CW7="","",IF(CW7="-","【-】","【"&amp;SUBSTITUTE(TEXT(CW7,"#,##0.00"),"-","△")&amp;"】"))</f>
        <v>【49.87】</v>
      </c>
      <c r="CX6" s="21">
        <f>IF(CX7="",NA(),CX7)</f>
        <v>93.4</v>
      </c>
      <c r="CY6" s="21">
        <f t="shared" ref="CY6:DG6" si="11">IF(CY7="",NA(),CY7)</f>
        <v>93.52</v>
      </c>
      <c r="CZ6" s="21">
        <f t="shared" si="11"/>
        <v>92.7</v>
      </c>
      <c r="DA6" s="21">
        <f t="shared" si="11"/>
        <v>92.51</v>
      </c>
      <c r="DB6" s="21">
        <f t="shared" si="11"/>
        <v>93.35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221309</v>
      </c>
      <c r="D7" s="23">
        <v>47</v>
      </c>
      <c r="E7" s="23">
        <v>17</v>
      </c>
      <c r="F7" s="23">
        <v>5</v>
      </c>
      <c r="G7" s="23">
        <v>0</v>
      </c>
      <c r="H7" s="23" t="s">
        <v>97</v>
      </c>
      <c r="I7" s="23" t="s">
        <v>98</v>
      </c>
      <c r="J7" s="23" t="s">
        <v>99</v>
      </c>
      <c r="K7" s="23" t="s">
        <v>100</v>
      </c>
      <c r="L7" s="23" t="s">
        <v>101</v>
      </c>
      <c r="M7" s="23" t="s">
        <v>102</v>
      </c>
      <c r="N7" s="24" t="s">
        <v>103</v>
      </c>
      <c r="O7" s="24" t="s">
        <v>104</v>
      </c>
      <c r="P7" s="24">
        <v>0.24</v>
      </c>
      <c r="Q7" s="24">
        <v>91.29</v>
      </c>
      <c r="R7" s="24">
        <v>2948</v>
      </c>
      <c r="S7" s="24">
        <v>788985</v>
      </c>
      <c r="T7" s="24">
        <v>1558.11</v>
      </c>
      <c r="U7" s="24">
        <v>506.37</v>
      </c>
      <c r="V7" s="24">
        <v>1864</v>
      </c>
      <c r="W7" s="24">
        <v>1.34</v>
      </c>
      <c r="X7" s="24">
        <v>1391.04</v>
      </c>
      <c r="Y7" s="24">
        <v>69.89</v>
      </c>
      <c r="Z7" s="24">
        <v>61.92</v>
      </c>
      <c r="AA7" s="24">
        <v>61.17</v>
      </c>
      <c r="AB7" s="24">
        <v>63.22</v>
      </c>
      <c r="AC7" s="24">
        <v>67.7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1821.42</v>
      </c>
      <c r="BG7" s="24">
        <v>1592.78</v>
      </c>
      <c r="BH7" s="24">
        <v>1377.87</v>
      </c>
      <c r="BI7" s="24">
        <v>1246.54</v>
      </c>
      <c r="BJ7" s="24">
        <v>1257.47</v>
      </c>
      <c r="BK7" s="24">
        <v>826.83</v>
      </c>
      <c r="BL7" s="24">
        <v>867.83</v>
      </c>
      <c r="BM7" s="24">
        <v>791.76</v>
      </c>
      <c r="BN7" s="24">
        <v>900.82</v>
      </c>
      <c r="BO7" s="24">
        <v>839.21</v>
      </c>
      <c r="BP7" s="24">
        <v>785.1</v>
      </c>
      <c r="BQ7" s="24">
        <v>24.37</v>
      </c>
      <c r="BR7" s="24">
        <v>35.49</v>
      </c>
      <c r="BS7" s="24">
        <v>35.81</v>
      </c>
      <c r="BT7" s="24">
        <v>31.07</v>
      </c>
      <c r="BU7" s="24">
        <v>21.81</v>
      </c>
      <c r="BV7" s="24">
        <v>57.31</v>
      </c>
      <c r="BW7" s="24">
        <v>57.08</v>
      </c>
      <c r="BX7" s="24">
        <v>56.26</v>
      </c>
      <c r="BY7" s="24">
        <v>52.94</v>
      </c>
      <c r="BZ7" s="24">
        <v>52.05</v>
      </c>
      <c r="CA7" s="24">
        <v>56.93</v>
      </c>
      <c r="CB7" s="24">
        <v>671.85</v>
      </c>
      <c r="CC7" s="24">
        <v>467.02</v>
      </c>
      <c r="CD7" s="24">
        <v>469.08</v>
      </c>
      <c r="CE7" s="24">
        <v>538.33000000000004</v>
      </c>
      <c r="CF7" s="24">
        <v>651.02</v>
      </c>
      <c r="CG7" s="24">
        <v>273.52</v>
      </c>
      <c r="CH7" s="24">
        <v>274.99</v>
      </c>
      <c r="CI7" s="24">
        <v>282.08999999999997</v>
      </c>
      <c r="CJ7" s="24">
        <v>303.27999999999997</v>
      </c>
      <c r="CK7" s="24">
        <v>301.86</v>
      </c>
      <c r="CL7" s="24">
        <v>271.14999999999998</v>
      </c>
      <c r="CM7" s="24">
        <v>42.14</v>
      </c>
      <c r="CN7" s="24">
        <v>43.01</v>
      </c>
      <c r="CO7" s="24">
        <v>43.01</v>
      </c>
      <c r="CP7" s="24">
        <v>39.65</v>
      </c>
      <c r="CQ7" s="24">
        <v>39.43</v>
      </c>
      <c r="CR7" s="24">
        <v>50.14</v>
      </c>
      <c r="CS7" s="24">
        <v>54.83</v>
      </c>
      <c r="CT7" s="24">
        <v>66.53</v>
      </c>
      <c r="CU7" s="24">
        <v>52.35</v>
      </c>
      <c r="CV7" s="24">
        <v>46.25</v>
      </c>
      <c r="CW7" s="24">
        <v>49.87</v>
      </c>
      <c r="CX7" s="24">
        <v>93.4</v>
      </c>
      <c r="CY7" s="24">
        <v>93.52</v>
      </c>
      <c r="CZ7" s="24">
        <v>92.7</v>
      </c>
      <c r="DA7" s="24">
        <v>92.51</v>
      </c>
      <c r="DB7" s="24">
        <v>93.35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2025-01-30T07:09:54Z</cp:lastPrinted>
  <dcterms:created xsi:type="dcterms:W3CDTF">2025-01-24T07:35:07Z</dcterms:created>
  <dcterms:modified xsi:type="dcterms:W3CDTF">2025-01-30T07:09:57Z</dcterms:modified>
  <cp:category/>
</cp:coreProperties>
</file>