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2_下水道\02010_決算\06_決算統計\R5\10_経営比較分析表\"/>
    </mc:Choice>
  </mc:AlternateContent>
  <workbookProtection workbookAlgorithmName="SHA-512" workbookHashValue="8oEafDv033B0fqr06xPTETnb2rbyxcp+j3K1LTj6LGNvTtxN4yL2+Sw4+u18SLBXyO9aHz1dMwNNQ/JH7zpTPg==" workbookSaltValue="wvXOC6R6aSNGBwBNCP/Tl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<sst xmlns="http://schemas.openxmlformats.org/spreadsheetml/2006/main" count="231" uniqueCount="115">
  <si>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</si>
  <si>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</si>
  <si>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</si>
  <si>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</si>
  <si>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</si>
  <si>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</si>
  <si>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</si>
  <si>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</si>
  <si>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</si>
  <si>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</si>
  <si>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</si>
  <si>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</si>
  <si>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</si>
  <si>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</si>
  <si>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</si>
  <si>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</si>
  <si>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</si>
  <si>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</si>
  <si>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</si>
  <si>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</si>
  <si>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</si>
  <si>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</si>
  <si>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</si>
  <si>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</si>
  <si>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</si>
  <si>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</si>
  <si>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</si>
  <si>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</si>
  <si>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</si>
  <si>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</si>
  <si>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</si>
  <si>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</si>
  <si>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</si>
  <si>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</si>
  <si>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</si>
  <si>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</si>
  <si>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</si>
  <si>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</si>
  <si>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</si>
  <si>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</si>
  <si>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</si>
  <si>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</si>
  <si>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</si>
  <si>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</si>
  <si>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</si>
  <si>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</si>
  <si>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</si>
  <si>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</si>
  <si>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</si>
  <si>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</si>
  <si>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</si>
  <si>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</si>
  <si>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</si>
  <si>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</si>
  <si>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</si>
  <si>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</si>
  <si>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</si>
  <si>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</si>
  <si>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</si>
  <si>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</si>
  <si>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</si>
  <si>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</si>
  <si>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</si>
  <si>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</si>
  <si>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</si>
  <si>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</si>
  <si>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</si>
  <si>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</si>
  <si>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</si>
  <si>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</si>
  <si>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</si>
  <si>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</si>
  <si>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</si>
  <si>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</si>
  <si>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</si>
  <si>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</si>
  <si>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</si>
  <si>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</si>
  <si>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</si>
  <si>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</si>
  <si>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</si>
  <si>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</si>
  <si>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</si>
  <si>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</si>
  <si>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</si>
  <si>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</si>
  <si>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</si>
  <si>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</si>
  <si>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</si>
  <si>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</si>
  <si>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</si>
  <si>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</si>
  <si>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</si>
  <si>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</si>
  <si>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</si>
  <si>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</si>
  <si>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</si>
  <si>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</si>
  <si>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</si>
  <si>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</si>
  <si>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</si>
  <si>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</si>
  <si>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</si>
  <si>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</si>
  <si>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</si>
  <si>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</si>
  <si>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</si>
  <si>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</si>
  <si>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</si>
  <si>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</si>
  <si>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</si>
  <si>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</si>
  <si>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②累積欠損比率
　前年度から改善したが、依然として100％を下回るとともに、類似団体平均値を下回っている。処理区域内人口が市域全体に占める割合が小さいことが要因であり、公共下水道事業が100%を上回っているため市全体としては経営は安定しているといえる。また、両事業とも累積欠損金は発生していない。
③流動比率
　公共下水道事業と会計をひとつにしており、流動資産は未計上となっている。
④企業債残高対事業規模比率
　企業債残高の削減により低下傾向は続いている。引き続き、企業債残高の削減と必要な投資規模の維持を図る。
⑤経費回収率
　類似団体平均値を下回っているおり、今後人口減少等から下水道使用料収入は減少が見込まれるため、接続促進等による収入確保や費用削減による回収率の向上に努める必要がある。
⑥汚水処理原価
　前年度から若干低下し類似団体平均値を下回っているものの安定して推移している。
⑦施設利用率
　前年度より改善したが、類似団体平均値を下回る状態が続いている。当該処理区域内の汚水処理人口の減少等を踏まえ、適切な施規規模の維持を図る。
⑧水洗化率
　前年度から上昇しており、今後も職員による訪問勧奨を継続し数値の向上を図る。</t>
    <rPh sb="9" eb="13">
      <t>ルイセキケッソン</t>
    </rPh>
    <rPh sb="13" eb="15">
      <t>ヒリツ</t>
    </rPh>
    <rPh sb="17" eb="20">
      <t>ゼンネンド</t>
    </rPh>
    <rPh sb="22" eb="24">
      <t>カイゼン</t>
    </rPh>
    <rPh sb="28" eb="30">
      <t>イゼン</t>
    </rPh>
    <rPh sb="38" eb="40">
      <t>シタマワ</t>
    </rPh>
    <rPh sb="50" eb="53">
      <t>ヘイキンチ</t>
    </rPh>
    <rPh sb="54" eb="56">
      <t>シタマワ</t>
    </rPh>
    <rPh sb="61" eb="68">
      <t>ショリクイキナイジンコウ</t>
    </rPh>
    <rPh sb="69" eb="73">
      <t>シイキゼンタイ</t>
    </rPh>
    <rPh sb="74" eb="75">
      <t>シ</t>
    </rPh>
    <rPh sb="77" eb="79">
      <t>ワリアイ</t>
    </rPh>
    <rPh sb="80" eb="81">
      <t>チイ</t>
    </rPh>
    <rPh sb="105" eb="107">
      <t>ウワマワ</t>
    </rPh>
    <rPh sb="113" eb="114">
      <t>シ</t>
    </rPh>
    <rPh sb="114" eb="116">
      <t>ゼンタイ</t>
    </rPh>
    <rPh sb="120" eb="122">
      <t>ケイエイ</t>
    </rPh>
    <rPh sb="123" eb="125">
      <t>アンテイ</t>
    </rPh>
    <rPh sb="137" eb="140">
      <t>リョウジギョウ</t>
    </rPh>
    <rPh sb="215" eb="218">
      <t>キギョウサイ</t>
    </rPh>
    <rPh sb="218" eb="220">
      <t>ザンダカ</t>
    </rPh>
    <rPh sb="221" eb="223">
      <t>サクゲン</t>
    </rPh>
    <rPh sb="226" eb="228">
      <t>テイカ</t>
    </rPh>
    <rPh sb="228" eb="230">
      <t>ケイコウ</t>
    </rPh>
    <rPh sb="231" eb="232">
      <t>ツヅ</t>
    </rPh>
    <rPh sb="251" eb="253">
      <t>ヒツヨウ</t>
    </rPh>
    <rPh sb="254" eb="258">
      <t>トウシキボ</t>
    </rPh>
    <rPh sb="259" eb="261">
      <t>イジ</t>
    </rPh>
    <rPh sb="262" eb="263">
      <t>ハカ</t>
    </rPh>
    <rPh sb="274" eb="278">
      <t>ルイジダンタイ</t>
    </rPh>
    <rPh sb="278" eb="281">
      <t>ヘイキンチ</t>
    </rPh>
    <rPh sb="282" eb="284">
      <t>シタマワ</t>
    </rPh>
    <rPh sb="293" eb="298">
      <t>ジンコウゲンショウトウ</t>
    </rPh>
    <rPh sb="300" eb="306">
      <t>ゲスイドウシヨウリョウ</t>
    </rPh>
    <rPh sb="306" eb="308">
      <t>シュウニュウ</t>
    </rPh>
    <rPh sb="309" eb="311">
      <t>ゲンショウ</t>
    </rPh>
    <rPh sb="312" eb="314">
      <t>ミコ</t>
    </rPh>
    <rPh sb="320" eb="324">
      <t>セツゾクソクシン</t>
    </rPh>
    <rPh sb="324" eb="325">
      <t>トウ</t>
    </rPh>
    <rPh sb="328" eb="330">
      <t>シュウニュウ</t>
    </rPh>
    <rPh sb="330" eb="332">
      <t>カクホ</t>
    </rPh>
    <rPh sb="333" eb="335">
      <t>ヒヨウ</t>
    </rPh>
    <rPh sb="335" eb="337">
      <t>サクゲン</t>
    </rPh>
    <rPh sb="340" eb="343">
      <t>カイシュウリツ</t>
    </rPh>
    <rPh sb="344" eb="346">
      <t>コウジョウ</t>
    </rPh>
    <rPh sb="347" eb="348">
      <t>ツト</t>
    </rPh>
    <rPh sb="350" eb="352">
      <t>ヒツヨウ</t>
    </rPh>
    <rPh sb="366" eb="369">
      <t>ゼンネンド</t>
    </rPh>
    <rPh sb="371" eb="375">
      <t>ジャッカンテイカ</t>
    </rPh>
    <rPh sb="413" eb="416">
      <t>ゼンネンド</t>
    </rPh>
    <rPh sb="418" eb="420">
      <t>カイゼン</t>
    </rPh>
    <rPh sb="435" eb="437">
      <t>ジョウタイ</t>
    </rPh>
    <rPh sb="438" eb="439">
      <t>ツヅ</t>
    </rPh>
    <rPh sb="444" eb="446">
      <t>トウガイ</t>
    </rPh>
    <rPh sb="446" eb="448">
      <t>ショリ</t>
    </rPh>
    <rPh sb="448" eb="450">
      <t>クイキ</t>
    </rPh>
    <rPh sb="450" eb="451">
      <t>ナイ</t>
    </rPh>
    <rPh sb="452" eb="458">
      <t>オスイショリジンコウ</t>
    </rPh>
    <rPh sb="459" eb="462">
      <t>ゲンショウトウ</t>
    </rPh>
    <rPh sb="463" eb="464">
      <t>フ</t>
    </rPh>
    <rPh sb="467" eb="469">
      <t>テキセツ</t>
    </rPh>
    <rPh sb="489" eb="492">
      <t>ゼンネンド</t>
    </rPh>
    <rPh sb="494" eb="496">
      <t>ジョウショウ</t>
    </rPh>
    <rPh sb="501" eb="503">
      <t>コンゴ</t>
    </rPh>
    <phoneticPr fontId="4"/>
  </si>
  <si>
    <t>平成29年10月に実施した下水道使用料の改定などによる安定的な収入の確保や令和5年度における浄化センターのポンプ場化による施設の適正化など、安定経営のための対策を講じている。今後は人口減少等に伴う下水道使用料の減などが見込まれるが、効率的な経営の実現と継続的な改善に努めていく。
また、施設の老朽化が進んでおり、令和6年度に改定する経営戦略において、財務状況等を踏まえた今後の中長期の見通しを策定し、計画的な更新を行い、持続的な経営と機能維持に努めていく。</t>
    <rPh sb="31" eb="33">
      <t>シュウニュウ</t>
    </rPh>
    <rPh sb="34" eb="36">
      <t>カクホ</t>
    </rPh>
    <rPh sb="37" eb="39">
      <t>レイワ</t>
    </rPh>
    <rPh sb="40" eb="42">
      <t>ネンド</t>
    </rPh>
    <rPh sb="46" eb="48">
      <t>ジョウカ</t>
    </rPh>
    <rPh sb="56" eb="58">
      <t>ジョウカ</t>
    </rPh>
    <rPh sb="61" eb="63">
      <t>シセツ</t>
    </rPh>
    <rPh sb="64" eb="67">
      <t>テキセイカ</t>
    </rPh>
    <rPh sb="70" eb="74">
      <t>アンテイケイエイ</t>
    </rPh>
    <rPh sb="78" eb="80">
      <t>タイサク</t>
    </rPh>
    <rPh sb="81" eb="82">
      <t>コウ</t>
    </rPh>
    <rPh sb="133" eb="134">
      <t>ツト</t>
    </rPh>
    <phoneticPr fontId="4"/>
  </si>
  <si>
    <t>①有形固定資産減価償却率
　上昇傾向は続いており、下水道施設全体の持続的な機能確保を図りながらライフサイクルコストの低減・平準化に努めている。
②管渠老朽化率
　標準耐用年数を超過した管渠は、存在しない。
③管渠改善率
　類似団体平均値近傍を保っているが、上昇傾向にあるが、設備の改築・更新とバランスを取りながら、地震対策や予防保全型の維持管理に重点を置き事業を推進していく。</t>
    <rPh sb="120" eb="122">
      <t>キンボウ</t>
    </rPh>
    <rPh sb="123" eb="124">
      <t>タモ</t>
    </rPh>
    <rPh sb="130" eb="132">
      <t>ジョウショウ</t>
    </rPh>
    <rPh sb="132" eb="13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</si>
</sst>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formatCode="#,##0.00;&quot;△&quot;#,##0.00;&quot;-&quot;">
                  <c:v>0.01</c:v>
                </c:pt>
                <c:pt idx="3">
                  <c:v>0</c:v>
                </c:pt>
                <c:pt idx="4">
                  <c:v>0</c:v>
                </c:pt>
              </c:numCache>
            </c:numRef>
          </c:val>
          <c:extLst>
            <c:ext xmlns:c16="http://schemas.microsoft.com/office/drawing/2014/chart" uri="{C3380CC4-5D6E-409C-BE32-E72D297353CC}">
              <c16:uniqueId val="{00000000-E02E-4AAE-92ED-53F37E7338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E02E-4AAE-92ED-53F37E7338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37.4</c:v>
                </c:pt>
                <c:pt idx="1">
                  <c:v>36.17</c:v>
                </c:pt>
                <c:pt idx="2">
                  <c:v>33.369999999999997</c:v>
                </c:pt>
                <c:pt idx="3">
                  <c:v>31.83</c:v>
                </c:pt>
                <c:pt idx="4">
                  <c:v>32.5</c:v>
                </c:pt>
              </c:numCache>
            </c:numRef>
          </c:val>
          <c:extLst>
            <c:ext xmlns:c16="http://schemas.microsoft.com/office/drawing/2014/chart" uri="{C3380CC4-5D6E-409C-BE32-E72D297353CC}">
              <c16:uniqueId val="{00000000-D8A7-41B9-B69B-3545EF0070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D8A7-41B9-B69B-3545EF0070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84.96</c:v>
                </c:pt>
                <c:pt idx="1">
                  <c:v>85.16</c:v>
                </c:pt>
                <c:pt idx="2">
                  <c:v>83.63</c:v>
                </c:pt>
                <c:pt idx="3">
                  <c:v>82.31</c:v>
                </c:pt>
                <c:pt idx="4">
                  <c:v>83.89</c:v>
                </c:pt>
              </c:numCache>
            </c:numRef>
          </c:val>
          <c:extLst>
            <c:ext xmlns:c16="http://schemas.microsoft.com/office/drawing/2014/chart" uri="{C3380CC4-5D6E-409C-BE32-E72D297353CC}">
              <c16:uniqueId val="{00000000-78CC-42FB-99CC-25E6EED431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78CC-42FB-99CC-25E6EED431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83.99</c:v>
                </c:pt>
                <c:pt idx="1">
                  <c:v>86.82</c:v>
                </c:pt>
                <c:pt idx="2">
                  <c:v>86.74</c:v>
                </c:pt>
                <c:pt idx="3">
                  <c:v>84.77</c:v>
                </c:pt>
                <c:pt idx="4">
                  <c:v>86.98</c:v>
                </c:pt>
              </c:numCache>
            </c:numRef>
          </c:val>
          <c:extLst>
            <c:ext xmlns:c16="http://schemas.microsoft.com/office/drawing/2014/chart" uri="{C3380CC4-5D6E-409C-BE32-E72D297353CC}">
              <c16:uniqueId val="{00000000-E58D-4B78-A391-2FF93555E1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E58D-4B78-A391-2FF93555E1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31.28</c:v>
                </c:pt>
                <c:pt idx="1">
                  <c:v>33.020000000000003</c:v>
                </c:pt>
                <c:pt idx="2">
                  <c:v>35.18</c:v>
                </c:pt>
                <c:pt idx="3">
                  <c:v>37.39</c:v>
                </c:pt>
                <c:pt idx="4">
                  <c:v>39.51</c:v>
                </c:pt>
              </c:numCache>
            </c:numRef>
          </c:val>
          <c:extLst>
            <c:ext xmlns:c16="http://schemas.microsoft.com/office/drawing/2014/chart" uri="{C3380CC4-5D6E-409C-BE32-E72D297353CC}">
              <c16:uniqueId val="{00000000-776B-4A5B-AA0C-9127643354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776B-4A5B-AA0C-9127643354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ED-49AB-9764-3F710BF17B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E0ED-49AB-9764-3F710BF17B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1-4C49-95F8-428A8138BB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F1E1-4C49-95F8-428A8138BB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70-422C-A616-C464655BFF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2070-422C-A616-C464655BFF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3867.13</c:v>
                </c:pt>
                <c:pt idx="1">
                  <c:v>3648.28</c:v>
                </c:pt>
                <c:pt idx="2">
                  <c:v>3438.63</c:v>
                </c:pt>
                <c:pt idx="3">
                  <c:v>3258.76</c:v>
                </c:pt>
                <c:pt idx="4">
                  <c:v>3039.3</c:v>
                </c:pt>
              </c:numCache>
            </c:numRef>
          </c:val>
          <c:extLst>
            <c:ext xmlns:c16="http://schemas.microsoft.com/office/drawing/2014/chart" uri="{C3380CC4-5D6E-409C-BE32-E72D297353CC}">
              <c16:uniqueId val="{00000000-54F6-4BB8-83B4-3149E64DA9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54F6-4BB8-83B4-3149E64DA9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77.03</c:v>
                </c:pt>
                <c:pt idx="1">
                  <c:v>77.959999999999994</c:v>
                </c:pt>
                <c:pt idx="2">
                  <c:v>76.83</c:v>
                </c:pt>
                <c:pt idx="3">
                  <c:v>79.069999999999993</c:v>
                </c:pt>
                <c:pt idx="4">
                  <c:v>78.239999999999995</c:v>
                </c:pt>
              </c:numCache>
            </c:numRef>
          </c:val>
          <c:extLst>
            <c:ext xmlns:c16="http://schemas.microsoft.com/office/drawing/2014/chart" uri="{C3380CC4-5D6E-409C-BE32-E72D297353CC}">
              <c16:uniqueId val="{00000000-5958-483C-B841-F9CE6D936C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5958-483C-B841-F9CE6D936C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155.1</c:v>
                </c:pt>
                <c:pt idx="1">
                  <c:v>152.5</c:v>
                </c:pt>
                <c:pt idx="2">
                  <c:v>155.26</c:v>
                </c:pt>
                <c:pt idx="3">
                  <c:v>151.35</c:v>
                </c:pt>
                <c:pt idx="4">
                  <c:v>151.31</c:v>
                </c:pt>
              </c:numCache>
            </c:numRef>
          </c:val>
          <c:extLst>
            <c:ext xmlns:c16="http://schemas.microsoft.com/office/drawing/2014/chart" uri="{C3380CC4-5D6E-409C-BE32-E72D297353CC}">
              <c16:uniqueId val="{00000000-A328-441B-A0FF-F86ECF7615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A328-441B-A0FF-F86ECF7615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静岡県　浜松市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自治体職員</v>
      </c>
      <c r="AE8" s="71"/>
      <c r="AF8" s="71"/>
      <c r="AG8" s="71"/>
      <c r="AH8" s="71"/>
      <c r="AI8" s="71"/>
      <c r="AJ8" s="71"/>
      <c r="AK8" s="3"/>
      <c r="AL8" s="50">
        <f>データ!S6</f>
        <v>788985</v>
      </c>
      <c r="AM8" s="50"/>
      <c r="AN8" s="50"/>
      <c r="AO8" s="50"/>
      <c r="AP8" s="50"/>
      <c r="AQ8" s="50"/>
      <c r="AR8" s="50"/>
      <c r="AS8" s="50"/>
      <c r="AT8" s="51">
        <f>データ!T6</f>
        <v>1558.11</v>
      </c>
      <c r="AU8" s="51"/>
      <c r="AV8" s="51"/>
      <c r="AW8" s="51"/>
      <c r="AX8" s="51"/>
      <c r="AY8" s="51"/>
      <c r="AZ8" s="51"/>
      <c r="BA8" s="51"/>
      <c r="BB8" s="51">
        <f>データ!U6</f>
        <v>506.37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39.770000000000003</v>
      </c>
      <c r="J10" s="51"/>
      <c r="K10" s="51"/>
      <c r="L10" s="51"/>
      <c r="M10" s="51"/>
      <c r="N10" s="51"/>
      <c r="O10" s="51"/>
      <c r="P10" s="51">
        <f>データ!P6</f>
        <v>8.8699999999999992</v>
      </c>
      <c r="Q10" s="51"/>
      <c r="R10" s="51"/>
      <c r="S10" s="51"/>
      <c r="T10" s="51"/>
      <c r="U10" s="51"/>
      <c r="V10" s="51"/>
      <c r="W10" s="51">
        <f>データ!Q6</f>
        <v>91.4</v>
      </c>
      <c r="X10" s="51"/>
      <c r="Y10" s="51"/>
      <c r="Z10" s="51"/>
      <c r="AA10" s="51"/>
      <c r="AB10" s="51"/>
      <c r="AC10" s="51"/>
      <c r="AD10" s="50">
        <f>データ!R6</f>
        <v>2948</v>
      </c>
      <c r="AE10" s="50"/>
      <c r="AF10" s="50"/>
      <c r="AG10" s="50"/>
      <c r="AH10" s="50"/>
      <c r="AI10" s="50"/>
      <c r="AJ10" s="50"/>
      <c r="AK10" s="2"/>
      <c r="AL10" s="50">
        <f>データ!V6</f>
        <v>69806</v>
      </c>
      <c r="AM10" s="50"/>
      <c r="AN10" s="50"/>
      <c r="AO10" s="50"/>
      <c r="AP10" s="50"/>
      <c r="AQ10" s="50"/>
      <c r="AR10" s="50"/>
      <c r="AS10" s="50"/>
      <c r="AT10" s="51">
        <f>データ!W6</f>
        <v>24.21</v>
      </c>
      <c r="AU10" s="51"/>
      <c r="AV10" s="51"/>
      <c r="AW10" s="51"/>
      <c r="AX10" s="51"/>
      <c r="AY10" s="51"/>
      <c r="AZ10" s="51"/>
      <c r="BA10" s="51"/>
      <c r="BB10" s="51">
        <f>データ!X6</f>
        <v>2883.35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mRSZcG+t3DIberQHhgxho5W3YQ/UaVEYsGacazhyl1DLCq5ztDSoIsnxEiWnx9MfI+Ul8A+k8dCHqKWeOyJZOQ==" saltValue="jNdMJmeGw0S1x9WwLJKN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221309</v>
      </c>
      <c r="D6" s="19">
        <f t="shared" si="3"/>
        <v>46</v>
      </c>
      <c r="E6" s="19">
        <f t="shared" si="3"/>
        <v>17</v>
      </c>
      <c r="F6" s="19">
        <f t="shared" si="3"/>
        <v>4</v>
      </c>
      <c r="G6" s="19">
        <f t="shared" si="3"/>
        <v>0</v>
      </c>
      <c r="H6" s="19" t="str">
        <f t="shared" si="3"/>
        <v>静岡県　浜松市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39.770000000000003</v>
      </c>
      <c r="P6" s="20">
        <f t="shared" si="3"/>
        <v>8.8699999999999992</v>
      </c>
      <c r="Q6" s="20">
        <f t="shared" si="3"/>
        <v>91.4</v>
      </c>
      <c r="R6" s="20">
        <f t="shared" si="3"/>
        <v>2948</v>
      </c>
      <c r="S6" s="20">
        <f t="shared" si="3"/>
        <v>788985</v>
      </c>
      <c r="T6" s="20">
        <f t="shared" si="3"/>
        <v>1558.11</v>
      </c>
      <c r="U6" s="20">
        <f t="shared" si="3"/>
        <v>506.37</v>
      </c>
      <c r="V6" s="20">
        <f t="shared" si="3"/>
        <v>69806</v>
      </c>
      <c r="W6" s="20">
        <f t="shared" si="3"/>
        <v>24.21</v>
      </c>
      <c r="X6" s="20">
        <f t="shared" si="3"/>
        <v>2883.35</v>
      </c>
      <c r="Y6" s="21">
        <f>IF(Y7="",NA(),Y7)</f>
        <v>83.99</v>
      </c>
      <c r="Z6" s="21">
        <f t="shared" ref="Z6:AH6" si="4">IF(Z7="",NA(),Z7)</f>
        <v>86.82</v>
      </c>
      <c r="AA6" s="21">
        <f t="shared" si="4"/>
        <v>86.74</v>
      </c>
      <c r="AB6" s="21">
        <f t="shared" si="4"/>
        <v>84.77</v>
      </c>
      <c r="AC6" s="21">
        <f t="shared" si="4"/>
        <v>86.98</v>
      </c>
      <c r="AD6" s="21">
        <f t="shared" si="4"/>
        <v>103.34</v>
      </c>
      <c r="AE6" s="21">
        <f t="shared" si="4"/>
        <v>102.7</v>
      </c>
      <c r="AF6" s="21">
        <f t="shared" si="4"/>
        <v>104.11</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29.74</v>
      </c>
      <c r="AP6" s="21">
        <f t="shared" si="5"/>
        <v>48.2</v>
      </c>
      <c r="AQ6" s="21">
        <f t="shared" si="5"/>
        <v>46.91</v>
      </c>
      <c r="AR6" s="21">
        <f t="shared" si="5"/>
        <v>52.27</v>
      </c>
      <c r="AS6" s="21">
        <f t="shared" si="5"/>
        <v>58.68</v>
      </c>
      <c r="AT6" s="20" t="str">
        <f>IF(AT7="","",IF(AT7="-","【-】","【"&amp;SUBSTITUTE(TEXT(AT7,"#,##0.00"),"-","△")&amp;"】"))</f>
        <v>【65.73】</v>
      </c>
      <c r="AU6" s="20">
        <f>IF(AU7="",NA(),AU7)</f>
        <v>0</v>
      </c>
      <c r="AV6" s="20">
        <f t="shared" ref="AV6:BD6" si="6">IF(AV7="",NA(),AV7)</f>
        <v>0</v>
      </c>
      <c r="AW6" s="20">
        <f t="shared" si="6"/>
        <v>0</v>
      </c>
      <c r="AX6" s="20">
        <f t="shared" si="6"/>
        <v>0</v>
      </c>
      <c r="AY6" s="20">
        <f t="shared" si="6"/>
        <v>0</v>
      </c>
      <c r="AZ6" s="21">
        <f t="shared" si="6"/>
        <v>53.44</v>
      </c>
      <c r="BA6" s="21">
        <f t="shared" si="6"/>
        <v>46.85</v>
      </c>
      <c r="BB6" s="21">
        <f t="shared" si="6"/>
        <v>44.35</v>
      </c>
      <c r="BC6" s="21">
        <f t="shared" si="6"/>
        <v>41.51</v>
      </c>
      <c r="BD6" s="21">
        <f t="shared" si="6"/>
        <v>45.01</v>
      </c>
      <c r="BE6" s="20" t="str">
        <f>IF(BE7="","",IF(BE7="-","【-】","【"&amp;SUBSTITUTE(TEXT(BE7,"#,##0.00"),"-","△")&amp;"】"))</f>
        <v>【48.91】</v>
      </c>
      <c r="BF6" s="21">
        <f>IF(BF7="",NA(),BF7)</f>
        <v>3867.13</v>
      </c>
      <c r="BG6" s="21">
        <f t="shared" ref="BG6:BO6" si="7">IF(BG7="",NA(),BG7)</f>
        <v>3648.28</v>
      </c>
      <c r="BH6" s="21">
        <f t="shared" si="7"/>
        <v>3438.63</v>
      </c>
      <c r="BI6" s="21">
        <f t="shared" si="7"/>
        <v>3258.76</v>
      </c>
      <c r="BJ6" s="21">
        <f t="shared" si="7"/>
        <v>3039.3</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77.03</v>
      </c>
      <c r="BR6" s="21">
        <f t="shared" ref="BR6:BZ6" si="8">IF(BR7="",NA(),BR7)</f>
        <v>77.959999999999994</v>
      </c>
      <c r="BS6" s="21">
        <f t="shared" si="8"/>
        <v>76.83</v>
      </c>
      <c r="BT6" s="21">
        <f t="shared" si="8"/>
        <v>79.069999999999993</v>
      </c>
      <c r="BU6" s="21">
        <f t="shared" si="8"/>
        <v>78.239999999999995</v>
      </c>
      <c r="BV6" s="21">
        <f t="shared" si="8"/>
        <v>84.3</v>
      </c>
      <c r="BW6" s="21">
        <f t="shared" si="8"/>
        <v>82.88</v>
      </c>
      <c r="BX6" s="21">
        <f t="shared" si="8"/>
        <v>82.53</v>
      </c>
      <c r="BY6" s="21">
        <f t="shared" si="8"/>
        <v>81.81</v>
      </c>
      <c r="BZ6" s="21">
        <f t="shared" si="8"/>
        <v>82.27</v>
      </c>
      <c r="CA6" s="20" t="str">
        <f>IF(CA7="","",IF(CA7="-","【-】","【"&amp;SUBSTITUTE(TEXT(CA7,"#,##0.00"),"-","△")&amp;"】"))</f>
        <v>【75.33】</v>
      </c>
      <c r="CB6" s="21">
        <f>IF(CB7="",NA(),CB7)</f>
        <v>155.1</v>
      </c>
      <c r="CC6" s="21">
        <f t="shared" ref="CC6:CK6" si="9">IF(CC7="",NA(),CC7)</f>
        <v>152.5</v>
      </c>
      <c r="CD6" s="21">
        <f t="shared" si="9"/>
        <v>155.26</v>
      </c>
      <c r="CE6" s="21">
        <f t="shared" si="9"/>
        <v>151.35</v>
      </c>
      <c r="CF6" s="21">
        <f t="shared" si="9"/>
        <v>151.31</v>
      </c>
      <c r="CG6" s="21">
        <f t="shared" si="9"/>
        <v>185.47</v>
      </c>
      <c r="CH6" s="21">
        <f t="shared" si="9"/>
        <v>187.76</v>
      </c>
      <c r="CI6" s="21">
        <f t="shared" si="9"/>
        <v>190.48</v>
      </c>
      <c r="CJ6" s="21">
        <f t="shared" si="9"/>
        <v>193.59</v>
      </c>
      <c r="CK6" s="21">
        <f t="shared" si="9"/>
        <v>194.42</v>
      </c>
      <c r="CL6" s="20" t="str">
        <f>IF(CL7="","",IF(CL7="-","【-】","【"&amp;SUBSTITUTE(TEXT(CL7,"#,##0.00"),"-","△")&amp;"】"))</f>
        <v>【215.73】</v>
      </c>
      <c r="CM6" s="21">
        <f>IF(CM7="",NA(),CM7)</f>
        <v>37.4</v>
      </c>
      <c r="CN6" s="21">
        <f t="shared" ref="CN6:CV6" si="10">IF(CN7="",NA(),CN7)</f>
        <v>36.17</v>
      </c>
      <c r="CO6" s="21">
        <f t="shared" si="10"/>
        <v>33.369999999999997</v>
      </c>
      <c r="CP6" s="21">
        <f t="shared" si="10"/>
        <v>31.83</v>
      </c>
      <c r="CQ6" s="21">
        <f t="shared" si="10"/>
        <v>32.5</v>
      </c>
      <c r="CR6" s="21">
        <f t="shared" si="10"/>
        <v>45.68</v>
      </c>
      <c r="CS6" s="21">
        <f t="shared" si="10"/>
        <v>45.87</v>
      </c>
      <c r="CT6" s="21">
        <f t="shared" si="10"/>
        <v>44.24</v>
      </c>
      <c r="CU6" s="21">
        <f t="shared" si="10"/>
        <v>45.3</v>
      </c>
      <c r="CV6" s="21">
        <f t="shared" si="10"/>
        <v>45.6</v>
      </c>
      <c r="CW6" s="20" t="str">
        <f>IF(CW7="","",IF(CW7="-","【-】","【"&amp;SUBSTITUTE(TEXT(CW7,"#,##0.00"),"-","△")&amp;"】"))</f>
        <v>【43.28】</v>
      </c>
      <c r="CX6" s="21">
        <f>IF(CX7="",NA(),CX7)</f>
        <v>84.96</v>
      </c>
      <c r="CY6" s="21">
        <f t="shared" ref="CY6:DG6" si="11">IF(CY7="",NA(),CY7)</f>
        <v>85.16</v>
      </c>
      <c r="CZ6" s="21">
        <f t="shared" si="11"/>
        <v>83.63</v>
      </c>
      <c r="DA6" s="21">
        <f t="shared" si="11"/>
        <v>82.31</v>
      </c>
      <c r="DB6" s="21">
        <f t="shared" si="11"/>
        <v>83.89</v>
      </c>
      <c r="DC6" s="21">
        <f t="shared" si="11"/>
        <v>87.96</v>
      </c>
      <c r="DD6" s="21">
        <f t="shared" si="11"/>
        <v>87.65</v>
      </c>
      <c r="DE6" s="21">
        <f t="shared" si="11"/>
        <v>88.15</v>
      </c>
      <c r="DF6" s="21">
        <f t="shared" si="11"/>
        <v>88.37</v>
      </c>
      <c r="DG6" s="21">
        <f t="shared" si="11"/>
        <v>88.66</v>
      </c>
      <c r="DH6" s="20" t="str">
        <f>IF(DH7="","",IF(DH7="-","【-】","【"&amp;SUBSTITUTE(TEXT(DH7,"#,##0.00"),"-","△")&amp;"】"))</f>
        <v>【86.21】</v>
      </c>
      <c r="DI6" s="21">
        <f>IF(DI7="",NA(),DI7)</f>
        <v>31.28</v>
      </c>
      <c r="DJ6" s="21">
        <f t="shared" ref="DJ6:DR6" si="12">IF(DJ7="",NA(),DJ7)</f>
        <v>33.020000000000003</v>
      </c>
      <c r="DK6" s="21">
        <f t="shared" si="12"/>
        <v>35.18</v>
      </c>
      <c r="DL6" s="21">
        <f t="shared" si="12"/>
        <v>37.39</v>
      </c>
      <c r="DM6" s="21">
        <f t="shared" si="12"/>
        <v>39.51</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1">
        <f>IF(EE7="",NA(),EE7)</f>
        <v>0.01</v>
      </c>
      <c r="EF6" s="20">
        <f t="shared" ref="EF6:EN6" si="14">IF(EF7="",NA(),EF7)</f>
        <v>0</v>
      </c>
      <c r="EG6" s="21">
        <f t="shared" si="14"/>
        <v>0.01</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221309</v>
      </c>
      <c r="D7" s="23">
        <v>46</v>
      </c>
      <c r="E7" s="23">
        <v>17</v>
      </c>
      <c r="F7" s="23">
        <v>4</v>
      </c>
      <c r="G7" s="23">
        <v>0</v>
      </c>
      <c r="H7" s="23" t="s">
        <v>96</v>
      </c>
      <c r="I7" s="23" t="s">
        <v>97</v>
      </c>
      <c r="J7" s="23" t="s">
        <v>98</v>
      </c>
      <c r="K7" s="23" t="s">
        <v>99</v>
      </c>
      <c r="L7" s="23" t="s">
        <v>100</v>
      </c>
      <c r="M7" s="23" t="s">
        <v>101</v>
      </c>
      <c r="N7" s="24" t="s">
        <v>102</v>
      </c>
      <c r="O7" s="24">
        <v>39.770000000000003</v>
      </c>
      <c r="P7" s="24">
        <v>8.8699999999999992</v>
      </c>
      <c r="Q7" s="24">
        <v>91.4</v>
      </c>
      <c r="R7" s="24">
        <v>2948</v>
      </c>
      <c r="S7" s="24">
        <v>788985</v>
      </c>
      <c r="T7" s="24">
        <v>1558.11</v>
      </c>
      <c r="U7" s="24">
        <v>506.37</v>
      </c>
      <c r="V7" s="24">
        <v>69806</v>
      </c>
      <c r="W7" s="24">
        <v>24.21</v>
      </c>
      <c r="X7" s="24">
        <v>2883.35</v>
      </c>
      <c r="Y7" s="24">
        <v>83.99</v>
      </c>
      <c r="Z7" s="24">
        <v>86.82</v>
      </c>
      <c r="AA7" s="24">
        <v>86.74</v>
      </c>
      <c r="AB7" s="24">
        <v>84.77</v>
      </c>
      <c r="AC7" s="24">
        <v>86.98</v>
      </c>
      <c r="AD7" s="24">
        <v>103.34</v>
      </c>
      <c r="AE7" s="24">
        <v>102.7</v>
      </c>
      <c r="AF7" s="24">
        <v>104.11</v>
      </c>
      <c r="AG7" s="24">
        <v>101.98</v>
      </c>
      <c r="AH7" s="24">
        <v>102.68</v>
      </c>
      <c r="AI7" s="24">
        <v>105.09</v>
      </c>
      <c r="AJ7" s="24">
        <v>0</v>
      </c>
      <c r="AK7" s="24">
        <v>0</v>
      </c>
      <c r="AL7" s="24">
        <v>0</v>
      </c>
      <c r="AM7" s="24">
        <v>0</v>
      </c>
      <c r="AN7" s="24">
        <v>0</v>
      </c>
      <c r="AO7" s="24">
        <v>29.74</v>
      </c>
      <c r="AP7" s="24">
        <v>48.2</v>
      </c>
      <c r="AQ7" s="24">
        <v>46.91</v>
      </c>
      <c r="AR7" s="24">
        <v>52.27</v>
      </c>
      <c r="AS7" s="24">
        <v>58.68</v>
      </c>
      <c r="AT7" s="24">
        <v>65.73</v>
      </c>
      <c r="AU7" s="24">
        <v>0</v>
      </c>
      <c r="AV7" s="24">
        <v>0</v>
      </c>
      <c r="AW7" s="24">
        <v>0</v>
      </c>
      <c r="AX7" s="24">
        <v>0</v>
      </c>
      <c r="AY7" s="24">
        <v>0</v>
      </c>
      <c r="AZ7" s="24">
        <v>53.44</v>
      </c>
      <c r="BA7" s="24">
        <v>46.85</v>
      </c>
      <c r="BB7" s="24">
        <v>44.35</v>
      </c>
      <c r="BC7" s="24">
        <v>41.51</v>
      </c>
      <c r="BD7" s="24">
        <v>45.01</v>
      </c>
      <c r="BE7" s="24">
        <v>48.91</v>
      </c>
      <c r="BF7" s="24">
        <v>3867.13</v>
      </c>
      <c r="BG7" s="24">
        <v>3648.28</v>
      </c>
      <c r="BH7" s="24">
        <v>3438.63</v>
      </c>
      <c r="BI7" s="24">
        <v>3258.76</v>
      </c>
      <c r="BJ7" s="24">
        <v>3039.3</v>
      </c>
      <c r="BK7" s="24">
        <v>1267.3900000000001</v>
      </c>
      <c r="BL7" s="24">
        <v>1268.6300000000001</v>
      </c>
      <c r="BM7" s="24">
        <v>1283.69</v>
      </c>
      <c r="BN7" s="24">
        <v>1160.22</v>
      </c>
      <c r="BO7" s="24">
        <v>1141.98</v>
      </c>
      <c r="BP7" s="24">
        <v>1156.82</v>
      </c>
      <c r="BQ7" s="24">
        <v>77.03</v>
      </c>
      <c r="BR7" s="24">
        <v>77.959999999999994</v>
      </c>
      <c r="BS7" s="24">
        <v>76.83</v>
      </c>
      <c r="BT7" s="24">
        <v>79.069999999999993</v>
      </c>
      <c r="BU7" s="24">
        <v>78.239999999999995</v>
      </c>
      <c r="BV7" s="24">
        <v>84.3</v>
      </c>
      <c r="BW7" s="24">
        <v>82.88</v>
      </c>
      <c r="BX7" s="24">
        <v>82.53</v>
      </c>
      <c r="BY7" s="24">
        <v>81.81</v>
      </c>
      <c r="BZ7" s="24">
        <v>82.27</v>
      </c>
      <c r="CA7" s="24">
        <v>75.33</v>
      </c>
      <c r="CB7" s="24">
        <v>155.1</v>
      </c>
      <c r="CC7" s="24">
        <v>152.5</v>
      </c>
      <c r="CD7" s="24">
        <v>155.26</v>
      </c>
      <c r="CE7" s="24">
        <v>151.35</v>
      </c>
      <c r="CF7" s="24">
        <v>151.31</v>
      </c>
      <c r="CG7" s="24">
        <v>185.47</v>
      </c>
      <c r="CH7" s="24">
        <v>187.76</v>
      </c>
      <c r="CI7" s="24">
        <v>190.48</v>
      </c>
      <c r="CJ7" s="24">
        <v>193.59</v>
      </c>
      <c r="CK7" s="24">
        <v>194.42</v>
      </c>
      <c r="CL7" s="24">
        <v>215.73</v>
      </c>
      <c r="CM7" s="24">
        <v>37.4</v>
      </c>
      <c r="CN7" s="24">
        <v>36.17</v>
      </c>
      <c r="CO7" s="24">
        <v>33.369999999999997</v>
      </c>
      <c r="CP7" s="24">
        <v>31.83</v>
      </c>
      <c r="CQ7" s="24">
        <v>32.5</v>
      </c>
      <c r="CR7" s="24">
        <v>45.68</v>
      </c>
      <c r="CS7" s="24">
        <v>45.87</v>
      </c>
      <c r="CT7" s="24">
        <v>44.24</v>
      </c>
      <c r="CU7" s="24">
        <v>45.3</v>
      </c>
      <c r="CV7" s="24">
        <v>45.6</v>
      </c>
      <c r="CW7" s="24">
        <v>43.28</v>
      </c>
      <c r="CX7" s="24">
        <v>84.96</v>
      </c>
      <c r="CY7" s="24">
        <v>85.16</v>
      </c>
      <c r="CZ7" s="24">
        <v>83.63</v>
      </c>
      <c r="DA7" s="24">
        <v>82.31</v>
      </c>
      <c r="DB7" s="24">
        <v>83.89</v>
      </c>
      <c r="DC7" s="24">
        <v>87.96</v>
      </c>
      <c r="DD7" s="24">
        <v>87.65</v>
      </c>
      <c r="DE7" s="24">
        <v>88.15</v>
      </c>
      <c r="DF7" s="24">
        <v>88.37</v>
      </c>
      <c r="DG7" s="24">
        <v>88.66</v>
      </c>
      <c r="DH7" s="24">
        <v>86.21</v>
      </c>
      <c r="DI7" s="24">
        <v>31.28</v>
      </c>
      <c r="DJ7" s="24">
        <v>33.020000000000003</v>
      </c>
      <c r="DK7" s="24">
        <v>35.18</v>
      </c>
      <c r="DL7" s="24">
        <v>37.39</v>
      </c>
      <c r="DM7" s="24">
        <v>39.51</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0.01</v>
      </c>
      <c r="EF7" s="24">
        <v>0</v>
      </c>
      <c r="EG7" s="24">
        <v>0.01</v>
      </c>
      <c r="EH7" s="24">
        <v>0</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2025-02-03T08:12:06Z</cp:lastPrinted>
  <dcterms:created xsi:type="dcterms:W3CDTF">2025-01-24T07:11:50Z</dcterms:created>
  <dcterms:modified xsi:type="dcterms:W3CDTF">2025-02-03T08:27:34Z</dcterms:modified>
  <cp:category/>
</cp:coreProperties>
</file>