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showInkAnnotation="0" codeName="ThisWorkbook" defaultThemeVersion="124226"/>
  <bookViews>
    <workbookView xWindow="-120" yWindow="-120" windowWidth="29040" windowHeight="15720" tabRatio="881"/>
  </bookViews>
  <sheets>
    <sheet name="様式1-1" sheetId="1" r:id="rId1"/>
    <sheet name="様式1-2" sheetId="2" r:id="rId2"/>
    <sheet name="様式1-3" sheetId="34" r:id="rId3"/>
    <sheet name="様式1-4" sheetId="35" r:id="rId4"/>
    <sheet name="様式1-5" sheetId="7" r:id="rId5"/>
    <sheet name="様式1-6" sheetId="8" r:id="rId6"/>
    <sheet name="様式1-7" sheetId="42" r:id="rId7"/>
    <sheet name="様式5-1" sheetId="9" r:id="rId8"/>
    <sheet name="様式5-2" sheetId="11" r:id="rId9"/>
    <sheet name="様式5-3" sheetId="12" r:id="rId10"/>
    <sheet name="様式5-4" sheetId="36" r:id="rId11"/>
    <sheet name="様式5-5" sheetId="15" r:id="rId12"/>
    <sheet name="様式5-6" sheetId="16" r:id="rId13"/>
    <sheet name="様式5-7" sheetId="17" r:id="rId14"/>
    <sheet name="様式5-8" sheetId="18" r:id="rId15"/>
    <sheet name="様式5-9" sheetId="19" r:id="rId16"/>
    <sheet name="様式7-9-1" sheetId="41" r:id="rId17"/>
    <sheet name="様式7-9-2（参考）" sheetId="38" r:id="rId18"/>
    <sheet name="様式7-9-3（参考）" sheetId="39" r:id="rId19"/>
    <sheet name="様式7-9-4（参考）" sheetId="40" r:id="rId20"/>
    <sheet name="様式9-1" sheetId="21" r:id="rId21"/>
    <sheet name="様式9-2-1 " sheetId="22" r:id="rId22"/>
    <sheet name="様式9-2-2" sheetId="30" r:id="rId23"/>
    <sheet name="様式9-2-3" sheetId="32" r:id="rId24"/>
    <sheet name="様式9-3-1 " sheetId="23" r:id="rId25"/>
    <sheet name="様式9-3-2" sheetId="31" r:id="rId26"/>
    <sheet name="様式9-3-3" sheetId="33" r:id="rId27"/>
    <sheet name="様式9-4" sheetId="24" r:id="rId28"/>
    <sheet name="様式9-5" sheetId="25" r:id="rId29"/>
    <sheet name="別紙1" sheetId="27" r:id="rId30"/>
  </sheets>
  <definedNames>
    <definedName name="_1_0T_学校" localSheetId="4">#REF!</definedName>
    <definedName name="_1_0T_学校" localSheetId="5">#REF!</definedName>
    <definedName name="_1_0T_学校" localSheetId="6">#REF!</definedName>
    <definedName name="_1_0T_学校" localSheetId="10">#REF!</definedName>
    <definedName name="_1_0T_学校" localSheetId="11">#REF!</definedName>
    <definedName name="_1_0T_学校" localSheetId="12">#REF!</definedName>
    <definedName name="_1_0T_学校" localSheetId="20">#REF!</definedName>
    <definedName name="_1_0T_学校" localSheetId="22">#REF!</definedName>
    <definedName name="_1_0T_学校" localSheetId="23">#REF!</definedName>
    <definedName name="_1_0T_学校" localSheetId="25">#REF!</definedName>
    <definedName name="_1_0T_学校" localSheetId="26">#REF!</definedName>
    <definedName name="_1_0T_学校">#REF!</definedName>
    <definedName name="EHPIN" localSheetId="10">#REF!</definedName>
    <definedName name="EHPIN" localSheetId="11">#REF!</definedName>
    <definedName name="EHPIN" localSheetId="12">#REF!</definedName>
    <definedName name="EHPIN" localSheetId="20">#REF!</definedName>
    <definedName name="EHPIN" localSheetId="21">#REF!</definedName>
    <definedName name="EHPIN" localSheetId="22">#REF!</definedName>
    <definedName name="EHPIN" localSheetId="23">#REF!</definedName>
    <definedName name="EHPIN" localSheetId="24">#REF!</definedName>
    <definedName name="EHPIN" localSheetId="25">#REF!</definedName>
    <definedName name="EHPIN" localSheetId="26">#REF!</definedName>
    <definedName name="EHPIN" localSheetId="28">#REF!</definedName>
    <definedName name="EHPIN">#REF!</definedName>
    <definedName name="EHPOUT" localSheetId="10">#REF!</definedName>
    <definedName name="EHPOUT" localSheetId="11">#REF!</definedName>
    <definedName name="EHPOUT" localSheetId="12">#REF!</definedName>
    <definedName name="EHPOUT" localSheetId="20">#REF!</definedName>
    <definedName name="EHPOUT" localSheetId="22">#REF!</definedName>
    <definedName name="EHPOUT" localSheetId="23">#REF!</definedName>
    <definedName name="EHPOUT" localSheetId="24">#REF!</definedName>
    <definedName name="EHPOUT" localSheetId="25">#REF!</definedName>
    <definedName name="EHPOUT" localSheetId="26">#REF!</definedName>
    <definedName name="EHPOUT">#REF!</definedName>
    <definedName name="FAX" localSheetId="10">#REF!</definedName>
    <definedName name="FAX" localSheetId="11">#REF!</definedName>
    <definedName name="FAX" localSheetId="12">#REF!</definedName>
    <definedName name="FAX" localSheetId="20">#REF!</definedName>
    <definedName name="FAX" localSheetId="22">#REF!</definedName>
    <definedName name="FAX" localSheetId="23">#REF!</definedName>
    <definedName name="FAX" localSheetId="24">#REF!</definedName>
    <definedName name="FAX" localSheetId="25">#REF!</definedName>
    <definedName name="FAX" localSheetId="26">#REF!</definedName>
    <definedName name="FAX">#REF!</definedName>
    <definedName name="GHPIN" localSheetId="10">#REF!</definedName>
    <definedName name="GHPIN" localSheetId="11">#REF!</definedName>
    <definedName name="GHPIN" localSheetId="12">#REF!</definedName>
    <definedName name="GHPIN" localSheetId="20">#REF!</definedName>
    <definedName name="GHPIN" localSheetId="22">#REF!</definedName>
    <definedName name="GHPIN" localSheetId="23">#REF!</definedName>
    <definedName name="GHPIN" localSheetId="25">#REF!</definedName>
    <definedName name="GHPIN" localSheetId="26">#REF!</definedName>
    <definedName name="GHPIN">#REF!</definedName>
    <definedName name="GHPOUT" localSheetId="10">#REF!</definedName>
    <definedName name="GHPOUT" localSheetId="11">#REF!</definedName>
    <definedName name="GHPOUT" localSheetId="12">#REF!</definedName>
    <definedName name="GHPOUT" localSheetId="20">#REF!</definedName>
    <definedName name="GHPOUT" localSheetId="22">#REF!</definedName>
    <definedName name="GHPOUT" localSheetId="23">#REF!</definedName>
    <definedName name="GHPOUT" localSheetId="25">#REF!</definedName>
    <definedName name="GHPOUT" localSheetId="26">#REF!</definedName>
    <definedName name="GHPOUT">#REF!</definedName>
    <definedName name="INVIN" localSheetId="10">#REF!</definedName>
    <definedName name="INVIN" localSheetId="11">#REF!</definedName>
    <definedName name="INVIN" localSheetId="12">#REF!</definedName>
    <definedName name="INVIN" localSheetId="20">#REF!</definedName>
    <definedName name="INVIN" localSheetId="22">#REF!</definedName>
    <definedName name="INVIN" localSheetId="23">#REF!</definedName>
    <definedName name="INVIN" localSheetId="25">#REF!</definedName>
    <definedName name="INVIN" localSheetId="26">#REF!</definedName>
    <definedName name="INVIN">#REF!</definedName>
    <definedName name="INVOUT" localSheetId="10">#REF!</definedName>
    <definedName name="INVOUT" localSheetId="11">#REF!</definedName>
    <definedName name="INVOUT" localSheetId="12">#REF!</definedName>
    <definedName name="INVOUT" localSheetId="20">#REF!</definedName>
    <definedName name="INVOUT" localSheetId="22">#REF!</definedName>
    <definedName name="INVOUT" localSheetId="23">#REF!</definedName>
    <definedName name="INVOUT" localSheetId="25">#REF!</definedName>
    <definedName name="INVOUT" localSheetId="26">#REF!</definedName>
    <definedName name="INVOUT">#REF!</definedName>
    <definedName name="_xlnm.Print_Area" localSheetId="0">'様式1-1'!$A$1:$E$38</definedName>
    <definedName name="_xlnm.Print_Area" localSheetId="1">'様式1-2'!$A$1:$M$34</definedName>
    <definedName name="_xlnm.Print_Area" localSheetId="2">'様式1-3'!$A$1:$AE$21</definedName>
    <definedName name="_xlnm.Print_Area" localSheetId="3">'様式1-4'!$A$1:$AE$22</definedName>
    <definedName name="_xlnm.Print_Area" localSheetId="4">'様式1-5'!$A$1:$AE$30</definedName>
    <definedName name="_xlnm.Print_Area" localSheetId="5">'様式1-6'!$A$1:$AE$40</definedName>
    <definedName name="_xlnm.Print_Area" localSheetId="6">'様式1-7'!$A$1:$AE$63</definedName>
    <definedName name="_xlnm.Print_Area" localSheetId="7">'様式5-1'!$A$1:$E$59</definedName>
    <definedName name="_xlnm.Print_Area" localSheetId="9">'様式5-3'!$A$1:$G$191</definedName>
    <definedName name="_xlnm.Print_Area" localSheetId="10">'様式5-4'!$A$1:$H$30</definedName>
    <definedName name="_xlnm.Print_Area" localSheetId="12">'様式5-6'!$B$1:$I$183</definedName>
    <definedName name="_xlnm.Print_Area" localSheetId="13">'様式5-7'!$A$1:$K$45</definedName>
    <definedName name="_xlnm.Print_Area" localSheetId="14">'様式5-8'!$A$1:$Q$27</definedName>
    <definedName name="_xlnm.Print_Area" localSheetId="16">'様式7-9-1'!$A$1:$AE$35</definedName>
    <definedName name="_xlnm.Print_Area" localSheetId="17">'様式7-9-2（参考）'!$A$1:$AE$95</definedName>
    <definedName name="_xlnm.Print_Area" localSheetId="18">'様式7-9-3（参考）'!$A$1:$AE$55</definedName>
    <definedName name="_xlnm.Print_Area" localSheetId="19">'様式7-9-4（参考）'!$A$1:$AE$15</definedName>
    <definedName name="_xlnm.Print_Area" localSheetId="20">'様式9-1'!$A$1:$F$59</definedName>
    <definedName name="_xlnm.Print_Area" localSheetId="21">'様式9-2-1 '!$A$1:$T$182</definedName>
    <definedName name="_xlnm.Print_Area" localSheetId="22">'様式9-2-2'!$A$1:$T$102</definedName>
    <definedName name="_xlnm.Print_Area" localSheetId="23">'様式9-2-3'!$A$1:$T$21</definedName>
    <definedName name="_xlnm.Print_Area" localSheetId="24">'様式9-3-1 '!$A$1:$N$184</definedName>
    <definedName name="_xlnm.Print_Area" localSheetId="25">'様式9-3-2'!$A$1:$N$104</definedName>
    <definedName name="_xlnm.Print_Area" localSheetId="26">'様式9-3-3'!$A$1:$N$24</definedName>
    <definedName name="_xlnm.Print_Area" localSheetId="27">'様式9-4'!$A$1:$Y$90</definedName>
    <definedName name="_xlnm.Print_Area" localSheetId="28">'様式9-5'!$A$1:$M$58</definedName>
    <definedName name="_xlnm.Print_Titles" localSheetId="21">'様式9-2-1 '!$1:$8</definedName>
    <definedName name="_xlnm.Print_Titles" localSheetId="22">'様式9-2-2'!$1:$8</definedName>
    <definedName name="_xlnm.Print_Titles" localSheetId="23">'様式9-2-3'!$1:$8</definedName>
    <definedName name="_xlnm.Print_Titles" localSheetId="24">'様式9-3-1 '!$1:$7</definedName>
    <definedName name="_xlnm.Print_Titles" localSheetId="25">'様式9-3-2'!$1:$7</definedName>
    <definedName name="_xlnm.Print_Titles" localSheetId="26">'様式9-3-3'!$1:$7</definedName>
    <definedName name="school" localSheetId="2">#REF!</definedName>
    <definedName name="school" localSheetId="3">#REF!</definedName>
    <definedName name="school" localSheetId="10">#REF!</definedName>
    <definedName name="school" localSheetId="11">#REF!</definedName>
    <definedName name="school" localSheetId="12">#REF!</definedName>
    <definedName name="school" localSheetId="17">#REF!</definedName>
    <definedName name="school" localSheetId="18">#REF!</definedName>
    <definedName name="school" localSheetId="19">#REF!</definedName>
    <definedName name="school" localSheetId="20">#REF!</definedName>
    <definedName name="school" localSheetId="21">'様式9-2-1 '!$A$9:$B$170</definedName>
    <definedName name="school" localSheetId="22">'様式9-2-2'!$A$9:$B$94</definedName>
    <definedName name="school" localSheetId="23">'様式9-2-3'!$A$9:$B$14</definedName>
    <definedName name="school" localSheetId="25">#REF!</definedName>
    <definedName name="school" localSheetId="26">#REF!</definedName>
    <definedName name="school">#REF!</definedName>
    <definedName name="schoolname" localSheetId="10">#REF!</definedName>
    <definedName name="schoolname" localSheetId="11">#REF!</definedName>
    <definedName name="schoolname" localSheetId="12">#REF!</definedName>
    <definedName name="schoolname" localSheetId="20">#REF!</definedName>
    <definedName name="schoolname" localSheetId="22">#REF!</definedName>
    <definedName name="schoolname" localSheetId="23">#REF!</definedName>
    <definedName name="schoolname" localSheetId="25">#REF!</definedName>
    <definedName name="schoolname" localSheetId="26">#REF!</definedName>
    <definedName name="schoolname">#REF!</definedName>
    <definedName name="TEL" localSheetId="10">#REF!</definedName>
    <definedName name="TEL" localSheetId="11">#REF!</definedName>
    <definedName name="TEL" localSheetId="12">#REF!</definedName>
    <definedName name="TEL" localSheetId="20">#REF!</definedName>
    <definedName name="TEL" localSheetId="21">#REF!</definedName>
    <definedName name="TEL" localSheetId="22">#REF!</definedName>
    <definedName name="TEL" localSheetId="23">#REF!</definedName>
    <definedName name="TEL" localSheetId="25">#REF!</definedName>
    <definedName name="TEL" localSheetId="26">#REF!</definedName>
    <definedName name="TEL">#REF!</definedName>
    <definedName name="Z_1BCB13DC_95F3_4B99_A7CD_CB939C3273DB_.wvu.PrintArea" localSheetId="5" hidden="1">'様式1-6'!$A$1:$AE$40</definedName>
    <definedName name="Z_1BCB13DC_95F3_4B99_A7CD_CB939C3273DB_.wvu.PrintArea" localSheetId="6" hidden="1">'様式1-7'!$A$1:$AE$32</definedName>
    <definedName name="Z_1E432D73_D559_4735_96E9_E42C2997E3E5_.wvu.PrintArea" localSheetId="20" hidden="1">'様式9-1'!$A$1:$F$59</definedName>
    <definedName name="Z_33DA35B7_ABBE_4501_A920_4DDCA9D7D0D6_.wvu.PrintArea" localSheetId="2" hidden="1">'様式1-3'!$A$1:$AE$21</definedName>
    <definedName name="Z_33DA35B7_ABBE_4501_A920_4DDCA9D7D0D6_.wvu.PrintArea" localSheetId="3" hidden="1">'様式1-4'!$A$1:$AE$22</definedName>
    <definedName name="Z_33DA35B7_ABBE_4501_A920_4DDCA9D7D0D6_.wvu.PrintArea" localSheetId="4" hidden="1">'様式1-5'!$A$1:$AE$31</definedName>
    <definedName name="Z_36C445CC_D594_4D4E_AC55_4FA536BA7E56_.wvu.PrintArea" localSheetId="5" hidden="1">'様式1-6'!$A$1:$AE$40</definedName>
    <definedName name="Z_36C445CC_D594_4D4E_AC55_4FA536BA7E56_.wvu.PrintArea" localSheetId="6" hidden="1">'様式1-7'!$A$1:$AE$32</definedName>
    <definedName name="Z_979162ED_FCC6_4A2A_8F1C_D8F82B2A4B7F_.wvu.PrintArea" localSheetId="5" hidden="1">'様式1-6'!$A$1:$AE$40</definedName>
    <definedName name="Z_979162ED_FCC6_4A2A_8F1C_D8F82B2A4B7F_.wvu.PrintArea" localSheetId="6" hidden="1">'様式1-7'!$A$1:$AE$32</definedName>
    <definedName name="Z_A4F3C7AD_F0DA_4671_AF85_E5E755CFE342_.wvu.PrintArea" localSheetId="2" hidden="1">'様式1-3'!$A$1:$AE$21</definedName>
    <definedName name="Z_A4F3C7AD_F0DA_4671_AF85_E5E755CFE342_.wvu.PrintArea" localSheetId="3" hidden="1">'様式1-4'!$A$1:$AE$22</definedName>
    <definedName name="Z_A4F3C7AD_F0DA_4671_AF85_E5E755CFE342_.wvu.PrintArea" localSheetId="6" hidden="1">'様式1-7'!$A$1:$AE$32</definedName>
    <definedName name="Z_A4F3C7AD_F0DA_4671_AF85_E5E755CFE342_.wvu.PrintArea" localSheetId="16" hidden="1">'様式7-9-1'!$A$1:$AE$29</definedName>
    <definedName name="Z_A4F3C7AD_F0DA_4671_AF85_E5E755CFE342_.wvu.PrintArea" localSheetId="17" hidden="1">'様式7-9-2（参考）'!$A$1:$AE$35</definedName>
    <definedName name="Z_A4F3C7AD_F0DA_4671_AF85_E5E755CFE342_.wvu.PrintArea" localSheetId="18" hidden="1">'様式7-9-3（参考）'!$A$1:$AE$35</definedName>
    <definedName name="Z_A4F3C7AD_F0DA_4671_AF85_E5E755CFE342_.wvu.PrintArea" localSheetId="19" hidden="1">'様式7-9-4（参考）'!$A$1:$AE$11</definedName>
    <definedName name="Z_A4F3C7AD_F0DA_4671_AF85_E5E755CFE342_.wvu.PrintArea" localSheetId="22" hidden="1">'様式9-2-2'!$A$1:$T$102</definedName>
    <definedName name="Z_A4F3C7AD_F0DA_4671_AF85_E5E755CFE342_.wvu.PrintArea" localSheetId="23" hidden="1">'様式9-2-3'!$A$1:$T$22</definedName>
    <definedName name="Z_A4F3C7AD_F0DA_4671_AF85_E5E755CFE342_.wvu.PrintArea" localSheetId="25" hidden="1">'様式9-3-2'!$A$1:$N$104</definedName>
    <definedName name="Z_A4F3C7AD_F0DA_4671_AF85_E5E755CFE342_.wvu.PrintArea" localSheetId="26" hidden="1">'様式9-3-3'!$A$1:$N$24</definedName>
    <definedName name="Z_A4F3C7AD_F0DA_4671_AF85_E5E755CFE342_.wvu.PrintTitles" localSheetId="22" hidden="1">'様式9-2-2'!$1:$8</definedName>
    <definedName name="Z_A4F3C7AD_F0DA_4671_AF85_E5E755CFE342_.wvu.PrintTitles" localSheetId="23" hidden="1">'様式9-2-3'!$1:$8</definedName>
    <definedName name="Z_A4F3C7AD_F0DA_4671_AF85_E5E755CFE342_.wvu.PrintTitles" localSheetId="25" hidden="1">'様式9-3-2'!$1:$7</definedName>
    <definedName name="Z_A4F3C7AD_F0DA_4671_AF85_E5E755CFE342_.wvu.PrintTitles" localSheetId="26" hidden="1">'様式9-3-3'!$1:$7</definedName>
    <definedName name="Z_A4F3C7AD_F0DA_4671_AF85_E5E755CFE342_.wvu.Rows" localSheetId="2" hidden="1">'様式1-3'!$19:$20</definedName>
    <definedName name="Z_A4F3C7AD_F0DA_4671_AF85_E5E755CFE342_.wvu.Rows" localSheetId="3" hidden="1">'様式1-4'!$20:$21</definedName>
    <definedName name="Z_CAEA2A42_8D92_46A4_ACB8_37570B67C27F_.wvu.PrintArea" localSheetId="2" hidden="1">'様式1-3'!$A$1:$AE$21</definedName>
    <definedName name="Z_CAEA2A42_8D92_46A4_ACB8_37570B67C27F_.wvu.PrintArea" localSheetId="3" hidden="1">'様式1-4'!$A$1:$AE$22</definedName>
    <definedName name="Z_CAEA2A42_8D92_46A4_ACB8_37570B67C27F_.wvu.PrintArea" localSheetId="6" hidden="1">'様式1-7'!$A$1:$AE$32</definedName>
    <definedName name="Z_CAEA2A42_8D92_46A4_ACB8_37570B67C27F_.wvu.PrintArea" localSheetId="16" hidden="1">'様式7-9-1'!$A$1:$AE$29</definedName>
    <definedName name="Z_CAEA2A42_8D92_46A4_ACB8_37570B67C27F_.wvu.PrintArea" localSheetId="17" hidden="1">'様式7-9-2（参考）'!$A$1:$AE$35</definedName>
    <definedName name="Z_CAEA2A42_8D92_46A4_ACB8_37570B67C27F_.wvu.PrintArea" localSheetId="18" hidden="1">'様式7-9-3（参考）'!$A$1:$AE$35</definedName>
    <definedName name="Z_CAEA2A42_8D92_46A4_ACB8_37570B67C27F_.wvu.PrintArea" localSheetId="19" hidden="1">'様式7-9-4（参考）'!$A$1:$AE$11</definedName>
    <definedName name="Z_CAEA2A42_8D92_46A4_ACB8_37570B67C27F_.wvu.PrintArea" localSheetId="22" hidden="1">'様式9-2-2'!$A$1:$T$102</definedName>
    <definedName name="Z_CAEA2A42_8D92_46A4_ACB8_37570B67C27F_.wvu.PrintArea" localSheetId="23" hidden="1">'様式9-2-3'!$A$1:$T$22</definedName>
    <definedName name="Z_CAEA2A42_8D92_46A4_ACB8_37570B67C27F_.wvu.PrintArea" localSheetId="25" hidden="1">'様式9-3-2'!$A$1:$N$104</definedName>
    <definedName name="Z_CAEA2A42_8D92_46A4_ACB8_37570B67C27F_.wvu.PrintArea" localSheetId="26" hidden="1">'様式9-3-3'!$A$1:$N$24</definedName>
    <definedName name="Z_CAEA2A42_8D92_46A4_ACB8_37570B67C27F_.wvu.PrintTitles" localSheetId="22" hidden="1">'様式9-2-2'!$1:$8</definedName>
    <definedName name="Z_CAEA2A42_8D92_46A4_ACB8_37570B67C27F_.wvu.PrintTitles" localSheetId="23" hidden="1">'様式9-2-3'!$1:$8</definedName>
    <definedName name="Z_CAEA2A42_8D92_46A4_ACB8_37570B67C27F_.wvu.PrintTitles" localSheetId="25" hidden="1">'様式9-3-2'!$1:$7</definedName>
    <definedName name="Z_CAEA2A42_8D92_46A4_ACB8_37570B67C27F_.wvu.PrintTitles" localSheetId="26" hidden="1">'様式9-3-3'!$1:$7</definedName>
    <definedName name="Z_CAEA2A42_8D92_46A4_ACB8_37570B67C27F_.wvu.Rows" localSheetId="2" hidden="1">'様式1-3'!$19:$20</definedName>
    <definedName name="Z_CAEA2A42_8D92_46A4_ACB8_37570B67C27F_.wvu.Rows" localSheetId="3" hidden="1">'様式1-4'!$20:$21</definedName>
    <definedName name="Z_CB4F0228_B843_4866_A605_6E13EB560BD4_.wvu.PrintArea" localSheetId="2" hidden="1">'様式1-3'!$A$1:$AE$21</definedName>
    <definedName name="Z_CB4F0228_B843_4866_A605_6E13EB560BD4_.wvu.PrintArea" localSheetId="3" hidden="1">'様式1-4'!$A$1:$AE$22</definedName>
    <definedName name="Z_CB4F0228_B843_4866_A605_6E13EB560BD4_.wvu.PrintArea" localSheetId="4" hidden="1">'様式1-5'!$A$1:$AE$31</definedName>
    <definedName name="Z_D82D77C2_77EC_43FF_8605_1279ACF5C218_.wvu.PrintArea" localSheetId="5" hidden="1">'様式1-6'!$A$1:$AE$40</definedName>
    <definedName name="Z_D82D77C2_77EC_43FF_8605_1279ACF5C218_.wvu.PrintArea" localSheetId="6" hidden="1">'様式1-7'!$A$1:$AE$32</definedName>
    <definedName name="Z_EA5818E3_79DA_4EF1_B123_D5EE035E32C5_.wvu.PrintArea" localSheetId="2" hidden="1">'様式1-3'!$A$1:$AE$21</definedName>
    <definedName name="Z_EA5818E3_79DA_4EF1_B123_D5EE035E32C5_.wvu.PrintArea" localSheetId="3" hidden="1">'様式1-4'!$A$1:$AE$22</definedName>
    <definedName name="Z_EA5818E3_79DA_4EF1_B123_D5EE035E32C5_.wvu.PrintArea" localSheetId="4" hidden="1">'様式1-5'!$A$1:$AE$31</definedName>
    <definedName name="Z_EA5818E3_79DA_4EF1_B123_D5EE035E32C5_.wvu.Rows" localSheetId="2" hidden="1">'様式1-3'!$19:$20</definedName>
    <definedName name="Z_EA5818E3_79DA_4EF1_B123_D5EE035E32C5_.wvu.Rows" localSheetId="3" hidden="1">'様式1-4'!$20:$21</definedName>
    <definedName name="Z_EA5818E3_79DA_4EF1_B123_D5EE035E32C5_.wvu.Rows" localSheetId="4" hidden="1">'様式1-5'!#REF!</definedName>
    <definedName name="システム" localSheetId="10">#REF!</definedName>
    <definedName name="システム" localSheetId="11">#REF!</definedName>
    <definedName name="システム" localSheetId="12">#REF!</definedName>
    <definedName name="システム" localSheetId="15">#REF!</definedName>
    <definedName name="システム" localSheetId="20">#REF!</definedName>
    <definedName name="システム" localSheetId="21">#REF!</definedName>
    <definedName name="システム" localSheetId="22">#REF!</definedName>
    <definedName name="システム" localSheetId="23">#REF!</definedName>
    <definedName name="システム" localSheetId="25">#REF!</definedName>
    <definedName name="システム" localSheetId="26">#REF!</definedName>
    <definedName name="システム">#REF!</definedName>
    <definedName name="回答部署" localSheetId="10">#REF!</definedName>
    <definedName name="回答部署" localSheetId="11">#REF!</definedName>
    <definedName name="回答部署" localSheetId="12">#REF!</definedName>
    <definedName name="回答部署" localSheetId="20">#REF!</definedName>
    <definedName name="回答部署" localSheetId="21">#REF!</definedName>
    <definedName name="回答部署" localSheetId="22">#REF!</definedName>
    <definedName name="回答部署" localSheetId="23">#REF!</definedName>
    <definedName name="回答部署" localSheetId="25">#REF!</definedName>
    <definedName name="回答部署" localSheetId="26">#REF!</definedName>
    <definedName name="回答部署">#REF!</definedName>
    <definedName name="関連項目" localSheetId="10">#REF!</definedName>
    <definedName name="関連項目" localSheetId="11">#REF!</definedName>
    <definedName name="関連項目" localSheetId="12">#REF!</definedName>
    <definedName name="関連項目" localSheetId="20">#REF!</definedName>
    <definedName name="関連項目" localSheetId="22">#REF!</definedName>
    <definedName name="関連項目" localSheetId="23">#REF!</definedName>
    <definedName name="関連項目" localSheetId="25">#REF!</definedName>
    <definedName name="関連項目" localSheetId="26">#REF!</definedName>
    <definedName name="関連項目">#REF!</definedName>
    <definedName name="支店" localSheetId="10">#REF!</definedName>
    <definedName name="支店" localSheetId="11">#REF!</definedName>
    <definedName name="支店" localSheetId="12">#REF!</definedName>
    <definedName name="支店" localSheetId="20">#REF!</definedName>
    <definedName name="支店" localSheetId="22">#REF!</definedName>
    <definedName name="支店" localSheetId="23">#REF!</definedName>
    <definedName name="支店" localSheetId="25">#REF!</definedName>
    <definedName name="支店" localSheetId="26">#REF!</definedName>
    <definedName name="支店">#REF!</definedName>
    <definedName name="電源" localSheetId="10">#REF!</definedName>
    <definedName name="電源" localSheetId="11">#REF!</definedName>
    <definedName name="電源" localSheetId="12">#REF!</definedName>
    <definedName name="電源" localSheetId="20">#REF!</definedName>
    <definedName name="電源" localSheetId="22">#REF!</definedName>
    <definedName name="電源" localSheetId="23">#REF!</definedName>
    <definedName name="電源" localSheetId="25">#REF!</definedName>
    <definedName name="電源" localSheetId="26">#REF!</definedName>
    <definedName name="電源">#REF!</definedName>
    <definedName name="日付" localSheetId="10">#REF!</definedName>
    <definedName name="日付" localSheetId="11">#REF!</definedName>
    <definedName name="日付" localSheetId="12">#REF!</definedName>
    <definedName name="日付" localSheetId="20">#REF!</definedName>
    <definedName name="日付" localSheetId="22">#REF!</definedName>
    <definedName name="日付" localSheetId="23">#REF!</definedName>
    <definedName name="日付" localSheetId="25">#REF!</definedName>
    <definedName name="日付" localSheetId="26">#REF!</definedName>
    <definedName name="日付">#REF!</definedName>
    <definedName name="標準" localSheetId="10">#REF!</definedName>
    <definedName name="標準" localSheetId="11">#REF!</definedName>
    <definedName name="標準" localSheetId="12">#REF!</definedName>
    <definedName name="標準" localSheetId="20">#REF!</definedName>
    <definedName name="標準" localSheetId="22">#REF!</definedName>
    <definedName name="標準" localSheetId="23">#REF!</definedName>
    <definedName name="標準" localSheetId="25">#REF!</definedName>
    <definedName name="標準" localSheetId="26">#REF!</definedName>
    <definedName name="標準">#REF!</definedName>
    <definedName name="補助キーワード" localSheetId="10">#REF!</definedName>
    <definedName name="補助キーワード" localSheetId="11">#REF!</definedName>
    <definedName name="補助キーワード" localSheetId="12">#REF!</definedName>
    <definedName name="補助キーワード" localSheetId="20">#REF!</definedName>
    <definedName name="補助キーワード" localSheetId="22">#REF!</definedName>
    <definedName name="補助キーワード" localSheetId="23">#REF!</definedName>
    <definedName name="補助キーワード" localSheetId="25">#REF!</definedName>
    <definedName name="補助キーワード" localSheetId="26">#REF!</definedName>
    <definedName name="補助キーワード">#REF!</definedName>
    <definedName name="問合せ部署" localSheetId="10">#REF!</definedName>
    <definedName name="問合せ部署" localSheetId="11">#REF!</definedName>
    <definedName name="問合せ部署" localSheetId="12">#REF!</definedName>
    <definedName name="問合せ部署" localSheetId="20">#REF!</definedName>
    <definedName name="問合せ部署" localSheetId="22">#REF!</definedName>
    <definedName name="問合せ部署" localSheetId="23">#REF!</definedName>
    <definedName name="問合せ部署" localSheetId="25">#REF!</definedName>
    <definedName name="問合せ部署" localSheetId="26">#REF!</definedName>
    <definedName name="問合せ部署">#REF!</definedName>
    <definedName name="用途" localSheetId="10">#REF!</definedName>
    <definedName name="用途" localSheetId="11">#REF!</definedName>
    <definedName name="用途" localSheetId="12">#REF!</definedName>
    <definedName name="用途" localSheetId="20">#REF!</definedName>
    <definedName name="用途" localSheetId="22">#REF!</definedName>
    <definedName name="用途" localSheetId="23">#REF!</definedName>
    <definedName name="用途" localSheetId="25">#REF!</definedName>
    <definedName name="用途" localSheetId="26">#REF!</definedName>
    <definedName name="用途">#REF!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24" l="1"/>
  <c r="L56" i="24"/>
  <c r="H10" i="31" l="1"/>
  <c r="F94" i="31" a="1"/>
  <c r="F94" i="31" s="1"/>
  <c r="E94" i="31" a="1"/>
  <c r="E94" i="31" s="1"/>
  <c r="F95" i="31" a="1"/>
  <c r="F95" i="31" s="1"/>
  <c r="H99" i="16"/>
  <c r="E99" i="16"/>
  <c r="D182" i="12"/>
  <c r="F185" i="12"/>
  <c r="E185" i="12"/>
  <c r="D185" i="12"/>
  <c r="D171" i="12"/>
  <c r="F184" i="12"/>
  <c r="E184" i="12"/>
  <c r="D184" i="12"/>
  <c r="F183" i="12"/>
  <c r="E183" i="12"/>
  <c r="D183" i="12"/>
  <c r="F182" i="12"/>
  <c r="E182" i="12"/>
  <c r="N16" i="12"/>
  <c r="E186" i="12" l="1"/>
  <c r="F186" i="12"/>
  <c r="D186" i="12"/>
  <c r="E95" i="31" l="1" a="1"/>
  <c r="E95" i="31" s="1"/>
  <c r="G94" i="31" a="1"/>
  <c r="G94" i="31" s="1"/>
  <c r="M93" i="31"/>
  <c r="M79" i="31"/>
  <c r="M52" i="31"/>
  <c r="M11" i="31"/>
  <c r="M10" i="31"/>
  <c r="M9" i="31"/>
  <c r="M8" i="31"/>
  <c r="H11" i="31"/>
  <c r="H9" i="31"/>
  <c r="H8" i="31"/>
  <c r="H12" i="31"/>
  <c r="M20" i="31"/>
  <c r="M173" i="23"/>
  <c r="M172" i="23"/>
  <c r="M9" i="23"/>
  <c r="M10" i="23"/>
  <c r="M11" i="23"/>
  <c r="M12" i="23"/>
  <c r="M13" i="23"/>
  <c r="M14" i="23"/>
  <c r="M15" i="23"/>
  <c r="M16" i="23"/>
  <c r="M17" i="23"/>
  <c r="M18" i="23"/>
  <c r="M19" i="23"/>
  <c r="M20" i="23"/>
  <c r="M21" i="23"/>
  <c r="M22" i="23"/>
  <c r="M23" i="23"/>
  <c r="M24" i="23"/>
  <c r="M25" i="23"/>
  <c r="M26" i="23"/>
  <c r="M27" i="23"/>
  <c r="M28" i="23"/>
  <c r="M29" i="23"/>
  <c r="M30" i="23"/>
  <c r="M31" i="23"/>
  <c r="M32" i="23"/>
  <c r="M33" i="23"/>
  <c r="M34" i="23"/>
  <c r="M35" i="23"/>
  <c r="M36" i="23"/>
  <c r="M37" i="23"/>
  <c r="M38" i="23"/>
  <c r="M39" i="23"/>
  <c r="M40" i="23"/>
  <c r="M41" i="23"/>
  <c r="M42" i="23"/>
  <c r="M43" i="23"/>
  <c r="M44" i="23"/>
  <c r="M45" i="23"/>
  <c r="M46" i="23"/>
  <c r="M47" i="23"/>
  <c r="M48" i="23"/>
  <c r="M49"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94" i="23"/>
  <c r="M95" i="23"/>
  <c r="M96" i="23"/>
  <c r="M97" i="23"/>
  <c r="M98" i="23"/>
  <c r="M99" i="23"/>
  <c r="M100" i="23"/>
  <c r="M101" i="23"/>
  <c r="M102" i="23"/>
  <c r="M103" i="23"/>
  <c r="M104" i="23"/>
  <c r="M105" i="23"/>
  <c r="M106" i="23"/>
  <c r="M107" i="23"/>
  <c r="M108" i="23"/>
  <c r="M109" i="23"/>
  <c r="M110" i="23"/>
  <c r="M111" i="23"/>
  <c r="M112" i="23"/>
  <c r="M113" i="23"/>
  <c r="M114" i="23"/>
  <c r="M115" i="23"/>
  <c r="M116" i="23"/>
  <c r="M117" i="23"/>
  <c r="M118" i="23"/>
  <c r="M119" i="23"/>
  <c r="M120" i="23"/>
  <c r="M121" i="23"/>
  <c r="M122" i="23"/>
  <c r="M123" i="23"/>
  <c r="M124" i="23"/>
  <c r="M125" i="23"/>
  <c r="M126" i="23"/>
  <c r="M127" i="23"/>
  <c r="M128" i="23"/>
  <c r="M129" i="23"/>
  <c r="M130" i="23"/>
  <c r="M131" i="23"/>
  <c r="M132" i="23"/>
  <c r="M133" i="23"/>
  <c r="M134" i="23"/>
  <c r="M135" i="23"/>
  <c r="M136" i="23"/>
  <c r="M137" i="23"/>
  <c r="M138" i="23"/>
  <c r="M139" i="23"/>
  <c r="M140" i="23"/>
  <c r="M141" i="23"/>
  <c r="M142" i="23"/>
  <c r="M143" i="23"/>
  <c r="M144" i="23"/>
  <c r="M145" i="23"/>
  <c r="M146" i="23"/>
  <c r="M147" i="23"/>
  <c r="M148" i="23"/>
  <c r="M149" i="23"/>
  <c r="M150" i="23"/>
  <c r="M151" i="23"/>
  <c r="M152" i="23"/>
  <c r="M153" i="23"/>
  <c r="M154" i="23"/>
  <c r="M155" i="23"/>
  <c r="M156" i="23"/>
  <c r="M157" i="23"/>
  <c r="M158" i="23"/>
  <c r="M159" i="23"/>
  <c r="M160" i="23"/>
  <c r="M161" i="23"/>
  <c r="M162" i="23"/>
  <c r="M163" i="23"/>
  <c r="M164" i="23"/>
  <c r="M165" i="23"/>
  <c r="M166" i="23"/>
  <c r="M167" i="23"/>
  <c r="M168" i="23"/>
  <c r="M169" i="23"/>
  <c r="M170" i="23"/>
  <c r="M171" i="23"/>
  <c r="M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8" i="23"/>
  <c r="L94" i="31" a="1"/>
  <c r="L94" i="31" s="1"/>
  <c r="M12" i="31"/>
  <c r="M13" i="31"/>
  <c r="M14" i="31"/>
  <c r="M15" i="31"/>
  <c r="M16" i="31"/>
  <c r="M17" i="31"/>
  <c r="M18" i="31"/>
  <c r="M19" i="31"/>
  <c r="M21" i="31"/>
  <c r="M22" i="31"/>
  <c r="M23" i="31"/>
  <c r="M24" i="31"/>
  <c r="M25" i="31"/>
  <c r="M26" i="31"/>
  <c r="M27" i="31"/>
  <c r="M28" i="31"/>
  <c r="M29" i="31"/>
  <c r="M30" i="31"/>
  <c r="M31" i="31"/>
  <c r="M32" i="31"/>
  <c r="M33" i="31"/>
  <c r="M34" i="31"/>
  <c r="M35" i="31"/>
  <c r="M36" i="31"/>
  <c r="M37" i="31"/>
  <c r="M38" i="31"/>
  <c r="M39" i="31"/>
  <c r="M40" i="31"/>
  <c r="M41" i="31"/>
  <c r="M42" i="31"/>
  <c r="M43" i="31"/>
  <c r="M44" i="31"/>
  <c r="M45" i="31"/>
  <c r="M46" i="31"/>
  <c r="M47" i="31"/>
  <c r="M48" i="31"/>
  <c r="M49" i="31"/>
  <c r="M50" i="31"/>
  <c r="M51"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80" i="31"/>
  <c r="M81" i="31"/>
  <c r="M82" i="31"/>
  <c r="M83" i="31"/>
  <c r="M84" i="31"/>
  <c r="M85" i="31"/>
  <c r="M86" i="31"/>
  <c r="M87" i="31"/>
  <c r="M88" i="31"/>
  <c r="M89" i="31"/>
  <c r="M90" i="31"/>
  <c r="M91" i="31"/>
  <c r="M92" i="31"/>
  <c r="H13" i="31"/>
  <c r="H14" i="31"/>
  <c r="H15" i="31"/>
  <c r="H16" i="31"/>
  <c r="H17" i="31"/>
  <c r="H18" i="31"/>
  <c r="H19" i="31"/>
  <c r="H20" i="31"/>
  <c r="H21" i="31"/>
  <c r="H22" i="31"/>
  <c r="H23" i="31"/>
  <c r="H24" i="31"/>
  <c r="H25" i="31"/>
  <c r="H26" i="31"/>
  <c r="H27" i="31"/>
  <c r="H28" i="31"/>
  <c r="H29" i="31"/>
  <c r="H30" i="31"/>
  <c r="H31" i="31"/>
  <c r="H32" i="31"/>
  <c r="H33" i="31"/>
  <c r="H34" i="31"/>
  <c r="H35" i="31"/>
  <c r="H36" i="31"/>
  <c r="H37" i="31"/>
  <c r="H38" i="31"/>
  <c r="H39" i="31"/>
  <c r="H40" i="31"/>
  <c r="H41" i="31"/>
  <c r="H42" i="31"/>
  <c r="H43" i="31"/>
  <c r="H44" i="31"/>
  <c r="H45" i="31"/>
  <c r="H46" i="31"/>
  <c r="H47" i="31"/>
  <c r="H48" i="31"/>
  <c r="H49" i="31"/>
  <c r="H50" i="31"/>
  <c r="H51" i="31"/>
  <c r="H52" i="31"/>
  <c r="H53" i="31"/>
  <c r="H54" i="31"/>
  <c r="H55" i="31"/>
  <c r="H56" i="31"/>
  <c r="H57" i="31"/>
  <c r="H58" i="31"/>
  <c r="H59" i="31"/>
  <c r="H60" i="31"/>
  <c r="H61" i="31"/>
  <c r="H62" i="31"/>
  <c r="H63" i="31"/>
  <c r="H64" i="31"/>
  <c r="H65" i="31"/>
  <c r="H66" i="31"/>
  <c r="H67" i="31"/>
  <c r="H68" i="31"/>
  <c r="H69" i="31"/>
  <c r="H70" i="31"/>
  <c r="H71" i="31"/>
  <c r="H72" i="31"/>
  <c r="H73" i="31"/>
  <c r="H74" i="31"/>
  <c r="H75" i="31"/>
  <c r="H76" i="31"/>
  <c r="H77" i="31"/>
  <c r="H78" i="31"/>
  <c r="H79" i="31"/>
  <c r="H80" i="31"/>
  <c r="H81" i="31"/>
  <c r="H82" i="31"/>
  <c r="H83" i="31"/>
  <c r="H84" i="31"/>
  <c r="H85" i="31"/>
  <c r="H86" i="31"/>
  <c r="H87" i="31"/>
  <c r="H88" i="31"/>
  <c r="H89" i="31"/>
  <c r="H90" i="31"/>
  <c r="H91" i="31"/>
  <c r="H92" i="31"/>
  <c r="H93" i="31"/>
  <c r="M13" i="33"/>
  <c r="M12" i="33"/>
  <c r="M11" i="33"/>
  <c r="M10" i="33"/>
  <c r="N10" i="33" s="1"/>
  <c r="M9" i="33"/>
  <c r="M8" i="33"/>
  <c r="N8" i="33" s="1"/>
  <c r="H13" i="33"/>
  <c r="H9" i="33"/>
  <c r="H10" i="33"/>
  <c r="H11" i="33"/>
  <c r="H12" i="33"/>
  <c r="H8" i="33"/>
  <c r="I35" i="17"/>
  <c r="J34" i="17"/>
  <c r="Q8" i="18"/>
  <c r="Q7" i="18"/>
  <c r="Q6" i="18"/>
  <c r="O5" i="18"/>
  <c r="P5" i="18"/>
  <c r="K175" i="23"/>
  <c r="K174" i="23"/>
  <c r="F175" i="23"/>
  <c r="F174" i="23"/>
  <c r="K95" i="31"/>
  <c r="K94" i="31"/>
  <c r="F15" i="33" a="1"/>
  <c r="F15" i="33" s="1"/>
  <c r="F14" i="33" a="1"/>
  <c r="F14" i="33" s="1"/>
  <c r="K15" i="33" a="1"/>
  <c r="K15" i="33" s="1"/>
  <c r="K14" i="33" a="1"/>
  <c r="K14" i="33" s="1"/>
  <c r="L15" i="33" a="1"/>
  <c r="L15" i="33" s="1"/>
  <c r="L14" i="33" a="1"/>
  <c r="L14" i="33" s="1"/>
  <c r="E15" i="33" a="1"/>
  <c r="E15" i="33" s="1"/>
  <c r="E14" i="33" a="1"/>
  <c r="E14" i="33" s="1"/>
  <c r="D5" i="18"/>
  <c r="E5" i="18"/>
  <c r="F5" i="18"/>
  <c r="G5" i="18"/>
  <c r="H5" i="18"/>
  <c r="I5" i="18"/>
  <c r="J5" i="18"/>
  <c r="K5" i="18"/>
  <c r="L5" i="18"/>
  <c r="M5" i="18"/>
  <c r="N5" i="18"/>
  <c r="C5" i="18"/>
  <c r="J33" i="17"/>
  <c r="J32" i="17"/>
  <c r="J31" i="17"/>
  <c r="J30" i="17"/>
  <c r="J29" i="17"/>
  <c r="J28" i="17"/>
  <c r="J27" i="17"/>
  <c r="J26" i="17"/>
  <c r="J25" i="17"/>
  <c r="J24" i="17"/>
  <c r="J23" i="17"/>
  <c r="J22" i="17"/>
  <c r="J21" i="17"/>
  <c r="J20" i="17"/>
  <c r="J19" i="17"/>
  <c r="J18" i="17"/>
  <c r="J17" i="17"/>
  <c r="J16" i="17"/>
  <c r="J15" i="17"/>
  <c r="J14" i="17"/>
  <c r="J13" i="17"/>
  <c r="J12" i="17"/>
  <c r="J11" i="17"/>
  <c r="J10" i="17"/>
  <c r="J9" i="17"/>
  <c r="K9" i="17" s="1"/>
  <c r="J8" i="17"/>
  <c r="J7" i="17"/>
  <c r="K7" i="17"/>
  <c r="F168" i="16"/>
  <c r="G168" i="16"/>
  <c r="H168" i="16"/>
  <c r="I168" i="16"/>
  <c r="E168" i="16"/>
  <c r="F154" i="16"/>
  <c r="G154" i="16"/>
  <c r="H154" i="16"/>
  <c r="I154" i="16"/>
  <c r="E154" i="16"/>
  <c r="F99" i="16"/>
  <c r="G99" i="16"/>
  <c r="I99" i="16"/>
  <c r="H9" i="15"/>
  <c r="G9" i="15"/>
  <c r="F9" i="15"/>
  <c r="E9" i="15"/>
  <c r="D9" i="15"/>
  <c r="D10" i="15" s="1"/>
  <c r="H18" i="36"/>
  <c r="H16" i="36"/>
  <c r="H17" i="36"/>
  <c r="H15" i="36"/>
  <c r="H14" i="36"/>
  <c r="G19" i="36"/>
  <c r="F9" i="36" s="1"/>
  <c r="G9" i="36" s="1"/>
  <c r="F19" i="36"/>
  <c r="F8" i="36" s="1"/>
  <c r="G8" i="36" s="1"/>
  <c r="E19" i="36"/>
  <c r="F7" i="36" s="1"/>
  <c r="G7" i="36" s="1"/>
  <c r="D19" i="36"/>
  <c r="F6" i="36" s="1"/>
  <c r="G6" i="36" s="1"/>
  <c r="H6" i="36" s="1"/>
  <c r="D12" i="11"/>
  <c r="D13" i="11" s="1"/>
  <c r="E9" i="24"/>
  <c r="G185" i="12"/>
  <c r="G184" i="12"/>
  <c r="G183" i="12"/>
  <c r="G182" i="12"/>
  <c r="G168" i="12"/>
  <c r="B10" i="38"/>
  <c r="B11" i="38" s="1"/>
  <c r="B12" i="38" s="1"/>
  <c r="B13" i="38" s="1"/>
  <c r="B14" i="38" s="1"/>
  <c r="B15" i="38" s="1"/>
  <c r="B16" i="38" s="1"/>
  <c r="B17" i="38" s="1"/>
  <c r="B18" i="38" s="1"/>
  <c r="B19" i="38" s="1"/>
  <c r="B20" i="38" s="1"/>
  <c r="B21" i="38" s="1"/>
  <c r="B22" i="38" s="1"/>
  <c r="B23" i="38" s="1"/>
  <c r="B24" i="38" s="1"/>
  <c r="B25" i="38" s="1"/>
  <c r="B26" i="38" s="1"/>
  <c r="B27" i="38" s="1"/>
  <c r="B28" i="38" s="1"/>
  <c r="B29" i="38" s="1"/>
  <c r="B30" i="38" s="1"/>
  <c r="B31" i="38" s="1"/>
  <c r="B32" i="38" s="1"/>
  <c r="B33" i="38" s="1"/>
  <c r="B34" i="38" s="1"/>
  <c r="B35" i="38" s="1"/>
  <c r="B36" i="38" s="1"/>
  <c r="B37" i="38" s="1"/>
  <c r="B38" i="38" s="1"/>
  <c r="B39" i="38" s="1"/>
  <c r="B40" i="38" s="1"/>
  <c r="B41" i="38" s="1"/>
  <c r="B42" i="38" s="1"/>
  <c r="B43" i="38" s="1"/>
  <c r="B44" i="38" s="1"/>
  <c r="B45" i="38" s="1"/>
  <c r="B46" i="38" s="1"/>
  <c r="B47" i="38" s="1"/>
  <c r="B48" i="38" s="1"/>
  <c r="B49" i="38" s="1"/>
  <c r="B50" i="38" s="1"/>
  <c r="B51" i="38" s="1"/>
  <c r="B52" i="38" s="1"/>
  <c r="B53" i="38" s="1"/>
  <c r="B54" i="38" s="1"/>
  <c r="B55" i="38" s="1"/>
  <c r="B56" i="38" s="1"/>
  <c r="B57" i="38" s="1"/>
  <c r="B58" i="38" s="1"/>
  <c r="B59" i="38" s="1"/>
  <c r="B60" i="38" s="1"/>
  <c r="B61" i="38" s="1"/>
  <c r="B62" i="38" s="1"/>
  <c r="B63" i="38" s="1"/>
  <c r="B64" i="38" s="1"/>
  <c r="B65" i="38" s="1"/>
  <c r="B66" i="38" s="1"/>
  <c r="B67" i="38" s="1"/>
  <c r="B68" i="38" s="1"/>
  <c r="B69" i="38" s="1"/>
  <c r="B70" i="38" s="1"/>
  <c r="B71" i="38" s="1"/>
  <c r="B72" i="38" s="1"/>
  <c r="B73" i="38" s="1"/>
  <c r="B74" i="38" s="1"/>
  <c r="B75" i="38" s="1"/>
  <c r="B76" i="38" s="1"/>
  <c r="B77" i="38" s="1"/>
  <c r="B78" i="38" s="1"/>
  <c r="B79" i="38" s="1"/>
  <c r="B80" i="38" s="1"/>
  <c r="B81" i="38" s="1"/>
  <c r="B82" i="38" s="1"/>
  <c r="B83" i="38" s="1"/>
  <c r="B84" i="38" s="1"/>
  <c r="B85" i="38" s="1"/>
  <c r="B86" i="38" s="1"/>
  <c r="B87" i="38" s="1"/>
  <c r="B88" i="38" s="1"/>
  <c r="B89" i="38" s="1"/>
  <c r="B90" i="38" s="1"/>
  <c r="B91" i="38" s="1"/>
  <c r="J78" i="24"/>
  <c r="D46" i="24"/>
  <c r="D50" i="24" s="1"/>
  <c r="K10" i="17"/>
  <c r="K8" i="17"/>
  <c r="A8" i="17"/>
  <c r="A9" i="17" s="1"/>
  <c r="A10" i="17" s="1"/>
  <c r="A11" i="17" s="1"/>
  <c r="A12" i="17" s="1"/>
  <c r="N92" i="31" l="1"/>
  <c r="N10" i="31"/>
  <c r="M14" i="33" a="1"/>
  <c r="M14" i="33" s="1"/>
  <c r="N12" i="33"/>
  <c r="N90" i="31"/>
  <c r="G178" i="16"/>
  <c r="M15" i="33" a="1"/>
  <c r="M15" i="33" s="1"/>
  <c r="N14" i="33" s="1"/>
  <c r="F178" i="16"/>
  <c r="I178" i="16"/>
  <c r="M174" i="23" a="1"/>
  <c r="M174" i="23" s="1"/>
  <c r="H178" i="16"/>
  <c r="J35" i="17"/>
  <c r="M175" i="23" a="1"/>
  <c r="M175" i="23" s="1"/>
  <c r="H9" i="36"/>
  <c r="H8" i="36"/>
  <c r="H7" i="36"/>
  <c r="D14" i="11"/>
  <c r="E178" i="16"/>
  <c r="P50" i="24"/>
  <c r="D56" i="24"/>
  <c r="D53" i="24"/>
  <c r="H174" i="23" a="1"/>
  <c r="H174" i="23" s="1"/>
  <c r="H175" i="23" a="1"/>
  <c r="H175" i="23" s="1"/>
  <c r="H15" i="33" a="1"/>
  <c r="H15" i="33" s="1"/>
  <c r="H14" i="33" a="1"/>
  <c r="H14" i="33" s="1"/>
  <c r="M95" i="31" a="1"/>
  <c r="M95" i="31" s="1"/>
  <c r="M94" i="31" a="1"/>
  <c r="M94" i="31" s="1"/>
  <c r="H94" i="31" a="1"/>
  <c r="H94" i="31" s="1"/>
  <c r="H95" i="31" a="1"/>
  <c r="H95" i="31" s="1"/>
  <c r="Q5" i="18"/>
  <c r="Q10" i="18" s="1"/>
  <c r="F10" i="36"/>
  <c r="H19" i="36"/>
  <c r="M56" i="24"/>
  <c r="H47" i="24"/>
  <c r="E45" i="24"/>
  <c r="E49" i="24" s="1"/>
  <c r="N174" i="23" l="1"/>
  <c r="N94" i="31"/>
  <c r="H51" i="24"/>
  <c r="E55" i="24"/>
  <c r="H57" i="24"/>
  <c r="G10" i="36"/>
  <c r="H10" i="36" s="1"/>
  <c r="E52" i="24" l="1"/>
  <c r="K34" i="17"/>
  <c r="K33" i="17"/>
  <c r="K32" i="17"/>
  <c r="K31" i="17"/>
  <c r="K30" i="17"/>
  <c r="K29" i="17"/>
  <c r="K28" i="17"/>
  <c r="K27" i="17"/>
  <c r="K26" i="17"/>
  <c r="K25" i="17"/>
  <c r="K24" i="17"/>
  <c r="K23" i="17"/>
  <c r="N46" i="31" l="1"/>
  <c r="N48" i="31"/>
  <c r="N50" i="31"/>
  <c r="N52" i="31"/>
  <c r="N54" i="31"/>
  <c r="N56" i="31"/>
  <c r="N62" i="31"/>
  <c r="N64" i="31"/>
  <c r="N70" i="31"/>
  <c r="N72" i="31"/>
  <c r="N74" i="31"/>
  <c r="N43" i="30"/>
  <c r="P43" i="30" s="1"/>
  <c r="R43" i="30"/>
  <c r="T43" i="30" s="1"/>
  <c r="N44" i="30"/>
  <c r="P44" i="30" s="1"/>
  <c r="R44" i="30"/>
  <c r="T44" i="30" s="1"/>
  <c r="N45" i="30"/>
  <c r="P45" i="30" s="1"/>
  <c r="R45" i="30"/>
  <c r="T45" i="30" s="1"/>
  <c r="N46" i="30"/>
  <c r="P46" i="30"/>
  <c r="R46" i="30"/>
  <c r="T46" i="30" s="1"/>
  <c r="N47" i="30"/>
  <c r="P47" i="30" s="1"/>
  <c r="R47" i="30"/>
  <c r="T47" i="30" s="1"/>
  <c r="N48" i="30"/>
  <c r="P48" i="30" s="1"/>
  <c r="R48" i="30"/>
  <c r="T48" i="30" s="1"/>
  <c r="N49" i="30"/>
  <c r="P49" i="30" s="1"/>
  <c r="R49" i="30"/>
  <c r="T49" i="30" s="1"/>
  <c r="N50" i="30"/>
  <c r="P50" i="30" s="1"/>
  <c r="R50" i="30"/>
  <c r="T50" i="30" s="1"/>
  <c r="N51" i="30"/>
  <c r="P51" i="30"/>
  <c r="R51" i="30"/>
  <c r="T51" i="30" s="1"/>
  <c r="N52" i="30"/>
  <c r="P52" i="30" s="1"/>
  <c r="R52" i="30"/>
  <c r="T52" i="30" s="1"/>
  <c r="N53" i="30"/>
  <c r="P53" i="30" s="1"/>
  <c r="R53" i="30"/>
  <c r="T53" i="30" s="1"/>
  <c r="N54" i="30"/>
  <c r="P54" i="30" s="1"/>
  <c r="R54" i="30"/>
  <c r="T54" i="30" s="1"/>
  <c r="N55" i="30"/>
  <c r="P55" i="30" s="1"/>
  <c r="R55" i="30"/>
  <c r="T55" i="30" s="1"/>
  <c r="N56" i="30"/>
  <c r="P56" i="30"/>
  <c r="R56" i="30"/>
  <c r="T56" i="30" s="1"/>
  <c r="N57" i="30"/>
  <c r="P57" i="30" s="1"/>
  <c r="R57" i="30"/>
  <c r="T57" i="30" s="1"/>
  <c r="N58" i="30"/>
  <c r="P58" i="30" s="1"/>
  <c r="R58" i="30"/>
  <c r="T58" i="30" s="1"/>
  <c r="N59" i="30"/>
  <c r="P59" i="30" s="1"/>
  <c r="R59" i="30"/>
  <c r="T59" i="30" s="1"/>
  <c r="N60" i="30"/>
  <c r="P60" i="30" s="1"/>
  <c r="R60" i="30"/>
  <c r="T60" i="30"/>
  <c r="N61" i="30"/>
  <c r="P61" i="30" s="1"/>
  <c r="R61" i="30"/>
  <c r="T61" i="30" s="1"/>
  <c r="N62" i="30"/>
  <c r="P62" i="30" s="1"/>
  <c r="R62" i="30"/>
  <c r="T62" i="30" s="1"/>
  <c r="N63" i="30"/>
  <c r="P63" i="30" s="1"/>
  <c r="R63" i="30"/>
  <c r="T63" i="30" s="1"/>
  <c r="N64" i="30"/>
  <c r="P64" i="30"/>
  <c r="R64" i="30"/>
  <c r="T64" i="30" s="1"/>
  <c r="N65" i="30"/>
  <c r="P65" i="30" s="1"/>
  <c r="R65" i="30"/>
  <c r="T65" i="30" s="1"/>
  <c r="N66" i="30"/>
  <c r="P66" i="30" s="1"/>
  <c r="R66" i="30"/>
  <c r="T66" i="30" s="1"/>
  <c r="N67" i="30"/>
  <c r="P67" i="30" s="1"/>
  <c r="R67" i="30"/>
  <c r="T67" i="30" s="1"/>
  <c r="N68" i="30"/>
  <c r="P68" i="30" s="1"/>
  <c r="R68" i="30"/>
  <c r="T68" i="30"/>
  <c r="N69" i="30"/>
  <c r="P69" i="30" s="1"/>
  <c r="R69" i="30"/>
  <c r="T69" i="30" s="1"/>
  <c r="N70" i="30"/>
  <c r="P70" i="30" s="1"/>
  <c r="R70" i="30"/>
  <c r="T70" i="30" s="1"/>
  <c r="N71" i="30"/>
  <c r="P71" i="30" s="1"/>
  <c r="R71" i="30"/>
  <c r="T71" i="30" s="1"/>
  <c r="N72" i="30"/>
  <c r="P72" i="30" s="1"/>
  <c r="R72" i="30"/>
  <c r="T72" i="30" s="1"/>
  <c r="N73" i="30"/>
  <c r="P73" i="30" s="1"/>
  <c r="R73" i="30"/>
  <c r="T73" i="30" s="1"/>
  <c r="N74" i="30"/>
  <c r="P74" i="30" s="1"/>
  <c r="R74" i="30"/>
  <c r="T74" i="30" s="1"/>
  <c r="L43" i="30"/>
  <c r="L45" i="30"/>
  <c r="L47" i="30"/>
  <c r="L49" i="30"/>
  <c r="L51" i="30"/>
  <c r="L53" i="30"/>
  <c r="L55" i="30"/>
  <c r="L57" i="30"/>
  <c r="L59" i="30"/>
  <c r="L61" i="30"/>
  <c r="L63" i="30"/>
  <c r="L65" i="30"/>
  <c r="L67" i="30"/>
  <c r="L69" i="30"/>
  <c r="L71" i="30"/>
  <c r="L73" i="30"/>
  <c r="N146" i="23"/>
  <c r="N140" i="23"/>
  <c r="N134" i="23"/>
  <c r="N132" i="23"/>
  <c r="N126" i="23"/>
  <c r="N124" i="23"/>
  <c r="N122" i="23"/>
  <c r="N120" i="23"/>
  <c r="N116" i="23"/>
  <c r="N108" i="23"/>
  <c r="N106" i="23"/>
  <c r="N100" i="23"/>
  <c r="N88" i="23"/>
  <c r="N157" i="22"/>
  <c r="P157" i="22" s="1"/>
  <c r="N158" i="22"/>
  <c r="P158" i="22" s="1"/>
  <c r="N99" i="22"/>
  <c r="P99" i="22" s="1"/>
  <c r="R99" i="22"/>
  <c r="T99" i="22" s="1"/>
  <c r="N100" i="22"/>
  <c r="P100" i="22" s="1"/>
  <c r="R100" i="22"/>
  <c r="T100" i="22" s="1"/>
  <c r="N101" i="22"/>
  <c r="P101" i="22" s="1"/>
  <c r="R101" i="22"/>
  <c r="T101" i="22" s="1"/>
  <c r="N102" i="22"/>
  <c r="P102" i="22" s="1"/>
  <c r="R102" i="22"/>
  <c r="T102" i="22" s="1"/>
  <c r="N103" i="22"/>
  <c r="P103" i="22"/>
  <c r="R103" i="22"/>
  <c r="T103" i="22" s="1"/>
  <c r="N104" i="22"/>
  <c r="P104" i="22" s="1"/>
  <c r="R104" i="22"/>
  <c r="T104" i="22" s="1"/>
  <c r="N105" i="22"/>
  <c r="P105" i="22" s="1"/>
  <c r="R105" i="22"/>
  <c r="T105" i="22" s="1"/>
  <c r="N106" i="22"/>
  <c r="P106" i="22" s="1"/>
  <c r="R106" i="22"/>
  <c r="T106" i="22" s="1"/>
  <c r="N107" i="22"/>
  <c r="P107" i="22" s="1"/>
  <c r="R107" i="22"/>
  <c r="T107" i="22" s="1"/>
  <c r="N108" i="22"/>
  <c r="P108" i="22" s="1"/>
  <c r="R108" i="22"/>
  <c r="T108" i="22" s="1"/>
  <c r="N109" i="22"/>
  <c r="P109" i="22" s="1"/>
  <c r="R109" i="22"/>
  <c r="T109" i="22" s="1"/>
  <c r="N110" i="22"/>
  <c r="P110" i="22" s="1"/>
  <c r="R110" i="22"/>
  <c r="T110" i="22" s="1"/>
  <c r="N111" i="22"/>
  <c r="P111" i="22" s="1"/>
  <c r="R111" i="22"/>
  <c r="T111" i="22" s="1"/>
  <c r="N112" i="22"/>
  <c r="P112" i="22" s="1"/>
  <c r="R112" i="22"/>
  <c r="T112" i="22" s="1"/>
  <c r="N113" i="22"/>
  <c r="P113" i="22" s="1"/>
  <c r="R113" i="22"/>
  <c r="T113" i="22" s="1"/>
  <c r="N114" i="22"/>
  <c r="P114" i="22" s="1"/>
  <c r="R114" i="22"/>
  <c r="T114" i="22" s="1"/>
  <c r="N115" i="22"/>
  <c r="P115" i="22" s="1"/>
  <c r="R115" i="22"/>
  <c r="T115" i="22" s="1"/>
  <c r="N116" i="22"/>
  <c r="P116" i="22" s="1"/>
  <c r="R116" i="22"/>
  <c r="T116" i="22"/>
  <c r="N117" i="22"/>
  <c r="P117" i="22" s="1"/>
  <c r="R117" i="22"/>
  <c r="T117" i="22" s="1"/>
  <c r="N118" i="22"/>
  <c r="P118" i="22" s="1"/>
  <c r="R118" i="22"/>
  <c r="T118" i="22" s="1"/>
  <c r="N119" i="22"/>
  <c r="P119" i="22" s="1"/>
  <c r="R119" i="22"/>
  <c r="T119" i="22" s="1"/>
  <c r="N120" i="22"/>
  <c r="P120" i="22" s="1"/>
  <c r="R120" i="22"/>
  <c r="T120" i="22" s="1"/>
  <c r="N121" i="22"/>
  <c r="P121" i="22" s="1"/>
  <c r="R121" i="22"/>
  <c r="T121" i="22" s="1"/>
  <c r="N122" i="22"/>
  <c r="P122" i="22" s="1"/>
  <c r="R122" i="22"/>
  <c r="T122" i="22" s="1"/>
  <c r="N123" i="22"/>
  <c r="P123" i="22" s="1"/>
  <c r="R123" i="22"/>
  <c r="T123" i="22" s="1"/>
  <c r="N124" i="22"/>
  <c r="P124" i="22" s="1"/>
  <c r="R124" i="22"/>
  <c r="T124" i="22"/>
  <c r="N125" i="22"/>
  <c r="P125" i="22" s="1"/>
  <c r="R125" i="22"/>
  <c r="T125" i="22" s="1"/>
  <c r="N126" i="22"/>
  <c r="P126" i="22" s="1"/>
  <c r="R126" i="22"/>
  <c r="T126" i="22" s="1"/>
  <c r="N127" i="22"/>
  <c r="P127" i="22"/>
  <c r="R127" i="22"/>
  <c r="T127" i="22" s="1"/>
  <c r="N128" i="22"/>
  <c r="P128" i="22" s="1"/>
  <c r="R128" i="22"/>
  <c r="T128" i="22" s="1"/>
  <c r="N129" i="22"/>
  <c r="P129" i="22" s="1"/>
  <c r="R129" i="22"/>
  <c r="T129" i="22" s="1"/>
  <c r="N130" i="22"/>
  <c r="P130" i="22" s="1"/>
  <c r="R130" i="22"/>
  <c r="T130" i="22" s="1"/>
  <c r="N131" i="22"/>
  <c r="P131" i="22" s="1"/>
  <c r="R131" i="22"/>
  <c r="T131" i="22" s="1"/>
  <c r="N132" i="22"/>
  <c r="P132" i="22" s="1"/>
  <c r="R132" i="22"/>
  <c r="T132" i="22" s="1"/>
  <c r="N133" i="22"/>
  <c r="P133" i="22" s="1"/>
  <c r="R133" i="22"/>
  <c r="T133" i="22" s="1"/>
  <c r="N134" i="22"/>
  <c r="P134" i="22" s="1"/>
  <c r="R134" i="22"/>
  <c r="T134" i="22" s="1"/>
  <c r="N135" i="22"/>
  <c r="P135" i="22"/>
  <c r="R135" i="22"/>
  <c r="T135" i="22" s="1"/>
  <c r="N136" i="22"/>
  <c r="P136" i="22" s="1"/>
  <c r="R136" i="22"/>
  <c r="T136" i="22" s="1"/>
  <c r="N137" i="22"/>
  <c r="P137" i="22" s="1"/>
  <c r="R137" i="22"/>
  <c r="T137" i="22" s="1"/>
  <c r="N138" i="22"/>
  <c r="P138" i="22" s="1"/>
  <c r="R138" i="22"/>
  <c r="T138" i="22" s="1"/>
  <c r="N139" i="22"/>
  <c r="P139" i="22" s="1"/>
  <c r="R139" i="22"/>
  <c r="T139" i="22" s="1"/>
  <c r="N140" i="22"/>
  <c r="P140" i="22" s="1"/>
  <c r="R140" i="22"/>
  <c r="T140" i="22" s="1"/>
  <c r="N141" i="22"/>
  <c r="P141" i="22" s="1"/>
  <c r="R141" i="22"/>
  <c r="T141" i="22" s="1"/>
  <c r="N142" i="22"/>
  <c r="P142" i="22" s="1"/>
  <c r="R142" i="22"/>
  <c r="T142" i="22" s="1"/>
  <c r="N143" i="22"/>
  <c r="P143" i="22" s="1"/>
  <c r="R143" i="22"/>
  <c r="T143" i="22" s="1"/>
  <c r="N144" i="22"/>
  <c r="P144" i="22" s="1"/>
  <c r="R144" i="22"/>
  <c r="T144" i="22" s="1"/>
  <c r="N145" i="22"/>
  <c r="P145" i="22" s="1"/>
  <c r="R145" i="22"/>
  <c r="T145" i="22" s="1"/>
  <c r="N146" i="22"/>
  <c r="P146" i="22" s="1"/>
  <c r="R146" i="22"/>
  <c r="T146" i="22" s="1"/>
  <c r="N147" i="22"/>
  <c r="P147" i="22" s="1"/>
  <c r="R147" i="22"/>
  <c r="T147" i="22" s="1"/>
  <c r="N148" i="22"/>
  <c r="P148" i="22" s="1"/>
  <c r="R148" i="22"/>
  <c r="T148" i="22" s="1"/>
  <c r="N149" i="22"/>
  <c r="P149" i="22" s="1"/>
  <c r="R149" i="22"/>
  <c r="T149" i="22" s="1"/>
  <c r="N150" i="22"/>
  <c r="P150" i="22" s="1"/>
  <c r="R150" i="22"/>
  <c r="T150" i="22" s="1"/>
  <c r="N151" i="22"/>
  <c r="P151" i="22"/>
  <c r="R151" i="22"/>
  <c r="T151" i="22" s="1"/>
  <c r="N152" i="22"/>
  <c r="P152" i="22" s="1"/>
  <c r="R152" i="22"/>
  <c r="T152" i="22" s="1"/>
  <c r="N153" i="22"/>
  <c r="P153" i="22" s="1"/>
  <c r="R153" i="22"/>
  <c r="T153" i="22" s="1"/>
  <c r="N154" i="22"/>
  <c r="P154" i="22" s="1"/>
  <c r="R154" i="22"/>
  <c r="T154" i="22" s="1"/>
  <c r="N155" i="22"/>
  <c r="P155" i="22" s="1"/>
  <c r="R155" i="22"/>
  <c r="T155" i="22" s="1"/>
  <c r="N156" i="22"/>
  <c r="P156" i="22" s="1"/>
  <c r="R156" i="22"/>
  <c r="T156" i="22"/>
  <c r="R157" i="22"/>
  <c r="T157" i="22" s="1"/>
  <c r="R158" i="22"/>
  <c r="T158" i="22" s="1"/>
  <c r="L99" i="22"/>
  <c r="L101" i="22"/>
  <c r="L103" i="22"/>
  <c r="L105" i="22"/>
  <c r="L107" i="22"/>
  <c r="L109" i="22"/>
  <c r="L111" i="22"/>
  <c r="L113" i="22"/>
  <c r="L115" i="22"/>
  <c r="L117" i="22"/>
  <c r="L119" i="22"/>
  <c r="L121" i="22"/>
  <c r="L123" i="22"/>
  <c r="L125" i="22"/>
  <c r="L127" i="22"/>
  <c r="L129" i="22"/>
  <c r="L131" i="22"/>
  <c r="L133" i="22"/>
  <c r="L135" i="22"/>
  <c r="L137" i="22"/>
  <c r="L139" i="22"/>
  <c r="L141" i="22"/>
  <c r="L143" i="22"/>
  <c r="L145" i="22"/>
  <c r="L147" i="22"/>
  <c r="L149" i="22"/>
  <c r="L151" i="22"/>
  <c r="L153" i="22"/>
  <c r="L155" i="22"/>
  <c r="L157" i="22"/>
  <c r="G154" i="12"/>
  <c r="G135" i="12"/>
  <c r="G136" i="12"/>
  <c r="G137" i="12"/>
  <c r="G138" i="12"/>
  <c r="G139" i="12"/>
  <c r="G140" i="12"/>
  <c r="G141" i="12"/>
  <c r="G142" i="12"/>
  <c r="G143" i="12"/>
  <c r="G144" i="12"/>
  <c r="G145" i="12"/>
  <c r="G146" i="12"/>
  <c r="G147" i="12"/>
  <c r="G148" i="12"/>
  <c r="G149" i="12"/>
  <c r="G150" i="12"/>
  <c r="G151" i="12"/>
  <c r="G152" i="12"/>
  <c r="G153"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64" i="12"/>
  <c r="A113" i="12"/>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B166" i="16"/>
  <c r="B167" i="16" s="1"/>
  <c r="F171" i="12"/>
  <c r="E171" i="12"/>
  <c r="G170" i="12"/>
  <c r="G169" i="12"/>
  <c r="J15" i="33"/>
  <c r="G15" i="33"/>
  <c r="J14" i="33"/>
  <c r="G14" i="33"/>
  <c r="R14" i="32"/>
  <c r="T14" i="32" s="1"/>
  <c r="N14" i="32"/>
  <c r="P14" i="32" s="1"/>
  <c r="R13" i="32"/>
  <c r="T13" i="32" s="1"/>
  <c r="N13" i="32"/>
  <c r="P13" i="32" s="1"/>
  <c r="L13" i="32"/>
  <c r="R12" i="32"/>
  <c r="T12" i="32" s="1"/>
  <c r="N12" i="32"/>
  <c r="P12" i="32" s="1"/>
  <c r="R11" i="32"/>
  <c r="T11" i="32" s="1"/>
  <c r="N11" i="32"/>
  <c r="P11" i="32" s="1"/>
  <c r="L11" i="32"/>
  <c r="R10" i="32"/>
  <c r="T10" i="32" s="1"/>
  <c r="N10" i="32"/>
  <c r="P10" i="32" s="1"/>
  <c r="R9" i="32"/>
  <c r="T9" i="32" s="1"/>
  <c r="N9" i="32"/>
  <c r="P9" i="32" s="1"/>
  <c r="L9" i="32"/>
  <c r="N66" i="31" l="1"/>
  <c r="N60" i="31"/>
  <c r="N76" i="31"/>
  <c r="N58" i="31"/>
  <c r="N68" i="31"/>
  <c r="N128" i="23"/>
  <c r="N92" i="23"/>
  <c r="N98" i="23"/>
  <c r="N110" i="23"/>
  <c r="N104" i="23"/>
  <c r="N138" i="23"/>
  <c r="N94" i="23"/>
  <c r="N144" i="23"/>
  <c r="N90" i="23"/>
  <c r="N118" i="23"/>
  <c r="N112" i="23"/>
  <c r="N130" i="23"/>
  <c r="N102" i="23"/>
  <c r="N136" i="23"/>
  <c r="N96" i="23"/>
  <c r="N114" i="23"/>
  <c r="N142" i="23"/>
  <c r="G171" i="12"/>
  <c r="U84" i="24"/>
  <c r="D99" i="12" l="1"/>
  <c r="E99" i="12"/>
  <c r="F99" i="12"/>
  <c r="L95" i="31" l="1"/>
  <c r="J95" i="31"/>
  <c r="J94" i="31"/>
  <c r="G95" i="31"/>
  <c r="L174" i="23"/>
  <c r="L175" i="23"/>
  <c r="J175" i="23"/>
  <c r="J174" i="23"/>
  <c r="E175" i="23"/>
  <c r="G174" i="23"/>
  <c r="G175" i="23"/>
  <c r="E174" i="23"/>
  <c r="N36" i="31" l="1"/>
  <c r="N28" i="31"/>
  <c r="N24" i="31"/>
  <c r="N16" i="31"/>
  <c r="N12" i="31"/>
  <c r="A10" i="31"/>
  <c r="A12" i="31" s="1"/>
  <c r="A14" i="31" s="1"/>
  <c r="A16" i="31" s="1"/>
  <c r="A18" i="31" s="1"/>
  <c r="A20" i="31" s="1"/>
  <c r="A22" i="31" s="1"/>
  <c r="A24" i="31" s="1"/>
  <c r="A26" i="31" s="1"/>
  <c r="A28" i="31" s="1"/>
  <c r="A30" i="31" s="1"/>
  <c r="A32" i="31" s="1"/>
  <c r="A34" i="31" s="1"/>
  <c r="A36" i="31" s="1"/>
  <c r="A38" i="31" s="1"/>
  <c r="A40" i="31" s="1"/>
  <c r="A42" i="31" s="1"/>
  <c r="A44" i="31" s="1"/>
  <c r="R94" i="30"/>
  <c r="T94" i="30" s="1"/>
  <c r="N94" i="30"/>
  <c r="P94" i="30" s="1"/>
  <c r="R93" i="30"/>
  <c r="T93" i="30" s="1"/>
  <c r="N93" i="30"/>
  <c r="P93" i="30" s="1"/>
  <c r="L93" i="30"/>
  <c r="R92" i="30"/>
  <c r="T92" i="30" s="1"/>
  <c r="N92" i="30"/>
  <c r="P92" i="30" s="1"/>
  <c r="R91" i="30"/>
  <c r="T91" i="30" s="1"/>
  <c r="N91" i="30"/>
  <c r="P91" i="30" s="1"/>
  <c r="L91" i="30"/>
  <c r="R90" i="30"/>
  <c r="T90" i="30" s="1"/>
  <c r="N90" i="30"/>
  <c r="P90" i="30" s="1"/>
  <c r="R89" i="30"/>
  <c r="T89" i="30" s="1"/>
  <c r="N89" i="30"/>
  <c r="P89" i="30" s="1"/>
  <c r="L89" i="30"/>
  <c r="R88" i="30"/>
  <c r="T88" i="30" s="1"/>
  <c r="N88" i="30"/>
  <c r="P88" i="30" s="1"/>
  <c r="R87" i="30"/>
  <c r="T87" i="30" s="1"/>
  <c r="N87" i="30"/>
  <c r="P87" i="30" s="1"/>
  <c r="L87" i="30"/>
  <c r="R86" i="30"/>
  <c r="T86" i="30" s="1"/>
  <c r="N86" i="30"/>
  <c r="P86" i="30" s="1"/>
  <c r="R85" i="30"/>
  <c r="T85" i="30" s="1"/>
  <c r="N85" i="30"/>
  <c r="P85" i="30" s="1"/>
  <c r="L85" i="30"/>
  <c r="R84" i="30"/>
  <c r="T84" i="30" s="1"/>
  <c r="N84" i="30"/>
  <c r="P84" i="30" s="1"/>
  <c r="R83" i="30"/>
  <c r="T83" i="30" s="1"/>
  <c r="N83" i="30"/>
  <c r="P83" i="30" s="1"/>
  <c r="L83" i="30"/>
  <c r="R82" i="30"/>
  <c r="T82" i="30" s="1"/>
  <c r="N82" i="30"/>
  <c r="P82" i="30" s="1"/>
  <c r="R81" i="30"/>
  <c r="T81" i="30" s="1"/>
  <c r="N81" i="30"/>
  <c r="P81" i="30" s="1"/>
  <c r="L81" i="30"/>
  <c r="R80" i="30"/>
  <c r="T80" i="30" s="1"/>
  <c r="N80" i="30"/>
  <c r="P80" i="30" s="1"/>
  <c r="R79" i="30"/>
  <c r="T79" i="30" s="1"/>
  <c r="N79" i="30"/>
  <c r="P79" i="30" s="1"/>
  <c r="L79" i="30"/>
  <c r="R78" i="30"/>
  <c r="T78" i="30" s="1"/>
  <c r="N78" i="30"/>
  <c r="P78" i="30" s="1"/>
  <c r="R77" i="30"/>
  <c r="T77" i="30" s="1"/>
  <c r="N77" i="30"/>
  <c r="P77" i="30" s="1"/>
  <c r="L77" i="30"/>
  <c r="R76" i="30"/>
  <c r="T76" i="30" s="1"/>
  <c r="N76" i="30"/>
  <c r="P76" i="30" s="1"/>
  <c r="R75" i="30"/>
  <c r="T75" i="30" s="1"/>
  <c r="N75" i="30"/>
  <c r="P75" i="30" s="1"/>
  <c r="L75" i="30"/>
  <c r="R42" i="30"/>
  <c r="T42" i="30" s="1"/>
  <c r="N42" i="30"/>
  <c r="P42" i="30" s="1"/>
  <c r="R41" i="30"/>
  <c r="T41" i="30" s="1"/>
  <c r="N41" i="30"/>
  <c r="P41" i="30" s="1"/>
  <c r="L41" i="30"/>
  <c r="R40" i="30"/>
  <c r="T40" i="30" s="1"/>
  <c r="N40" i="30"/>
  <c r="P40" i="30" s="1"/>
  <c r="R39" i="30"/>
  <c r="T39" i="30" s="1"/>
  <c r="N39" i="30"/>
  <c r="P39" i="30" s="1"/>
  <c r="L39" i="30"/>
  <c r="R38" i="30"/>
  <c r="T38" i="30" s="1"/>
  <c r="N38" i="30"/>
  <c r="P38" i="30" s="1"/>
  <c r="R37" i="30"/>
  <c r="T37" i="30" s="1"/>
  <c r="N37" i="30"/>
  <c r="P37" i="30" s="1"/>
  <c r="L37" i="30"/>
  <c r="R36" i="30"/>
  <c r="T36" i="30" s="1"/>
  <c r="N36" i="30"/>
  <c r="P36" i="30" s="1"/>
  <c r="R35" i="30"/>
  <c r="T35" i="30" s="1"/>
  <c r="N35" i="30"/>
  <c r="P35" i="30" s="1"/>
  <c r="L35" i="30"/>
  <c r="R34" i="30"/>
  <c r="T34" i="30" s="1"/>
  <c r="N34" i="30"/>
  <c r="P34" i="30" s="1"/>
  <c r="R33" i="30"/>
  <c r="T33" i="30" s="1"/>
  <c r="N33" i="30"/>
  <c r="P33" i="30" s="1"/>
  <c r="L33" i="30"/>
  <c r="R32" i="30"/>
  <c r="T32" i="30" s="1"/>
  <c r="N32" i="30"/>
  <c r="P32" i="30" s="1"/>
  <c r="R31" i="30"/>
  <c r="T31" i="30" s="1"/>
  <c r="N31" i="30"/>
  <c r="P31" i="30" s="1"/>
  <c r="L31" i="30"/>
  <c r="R30" i="30"/>
  <c r="T30" i="30" s="1"/>
  <c r="N30" i="30"/>
  <c r="P30" i="30" s="1"/>
  <c r="R29" i="30"/>
  <c r="T29" i="30" s="1"/>
  <c r="N29" i="30"/>
  <c r="P29" i="30" s="1"/>
  <c r="L29" i="30"/>
  <c r="R28" i="30"/>
  <c r="T28" i="30" s="1"/>
  <c r="N28" i="30"/>
  <c r="P28" i="30" s="1"/>
  <c r="R27" i="30"/>
  <c r="T27" i="30" s="1"/>
  <c r="N27" i="30"/>
  <c r="P27" i="30" s="1"/>
  <c r="L27" i="30"/>
  <c r="R26" i="30"/>
  <c r="T26" i="30" s="1"/>
  <c r="N26" i="30"/>
  <c r="P26" i="30" s="1"/>
  <c r="R25" i="30"/>
  <c r="T25" i="30" s="1"/>
  <c r="N25" i="30"/>
  <c r="P25" i="30" s="1"/>
  <c r="L25" i="30"/>
  <c r="R24" i="30"/>
  <c r="T24" i="30" s="1"/>
  <c r="N24" i="30"/>
  <c r="P24" i="30" s="1"/>
  <c r="R23" i="30"/>
  <c r="T23" i="30" s="1"/>
  <c r="N23" i="30"/>
  <c r="P23" i="30" s="1"/>
  <c r="L23" i="30"/>
  <c r="R22" i="30"/>
  <c r="T22" i="30" s="1"/>
  <c r="N22" i="30"/>
  <c r="P22" i="30" s="1"/>
  <c r="R21" i="30"/>
  <c r="T21" i="30" s="1"/>
  <c r="N21" i="30"/>
  <c r="P21" i="30" s="1"/>
  <c r="L21" i="30"/>
  <c r="R20" i="30"/>
  <c r="T20" i="30" s="1"/>
  <c r="N20" i="30"/>
  <c r="P20" i="30" s="1"/>
  <c r="R19" i="30"/>
  <c r="T19" i="30" s="1"/>
  <c r="N19" i="30"/>
  <c r="P19" i="30" s="1"/>
  <c r="L19" i="30"/>
  <c r="R18" i="30"/>
  <c r="T18" i="30" s="1"/>
  <c r="N18" i="30"/>
  <c r="P18" i="30" s="1"/>
  <c r="R17" i="30"/>
  <c r="T17" i="30" s="1"/>
  <c r="N17" i="30"/>
  <c r="P17" i="30" s="1"/>
  <c r="L17" i="30"/>
  <c r="R16" i="30"/>
  <c r="T16" i="30" s="1"/>
  <c r="N16" i="30"/>
  <c r="P16" i="30" s="1"/>
  <c r="R15" i="30"/>
  <c r="T15" i="30" s="1"/>
  <c r="N15" i="30"/>
  <c r="P15" i="30" s="1"/>
  <c r="L15" i="30"/>
  <c r="R14" i="30"/>
  <c r="T14" i="30" s="1"/>
  <c r="N14" i="30"/>
  <c r="P14" i="30" s="1"/>
  <c r="R13" i="30"/>
  <c r="T13" i="30" s="1"/>
  <c r="N13" i="30"/>
  <c r="P13" i="30" s="1"/>
  <c r="L13" i="30"/>
  <c r="R12" i="30"/>
  <c r="T12" i="30" s="1"/>
  <c r="N12" i="30"/>
  <c r="P12" i="30" s="1"/>
  <c r="R11" i="30"/>
  <c r="T11" i="30" s="1"/>
  <c r="N11" i="30"/>
  <c r="P11" i="30" s="1"/>
  <c r="L11" i="30"/>
  <c r="A11" i="30"/>
  <c r="A13" i="30" s="1"/>
  <c r="A15" i="30" s="1"/>
  <c r="A17" i="30" s="1"/>
  <c r="A19" i="30" s="1"/>
  <c r="A21" i="30" s="1"/>
  <c r="A23" i="30" s="1"/>
  <c r="A25" i="30" s="1"/>
  <c r="A27" i="30" s="1"/>
  <c r="A29" i="30" s="1"/>
  <c r="A31" i="30" s="1"/>
  <c r="A33" i="30" s="1"/>
  <c r="A35" i="30" s="1"/>
  <c r="A37" i="30" s="1"/>
  <c r="A39" i="30" s="1"/>
  <c r="A41" i="30" s="1"/>
  <c r="R10" i="30"/>
  <c r="T10" i="30" s="1"/>
  <c r="N10" i="30"/>
  <c r="P10" i="30" s="1"/>
  <c r="R9" i="30"/>
  <c r="T9" i="30" s="1"/>
  <c r="N9" i="30"/>
  <c r="P9" i="30" s="1"/>
  <c r="L9" i="30"/>
  <c r="L173" i="22"/>
  <c r="N173" i="22"/>
  <c r="P173" i="22" s="1"/>
  <c r="R173" i="22"/>
  <c r="T173" i="22" s="1"/>
  <c r="N174" i="22"/>
  <c r="P174" i="22" s="1"/>
  <c r="R174" i="22"/>
  <c r="T174" i="22" s="1"/>
  <c r="L171" i="22"/>
  <c r="N171" i="22"/>
  <c r="P171" i="22" s="1"/>
  <c r="R171" i="22"/>
  <c r="T171" i="22" s="1"/>
  <c r="N172" i="22"/>
  <c r="P172" i="22" s="1"/>
  <c r="R172" i="22"/>
  <c r="T172" i="22" s="1"/>
  <c r="B112" i="16"/>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E155" i="12"/>
  <c r="F155" i="12"/>
  <c r="D155" i="12"/>
  <c r="A46" i="31" l="1"/>
  <c r="A48" i="31" s="1"/>
  <c r="A50" i="31" s="1"/>
  <c r="A52" i="31" s="1"/>
  <c r="A54" i="31" s="1"/>
  <c r="A56" i="31" s="1"/>
  <c r="A58" i="31" s="1"/>
  <c r="A60" i="31" s="1"/>
  <c r="A62" i="31" s="1"/>
  <c r="A64" i="31" s="1"/>
  <c r="A66" i="31" s="1"/>
  <c r="A68" i="31" s="1"/>
  <c r="A70" i="31" s="1"/>
  <c r="A72" i="31" s="1"/>
  <c r="A74" i="31" s="1"/>
  <c r="A76" i="31" s="1"/>
  <c r="A78" i="31" s="1"/>
  <c r="A80" i="31" s="1"/>
  <c r="A82" i="31" s="1"/>
  <c r="A84" i="31" s="1"/>
  <c r="A86" i="31" s="1"/>
  <c r="A88" i="31" s="1"/>
  <c r="A90" i="31" s="1"/>
  <c r="A92" i="31" s="1"/>
  <c r="B134" i="16"/>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A43" i="30"/>
  <c r="A45" i="30" s="1"/>
  <c r="A47" i="30" s="1"/>
  <c r="A49" i="30" s="1"/>
  <c r="A51" i="30" s="1"/>
  <c r="A53" i="30" s="1"/>
  <c r="A55" i="30" s="1"/>
  <c r="A57" i="30" s="1"/>
  <c r="A59" i="30" s="1"/>
  <c r="A61" i="30" s="1"/>
  <c r="A63" i="30" s="1"/>
  <c r="A65" i="30" s="1"/>
  <c r="A67" i="30" s="1"/>
  <c r="A69" i="30" s="1"/>
  <c r="A71" i="30" s="1"/>
  <c r="A73" i="30" s="1"/>
  <c r="A75" i="30" s="1"/>
  <c r="A77" i="30" s="1"/>
  <c r="A79" i="30" s="1"/>
  <c r="A81" i="30" s="1"/>
  <c r="A83" i="30" s="1"/>
  <c r="A85" i="30" s="1"/>
  <c r="A87" i="30" s="1"/>
  <c r="A89" i="30" s="1"/>
  <c r="A91" i="30" s="1"/>
  <c r="A93" i="30" s="1"/>
  <c r="G155" i="12"/>
  <c r="N20" i="31"/>
  <c r="N32" i="31"/>
  <c r="N40" i="31"/>
  <c r="N172" i="23"/>
  <c r="N44" i="31"/>
  <c r="N86" i="31"/>
  <c r="N22" i="31"/>
  <c r="N26" i="31"/>
  <c r="N80" i="31"/>
  <c r="N84" i="31"/>
  <c r="N88" i="31"/>
  <c r="N38" i="31"/>
  <c r="N42" i="31"/>
  <c r="N8" i="31"/>
  <c r="N14" i="31"/>
  <c r="N30" i="31"/>
  <c r="N78" i="31"/>
  <c r="N18" i="31"/>
  <c r="N34" i="31"/>
  <c r="N82" i="31"/>
  <c r="U86" i="24" l="1"/>
  <c r="U85" i="24"/>
  <c r="L80" i="24"/>
  <c r="J80" i="24"/>
  <c r="E80" i="24"/>
  <c r="L79" i="24"/>
  <c r="J79" i="24"/>
  <c r="E79" i="24"/>
  <c r="L78" i="24"/>
  <c r="Q67" i="24"/>
  <c r="X50" i="24" s="1"/>
  <c r="P66" i="24"/>
  <c r="X49" i="24" s="1"/>
  <c r="P65" i="24"/>
  <c r="O56" i="24"/>
  <c r="N56" i="24"/>
  <c r="K47" i="24"/>
  <c r="K51" i="24" s="1"/>
  <c r="J47" i="24"/>
  <c r="J51" i="24" s="1"/>
  <c r="I47" i="24"/>
  <c r="I51" i="24" s="1"/>
  <c r="G45" i="24"/>
  <c r="G49" i="24" s="1"/>
  <c r="F45" i="24"/>
  <c r="F49" i="24" s="1"/>
  <c r="D31" i="24"/>
  <c r="N30" i="24"/>
  <c r="M30" i="24"/>
  <c r="J30" i="24"/>
  <c r="I30" i="24"/>
  <c r="F30" i="24"/>
  <c r="E30" i="24"/>
  <c r="N29" i="24"/>
  <c r="M29" i="24"/>
  <c r="J29" i="24"/>
  <c r="I29" i="24"/>
  <c r="F29" i="24"/>
  <c r="E29" i="24"/>
  <c r="N28" i="24"/>
  <c r="M28" i="24"/>
  <c r="J28" i="24"/>
  <c r="I28" i="24"/>
  <c r="F28" i="24"/>
  <c r="E28" i="24"/>
  <c r="N27" i="24"/>
  <c r="M27" i="24"/>
  <c r="J27" i="24"/>
  <c r="I27" i="24"/>
  <c r="F27" i="24"/>
  <c r="E27" i="24"/>
  <c r="N26" i="24"/>
  <c r="M26" i="24"/>
  <c r="J26" i="24"/>
  <c r="I26" i="24"/>
  <c r="F26" i="24"/>
  <c r="E26" i="24"/>
  <c r="N25" i="24"/>
  <c r="M25" i="24"/>
  <c r="J25" i="24"/>
  <c r="I25" i="24"/>
  <c r="F25" i="24"/>
  <c r="E25" i="24"/>
  <c r="N24" i="24"/>
  <c r="M24" i="24"/>
  <c r="J24" i="24"/>
  <c r="I24" i="24"/>
  <c r="F24" i="24"/>
  <c r="E24" i="24"/>
  <c r="N23" i="24"/>
  <c r="M23" i="24"/>
  <c r="J23" i="24"/>
  <c r="I23" i="24"/>
  <c r="F23" i="24"/>
  <c r="E23" i="24"/>
  <c r="N22" i="24"/>
  <c r="M22" i="24"/>
  <c r="J22" i="24"/>
  <c r="I22" i="24"/>
  <c r="F22" i="24"/>
  <c r="E22" i="24"/>
  <c r="N21" i="24"/>
  <c r="M21" i="24"/>
  <c r="J21" i="24"/>
  <c r="I21" i="24"/>
  <c r="F21" i="24"/>
  <c r="E21" i="24"/>
  <c r="D19" i="24"/>
  <c r="R18" i="24"/>
  <c r="Q18" i="24"/>
  <c r="N18" i="24"/>
  <c r="M18" i="24"/>
  <c r="J18" i="24"/>
  <c r="I18" i="24"/>
  <c r="F18" i="24"/>
  <c r="E18" i="24"/>
  <c r="R17" i="24"/>
  <c r="Q17" i="24"/>
  <c r="N17" i="24"/>
  <c r="M17" i="24"/>
  <c r="J17" i="24"/>
  <c r="I17" i="24"/>
  <c r="F17" i="24"/>
  <c r="E17" i="24"/>
  <c r="R16" i="24"/>
  <c r="Q16" i="24"/>
  <c r="N16" i="24"/>
  <c r="M16" i="24"/>
  <c r="J16" i="24"/>
  <c r="I16" i="24"/>
  <c r="F16" i="24"/>
  <c r="E16" i="24"/>
  <c r="R15" i="24"/>
  <c r="Q15" i="24"/>
  <c r="N15" i="24"/>
  <c r="M15" i="24"/>
  <c r="J15" i="24"/>
  <c r="I15" i="24"/>
  <c r="F15" i="24"/>
  <c r="E15" i="24"/>
  <c r="R14" i="24"/>
  <c r="Q14" i="24"/>
  <c r="N14" i="24"/>
  <c r="M14" i="24"/>
  <c r="J14" i="24"/>
  <c r="I14" i="24"/>
  <c r="F14" i="24"/>
  <c r="E14" i="24"/>
  <c r="R13" i="24"/>
  <c r="Q13" i="24"/>
  <c r="N13" i="24"/>
  <c r="M13" i="24"/>
  <c r="J13" i="24"/>
  <c r="I13" i="24"/>
  <c r="F13" i="24"/>
  <c r="E13" i="24"/>
  <c r="R12" i="24"/>
  <c r="Q12" i="24"/>
  <c r="N12" i="24"/>
  <c r="M12" i="24"/>
  <c r="J12" i="24"/>
  <c r="I12" i="24"/>
  <c r="F12" i="24"/>
  <c r="E12" i="24"/>
  <c r="R11" i="24"/>
  <c r="Q11" i="24"/>
  <c r="N11" i="24"/>
  <c r="M11" i="24"/>
  <c r="J11" i="24"/>
  <c r="I11" i="24"/>
  <c r="F11" i="24"/>
  <c r="E11" i="24"/>
  <c r="R10" i="24"/>
  <c r="Q10" i="24"/>
  <c r="N10" i="24"/>
  <c r="M10" i="24"/>
  <c r="J10" i="24"/>
  <c r="I10" i="24"/>
  <c r="F10" i="24"/>
  <c r="E10" i="24"/>
  <c r="R9" i="24"/>
  <c r="Q9" i="24"/>
  <c r="N9" i="24"/>
  <c r="M9" i="24"/>
  <c r="J9" i="24"/>
  <c r="F9" i="24"/>
  <c r="N168" i="23"/>
  <c r="N166" i="23"/>
  <c r="N164" i="23"/>
  <c r="N162" i="23"/>
  <c r="N160" i="23"/>
  <c r="N156" i="23"/>
  <c r="N152" i="23"/>
  <c r="N150" i="23"/>
  <c r="N148" i="23"/>
  <c r="N86" i="23"/>
  <c r="N84" i="23"/>
  <c r="N80" i="23"/>
  <c r="N76" i="23"/>
  <c r="N74" i="23"/>
  <c r="N72" i="23"/>
  <c r="N70" i="23"/>
  <c r="N68" i="23"/>
  <c r="N64" i="23"/>
  <c r="N60" i="23"/>
  <c r="N58" i="23"/>
  <c r="N56" i="23"/>
  <c r="N54" i="23"/>
  <c r="N52" i="23"/>
  <c r="N48" i="23"/>
  <c r="N44" i="23"/>
  <c r="N42" i="23"/>
  <c r="N40" i="23"/>
  <c r="N38" i="23"/>
  <c r="N36" i="23"/>
  <c r="N32" i="23"/>
  <c r="N28" i="23"/>
  <c r="N26" i="23"/>
  <c r="N24" i="23"/>
  <c r="N22" i="23"/>
  <c r="N20" i="23"/>
  <c r="N16" i="23"/>
  <c r="N12" i="23"/>
  <c r="A10" i="23"/>
  <c r="A12" i="23" s="1"/>
  <c r="A14" i="23" s="1"/>
  <c r="A16" i="23" s="1"/>
  <c r="A18" i="23" s="1"/>
  <c r="A20" i="23" s="1"/>
  <c r="A22" i="23" s="1"/>
  <c r="A24" i="23" s="1"/>
  <c r="A26" i="23" s="1"/>
  <c r="A28" i="23" s="1"/>
  <c r="A30" i="23" s="1"/>
  <c r="A32" i="23" s="1"/>
  <c r="A34" i="23" s="1"/>
  <c r="A36" i="23" s="1"/>
  <c r="A38" i="23" s="1"/>
  <c r="A40" i="23" s="1"/>
  <c r="A42" i="23" s="1"/>
  <c r="A44" i="23" s="1"/>
  <c r="A46" i="23" s="1"/>
  <c r="A48" i="23" s="1"/>
  <c r="A50" i="23" s="1"/>
  <c r="A52" i="23" s="1"/>
  <c r="A54" i="23" s="1"/>
  <c r="A56" i="23" s="1"/>
  <c r="A58" i="23" s="1"/>
  <c r="A60" i="23" s="1"/>
  <c r="A62" i="23" s="1"/>
  <c r="A64" i="23" s="1"/>
  <c r="A66" i="23" s="1"/>
  <c r="A68" i="23" s="1"/>
  <c r="A70" i="23" s="1"/>
  <c r="A72" i="23" s="1"/>
  <c r="A74" i="23" s="1"/>
  <c r="A76" i="23" s="1"/>
  <c r="A78" i="23" s="1"/>
  <c r="A80" i="23" s="1"/>
  <c r="A82" i="23" s="1"/>
  <c r="A84" i="23" s="1"/>
  <c r="A86" i="23" s="1"/>
  <c r="R170" i="22"/>
  <c r="T170" i="22" s="1"/>
  <c r="N170" i="22"/>
  <c r="P170" i="22" s="1"/>
  <c r="R169" i="22"/>
  <c r="T169" i="22" s="1"/>
  <c r="N169" i="22"/>
  <c r="P169" i="22" s="1"/>
  <c r="L169" i="22"/>
  <c r="R168" i="22"/>
  <c r="T168" i="22" s="1"/>
  <c r="N168" i="22"/>
  <c r="P168" i="22" s="1"/>
  <c r="R167" i="22"/>
  <c r="T167" i="22" s="1"/>
  <c r="N167" i="22"/>
  <c r="P167" i="22" s="1"/>
  <c r="L167" i="22"/>
  <c r="R166" i="22"/>
  <c r="T166" i="22" s="1"/>
  <c r="N166" i="22"/>
  <c r="P166" i="22" s="1"/>
  <c r="R165" i="22"/>
  <c r="T165" i="22" s="1"/>
  <c r="N165" i="22"/>
  <c r="P165" i="22" s="1"/>
  <c r="L165" i="22"/>
  <c r="R164" i="22"/>
  <c r="T164" i="22" s="1"/>
  <c r="N164" i="22"/>
  <c r="P164" i="22" s="1"/>
  <c r="R163" i="22"/>
  <c r="T163" i="22" s="1"/>
  <c r="N163" i="22"/>
  <c r="P163" i="22" s="1"/>
  <c r="L163" i="22"/>
  <c r="R162" i="22"/>
  <c r="T162" i="22" s="1"/>
  <c r="N162" i="22"/>
  <c r="P162" i="22" s="1"/>
  <c r="R161" i="22"/>
  <c r="T161" i="22" s="1"/>
  <c r="N161" i="22"/>
  <c r="P161" i="22" s="1"/>
  <c r="L161" i="22"/>
  <c r="R160" i="22"/>
  <c r="T160" i="22" s="1"/>
  <c r="N160" i="22"/>
  <c r="P160" i="22" s="1"/>
  <c r="R159" i="22"/>
  <c r="T159" i="22" s="1"/>
  <c r="N159" i="22"/>
  <c r="P159" i="22" s="1"/>
  <c r="L159" i="22"/>
  <c r="R98" i="22"/>
  <c r="T98" i="22" s="1"/>
  <c r="N98" i="22"/>
  <c r="P98" i="22" s="1"/>
  <c r="R97" i="22"/>
  <c r="T97" i="22" s="1"/>
  <c r="N97" i="22"/>
  <c r="P97" i="22" s="1"/>
  <c r="L97" i="22"/>
  <c r="R96" i="22"/>
  <c r="T96" i="22" s="1"/>
  <c r="N96" i="22"/>
  <c r="P96" i="22" s="1"/>
  <c r="R95" i="22"/>
  <c r="T95" i="22" s="1"/>
  <c r="N95" i="22"/>
  <c r="P95" i="22" s="1"/>
  <c r="L95" i="22"/>
  <c r="R94" i="22"/>
  <c r="T94" i="22" s="1"/>
  <c r="N94" i="22"/>
  <c r="P94" i="22" s="1"/>
  <c r="R93" i="22"/>
  <c r="T93" i="22" s="1"/>
  <c r="N93" i="22"/>
  <c r="P93" i="22" s="1"/>
  <c r="L93" i="22"/>
  <c r="R92" i="22"/>
  <c r="T92" i="22" s="1"/>
  <c r="N92" i="22"/>
  <c r="P92" i="22" s="1"/>
  <c r="R91" i="22"/>
  <c r="T91" i="22" s="1"/>
  <c r="N91" i="22"/>
  <c r="P91" i="22" s="1"/>
  <c r="L91" i="22"/>
  <c r="R90" i="22"/>
  <c r="T90" i="22" s="1"/>
  <c r="N90" i="22"/>
  <c r="P90" i="22" s="1"/>
  <c r="R89" i="22"/>
  <c r="T89" i="22" s="1"/>
  <c r="N89" i="22"/>
  <c r="P89" i="22" s="1"/>
  <c r="L89" i="22"/>
  <c r="R88" i="22"/>
  <c r="T88" i="22" s="1"/>
  <c r="N88" i="22"/>
  <c r="P88" i="22" s="1"/>
  <c r="R87" i="22"/>
  <c r="T87" i="22" s="1"/>
  <c r="N87" i="22"/>
  <c r="P87" i="22" s="1"/>
  <c r="L87" i="22"/>
  <c r="R86" i="22"/>
  <c r="T86" i="22" s="1"/>
  <c r="N86" i="22"/>
  <c r="P86" i="22" s="1"/>
  <c r="R85" i="22"/>
  <c r="T85" i="22" s="1"/>
  <c r="N85" i="22"/>
  <c r="P85" i="22" s="1"/>
  <c r="L85" i="22"/>
  <c r="R84" i="22"/>
  <c r="T84" i="22" s="1"/>
  <c r="N84" i="22"/>
  <c r="P84" i="22" s="1"/>
  <c r="R83" i="22"/>
  <c r="T83" i="22" s="1"/>
  <c r="N83" i="22"/>
  <c r="P83" i="22" s="1"/>
  <c r="L83" i="22"/>
  <c r="R82" i="22"/>
  <c r="T82" i="22" s="1"/>
  <c r="N82" i="22"/>
  <c r="P82" i="22" s="1"/>
  <c r="R81" i="22"/>
  <c r="T81" i="22" s="1"/>
  <c r="N81" i="22"/>
  <c r="P81" i="22" s="1"/>
  <c r="L81" i="22"/>
  <c r="R80" i="22"/>
  <c r="T80" i="22" s="1"/>
  <c r="N80" i="22"/>
  <c r="P80" i="22" s="1"/>
  <c r="R79" i="22"/>
  <c r="T79" i="22" s="1"/>
  <c r="N79" i="22"/>
  <c r="P79" i="22" s="1"/>
  <c r="L79" i="22"/>
  <c r="R78" i="22"/>
  <c r="T78" i="22" s="1"/>
  <c r="N78" i="22"/>
  <c r="P78" i="22" s="1"/>
  <c r="R77" i="22"/>
  <c r="T77" i="22" s="1"/>
  <c r="N77" i="22"/>
  <c r="P77" i="22" s="1"/>
  <c r="L77" i="22"/>
  <c r="R76" i="22"/>
  <c r="T76" i="22" s="1"/>
  <c r="N76" i="22"/>
  <c r="P76" i="22" s="1"/>
  <c r="R75" i="22"/>
  <c r="T75" i="22" s="1"/>
  <c r="N75" i="22"/>
  <c r="P75" i="22" s="1"/>
  <c r="L75" i="22"/>
  <c r="R74" i="22"/>
  <c r="T74" i="22" s="1"/>
  <c r="N74" i="22"/>
  <c r="P74" i="22" s="1"/>
  <c r="R73" i="22"/>
  <c r="T73" i="22" s="1"/>
  <c r="N73" i="22"/>
  <c r="P73" i="22" s="1"/>
  <c r="L73" i="22"/>
  <c r="R72" i="22"/>
  <c r="T72" i="22" s="1"/>
  <c r="N72" i="22"/>
  <c r="P72" i="22" s="1"/>
  <c r="R71" i="22"/>
  <c r="T71" i="22" s="1"/>
  <c r="N71" i="22"/>
  <c r="P71" i="22" s="1"/>
  <c r="L71" i="22"/>
  <c r="R70" i="22"/>
  <c r="T70" i="22" s="1"/>
  <c r="N70" i="22"/>
  <c r="P70" i="22" s="1"/>
  <c r="R69" i="22"/>
  <c r="T69" i="22" s="1"/>
  <c r="N69" i="22"/>
  <c r="P69" i="22" s="1"/>
  <c r="L69" i="22"/>
  <c r="R68" i="22"/>
  <c r="T68" i="22" s="1"/>
  <c r="N68" i="22"/>
  <c r="P68" i="22" s="1"/>
  <c r="R67" i="22"/>
  <c r="T67" i="22" s="1"/>
  <c r="N67" i="22"/>
  <c r="P67" i="22" s="1"/>
  <c r="L67" i="22"/>
  <c r="R66" i="22"/>
  <c r="T66" i="22" s="1"/>
  <c r="N66" i="22"/>
  <c r="P66" i="22" s="1"/>
  <c r="R65" i="22"/>
  <c r="T65" i="22" s="1"/>
  <c r="N65" i="22"/>
  <c r="P65" i="22" s="1"/>
  <c r="L65" i="22"/>
  <c r="R64" i="22"/>
  <c r="T64" i="22" s="1"/>
  <c r="N64" i="22"/>
  <c r="P64" i="22" s="1"/>
  <c r="R63" i="22"/>
  <c r="T63" i="22" s="1"/>
  <c r="N63" i="22"/>
  <c r="P63" i="22" s="1"/>
  <c r="L63" i="22"/>
  <c r="R62" i="22"/>
  <c r="T62" i="22" s="1"/>
  <c r="N62" i="22"/>
  <c r="P62" i="22" s="1"/>
  <c r="R61" i="22"/>
  <c r="T61" i="22" s="1"/>
  <c r="N61" i="22"/>
  <c r="P61" i="22" s="1"/>
  <c r="L61" i="22"/>
  <c r="R60" i="22"/>
  <c r="T60" i="22" s="1"/>
  <c r="N60" i="22"/>
  <c r="P60" i="22" s="1"/>
  <c r="R59" i="22"/>
  <c r="T59" i="22" s="1"/>
  <c r="N59" i="22"/>
  <c r="P59" i="22" s="1"/>
  <c r="L59" i="22"/>
  <c r="R58" i="22"/>
  <c r="T58" i="22" s="1"/>
  <c r="N58" i="22"/>
  <c r="P58" i="22" s="1"/>
  <c r="R57" i="22"/>
  <c r="T57" i="22" s="1"/>
  <c r="N57" i="22"/>
  <c r="P57" i="22" s="1"/>
  <c r="L57" i="22"/>
  <c r="R56" i="22"/>
  <c r="T56" i="22" s="1"/>
  <c r="N56" i="22"/>
  <c r="P56" i="22" s="1"/>
  <c r="R55" i="22"/>
  <c r="T55" i="22" s="1"/>
  <c r="N55" i="22"/>
  <c r="P55" i="22" s="1"/>
  <c r="L55" i="22"/>
  <c r="R54" i="22"/>
  <c r="T54" i="22" s="1"/>
  <c r="N54" i="22"/>
  <c r="P54" i="22" s="1"/>
  <c r="R53" i="22"/>
  <c r="T53" i="22" s="1"/>
  <c r="N53" i="22"/>
  <c r="P53" i="22" s="1"/>
  <c r="L53" i="22"/>
  <c r="R52" i="22"/>
  <c r="T52" i="22" s="1"/>
  <c r="N52" i="22"/>
  <c r="P52" i="22" s="1"/>
  <c r="R51" i="22"/>
  <c r="T51" i="22" s="1"/>
  <c r="N51" i="22"/>
  <c r="P51" i="22" s="1"/>
  <c r="L51" i="22"/>
  <c r="R50" i="22"/>
  <c r="T50" i="22" s="1"/>
  <c r="N50" i="22"/>
  <c r="P50" i="22" s="1"/>
  <c r="R49" i="22"/>
  <c r="T49" i="22" s="1"/>
  <c r="N49" i="22"/>
  <c r="P49" i="22" s="1"/>
  <c r="L49" i="22"/>
  <c r="R48" i="22"/>
  <c r="T48" i="22" s="1"/>
  <c r="N48" i="22"/>
  <c r="P48" i="22" s="1"/>
  <c r="R47" i="22"/>
  <c r="T47" i="22" s="1"/>
  <c r="N47" i="22"/>
  <c r="P47" i="22" s="1"/>
  <c r="L47" i="22"/>
  <c r="R46" i="22"/>
  <c r="T46" i="22" s="1"/>
  <c r="N46" i="22"/>
  <c r="P46" i="22" s="1"/>
  <c r="R45" i="22"/>
  <c r="T45" i="22" s="1"/>
  <c r="N45" i="22"/>
  <c r="P45" i="22" s="1"/>
  <c r="L45" i="22"/>
  <c r="R44" i="22"/>
  <c r="T44" i="22" s="1"/>
  <c r="N44" i="22"/>
  <c r="P44" i="22" s="1"/>
  <c r="R43" i="22"/>
  <c r="T43" i="22" s="1"/>
  <c r="N43" i="22"/>
  <c r="P43" i="22" s="1"/>
  <c r="L43" i="22"/>
  <c r="R42" i="22"/>
  <c r="T42" i="22" s="1"/>
  <c r="N42" i="22"/>
  <c r="P42" i="22" s="1"/>
  <c r="R41" i="22"/>
  <c r="T41" i="22" s="1"/>
  <c r="N41" i="22"/>
  <c r="P41" i="22" s="1"/>
  <c r="L41" i="22"/>
  <c r="R40" i="22"/>
  <c r="T40" i="22" s="1"/>
  <c r="N40" i="22"/>
  <c r="P40" i="22" s="1"/>
  <c r="R39" i="22"/>
  <c r="T39" i="22" s="1"/>
  <c r="N39" i="22"/>
  <c r="P39" i="22" s="1"/>
  <c r="L39" i="22"/>
  <c r="R38" i="22"/>
  <c r="T38" i="22" s="1"/>
  <c r="N38" i="22"/>
  <c r="P38" i="22" s="1"/>
  <c r="R37" i="22"/>
  <c r="T37" i="22" s="1"/>
  <c r="N37" i="22"/>
  <c r="P37" i="22" s="1"/>
  <c r="L37" i="22"/>
  <c r="R36" i="22"/>
  <c r="T36" i="22" s="1"/>
  <c r="N36" i="22"/>
  <c r="P36" i="22" s="1"/>
  <c r="R35" i="22"/>
  <c r="T35" i="22" s="1"/>
  <c r="N35" i="22"/>
  <c r="P35" i="22" s="1"/>
  <c r="L35" i="22"/>
  <c r="R34" i="22"/>
  <c r="T34" i="22" s="1"/>
  <c r="N34" i="22"/>
  <c r="P34" i="22" s="1"/>
  <c r="R33" i="22"/>
  <c r="T33" i="22" s="1"/>
  <c r="N33" i="22"/>
  <c r="P33" i="22" s="1"/>
  <c r="L33" i="22"/>
  <c r="R32" i="22"/>
  <c r="T32" i="22" s="1"/>
  <c r="N32" i="22"/>
  <c r="P32" i="22" s="1"/>
  <c r="R31" i="22"/>
  <c r="T31" i="22" s="1"/>
  <c r="N31" i="22"/>
  <c r="P31" i="22" s="1"/>
  <c r="L31" i="22"/>
  <c r="R30" i="22"/>
  <c r="T30" i="22" s="1"/>
  <c r="N30" i="22"/>
  <c r="P30" i="22" s="1"/>
  <c r="R29" i="22"/>
  <c r="T29" i="22" s="1"/>
  <c r="N29" i="22"/>
  <c r="P29" i="22" s="1"/>
  <c r="L29" i="22"/>
  <c r="R28" i="22"/>
  <c r="T28" i="22" s="1"/>
  <c r="N28" i="22"/>
  <c r="P28" i="22" s="1"/>
  <c r="R27" i="22"/>
  <c r="T27" i="22" s="1"/>
  <c r="N27" i="22"/>
  <c r="P27" i="22" s="1"/>
  <c r="L27" i="22"/>
  <c r="R26" i="22"/>
  <c r="T26" i="22" s="1"/>
  <c r="N26" i="22"/>
  <c r="P26" i="22" s="1"/>
  <c r="R25" i="22"/>
  <c r="T25" i="22" s="1"/>
  <c r="N25" i="22"/>
  <c r="P25" i="22" s="1"/>
  <c r="L25" i="22"/>
  <c r="R24" i="22"/>
  <c r="T24" i="22" s="1"/>
  <c r="N24" i="22"/>
  <c r="P24" i="22" s="1"/>
  <c r="R23" i="22"/>
  <c r="T23" i="22" s="1"/>
  <c r="N23" i="22"/>
  <c r="P23" i="22" s="1"/>
  <c r="L23" i="22"/>
  <c r="R22" i="22"/>
  <c r="T22" i="22" s="1"/>
  <c r="N22" i="22"/>
  <c r="P22" i="22" s="1"/>
  <c r="R21" i="22"/>
  <c r="T21" i="22" s="1"/>
  <c r="N21" i="22"/>
  <c r="P21" i="22" s="1"/>
  <c r="L21" i="22"/>
  <c r="R20" i="22"/>
  <c r="T20" i="22" s="1"/>
  <c r="N20" i="22"/>
  <c r="P20" i="22" s="1"/>
  <c r="R19" i="22"/>
  <c r="T19" i="22" s="1"/>
  <c r="N19" i="22"/>
  <c r="P19" i="22" s="1"/>
  <c r="L19" i="22"/>
  <c r="R18" i="22"/>
  <c r="T18" i="22" s="1"/>
  <c r="N18" i="22"/>
  <c r="P18" i="22" s="1"/>
  <c r="R17" i="22"/>
  <c r="T17" i="22" s="1"/>
  <c r="N17" i="22"/>
  <c r="P17" i="22" s="1"/>
  <c r="L17" i="22"/>
  <c r="R16" i="22"/>
  <c r="T16" i="22" s="1"/>
  <c r="N16" i="22"/>
  <c r="P16" i="22" s="1"/>
  <c r="R15" i="22"/>
  <c r="T15" i="22" s="1"/>
  <c r="N15" i="22"/>
  <c r="P15" i="22" s="1"/>
  <c r="L15" i="22"/>
  <c r="R14" i="22"/>
  <c r="T14" i="22" s="1"/>
  <c r="N14" i="22"/>
  <c r="P14" i="22" s="1"/>
  <c r="R13" i="22"/>
  <c r="T13" i="22" s="1"/>
  <c r="N13" i="22"/>
  <c r="P13" i="22" s="1"/>
  <c r="L13" i="22"/>
  <c r="R12" i="22"/>
  <c r="T12" i="22" s="1"/>
  <c r="N12" i="22"/>
  <c r="P12" i="22" s="1"/>
  <c r="R11" i="22"/>
  <c r="T11" i="22" s="1"/>
  <c r="N11" i="22"/>
  <c r="P11" i="22" s="1"/>
  <c r="L11" i="22"/>
  <c r="A11" i="22"/>
  <c r="A13" i="22" s="1"/>
  <c r="A15" i="22" s="1"/>
  <c r="A17" i="22" s="1"/>
  <c r="A19" i="22" s="1"/>
  <c r="A21" i="22" s="1"/>
  <c r="A23" i="22" s="1"/>
  <c r="A25" i="22" s="1"/>
  <c r="A27" i="22" s="1"/>
  <c r="A29" i="22" s="1"/>
  <c r="A31" i="22" s="1"/>
  <c r="A33" i="22" s="1"/>
  <c r="A35" i="22" s="1"/>
  <c r="A37" i="22" s="1"/>
  <c r="A39" i="22" s="1"/>
  <c r="A41" i="22" s="1"/>
  <c r="A43" i="22" s="1"/>
  <c r="A45" i="22" s="1"/>
  <c r="A47" i="22" s="1"/>
  <c r="A49" i="22" s="1"/>
  <c r="A51" i="22" s="1"/>
  <c r="A53" i="22" s="1"/>
  <c r="A55" i="22" s="1"/>
  <c r="A57" i="22" s="1"/>
  <c r="A59" i="22" s="1"/>
  <c r="A61" i="22" s="1"/>
  <c r="A63" i="22" s="1"/>
  <c r="A65" i="22" s="1"/>
  <c r="A67" i="22" s="1"/>
  <c r="A69" i="22" s="1"/>
  <c r="A71" i="22" s="1"/>
  <c r="A73" i="22" s="1"/>
  <c r="A75" i="22" s="1"/>
  <c r="A77" i="22" s="1"/>
  <c r="A79" i="22" s="1"/>
  <c r="A81" i="22" s="1"/>
  <c r="A83" i="22" s="1"/>
  <c r="A85" i="22" s="1"/>
  <c r="A87" i="22" s="1"/>
  <c r="A89" i="22" s="1"/>
  <c r="A91" i="22" s="1"/>
  <c r="A93" i="22" s="1"/>
  <c r="A95" i="22" s="1"/>
  <c r="A97" i="22" s="1"/>
  <c r="R10" i="22"/>
  <c r="T10" i="22" s="1"/>
  <c r="N10" i="22"/>
  <c r="P10" i="22" s="1"/>
  <c r="R9" i="22"/>
  <c r="T9" i="22" s="1"/>
  <c r="N9" i="22"/>
  <c r="P9" i="22" s="1"/>
  <c r="L9" i="22"/>
  <c r="E19" i="24" l="1"/>
  <c r="D58" i="24" s="1"/>
  <c r="P49" i="24"/>
  <c r="Q49" i="24" s="1"/>
  <c r="Q51" i="24"/>
  <c r="J57" i="24"/>
  <c r="K57" i="24"/>
  <c r="Q19" i="24"/>
  <c r="Q32" i="24" s="1"/>
  <c r="X47" i="24"/>
  <c r="X48" i="24"/>
  <c r="F55" i="24"/>
  <c r="F52" i="24"/>
  <c r="G52" i="24"/>
  <c r="G55" i="24"/>
  <c r="I54" i="24"/>
  <c r="I57" i="24"/>
  <c r="P56" i="24" s="1"/>
  <c r="D68" i="24"/>
  <c r="D69" i="24" s="1"/>
  <c r="A88" i="23"/>
  <c r="A90" i="23" s="1"/>
  <c r="A92" i="23" s="1"/>
  <c r="A94" i="23" s="1"/>
  <c r="A96" i="23" s="1"/>
  <c r="A98" i="23" s="1"/>
  <c r="A100" i="23" s="1"/>
  <c r="A102" i="23" s="1"/>
  <c r="A104" i="23" s="1"/>
  <c r="A106" i="23" s="1"/>
  <c r="A108" i="23" s="1"/>
  <c r="A110" i="23" s="1"/>
  <c r="A112" i="23" s="1"/>
  <c r="A114" i="23" s="1"/>
  <c r="A116" i="23" s="1"/>
  <c r="A118" i="23" s="1"/>
  <c r="A120" i="23" s="1"/>
  <c r="A122" i="23" s="1"/>
  <c r="A124" i="23" s="1"/>
  <c r="A126" i="23" s="1"/>
  <c r="A128" i="23" s="1"/>
  <c r="A130" i="23" s="1"/>
  <c r="A132" i="23" s="1"/>
  <c r="A134" i="23" s="1"/>
  <c r="A136" i="23" s="1"/>
  <c r="A138" i="23" s="1"/>
  <c r="A140" i="23" s="1"/>
  <c r="A142" i="23" s="1"/>
  <c r="A144" i="23" s="1"/>
  <c r="A146" i="23" s="1"/>
  <c r="A148" i="23" s="1"/>
  <c r="A150" i="23" s="1"/>
  <c r="A152" i="23" s="1"/>
  <c r="A154" i="23" s="1"/>
  <c r="A156" i="23" s="1"/>
  <c r="A158" i="23" s="1"/>
  <c r="A160" i="23" s="1"/>
  <c r="A162" i="23" s="1"/>
  <c r="A164" i="23" s="1"/>
  <c r="A166" i="23" s="1"/>
  <c r="A168" i="23" s="1"/>
  <c r="A170" i="23" s="1"/>
  <c r="A172" i="23" s="1"/>
  <c r="A99" i="22"/>
  <c r="A101" i="22" s="1"/>
  <c r="A103" i="22" s="1"/>
  <c r="A105" i="22" s="1"/>
  <c r="A107" i="22" s="1"/>
  <c r="A109" i="22" s="1"/>
  <c r="A111" i="22" s="1"/>
  <c r="A113" i="22" s="1"/>
  <c r="A115" i="22" s="1"/>
  <c r="A117" i="22" s="1"/>
  <c r="A119" i="22" s="1"/>
  <c r="A121" i="22" s="1"/>
  <c r="A123" i="22" s="1"/>
  <c r="A125" i="22" s="1"/>
  <c r="A127" i="22" s="1"/>
  <c r="A129" i="22" s="1"/>
  <c r="A131" i="22" s="1"/>
  <c r="A133" i="22" s="1"/>
  <c r="A135" i="22" s="1"/>
  <c r="A137" i="22" s="1"/>
  <c r="A139" i="22" s="1"/>
  <c r="A141" i="22" s="1"/>
  <c r="A143" i="22" s="1"/>
  <c r="A145" i="22" s="1"/>
  <c r="A147" i="22" s="1"/>
  <c r="A149" i="22" s="1"/>
  <c r="A151" i="22" s="1"/>
  <c r="A153" i="22" s="1"/>
  <c r="A155" i="22" s="1"/>
  <c r="A157" i="22" s="1"/>
  <c r="A159" i="22" s="1"/>
  <c r="A161" i="22" s="1"/>
  <c r="A163" i="22" s="1"/>
  <c r="A165" i="22" s="1"/>
  <c r="A167" i="22" s="1"/>
  <c r="A169" i="22" s="1"/>
  <c r="A171" i="22" s="1"/>
  <c r="A173" i="22" s="1"/>
  <c r="J19" i="24"/>
  <c r="N19" i="24"/>
  <c r="R19" i="24"/>
  <c r="R32" i="24" s="1"/>
  <c r="E31" i="24"/>
  <c r="I19" i="24"/>
  <c r="F19" i="24"/>
  <c r="M19" i="24"/>
  <c r="M31" i="24"/>
  <c r="N63" i="24" s="1"/>
  <c r="F31" i="24"/>
  <c r="N31" i="24"/>
  <c r="P46" i="24"/>
  <c r="P45" i="24"/>
  <c r="Q65" i="24"/>
  <c r="U87" i="24"/>
  <c r="J31" i="24"/>
  <c r="N10" i="23"/>
  <c r="Q47" i="24"/>
  <c r="N18" i="23"/>
  <c r="N34" i="23"/>
  <c r="N50" i="23"/>
  <c r="N66" i="23"/>
  <c r="N82" i="23"/>
  <c r="N158" i="23"/>
  <c r="I31" i="24"/>
  <c r="N8" i="23"/>
  <c r="N14" i="23"/>
  <c r="N30" i="23"/>
  <c r="N46" i="23"/>
  <c r="N62" i="23"/>
  <c r="N78" i="23"/>
  <c r="N154" i="23"/>
  <c r="N170" i="23"/>
  <c r="J54" i="24"/>
  <c r="P53" i="24"/>
  <c r="K54" i="24"/>
  <c r="X51" i="24" l="1"/>
  <c r="Q45" i="24"/>
  <c r="P55" i="24"/>
  <c r="D63" i="24"/>
  <c r="N32" i="24"/>
  <c r="D60" i="24"/>
  <c r="H58" i="24"/>
  <c r="I61" i="24" s="1"/>
  <c r="J32" i="24"/>
  <c r="H68" i="24"/>
  <c r="K70" i="24" s="1"/>
  <c r="M60" i="24"/>
  <c r="L63" i="24"/>
  <c r="O60" i="24"/>
  <c r="N60" i="24"/>
  <c r="L60" i="24"/>
  <c r="K64" i="24"/>
  <c r="M63" i="24"/>
  <c r="M32" i="24"/>
  <c r="O63" i="24"/>
  <c r="E69" i="24"/>
  <c r="F69" i="24"/>
  <c r="H64" i="24"/>
  <c r="J64" i="24"/>
  <c r="I64" i="24"/>
  <c r="F59" i="24"/>
  <c r="G69" i="24"/>
  <c r="G59" i="24"/>
  <c r="E62" i="24"/>
  <c r="F62" i="24"/>
  <c r="G62" i="24"/>
  <c r="H54" i="24"/>
  <c r="I32" i="24"/>
  <c r="P52" i="24"/>
  <c r="Q52" i="24" s="1"/>
  <c r="I70" i="24" l="1"/>
  <c r="P63" i="24"/>
  <c r="B33" i="24"/>
  <c r="G76" i="24" s="1"/>
  <c r="U77" i="24" s="1"/>
  <c r="J70" i="24"/>
  <c r="K61" i="24"/>
  <c r="J61" i="24"/>
  <c r="E59" i="24"/>
  <c r="P59" i="24" s="1"/>
  <c r="P60" i="24"/>
  <c r="X44" i="24"/>
  <c r="G80" i="24" s="1"/>
  <c r="P69" i="24"/>
  <c r="X60" i="24" s="1"/>
  <c r="Q64" i="24"/>
  <c r="H61" i="24"/>
  <c r="Q54" i="24"/>
  <c r="H70" i="24"/>
  <c r="P62" i="24"/>
  <c r="N80" i="24" l="1"/>
  <c r="U81" i="24"/>
  <c r="P70" i="24"/>
  <c r="X61" i="24" s="1"/>
  <c r="X62" i="24" s="1"/>
  <c r="Q62" i="24"/>
  <c r="X42" i="24"/>
  <c r="G78" i="24" s="1"/>
  <c r="Q61" i="24"/>
  <c r="X43" i="24" s="1"/>
  <c r="X54" i="24" s="1"/>
  <c r="Q59" i="24"/>
  <c r="X41" i="24"/>
  <c r="G77" i="24" s="1"/>
  <c r="N78" i="24" l="1"/>
  <c r="U79" i="24"/>
  <c r="G79" i="24"/>
  <c r="X45" i="24"/>
  <c r="X53" i="24"/>
  <c r="X55" i="24" s="1"/>
  <c r="N77" i="24"/>
  <c r="U78" i="24" s="1"/>
  <c r="N79" i="24" l="1"/>
  <c r="U80" i="24"/>
  <c r="U83" i="24"/>
  <c r="U88" i="24" s="1"/>
  <c r="K22" i="17" l="1"/>
  <c r="K21" i="17"/>
  <c r="K20" i="17"/>
  <c r="K19" i="17"/>
  <c r="K18" i="17"/>
  <c r="K17" i="17"/>
  <c r="K16" i="17"/>
  <c r="K15" i="17"/>
  <c r="K14" i="17"/>
  <c r="K13" i="17"/>
  <c r="K12" i="17"/>
  <c r="K11" i="17"/>
  <c r="G98" i="12"/>
  <c r="G63" i="12"/>
  <c r="G62" i="12"/>
  <c r="G61" i="12"/>
  <c r="G60" i="12"/>
  <c r="G59" i="12"/>
  <c r="G58" i="12"/>
  <c r="G57" i="12"/>
  <c r="G56" i="12"/>
  <c r="G55" i="12"/>
  <c r="G54" i="12"/>
  <c r="G53" i="12"/>
  <c r="G52" i="12"/>
  <c r="G51" i="12"/>
  <c r="G50" i="12"/>
  <c r="G49" i="12"/>
  <c r="G48" i="12"/>
  <c r="G47" i="12"/>
  <c r="G46" i="12"/>
  <c r="G45" i="12"/>
  <c r="G44" i="12"/>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8" i="12"/>
  <c r="G17" i="12"/>
  <c r="G16" i="12"/>
  <c r="K35" i="17" l="1"/>
  <c r="G99" i="12"/>
  <c r="G186" i="12" s="1"/>
  <c r="Q25" i="19" l="1"/>
  <c r="P25" i="19"/>
  <c r="O25" i="19"/>
  <c r="N25" i="19"/>
  <c r="M25" i="19"/>
  <c r="L25" i="19"/>
  <c r="K25" i="19"/>
  <c r="J25" i="19"/>
  <c r="I25" i="19"/>
  <c r="H25" i="19"/>
  <c r="G25" i="19"/>
  <c r="F25" i="19"/>
  <c r="D25" i="19"/>
  <c r="AH44" i="8" l="1"/>
  <c r="AI44" i="8"/>
  <c r="AJ44" i="8"/>
  <c r="AK44" i="8"/>
  <c r="AL44" i="8"/>
  <c r="AM44" i="8"/>
  <c r="AN44" i="8"/>
  <c r="AH35" i="7"/>
  <c r="AI35" i="7"/>
  <c r="AJ35" i="7"/>
  <c r="AK35" i="7"/>
  <c r="AL35" i="7"/>
  <c r="AM35" i="7"/>
  <c r="AN35" i="7"/>
  <c r="B17" i="16" l="1"/>
  <c r="B18" i="16" s="1"/>
  <c r="B19" i="16" s="1"/>
  <c r="B20" i="16" s="1"/>
  <c r="B21" i="16" s="1"/>
  <c r="B22" i="16" s="1"/>
  <c r="B23" i="16" s="1"/>
  <c r="B24" i="16" s="1"/>
  <c r="B25" i="16" s="1"/>
  <c r="B26" i="16" s="1"/>
  <c r="B27" i="16" s="1"/>
  <c r="B28" i="16" s="1"/>
  <c r="B29" i="16" s="1"/>
  <c r="B30" i="16" s="1"/>
  <c r="B31" i="16" s="1"/>
  <c r="B32" i="16" s="1"/>
  <c r="B33" i="16" s="1"/>
  <c r="B34" i="16" s="1"/>
  <c r="B35" i="16" s="1"/>
  <c r="B36" i="16" s="1"/>
  <c r="A17" i="12"/>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B37" i="16" l="1"/>
  <c r="B38" i="16" s="1"/>
  <c r="B39" i="16" s="1"/>
  <c r="B40" i="16" s="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A72" i="12"/>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13" i="17" l="1"/>
  <c r="A14" i="17"/>
  <c r="A15" i="17" s="1"/>
  <c r="A16" i="17" s="1"/>
  <c r="A17" i="17" s="1"/>
  <c r="A18" i="17" s="1"/>
  <c r="A19" i="17" s="1"/>
  <c r="A20" i="17" s="1"/>
  <c r="A21" i="17" s="1"/>
  <c r="A22" i="17" s="1"/>
  <c r="A23" i="17" s="1"/>
  <c r="A24" i="17" s="1"/>
  <c r="A25" i="17" s="1"/>
  <c r="A26" i="17" s="1"/>
  <c r="A27" i="17" s="1"/>
  <c r="A28" i="17" s="1"/>
  <c r="A29" i="17" s="1"/>
  <c r="A30" i="17" s="1"/>
  <c r="A31" i="17" s="1"/>
  <c r="A32" i="17"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<sst xmlns="http://schemas.openxmlformats.org/spreadsheetml/2006/main" count="2757" uniqueCount="943">
  <si>
    <t>（表紙）</t>
    <rPh sb="1" eb="3">
      <t>ヒョウシ</t>
    </rPh>
    <phoneticPr fontId="7"/>
  </si>
  <si>
    <t>提案者記号</t>
    <rPh sb="0" eb="3">
      <t>テイアンシャ</t>
    </rPh>
    <rPh sb="3" eb="5">
      <t>キゴウ</t>
    </rPh>
    <phoneticPr fontId="7"/>
  </si>
  <si>
    <t>（単位：円）</t>
    <rPh sb="1" eb="3">
      <t>タンイ</t>
    </rPh>
    <rPh sb="4" eb="5">
      <t>エン</t>
    </rPh>
    <phoneticPr fontId="7"/>
  </si>
  <si>
    <t>合計</t>
    <rPh sb="0" eb="2">
      <t>ゴウケイ</t>
    </rPh>
    <phoneticPr fontId="7"/>
  </si>
  <si>
    <t>支払時期</t>
    <rPh sb="0" eb="2">
      <t>シハライ</t>
    </rPh>
    <rPh sb="2" eb="4">
      <t>ジキ</t>
    </rPh>
    <phoneticPr fontId="7"/>
  </si>
  <si>
    <t>回</t>
    <rPh sb="0" eb="1">
      <t>カイ</t>
    </rPh>
    <phoneticPr fontId="7"/>
  </si>
  <si>
    <t>支払対象期間</t>
    <rPh sb="0" eb="2">
      <t>シハライ</t>
    </rPh>
    <rPh sb="2" eb="4">
      <t>タイショウ</t>
    </rPh>
    <rPh sb="4" eb="6">
      <t>キカン</t>
    </rPh>
    <phoneticPr fontId="7"/>
  </si>
  <si>
    <t>～</t>
    <phoneticPr fontId="7"/>
  </si>
  <si>
    <t>（税抜）</t>
    <rPh sb="1" eb="3">
      <t>ゼイヌキ</t>
    </rPh>
    <phoneticPr fontId="7"/>
  </si>
  <si>
    <t>3月</t>
    <rPh sb="1" eb="2">
      <t>ガツ</t>
    </rPh>
    <phoneticPr fontId="7"/>
  </si>
  <si>
    <t>4月</t>
  </si>
  <si>
    <t>注１　金額は円単位で入力し、１円未満の端数は切り捨てとしてください。</t>
    <phoneticPr fontId="7"/>
  </si>
  <si>
    <t>提案者記号</t>
    <rPh sb="0" eb="5">
      <t>テイアンシャキゴウ</t>
    </rPh>
    <phoneticPr fontId="7"/>
  </si>
  <si>
    <t>その他</t>
    <rPh sb="2" eb="3">
      <t>タ</t>
    </rPh>
    <phoneticPr fontId="7"/>
  </si>
  <si>
    <t>長期収支計画</t>
    <rPh sb="0" eb="2">
      <t>チョウキ</t>
    </rPh>
    <rPh sb="2" eb="4">
      <t>シュウシ</t>
    </rPh>
    <rPh sb="4" eb="6">
      <t>ケイカク</t>
    </rPh>
    <phoneticPr fontId="7"/>
  </si>
  <si>
    <t>消費税等
相当額</t>
    <rPh sb="0" eb="3">
      <t>ショウヒゼイ</t>
    </rPh>
    <rPh sb="3" eb="4">
      <t>トウ</t>
    </rPh>
    <rPh sb="5" eb="7">
      <t>ソウトウ</t>
    </rPh>
    <rPh sb="7" eb="8">
      <t>ガク</t>
    </rPh>
    <phoneticPr fontId="7"/>
  </si>
  <si>
    <t>入札価格の内訳に関する提出書類</t>
    <rPh sb="0" eb="2">
      <t>ニュウサツ</t>
    </rPh>
    <rPh sb="2" eb="4">
      <t>カカク</t>
    </rPh>
    <rPh sb="5" eb="7">
      <t>ウチワケ</t>
    </rPh>
    <rPh sb="8" eb="9">
      <t>カン</t>
    </rPh>
    <rPh sb="11" eb="13">
      <t>テイシュツ</t>
    </rPh>
    <rPh sb="13" eb="15">
      <t>ショルイ</t>
    </rPh>
    <phoneticPr fontId="7"/>
  </si>
  <si>
    <t>年度</t>
    <rPh sb="0" eb="1">
      <t>ネン</t>
    </rPh>
    <rPh sb="1" eb="2">
      <t>ド</t>
    </rPh>
    <phoneticPr fontId="16"/>
  </si>
  <si>
    <t>備　考</t>
  </si>
  <si>
    <t>提案者記号</t>
    <phoneticPr fontId="16"/>
  </si>
  <si>
    <t>（様式5-1）</t>
    <rPh sb="1" eb="3">
      <t>ヨウシキ</t>
    </rPh>
    <phoneticPr fontId="7"/>
  </si>
  <si>
    <t>11月</t>
    <rPh sb="2" eb="3">
      <t>ガツ</t>
    </rPh>
    <phoneticPr fontId="7"/>
  </si>
  <si>
    <t>10月</t>
    <phoneticPr fontId="7"/>
  </si>
  <si>
    <t>（様式1-1）</t>
    <rPh sb="1" eb="3">
      <t>ヨウシキ</t>
    </rPh>
    <phoneticPr fontId="7"/>
  </si>
  <si>
    <t>所在地</t>
    <rPh sb="0" eb="3">
      <t>ショザイチ</t>
    </rPh>
    <phoneticPr fontId="7"/>
  </si>
  <si>
    <t>商号又は名称</t>
    <rPh sb="0" eb="2">
      <t>ショウゴウ</t>
    </rPh>
    <rPh sb="2" eb="3">
      <t>マタ</t>
    </rPh>
    <rPh sb="4" eb="6">
      <t>メイショウ</t>
    </rPh>
    <phoneticPr fontId="7"/>
  </si>
  <si>
    <t>職及び氏名</t>
    <rPh sb="0" eb="1">
      <t>ショク</t>
    </rPh>
    <rPh sb="1" eb="2">
      <t>オヨ</t>
    </rPh>
    <rPh sb="3" eb="5">
      <t>シメイ</t>
    </rPh>
    <phoneticPr fontId="7"/>
  </si>
  <si>
    <t>資料名</t>
    <rPh sb="0" eb="2">
      <t>シリョウ</t>
    </rPh>
    <rPh sb="2" eb="3">
      <t>メイ</t>
    </rPh>
    <phoneticPr fontId="7"/>
  </si>
  <si>
    <t>質問数</t>
    <rPh sb="0" eb="2">
      <t>シツモン</t>
    </rPh>
    <rPh sb="2" eb="3">
      <t>スウ</t>
    </rPh>
    <phoneticPr fontId="7"/>
  </si>
  <si>
    <t>備考</t>
    <rPh sb="0" eb="2">
      <t>ビコウ</t>
    </rPh>
    <phoneticPr fontId="7"/>
  </si>
  <si>
    <t>入札説明書</t>
    <rPh sb="0" eb="2">
      <t>ニュウサツ</t>
    </rPh>
    <rPh sb="2" eb="5">
      <t>セツメイショ</t>
    </rPh>
    <phoneticPr fontId="7"/>
  </si>
  <si>
    <t>要求水準書</t>
    <rPh sb="0" eb="2">
      <t>ヨウキュウ</t>
    </rPh>
    <rPh sb="2" eb="4">
      <t>スイジュン</t>
    </rPh>
    <rPh sb="4" eb="5">
      <t>ショ</t>
    </rPh>
    <phoneticPr fontId="7"/>
  </si>
  <si>
    <t>落札者決定基準</t>
    <rPh sb="0" eb="7">
      <t>ラクサツシャケッテイキジュン</t>
    </rPh>
    <phoneticPr fontId="7"/>
  </si>
  <si>
    <t>様式集</t>
    <rPh sb="0" eb="2">
      <t>ヨウシキ</t>
    </rPh>
    <rPh sb="2" eb="3">
      <t>シュウ</t>
    </rPh>
    <phoneticPr fontId="7"/>
  </si>
  <si>
    <t>事業契約書（案）</t>
    <rPh sb="0" eb="2">
      <t>ジギョウ</t>
    </rPh>
    <rPh sb="2" eb="5">
      <t>ケイヤクショ</t>
    </rPh>
    <rPh sb="6" eb="7">
      <t>アン</t>
    </rPh>
    <phoneticPr fontId="7"/>
  </si>
  <si>
    <t>（担当者連絡先）</t>
    <rPh sb="1" eb="4">
      <t>タントウシャ</t>
    </rPh>
    <rPh sb="4" eb="6">
      <t>レンラク</t>
    </rPh>
    <rPh sb="6" eb="7">
      <t>サキ</t>
    </rPh>
    <phoneticPr fontId="7"/>
  </si>
  <si>
    <t>企業名</t>
    <rPh sb="0" eb="2">
      <t>キギョウ</t>
    </rPh>
    <rPh sb="2" eb="3">
      <t>メイ</t>
    </rPh>
    <phoneticPr fontId="7"/>
  </si>
  <si>
    <t>所属</t>
    <rPh sb="0" eb="2">
      <t>ショゾク</t>
    </rPh>
    <phoneticPr fontId="7"/>
  </si>
  <si>
    <t>役職</t>
    <rPh sb="0" eb="2">
      <t>ヤクショク</t>
    </rPh>
    <phoneticPr fontId="7"/>
  </si>
  <si>
    <t>氏名</t>
    <rPh sb="0" eb="2">
      <t>シメイ</t>
    </rPh>
    <phoneticPr fontId="7"/>
  </si>
  <si>
    <t>電話番号</t>
    <rPh sb="0" eb="2">
      <t>デンワ</t>
    </rPh>
    <rPh sb="2" eb="4">
      <t>バンゴウ</t>
    </rPh>
    <phoneticPr fontId="7"/>
  </si>
  <si>
    <t>E-mail</t>
    <phoneticPr fontId="7"/>
  </si>
  <si>
    <t>（様式1-2）</t>
    <rPh sb="1" eb="3">
      <t>ヨウシキ</t>
    </rPh>
    <phoneticPr fontId="7"/>
  </si>
  <si>
    <t>（記入例）入札説明書</t>
    <rPh sb="1" eb="3">
      <t>キニュウ</t>
    </rPh>
    <rPh sb="3" eb="4">
      <t>レイ</t>
    </rPh>
    <rPh sb="5" eb="7">
      <t>ニュウサツ</t>
    </rPh>
    <rPh sb="7" eb="10">
      <t>セツメイショ</t>
    </rPh>
    <phoneticPr fontId="7"/>
  </si>
  <si>
    <t>No</t>
    <phoneticPr fontId="7"/>
  </si>
  <si>
    <t>タイトル</t>
    <phoneticPr fontId="7"/>
  </si>
  <si>
    <t>該当箇所</t>
    <rPh sb="0" eb="2">
      <t>ガイトウ</t>
    </rPh>
    <rPh sb="2" eb="4">
      <t>カショ</t>
    </rPh>
    <phoneticPr fontId="7"/>
  </si>
  <si>
    <t>質　　　問</t>
    <rPh sb="0" eb="1">
      <t>シツ</t>
    </rPh>
    <rPh sb="4" eb="5">
      <t>トイ</t>
    </rPh>
    <phoneticPr fontId="7"/>
  </si>
  <si>
    <t>頁</t>
    <rPh sb="0" eb="1">
      <t>ページ</t>
    </rPh>
    <phoneticPr fontId="7"/>
  </si>
  <si>
    <t>ﾛｰﾏ</t>
  </si>
  <si>
    <t>数</t>
    <rPh sb="0" eb="1">
      <t>スウ</t>
    </rPh>
    <phoneticPr fontId="21"/>
  </si>
  <si>
    <t>(数)</t>
    <rPh sb="1" eb="2">
      <t>スウ</t>
    </rPh>
    <phoneticPr fontId="21"/>
  </si>
  <si>
    <t>丸数</t>
    <rPh sb="0" eb="1">
      <t>マル</t>
    </rPh>
    <rPh sb="1" eb="2">
      <t>スウ</t>
    </rPh>
    <phoneticPr fontId="21"/>
  </si>
  <si>
    <t>ｶﾅ</t>
  </si>
  <si>
    <t>(ｶﾅ)</t>
  </si>
  <si>
    <t>英字</t>
    <rPh sb="0" eb="2">
      <t>エイジ</t>
    </rPh>
    <phoneticPr fontId="21"/>
  </si>
  <si>
    <t>例</t>
    <rPh sb="0" eb="1">
      <t>レイ</t>
    </rPh>
    <phoneticPr fontId="7"/>
  </si>
  <si>
    <t>○○○○</t>
  </si>
  <si>
    <t>Ⅰ</t>
  </si>
  <si>
    <t>ア</t>
  </si>
  <si>
    <t>(ｱ)</t>
  </si>
  <si>
    <t>a</t>
  </si>
  <si>
    <t>〇〇〇〇</t>
    <phoneticPr fontId="7"/>
  </si>
  <si>
    <t>注１　質問する資料ごとに本様式を作成してください。</t>
    <phoneticPr fontId="22"/>
  </si>
  <si>
    <t>注２　タイトル欄は該当資料の該当箇所のタイトルを記入してください。</t>
    <phoneticPr fontId="22"/>
  </si>
  <si>
    <t>注３　該当箇所欄の記入に当たっては、数値、記号は半角小文字で記入してください。</t>
    <phoneticPr fontId="22"/>
  </si>
  <si>
    <t>注４　行が不足する場合には、適宜増やしてください。</t>
    <phoneticPr fontId="22"/>
  </si>
  <si>
    <t>注６　入札説明書等の該当箇所の順番に並べてください。</t>
    <rPh sb="3" eb="5">
      <t>ニュウサツ</t>
    </rPh>
    <rPh sb="5" eb="8">
      <t>セツメイショ</t>
    </rPh>
    <rPh sb="8" eb="9">
      <t>トウ</t>
    </rPh>
    <phoneticPr fontId="22"/>
  </si>
  <si>
    <t>（様式1-4）</t>
    <rPh sb="1" eb="3">
      <t>ヨウシキ</t>
    </rPh>
    <phoneticPr fontId="7"/>
  </si>
  <si>
    <t>※ここから右には何も記載しないで下さい。</t>
    <rPh sb="5" eb="6">
      <t>ミギ</t>
    </rPh>
    <rPh sb="8" eb="9">
      <t>ナニ</t>
    </rPh>
    <rPh sb="10" eb="12">
      <t>キサイ</t>
    </rPh>
    <rPh sb="16" eb="17">
      <t>クダ</t>
    </rPh>
    <phoneticPr fontId="16"/>
  </si>
  <si>
    <t>参加</t>
    <rPh sb="0" eb="2">
      <t>サンカ</t>
    </rPh>
    <phoneticPr fontId="16"/>
  </si>
  <si>
    <t>不参加</t>
    <rPh sb="0" eb="3">
      <t>フサンカ</t>
    </rPh>
    <phoneticPr fontId="16"/>
  </si>
  <si>
    <t>企業名</t>
    <rPh sb="0" eb="2">
      <t>キギョウ</t>
    </rPh>
    <rPh sb="2" eb="3">
      <t>メイ</t>
    </rPh>
    <phoneticPr fontId="16"/>
  </si>
  <si>
    <t>参加者所属</t>
    <rPh sb="0" eb="3">
      <t>サンカシャ</t>
    </rPh>
    <rPh sb="3" eb="5">
      <t>ショゾク</t>
    </rPh>
    <phoneticPr fontId="16"/>
  </si>
  <si>
    <t>（担当者連絡先）</t>
    <rPh sb="1" eb="4">
      <t>タントウシャ</t>
    </rPh>
    <rPh sb="4" eb="7">
      <t>レンラクサキ</t>
    </rPh>
    <phoneticPr fontId="16"/>
  </si>
  <si>
    <t>会社名</t>
    <rPh sb="0" eb="2">
      <t>カイシャ</t>
    </rPh>
    <rPh sb="2" eb="3">
      <t>メイ</t>
    </rPh>
    <phoneticPr fontId="16"/>
  </si>
  <si>
    <t>所在地</t>
    <rPh sb="0" eb="3">
      <t>ショザイチ</t>
    </rPh>
    <phoneticPr fontId="16"/>
  </si>
  <si>
    <t>所属・役職</t>
    <rPh sb="0" eb="2">
      <t>ショゾク</t>
    </rPh>
    <rPh sb="3" eb="5">
      <t>ヤクショク</t>
    </rPh>
    <phoneticPr fontId="16"/>
  </si>
  <si>
    <t>担当者氏名</t>
    <rPh sb="0" eb="3">
      <t>タントウシャ</t>
    </rPh>
    <rPh sb="3" eb="5">
      <t>シメイ</t>
    </rPh>
    <phoneticPr fontId="16"/>
  </si>
  <si>
    <t>電話番号</t>
    <rPh sb="0" eb="2">
      <t>デンワ</t>
    </rPh>
    <rPh sb="2" eb="4">
      <t>バンゴウ</t>
    </rPh>
    <phoneticPr fontId="16"/>
  </si>
  <si>
    <t>FAX番号</t>
    <rPh sb="3" eb="5">
      <t>バンゴウ</t>
    </rPh>
    <phoneticPr fontId="16"/>
  </si>
  <si>
    <t>メールアドレス</t>
    <phoneticPr fontId="16"/>
  </si>
  <si>
    <t>※ここから下には何も記載しないで下さい。</t>
    <rPh sb="5" eb="6">
      <t>シタ</t>
    </rPh>
    <rPh sb="8" eb="9">
      <t>ナニ</t>
    </rPh>
    <rPh sb="10" eb="12">
      <t>キサイ</t>
    </rPh>
    <rPh sb="16" eb="17">
      <t>クダ</t>
    </rPh>
    <phoneticPr fontId="16"/>
  </si>
  <si>
    <t>会社名</t>
  </si>
  <si>
    <t>所在地</t>
    <phoneticPr fontId="16"/>
  </si>
  <si>
    <t>所属・役職</t>
  </si>
  <si>
    <t>担当者氏名</t>
  </si>
  <si>
    <t>電話番号</t>
  </si>
  <si>
    <t>FAX番号</t>
    <phoneticPr fontId="16"/>
  </si>
  <si>
    <t>メールアドレス</t>
  </si>
  <si>
    <t>（代表者）</t>
    <rPh sb="1" eb="4">
      <t>ダイヒョウシャ</t>
    </rPh>
    <phoneticPr fontId="16"/>
  </si>
  <si>
    <t>商号又は名称</t>
    <rPh sb="0" eb="2">
      <t>ショウゴウ</t>
    </rPh>
    <rPh sb="2" eb="3">
      <t>マタ</t>
    </rPh>
    <rPh sb="4" eb="6">
      <t>メイショウ</t>
    </rPh>
    <phoneticPr fontId="16"/>
  </si>
  <si>
    <t>職及び氏名</t>
    <rPh sb="0" eb="1">
      <t>ショク</t>
    </rPh>
    <rPh sb="1" eb="2">
      <t>オヨ</t>
    </rPh>
    <rPh sb="3" eb="5">
      <t>シメイ</t>
    </rPh>
    <phoneticPr fontId="16"/>
  </si>
  <si>
    <t>記</t>
    <rPh sb="0" eb="1">
      <t>キ</t>
    </rPh>
    <phoneticPr fontId="16"/>
  </si>
  <si>
    <t>（連絡担当者）</t>
    <rPh sb="1" eb="3">
      <t>レンラク</t>
    </rPh>
    <rPh sb="3" eb="6">
      <t>タントウシャ</t>
    </rPh>
    <phoneticPr fontId="16"/>
  </si>
  <si>
    <t>会社名</t>
    <rPh sb="0" eb="3">
      <t>カイシャメイ</t>
    </rPh>
    <phoneticPr fontId="16"/>
  </si>
  <si>
    <t>会社所在地</t>
    <rPh sb="0" eb="2">
      <t>カイシャ</t>
    </rPh>
    <rPh sb="2" eb="5">
      <t>ショザイチ</t>
    </rPh>
    <phoneticPr fontId="16"/>
  </si>
  <si>
    <t>担当者所属・役職</t>
    <rPh sb="0" eb="3">
      <t>タントウシャ</t>
    </rPh>
    <rPh sb="6" eb="8">
      <t>ヤクショク</t>
    </rPh>
    <phoneticPr fontId="16"/>
  </si>
  <si>
    <t>担当者氏名</t>
    <phoneticPr fontId="16"/>
  </si>
  <si>
    <t>ファックス番号</t>
    <phoneticPr fontId="16"/>
  </si>
  <si>
    <t>市処理欄</t>
    <rPh sb="0" eb="1">
      <t>シ</t>
    </rPh>
    <rPh sb="1" eb="3">
      <t>ショリ</t>
    </rPh>
    <rPh sb="3" eb="4">
      <t>ラン</t>
    </rPh>
    <phoneticPr fontId="16"/>
  </si>
  <si>
    <t>返却日</t>
    <rPh sb="0" eb="2">
      <t>ヘンキャク</t>
    </rPh>
    <rPh sb="2" eb="3">
      <t>ビ</t>
    </rPh>
    <phoneticPr fontId="16"/>
  </si>
  <si>
    <t>※薄黄色のセルの必要箇所に入力すること。</t>
    <rPh sb="1" eb="2">
      <t>ウス</t>
    </rPh>
    <rPh sb="2" eb="4">
      <t>キイロ</t>
    </rPh>
    <rPh sb="8" eb="10">
      <t>ヒツヨウ</t>
    </rPh>
    <rPh sb="10" eb="12">
      <t>カショ</t>
    </rPh>
    <rPh sb="13" eb="15">
      <t>ニュウリョク</t>
    </rPh>
    <phoneticPr fontId="16"/>
  </si>
  <si>
    <t>学校
番号</t>
    <rPh sb="0" eb="2">
      <t>ガッコウ</t>
    </rPh>
    <rPh sb="3" eb="5">
      <t>バンゴウ</t>
    </rPh>
    <phoneticPr fontId="16"/>
  </si>
  <si>
    <t>学校名</t>
    <rPh sb="0" eb="2">
      <t>ガッコウ</t>
    </rPh>
    <rPh sb="2" eb="3">
      <t>メイ</t>
    </rPh>
    <phoneticPr fontId="16"/>
  </si>
  <si>
    <t>計画</t>
    <rPh sb="0" eb="2">
      <t>ケイカク</t>
    </rPh>
    <phoneticPr fontId="16"/>
  </si>
  <si>
    <t>受電
容量</t>
    <rPh sb="0" eb="2">
      <t>ジュデン</t>
    </rPh>
    <rPh sb="3" eb="5">
      <t>ヨウリョウ</t>
    </rPh>
    <phoneticPr fontId="16"/>
  </si>
  <si>
    <t>契約
電力</t>
    <rPh sb="0" eb="2">
      <t>ケイヤク</t>
    </rPh>
    <rPh sb="3" eb="5">
      <t>デンリョク</t>
    </rPh>
    <phoneticPr fontId="16"/>
  </si>
  <si>
    <t>変圧器</t>
    <rPh sb="0" eb="3">
      <t>ヘンアツキ</t>
    </rPh>
    <phoneticPr fontId="16"/>
  </si>
  <si>
    <t>変圧器
増設の
有無</t>
    <rPh sb="0" eb="3">
      <t>ヘンアツキ</t>
    </rPh>
    <rPh sb="4" eb="6">
      <t>ゾウセツ</t>
    </rPh>
    <rPh sb="8" eb="10">
      <t>ウム</t>
    </rPh>
    <phoneticPr fontId="16"/>
  </si>
  <si>
    <t>単相</t>
    <rPh sb="0" eb="1">
      <t>タン</t>
    </rPh>
    <rPh sb="1" eb="2">
      <t>ソウ</t>
    </rPh>
    <phoneticPr fontId="16"/>
  </si>
  <si>
    <t>三相</t>
    <rPh sb="0" eb="2">
      <t>サンソウ</t>
    </rPh>
    <phoneticPr fontId="16"/>
  </si>
  <si>
    <t>容量
(kVA)</t>
    <rPh sb="0" eb="2">
      <t>ヨウリョウ</t>
    </rPh>
    <phoneticPr fontId="16"/>
  </si>
  <si>
    <t>定格
電流値(A)</t>
    <rPh sb="0" eb="2">
      <t>テイカク</t>
    </rPh>
    <rPh sb="3" eb="5">
      <t>デンリュウ</t>
    </rPh>
    <rPh sb="5" eb="6">
      <t>チ</t>
    </rPh>
    <phoneticPr fontId="16"/>
  </si>
  <si>
    <t>最大
電流値(A)</t>
    <rPh sb="0" eb="2">
      <t>サイダイ</t>
    </rPh>
    <rPh sb="3" eb="5">
      <t>デンリュウ</t>
    </rPh>
    <rPh sb="5" eb="6">
      <t>チ</t>
    </rPh>
    <phoneticPr fontId="16"/>
  </si>
  <si>
    <t>定格
電流値(A)
①</t>
    <rPh sb="0" eb="2">
      <t>テイカク</t>
    </rPh>
    <rPh sb="3" eb="5">
      <t>デンリュウ</t>
    </rPh>
    <rPh sb="5" eb="6">
      <t>チ</t>
    </rPh>
    <phoneticPr fontId="16"/>
  </si>
  <si>
    <t>定格
電流値(A)
③</t>
    <rPh sb="0" eb="2">
      <t>テイカク</t>
    </rPh>
    <rPh sb="3" eb="5">
      <t>デンリュウ</t>
    </rPh>
    <rPh sb="5" eb="6">
      <t>チ</t>
    </rPh>
    <phoneticPr fontId="16"/>
  </si>
  <si>
    <t>種別</t>
    <rPh sb="0" eb="2">
      <t>シュベツ</t>
    </rPh>
    <phoneticPr fontId="16"/>
  </si>
  <si>
    <t>消費量</t>
    <rPh sb="0" eb="2">
      <t>ショウヒ</t>
    </rPh>
    <rPh sb="2" eb="3">
      <t>リョウ</t>
    </rPh>
    <phoneticPr fontId="16"/>
  </si>
  <si>
    <t>料金</t>
    <rPh sb="0" eb="2">
      <t>リョウキン</t>
    </rPh>
    <phoneticPr fontId="16"/>
  </si>
  <si>
    <t>単位</t>
    <rPh sb="0" eb="2">
      <t>タンイ</t>
    </rPh>
    <phoneticPr fontId="16"/>
  </si>
  <si>
    <t>計</t>
    <rPh sb="0" eb="1">
      <t>ケイ</t>
    </rPh>
    <phoneticPr fontId="16"/>
  </si>
  <si>
    <t>合計</t>
    <rPh sb="0" eb="2">
      <t>ゴウケイ</t>
    </rPh>
    <phoneticPr fontId="16"/>
  </si>
  <si>
    <t>電力</t>
    <rPh sb="0" eb="2">
      <t>デンリョク</t>
    </rPh>
    <phoneticPr fontId="16"/>
  </si>
  <si>
    <t>(kWh/年)</t>
    <rPh sb="5" eb="6">
      <t>ネン</t>
    </rPh>
    <phoneticPr fontId="16"/>
  </si>
  <si>
    <t>ガス</t>
    <phoneticPr fontId="16"/>
  </si>
  <si>
    <r>
      <t>(m</t>
    </r>
    <r>
      <rPr>
        <vertAlign val="superscript"/>
        <sz val="11"/>
        <rFont val="ＭＳ Ｐゴシック"/>
        <family val="3"/>
        <charset val="128"/>
      </rPr>
      <t>3</t>
    </r>
    <r>
      <rPr>
        <sz val="11"/>
        <rFont val="ＭＳ Ｐゴシック"/>
        <family val="3"/>
        <charset val="128"/>
      </rPr>
      <t>/年)</t>
    </r>
    <rPh sb="4" eb="5">
      <t>ネン</t>
    </rPh>
    <phoneticPr fontId="16"/>
  </si>
  <si>
    <t>●学校別エネルギー等積算表</t>
    <rPh sb="1" eb="3">
      <t>ガッコウ</t>
    </rPh>
    <rPh sb="3" eb="4">
      <t>ベツ</t>
    </rPh>
    <rPh sb="9" eb="10">
      <t>ナド</t>
    </rPh>
    <rPh sb="10" eb="12">
      <t>セキサン</t>
    </rPh>
    <rPh sb="12" eb="13">
      <t>ヒョウ</t>
    </rPh>
    <phoneticPr fontId="16"/>
  </si>
  <si>
    <t>（基準年）</t>
    <rPh sb="1" eb="3">
      <t>キジュン</t>
    </rPh>
    <rPh sb="3" eb="4">
      <t>ネン</t>
    </rPh>
    <phoneticPr fontId="16"/>
  </si>
  <si>
    <t>学校番号</t>
    <rPh sb="0" eb="2">
      <t>ガッコウ</t>
    </rPh>
    <rPh sb="2" eb="4">
      <t>バンゴウ</t>
    </rPh>
    <phoneticPr fontId="16"/>
  </si>
  <si>
    <t>学校名</t>
    <rPh sb="0" eb="3">
      <t>ガッコウメイ</t>
    </rPh>
    <phoneticPr fontId="16"/>
  </si>
  <si>
    <t>■空調設備・換気設備の性能の設定</t>
    <rPh sb="6" eb="8">
      <t>カンキ</t>
    </rPh>
    <rPh sb="8" eb="10">
      <t>セツビ</t>
    </rPh>
    <rPh sb="11" eb="13">
      <t>セイノウ</t>
    </rPh>
    <rPh sb="14" eb="16">
      <t>セッテイ</t>
    </rPh>
    <phoneticPr fontId="16"/>
  </si>
  <si>
    <t>機器性能</t>
    <rPh sb="0" eb="2">
      <t>キキ</t>
    </rPh>
    <rPh sb="2" eb="4">
      <t>セイノウ</t>
    </rPh>
    <phoneticPr fontId="16"/>
  </si>
  <si>
    <t>備考</t>
    <rPh sb="0" eb="2">
      <t>ビコウ</t>
    </rPh>
    <phoneticPr fontId="16"/>
  </si>
  <si>
    <t>能力（kW/台）</t>
    <rPh sb="0" eb="2">
      <t>ノウリョク</t>
    </rPh>
    <rPh sb="6" eb="7">
      <t>ダイ</t>
    </rPh>
    <phoneticPr fontId="16"/>
  </si>
  <si>
    <t>台数</t>
    <rPh sb="0" eb="2">
      <t>ダイスウ</t>
    </rPh>
    <phoneticPr fontId="16"/>
  </si>
  <si>
    <t>機器能力</t>
    <rPh sb="0" eb="2">
      <t>キキ</t>
    </rPh>
    <rPh sb="2" eb="4">
      <t>ノウリョク</t>
    </rPh>
    <phoneticPr fontId="16"/>
  </si>
  <si>
    <t>消費電力</t>
    <rPh sb="0" eb="2">
      <t>ショウヒ</t>
    </rPh>
    <rPh sb="2" eb="4">
      <t>デンリョク</t>
    </rPh>
    <phoneticPr fontId="16"/>
  </si>
  <si>
    <t>待機時電力</t>
    <rPh sb="0" eb="2">
      <t>タイキ</t>
    </rPh>
    <rPh sb="2" eb="3">
      <t>ジ</t>
    </rPh>
    <rPh sb="3" eb="5">
      <t>デンリョク</t>
    </rPh>
    <phoneticPr fontId="16"/>
  </si>
  <si>
    <t>消費ガス量</t>
    <rPh sb="0" eb="2">
      <t>ショウヒ</t>
    </rPh>
    <rPh sb="4" eb="5">
      <t>リョウ</t>
    </rPh>
    <phoneticPr fontId="16"/>
  </si>
  <si>
    <t>能力計(kW)</t>
    <rPh sb="0" eb="3">
      <t>ノウリョクケイ</t>
    </rPh>
    <phoneticPr fontId="16"/>
  </si>
  <si>
    <r>
      <t>（kW/台）</t>
    </r>
    <r>
      <rPr>
        <vertAlign val="superscript"/>
        <sz val="10"/>
        <rFont val="ＭＳ Ｐゴシック"/>
        <family val="3"/>
        <charset val="128"/>
      </rPr>
      <t>注1</t>
    </r>
    <rPh sb="4" eb="5">
      <t>ダイ</t>
    </rPh>
    <rPh sb="6" eb="7">
      <t>チュウ</t>
    </rPh>
    <phoneticPr fontId="16"/>
  </si>
  <si>
    <t>計(kW)</t>
    <rPh sb="0" eb="1">
      <t>ケイ</t>
    </rPh>
    <phoneticPr fontId="16"/>
  </si>
  <si>
    <r>
      <t>（kW/台）</t>
    </r>
    <r>
      <rPr>
        <vertAlign val="superscript"/>
        <sz val="10"/>
        <rFont val="ＭＳ Ｐゴシック"/>
        <family val="3"/>
        <charset val="128"/>
      </rPr>
      <t>注2</t>
    </r>
    <rPh sb="4" eb="5">
      <t>ダイ</t>
    </rPh>
    <rPh sb="6" eb="7">
      <t>チュウ</t>
    </rPh>
    <phoneticPr fontId="16"/>
  </si>
  <si>
    <t>（kW/台）</t>
    <rPh sb="4" eb="5">
      <t>ダイ</t>
    </rPh>
    <phoneticPr fontId="16"/>
  </si>
  <si>
    <t>冷房</t>
    <rPh sb="0" eb="2">
      <t>レイボウ</t>
    </rPh>
    <phoneticPr fontId="16"/>
  </si>
  <si>
    <t>暖房</t>
    <rPh sb="0" eb="2">
      <t>ダンボウ</t>
    </rPh>
    <phoneticPr fontId="16"/>
  </si>
  <si>
    <t>（台）</t>
    <rPh sb="1" eb="2">
      <t>ダイ</t>
    </rPh>
    <phoneticPr fontId="16"/>
  </si>
  <si>
    <t>室外機</t>
    <rPh sb="0" eb="3">
      <t>シツガイキ</t>
    </rPh>
    <phoneticPr fontId="16"/>
  </si>
  <si>
    <t>室外機計</t>
    <rPh sb="0" eb="3">
      <t>シツガイキ</t>
    </rPh>
    <rPh sb="3" eb="4">
      <t>ケイ</t>
    </rPh>
    <phoneticPr fontId="16"/>
  </si>
  <si>
    <t>室内機</t>
    <rPh sb="0" eb="3">
      <t>シツナイキキョウシツ</t>
    </rPh>
    <phoneticPr fontId="16"/>
  </si>
  <si>
    <t>室内機計</t>
    <rPh sb="0" eb="3">
      <t>シツナイキ</t>
    </rPh>
    <rPh sb="3" eb="4">
      <t>ケイ</t>
    </rPh>
    <phoneticPr fontId="16"/>
  </si>
  <si>
    <t>最大電力</t>
    <rPh sb="0" eb="2">
      <t>サイダイ</t>
    </rPh>
    <rPh sb="2" eb="4">
      <t>デンリョク</t>
    </rPh>
    <phoneticPr fontId="16"/>
  </si>
  <si>
    <t>kW　←冷房・暖房の最大値</t>
    <rPh sb="4" eb="6">
      <t>レイボウ</t>
    </rPh>
    <rPh sb="7" eb="9">
      <t>ダンボウ</t>
    </rPh>
    <rPh sb="10" eb="13">
      <t>サイダイチ</t>
    </rPh>
    <phoneticPr fontId="16"/>
  </si>
  <si>
    <t>■月別エネルギー消費量の算定</t>
    <rPh sb="1" eb="3">
      <t>ツキベツ</t>
    </rPh>
    <rPh sb="8" eb="11">
      <t>ショウヒリョウ</t>
    </rPh>
    <rPh sb="12" eb="14">
      <t>サンテイ</t>
    </rPh>
    <phoneticPr fontId="16"/>
  </si>
  <si>
    <t>冷房期</t>
    <rPh sb="0" eb="3">
      <t>レイボウキ</t>
    </rPh>
    <phoneticPr fontId="16"/>
  </si>
  <si>
    <t>暖房期</t>
    <rPh sb="0" eb="3">
      <t>ダンボウキ</t>
    </rPh>
    <phoneticPr fontId="16"/>
  </si>
  <si>
    <t>非空調期</t>
    <rPh sb="0" eb="3">
      <t>ヒクウチョウ</t>
    </rPh>
    <rPh sb="3" eb="4">
      <t>キ</t>
    </rPh>
    <phoneticPr fontId="16"/>
  </si>
  <si>
    <t>■電力消費量総括表</t>
    <rPh sb="1" eb="3">
      <t>デンリョク</t>
    </rPh>
    <rPh sb="3" eb="5">
      <t>ショウヒ</t>
    </rPh>
    <rPh sb="5" eb="6">
      <t>リョウ</t>
    </rPh>
    <rPh sb="6" eb="8">
      <t>ソウカツ</t>
    </rPh>
    <rPh sb="8" eb="9">
      <t>ヒョウ</t>
    </rPh>
    <phoneticPr fontId="16"/>
  </si>
  <si>
    <t>6月</t>
    <rPh sb="1" eb="2">
      <t>ガツ</t>
    </rPh>
    <phoneticPr fontId="16"/>
  </si>
  <si>
    <t>7月</t>
    <rPh sb="1" eb="2">
      <t>ガツ</t>
    </rPh>
    <phoneticPr fontId="16"/>
  </si>
  <si>
    <t>8月</t>
  </si>
  <si>
    <t>9月</t>
  </si>
  <si>
    <t>12月</t>
    <rPh sb="2" eb="3">
      <t>ガツ</t>
    </rPh>
    <phoneticPr fontId="16"/>
  </si>
  <si>
    <t>1月</t>
    <rPh sb="1" eb="2">
      <t>ガツ</t>
    </rPh>
    <phoneticPr fontId="16"/>
  </si>
  <si>
    <t>2月</t>
    <rPh sb="1" eb="2">
      <t>ガツ</t>
    </rPh>
    <phoneticPr fontId="16"/>
  </si>
  <si>
    <t>3月</t>
    <rPh sb="1" eb="2">
      <t>ガツ</t>
    </rPh>
    <phoneticPr fontId="16"/>
  </si>
  <si>
    <t>4月</t>
    <rPh sb="1" eb="2">
      <t>ガツ</t>
    </rPh>
    <phoneticPr fontId="16"/>
  </si>
  <si>
    <t>5月</t>
    <rPh sb="1" eb="2">
      <t>ガツ</t>
    </rPh>
    <phoneticPr fontId="16"/>
  </si>
  <si>
    <t>10月</t>
    <rPh sb="2" eb="3">
      <t>ガツ</t>
    </rPh>
    <phoneticPr fontId="16"/>
  </si>
  <si>
    <t>11月</t>
    <rPh sb="2" eb="3">
      <t>ガツ</t>
    </rPh>
    <phoneticPr fontId="16"/>
  </si>
  <si>
    <t>昼間電力消費量（kWh)</t>
    <rPh sb="0" eb="2">
      <t>チュウカン</t>
    </rPh>
    <rPh sb="2" eb="4">
      <t>デンリョク</t>
    </rPh>
    <rPh sb="4" eb="6">
      <t>ショウヒ</t>
    </rPh>
    <rPh sb="6" eb="7">
      <t>リョウ</t>
    </rPh>
    <phoneticPr fontId="16"/>
  </si>
  <si>
    <t>ピーク時負荷</t>
    <rPh sb="3" eb="4">
      <t>ジ</t>
    </rPh>
    <rPh sb="4" eb="6">
      <t>フカ</t>
    </rPh>
    <phoneticPr fontId="16"/>
  </si>
  <si>
    <t>夏季</t>
    <rPh sb="0" eb="2">
      <t>カキ</t>
    </rPh>
    <phoneticPr fontId="16"/>
  </si>
  <si>
    <t>各対象校に定められた値を記入のこと</t>
    <rPh sb="0" eb="1">
      <t>カク</t>
    </rPh>
    <rPh sb="1" eb="4">
      <t>タイショウコウ</t>
    </rPh>
    <rPh sb="5" eb="6">
      <t>サダ</t>
    </rPh>
    <rPh sb="10" eb="11">
      <t>アタイ</t>
    </rPh>
    <rPh sb="12" eb="14">
      <t>キニュウ</t>
    </rPh>
    <phoneticPr fontId="16"/>
  </si>
  <si>
    <t>その他季</t>
    <rPh sb="2" eb="3">
      <t>ホカ</t>
    </rPh>
    <rPh sb="3" eb="4">
      <t>キ</t>
    </rPh>
    <phoneticPr fontId="16"/>
  </si>
  <si>
    <t>空調運転
時間
(h)</t>
    <rPh sb="0" eb="2">
      <t>クウチョウ</t>
    </rPh>
    <rPh sb="2" eb="4">
      <t>ウンテン</t>
    </rPh>
    <rPh sb="5" eb="7">
      <t>ジカン</t>
    </rPh>
    <phoneticPr fontId="16"/>
  </si>
  <si>
    <t>運転日数</t>
    <rPh sb="0" eb="2">
      <t>ウンテン</t>
    </rPh>
    <rPh sb="2" eb="4">
      <t>ニッスウ</t>
    </rPh>
    <phoneticPr fontId="16"/>
  </si>
  <si>
    <t>(日/月)</t>
    <rPh sb="1" eb="2">
      <t>ニチ</t>
    </rPh>
    <rPh sb="3" eb="4">
      <t>ツキ</t>
    </rPh>
    <phoneticPr fontId="16"/>
  </si>
  <si>
    <t>運転時間</t>
    <rPh sb="0" eb="2">
      <t>ウンテン</t>
    </rPh>
    <rPh sb="2" eb="4">
      <t>ジカン</t>
    </rPh>
    <phoneticPr fontId="16"/>
  </si>
  <si>
    <t>(h/日)</t>
    <rPh sb="3" eb="4">
      <t>ニチ</t>
    </rPh>
    <phoneticPr fontId="16"/>
  </si>
  <si>
    <t>夜間電力消費量（kWh)</t>
    <rPh sb="0" eb="2">
      <t>ヤカン</t>
    </rPh>
    <rPh sb="2" eb="4">
      <t>デンリョク</t>
    </rPh>
    <rPh sb="4" eb="6">
      <t>ショウヒ</t>
    </rPh>
    <rPh sb="6" eb="7">
      <t>リョウ</t>
    </rPh>
    <phoneticPr fontId="16"/>
  </si>
  <si>
    <t>月別負荷率(％)</t>
    <rPh sb="0" eb="2">
      <t>ツキベツ</t>
    </rPh>
    <rPh sb="2" eb="4">
      <t>フカ</t>
    </rPh>
    <rPh sb="4" eb="5">
      <t>リツ</t>
    </rPh>
    <phoneticPr fontId="16"/>
  </si>
  <si>
    <t>全負荷相当
運転時間
(h)</t>
    <rPh sb="0" eb="1">
      <t>ゼン</t>
    </rPh>
    <rPh sb="1" eb="3">
      <t>フカ</t>
    </rPh>
    <rPh sb="3" eb="5">
      <t>ソウトウ</t>
    </rPh>
    <rPh sb="6" eb="8">
      <t>ウンテン</t>
    </rPh>
    <rPh sb="8" eb="10">
      <t>ジカン</t>
    </rPh>
    <phoneticPr fontId="16"/>
  </si>
  <si>
    <t>計（kWh)</t>
    <rPh sb="0" eb="1">
      <t>ケイ</t>
    </rPh>
    <phoneticPr fontId="16"/>
  </si>
  <si>
    <t>月別負荷
(MWh)</t>
    <rPh sb="0" eb="2">
      <t>ツキベツ</t>
    </rPh>
    <rPh sb="2" eb="4">
      <t>フカ</t>
    </rPh>
    <phoneticPr fontId="16"/>
  </si>
  <si>
    <t>待機
時間
(h)</t>
    <rPh sb="0" eb="2">
      <t>タイキ</t>
    </rPh>
    <rPh sb="3" eb="5">
      <t>ジカン</t>
    </rPh>
    <phoneticPr fontId="16"/>
  </si>
  <si>
    <t>電力消費原単位（室外機）</t>
    <rPh sb="0" eb="2">
      <t>デンリョク</t>
    </rPh>
    <rPh sb="2" eb="4">
      <t>ショウヒ</t>
    </rPh>
    <rPh sb="4" eb="7">
      <t>ゲンタンイ</t>
    </rPh>
    <rPh sb="8" eb="11">
      <t>シツガイキ</t>
    </rPh>
    <phoneticPr fontId="16"/>
  </si>
  <si>
    <r>
      <t>■ガス消費量総括表(m</t>
    </r>
    <r>
      <rPr>
        <vertAlign val="superscript"/>
        <sz val="10"/>
        <rFont val="ＭＳ Ｐゴシック"/>
        <family val="3"/>
        <charset val="128"/>
      </rPr>
      <t>3</t>
    </r>
    <r>
      <rPr>
        <sz val="10"/>
        <rFont val="ＭＳ Ｐゴシック"/>
        <family val="3"/>
        <charset val="128"/>
      </rPr>
      <t>)</t>
    </r>
    <rPh sb="3" eb="5">
      <t>ショウヒ</t>
    </rPh>
    <rPh sb="5" eb="6">
      <t>リョウ</t>
    </rPh>
    <rPh sb="6" eb="8">
      <t>ソウカツ</t>
    </rPh>
    <rPh sb="8" eb="9">
      <t>ヒョウ</t>
    </rPh>
    <phoneticPr fontId="16"/>
  </si>
  <si>
    <t>室外機
消費電力
(kWh)</t>
    <rPh sb="0" eb="3">
      <t>シツガイキ</t>
    </rPh>
    <rPh sb="4" eb="6">
      <t>ショウヒ</t>
    </rPh>
    <rPh sb="6" eb="8">
      <t>デンリョク</t>
    </rPh>
    <phoneticPr fontId="16"/>
  </si>
  <si>
    <t>室内機
消費電力
(kWh)</t>
    <rPh sb="0" eb="3">
      <t>シツナイキ</t>
    </rPh>
    <rPh sb="4" eb="6">
      <t>ショウヒ</t>
    </rPh>
    <rPh sb="6" eb="8">
      <t>デンリョク</t>
    </rPh>
    <phoneticPr fontId="16"/>
  </si>
  <si>
    <r>
      <t>蓄熱時
消費電力量
（ｋWh)</t>
    </r>
    <r>
      <rPr>
        <vertAlign val="superscript"/>
        <sz val="10"/>
        <rFont val="ＭＳ Ｐゴシック"/>
        <family val="3"/>
        <charset val="128"/>
      </rPr>
      <t>注3</t>
    </r>
    <rPh sb="0" eb="2">
      <t>チクネツ</t>
    </rPh>
    <rPh sb="2" eb="3">
      <t>ジ</t>
    </rPh>
    <rPh sb="4" eb="6">
      <t>ショウヒ</t>
    </rPh>
    <rPh sb="6" eb="8">
      <t>デンリョク</t>
    </rPh>
    <rPh sb="8" eb="9">
      <t>リョウ</t>
    </rPh>
    <rPh sb="15" eb="16">
      <t>チュウ</t>
    </rPh>
    <phoneticPr fontId="16"/>
  </si>
  <si>
    <t>注3:蓄熱を採用する系統のうち、蓄熱時間帯に消費する電力を記入のこと。</t>
    <rPh sb="0" eb="1">
      <t>チュウ</t>
    </rPh>
    <rPh sb="3" eb="5">
      <t>チクネツ</t>
    </rPh>
    <rPh sb="6" eb="8">
      <t>サイヨウ</t>
    </rPh>
    <rPh sb="10" eb="12">
      <t>ケイトウ</t>
    </rPh>
    <rPh sb="16" eb="18">
      <t>チクネツ</t>
    </rPh>
    <rPh sb="18" eb="21">
      <t>ジカンタイ</t>
    </rPh>
    <rPh sb="22" eb="24">
      <t>ショウヒ</t>
    </rPh>
    <rPh sb="26" eb="28">
      <t>デンリョク</t>
    </rPh>
    <rPh sb="29" eb="31">
      <t>キニュウ</t>
    </rPh>
    <phoneticPr fontId="16"/>
  </si>
  <si>
    <t>ガス消費原単位</t>
    <rPh sb="2" eb="4">
      <t>ショウヒ</t>
    </rPh>
    <rPh sb="4" eb="7">
      <t>ゲンタンイ</t>
    </rPh>
    <phoneticPr fontId="16"/>
  </si>
  <si>
    <r>
      <t>ガス使用量(m</t>
    </r>
    <r>
      <rPr>
        <vertAlign val="superscript"/>
        <sz val="10"/>
        <rFont val="ＭＳ Ｐゴシック"/>
        <family val="3"/>
        <charset val="128"/>
      </rPr>
      <t>3</t>
    </r>
    <r>
      <rPr>
        <sz val="10"/>
        <rFont val="ＭＳ Ｐゴシック"/>
        <family val="3"/>
        <charset val="128"/>
      </rPr>
      <t>)</t>
    </r>
    <rPh sb="2" eb="5">
      <t>シヨウリョウ</t>
    </rPh>
    <phoneticPr fontId="16"/>
  </si>
  <si>
    <t>その他期</t>
    <rPh sb="3" eb="4">
      <t>キ</t>
    </rPh>
    <phoneticPr fontId="16"/>
  </si>
  <si>
    <t>※ガス量の換算は，ガス平均温度を15℃として算定すること。</t>
    <rPh sb="3" eb="4">
      <t>リョウ</t>
    </rPh>
    <rPh sb="5" eb="7">
      <t>カンザン</t>
    </rPh>
    <rPh sb="11" eb="13">
      <t>ヘイキン</t>
    </rPh>
    <rPh sb="13" eb="15">
      <t>オンド</t>
    </rPh>
    <rPh sb="22" eb="24">
      <t>サンテイ</t>
    </rPh>
    <phoneticPr fontId="16"/>
  </si>
  <si>
    <t>冬期</t>
    <rPh sb="0" eb="2">
      <t>トウキ</t>
    </rPh>
    <phoneticPr fontId="16"/>
  </si>
  <si>
    <t>■エネルギー費用算定に係る料金体系</t>
    <rPh sb="6" eb="8">
      <t>ヒヨウ</t>
    </rPh>
    <rPh sb="8" eb="10">
      <t>サンテイ</t>
    </rPh>
    <rPh sb="11" eb="12">
      <t>カカ</t>
    </rPh>
    <rPh sb="13" eb="15">
      <t>リョウキン</t>
    </rPh>
    <rPh sb="15" eb="17">
      <t>タイケイ</t>
    </rPh>
    <phoneticPr fontId="16"/>
  </si>
  <si>
    <t>電力料金の種別</t>
    <rPh sb="0" eb="2">
      <t>デンリョク</t>
    </rPh>
    <rPh sb="2" eb="4">
      <t>リョウキン</t>
    </rPh>
    <rPh sb="5" eb="7">
      <t>シュベツ</t>
    </rPh>
    <phoneticPr fontId="16"/>
  </si>
  <si>
    <t>ガス料金の種別</t>
    <rPh sb="2" eb="4">
      <t>リョウキン</t>
    </rPh>
    <rPh sb="5" eb="7">
      <t>シュベツ</t>
    </rPh>
    <phoneticPr fontId="16"/>
  </si>
  <si>
    <t>■エネルギー費用の算定</t>
    <rPh sb="6" eb="8">
      <t>ヒヨウ</t>
    </rPh>
    <rPh sb="9" eb="11">
      <t>サンテイ</t>
    </rPh>
    <phoneticPr fontId="16"/>
  </si>
  <si>
    <t>費目</t>
    <rPh sb="0" eb="2">
      <t>ヒモク</t>
    </rPh>
    <phoneticPr fontId="16"/>
  </si>
  <si>
    <t>区分</t>
    <rPh sb="0" eb="2">
      <t>クブン</t>
    </rPh>
    <phoneticPr fontId="16"/>
  </si>
  <si>
    <t>算出根拠</t>
    <rPh sb="0" eb="2">
      <t>サンシュツ</t>
    </rPh>
    <rPh sb="2" eb="4">
      <t>コンキョ</t>
    </rPh>
    <phoneticPr fontId="16"/>
  </si>
  <si>
    <t>金額（円）</t>
    <rPh sb="0" eb="2">
      <t>キンガク</t>
    </rPh>
    <rPh sb="3" eb="4">
      <t>エン</t>
    </rPh>
    <phoneticPr fontId="16"/>
  </si>
  <si>
    <t>電力料金</t>
    <rPh sb="0" eb="2">
      <t>デンリョク</t>
    </rPh>
    <rPh sb="2" eb="4">
      <t>リョウキン</t>
    </rPh>
    <phoneticPr fontId="16"/>
  </si>
  <si>
    <t>基本料金（本事業による増加分）</t>
    <rPh sb="0" eb="2">
      <t>キホン</t>
    </rPh>
    <rPh sb="2" eb="4">
      <t>リョウキン</t>
    </rPh>
    <rPh sb="5" eb="8">
      <t>ホンジギョウ</t>
    </rPh>
    <rPh sb="11" eb="14">
      <t>ゾウカブン</t>
    </rPh>
    <phoneticPr fontId="16"/>
  </si>
  <si>
    <t>円/kW月 ×</t>
    <rPh sb="0" eb="1">
      <t>エン</t>
    </rPh>
    <rPh sb="4" eb="5">
      <t>ツキ</t>
    </rPh>
    <phoneticPr fontId="16"/>
  </si>
  <si>
    <t>ヶ月</t>
    <rPh sb="1" eb="2">
      <t>ゲツ</t>
    </rPh>
    <phoneticPr fontId="16"/>
  </si>
  <si>
    <t>※行が不足する場合は，適宜，行を挿入して記入し，昼間電力，夜間電力などの詳細がわかるように記述のこと。</t>
    <rPh sb="1" eb="2">
      <t>ギョウ</t>
    </rPh>
    <rPh sb="3" eb="5">
      <t>フソク</t>
    </rPh>
    <rPh sb="7" eb="9">
      <t>バアイ</t>
    </rPh>
    <rPh sb="11" eb="13">
      <t>テキギ</t>
    </rPh>
    <rPh sb="14" eb="15">
      <t>ギョウ</t>
    </rPh>
    <rPh sb="16" eb="18">
      <t>ソウニュウ</t>
    </rPh>
    <rPh sb="20" eb="22">
      <t>キニュウ</t>
    </rPh>
    <rPh sb="24" eb="26">
      <t>ヒルマ</t>
    </rPh>
    <rPh sb="26" eb="28">
      <t>デンリョク</t>
    </rPh>
    <rPh sb="29" eb="31">
      <t>ヤカン</t>
    </rPh>
    <rPh sb="31" eb="33">
      <t>デンリョク</t>
    </rPh>
    <rPh sb="36" eb="38">
      <t>ショウサイ</t>
    </rPh>
    <rPh sb="45" eb="47">
      <t>キジュツ</t>
    </rPh>
    <phoneticPr fontId="16"/>
  </si>
  <si>
    <t>従量料金</t>
    <rPh sb="0" eb="2">
      <t>ジュウリョウ</t>
    </rPh>
    <rPh sb="2" eb="4">
      <t>リョウキン</t>
    </rPh>
    <phoneticPr fontId="16"/>
  </si>
  <si>
    <t>+</t>
    <phoneticPr fontId="16"/>
  </si>
  <si>
    <t>）円/kWh ×</t>
    <rPh sb="1" eb="2">
      <t>エン</t>
    </rPh>
    <phoneticPr fontId="16"/>
  </si>
  <si>
    <t>その他季</t>
    <rPh sb="2" eb="3">
      <t>タ</t>
    </rPh>
    <rPh sb="3" eb="4">
      <t>キ</t>
    </rPh>
    <phoneticPr fontId="16"/>
  </si>
  <si>
    <t>燃料費調整単価</t>
    <rPh sb="0" eb="2">
      <t>ネンリョウ</t>
    </rPh>
    <rPh sb="3" eb="5">
      <t>チョウセイ</t>
    </rPh>
    <rPh sb="5" eb="7">
      <t>タンカ</t>
    </rPh>
    <phoneticPr fontId="16"/>
  </si>
  <si>
    <t>再エネ発電促進賦課金</t>
    <rPh sb="0" eb="1">
      <t>サイ</t>
    </rPh>
    <rPh sb="3" eb="5">
      <t>ハツデン</t>
    </rPh>
    <rPh sb="5" eb="7">
      <t>ソクシン</t>
    </rPh>
    <rPh sb="7" eb="10">
      <t>フカキン</t>
    </rPh>
    <phoneticPr fontId="16"/>
  </si>
  <si>
    <t>小計</t>
    <rPh sb="0" eb="2">
      <t>ショウケイ</t>
    </rPh>
    <phoneticPr fontId="16"/>
  </si>
  <si>
    <t>ガス料金</t>
    <rPh sb="2" eb="4">
      <t>リョウキン</t>
    </rPh>
    <phoneticPr fontId="16"/>
  </si>
  <si>
    <t>定額基本料金（本事業による増加分）</t>
    <rPh sb="0" eb="2">
      <t>テイガク</t>
    </rPh>
    <rPh sb="2" eb="4">
      <t>キホン</t>
    </rPh>
    <rPh sb="4" eb="6">
      <t>リョウキン</t>
    </rPh>
    <rPh sb="7" eb="10">
      <t>ホンジギョウ</t>
    </rPh>
    <rPh sb="13" eb="16">
      <t>ゾウカブン</t>
    </rPh>
    <phoneticPr fontId="16"/>
  </si>
  <si>
    <t>円/月 ×</t>
    <rPh sb="0" eb="1">
      <t>エン</t>
    </rPh>
    <rPh sb="2" eb="3">
      <t>ツキ</t>
    </rPh>
    <phoneticPr fontId="16"/>
  </si>
  <si>
    <t>ヶ月　＋</t>
    <rPh sb="1" eb="2">
      <t>ゲツ</t>
    </rPh>
    <phoneticPr fontId="16"/>
  </si>
  <si>
    <t>その他期</t>
    <rPh sb="2" eb="4">
      <t>タキ</t>
    </rPh>
    <phoneticPr fontId="16"/>
  </si>
  <si>
    <r>
      <t>円/m</t>
    </r>
    <r>
      <rPr>
        <vertAlign val="superscript"/>
        <sz val="10"/>
        <rFont val="ＭＳ Ｐゴシック"/>
        <family val="3"/>
        <charset val="128"/>
      </rPr>
      <t>3</t>
    </r>
    <r>
      <rPr>
        <sz val="10"/>
        <rFont val="ＭＳ Ｐゴシック"/>
        <family val="3"/>
        <charset val="128"/>
      </rPr>
      <t>　×</t>
    </r>
    <rPh sb="0" eb="1">
      <t>エン</t>
    </rPh>
    <phoneticPr fontId="16"/>
  </si>
  <si>
    <t>●学校別空調設備・換気設備機器リスト</t>
    <rPh sb="1" eb="4">
      <t>ガッコウベツ</t>
    </rPh>
    <rPh sb="4" eb="6">
      <t>クウチョウ</t>
    </rPh>
    <rPh sb="6" eb="8">
      <t>セツビ</t>
    </rPh>
    <rPh sb="9" eb="11">
      <t>カンキ</t>
    </rPh>
    <rPh sb="11" eb="13">
      <t>セツビ</t>
    </rPh>
    <rPh sb="13" eb="15">
      <t>キキ</t>
    </rPh>
    <phoneticPr fontId="16"/>
  </si>
  <si>
    <t>エネルギー方式</t>
    <rPh sb="5" eb="7">
      <t>ホウシキ</t>
    </rPh>
    <phoneticPr fontId="22"/>
  </si>
  <si>
    <t>教室番号
および
系統番号</t>
    <rPh sb="0" eb="2">
      <t>キョウシツ</t>
    </rPh>
    <rPh sb="2" eb="4">
      <t>バンゴウ</t>
    </rPh>
    <rPh sb="9" eb="11">
      <t>ケイトウ</t>
    </rPh>
    <rPh sb="11" eb="13">
      <t>バンゴウ</t>
    </rPh>
    <phoneticPr fontId="16"/>
  </si>
  <si>
    <t>機器仕様</t>
    <rPh sb="0" eb="2">
      <t>キキ</t>
    </rPh>
    <rPh sb="2" eb="4">
      <t>シヨウ</t>
    </rPh>
    <phoneticPr fontId="16"/>
  </si>
  <si>
    <t>系統記号</t>
    <rPh sb="0" eb="2">
      <t>ケイトウ</t>
    </rPh>
    <rPh sb="2" eb="4">
      <t>キゴウ</t>
    </rPh>
    <phoneticPr fontId="16"/>
  </si>
  <si>
    <t>冷房能力</t>
    <rPh sb="0" eb="2">
      <t>レイボウ</t>
    </rPh>
    <rPh sb="2" eb="4">
      <t>ノウリョク</t>
    </rPh>
    <phoneticPr fontId="16"/>
  </si>
  <si>
    <t>暖房能力</t>
    <rPh sb="0" eb="2">
      <t>ダンボウ</t>
    </rPh>
    <rPh sb="2" eb="4">
      <t>ノウリョク</t>
    </rPh>
    <phoneticPr fontId="16"/>
  </si>
  <si>
    <t>製造者名</t>
    <rPh sb="0" eb="2">
      <t>セイゾウ</t>
    </rPh>
    <rPh sb="2" eb="3">
      <t>シャ</t>
    </rPh>
    <rPh sb="3" eb="4">
      <t>メイ</t>
    </rPh>
    <phoneticPr fontId="16"/>
  </si>
  <si>
    <t>型番</t>
    <rPh sb="0" eb="2">
      <t>カタバン</t>
    </rPh>
    <phoneticPr fontId="16"/>
  </si>
  <si>
    <t>■室内機</t>
    <rPh sb="1" eb="4">
      <t>シツナイキ</t>
    </rPh>
    <phoneticPr fontId="16"/>
  </si>
  <si>
    <t>０２</t>
  </si>
  <si>
    <t>０３</t>
  </si>
  <si>
    <t>０４</t>
  </si>
  <si>
    <t>０５</t>
  </si>
  <si>
    <t>０６</t>
  </si>
  <si>
    <t>０７</t>
  </si>
  <si>
    <t>０８</t>
  </si>
  <si>
    <t>０９</t>
  </si>
  <si>
    <t>１０</t>
  </si>
  <si>
    <t>１１</t>
  </si>
  <si>
    <t>１２</t>
  </si>
  <si>
    <t>１３</t>
  </si>
  <si>
    <t>１４</t>
  </si>
  <si>
    <t>１５</t>
  </si>
  <si>
    <t>１６</t>
  </si>
  <si>
    <t>１７</t>
  </si>
  <si>
    <t>１８</t>
  </si>
  <si>
    <t>１９</t>
  </si>
  <si>
    <t>２０</t>
  </si>
  <si>
    <t>２１</t>
  </si>
  <si>
    <t>２２</t>
  </si>
  <si>
    <t>２３</t>
  </si>
  <si>
    <t>２４</t>
  </si>
  <si>
    <t>２５</t>
  </si>
  <si>
    <t>２６</t>
  </si>
  <si>
    <t>２７</t>
  </si>
  <si>
    <t>２８</t>
  </si>
  <si>
    <t>２９</t>
  </si>
  <si>
    <t>３０</t>
  </si>
  <si>
    <t>■室外機</t>
    <rPh sb="1" eb="4">
      <t>シツガイキ</t>
    </rPh>
    <phoneticPr fontId="16"/>
  </si>
  <si>
    <t>※行が不足する場合は，適宜，行を挿入して記入してください。</t>
    <rPh sb="1" eb="2">
      <t>ギョウ</t>
    </rPh>
    <rPh sb="3" eb="5">
      <t>フソク</t>
    </rPh>
    <rPh sb="7" eb="9">
      <t>バアイ</t>
    </rPh>
    <rPh sb="11" eb="13">
      <t>テキギ</t>
    </rPh>
    <rPh sb="14" eb="15">
      <t>ギョウ</t>
    </rPh>
    <rPh sb="16" eb="18">
      <t>ソウニュウ</t>
    </rPh>
    <rPh sb="20" eb="22">
      <t>キニュウ</t>
    </rPh>
    <phoneticPr fontId="16"/>
  </si>
  <si>
    <t>■換気設備</t>
    <rPh sb="1" eb="3">
      <t>カンキ</t>
    </rPh>
    <rPh sb="3" eb="5">
      <t>セツビ</t>
    </rPh>
    <phoneticPr fontId="16"/>
  </si>
  <si>
    <t>5月</t>
    <rPh sb="1" eb="2">
      <t>ガツ</t>
    </rPh>
    <phoneticPr fontId="7"/>
  </si>
  <si>
    <t>10月</t>
    <phoneticPr fontId="7"/>
  </si>
  <si>
    <t>9月</t>
    <phoneticPr fontId="7"/>
  </si>
  <si>
    <t>11月</t>
    <phoneticPr fontId="7"/>
  </si>
  <si>
    <t>3月</t>
    <phoneticPr fontId="7"/>
  </si>
  <si>
    <t>No.</t>
  </si>
  <si>
    <t>対象校名</t>
  </si>
  <si>
    <t>合計</t>
  </si>
  <si>
    <t>その他</t>
  </si>
  <si>
    <t>合計
（税抜）</t>
    <rPh sb="0" eb="2">
      <t>ゴウケイ</t>
    </rPh>
    <rPh sb="4" eb="6">
      <t>ゼイヌキ</t>
    </rPh>
    <phoneticPr fontId="7"/>
  </si>
  <si>
    <t>年度</t>
  </si>
  <si>
    <t>電気料金</t>
  </si>
  <si>
    <t>ガス料金</t>
  </si>
  <si>
    <t>エネルギー費用の算定表</t>
    <rPh sb="5" eb="7">
      <t>ヒヨウ</t>
    </rPh>
    <rPh sb="8" eb="10">
      <t>サンテイ</t>
    </rPh>
    <rPh sb="10" eb="11">
      <t>ヒョウ</t>
    </rPh>
    <phoneticPr fontId="7"/>
  </si>
  <si>
    <t>※本様式は各企業単位でご提出ください。なお、担当者氏名等は、代表となる１名の方のみの記入で結構です。</t>
    <phoneticPr fontId="16"/>
  </si>
  <si>
    <t>FAX番号</t>
    <phoneticPr fontId="16"/>
  </si>
  <si>
    <t>所在地</t>
    <phoneticPr fontId="16"/>
  </si>
  <si>
    <t>※本様式は各企業単位でご提出ください。なお、担当者氏名等は、代表となる１名の方のみの記入で結構です。</t>
    <phoneticPr fontId="16"/>
  </si>
  <si>
    <t>メールアドレス</t>
    <phoneticPr fontId="16"/>
  </si>
  <si>
    <t>㊞</t>
    <phoneticPr fontId="16"/>
  </si>
  <si>
    <t>●損益計画書</t>
    <rPh sb="1" eb="3">
      <t>ソンエキ</t>
    </rPh>
    <rPh sb="3" eb="6">
      <t>ケイカクショ</t>
    </rPh>
    <phoneticPr fontId="16"/>
  </si>
  <si>
    <t>■損益計画書</t>
    <rPh sb="1" eb="3">
      <t>ソンエキ</t>
    </rPh>
    <rPh sb="3" eb="6">
      <t>ケイカクショ</t>
    </rPh>
    <phoneticPr fontId="16"/>
  </si>
  <si>
    <t>１年目</t>
    <rPh sb="1" eb="3">
      <t>ネンメ</t>
    </rPh>
    <phoneticPr fontId="16"/>
  </si>
  <si>
    <t>２年目</t>
    <rPh sb="1" eb="3">
      <t>ネンメ</t>
    </rPh>
    <phoneticPr fontId="16"/>
  </si>
  <si>
    <t>３年目</t>
    <rPh sb="1" eb="3">
      <t>ネンメ</t>
    </rPh>
    <phoneticPr fontId="16"/>
  </si>
  <si>
    <t>４年目</t>
    <rPh sb="1" eb="3">
      <t>ネンメ</t>
    </rPh>
    <phoneticPr fontId="16"/>
  </si>
  <si>
    <t>５年目</t>
    <rPh sb="1" eb="3">
      <t>ネンメ</t>
    </rPh>
    <phoneticPr fontId="16"/>
  </si>
  <si>
    <t>６年目</t>
    <rPh sb="1" eb="3">
      <t>ネンメ</t>
    </rPh>
    <phoneticPr fontId="16"/>
  </si>
  <si>
    <t>７年目</t>
    <rPh sb="1" eb="3">
      <t>ネンメ</t>
    </rPh>
    <phoneticPr fontId="16"/>
  </si>
  <si>
    <t>８年目</t>
    <rPh sb="1" eb="3">
      <t>ネンメ</t>
    </rPh>
    <phoneticPr fontId="16"/>
  </si>
  <si>
    <t>９年目</t>
    <rPh sb="1" eb="3">
      <t>ネンメ</t>
    </rPh>
    <phoneticPr fontId="16"/>
  </si>
  <si>
    <t>１０年目</t>
    <rPh sb="2" eb="4">
      <t>ネンメ</t>
    </rPh>
    <phoneticPr fontId="16"/>
  </si>
  <si>
    <t>１１年目</t>
    <rPh sb="2" eb="4">
      <t>ネンメ</t>
    </rPh>
    <phoneticPr fontId="16"/>
  </si>
  <si>
    <t>１２年目</t>
    <rPh sb="2" eb="4">
      <t>ネンメ</t>
    </rPh>
    <phoneticPr fontId="16"/>
  </si>
  <si>
    <t>１３年目</t>
    <rPh sb="2" eb="4">
      <t>ネンメ</t>
    </rPh>
    <phoneticPr fontId="16"/>
  </si>
  <si>
    <t>（単位：円）</t>
    <rPh sb="1" eb="3">
      <t>タンイ</t>
    </rPh>
    <rPh sb="4" eb="5">
      <t>エン</t>
    </rPh>
    <phoneticPr fontId="16"/>
  </si>
  <si>
    <t xml:space="preserve"> 科目</t>
    <rPh sb="1" eb="3">
      <t>カモク</t>
    </rPh>
    <phoneticPr fontId="16"/>
  </si>
  <si>
    <t>収入計</t>
    <rPh sb="0" eb="2">
      <t>シュウニュウ</t>
    </rPh>
    <rPh sb="2" eb="3">
      <t>ケイ</t>
    </rPh>
    <phoneticPr fontId="16"/>
  </si>
  <si>
    <t>サービス対価</t>
    <rPh sb="4" eb="6">
      <t>タイカ</t>
    </rPh>
    <phoneticPr fontId="16"/>
  </si>
  <si>
    <t>　うち、維持管理のサービス対価</t>
    <rPh sb="4" eb="6">
      <t>イジ</t>
    </rPh>
    <rPh sb="6" eb="8">
      <t>カンリ</t>
    </rPh>
    <rPh sb="13" eb="15">
      <t>タイカ</t>
    </rPh>
    <phoneticPr fontId="16"/>
  </si>
  <si>
    <t>その他</t>
    <rPh sb="2" eb="3">
      <t>タ</t>
    </rPh>
    <phoneticPr fontId="16"/>
  </si>
  <si>
    <t>支出計</t>
    <rPh sb="0" eb="2">
      <t>シシュツ</t>
    </rPh>
    <rPh sb="2" eb="3">
      <t>ケイ</t>
    </rPh>
    <phoneticPr fontId="16"/>
  </si>
  <si>
    <t>業務経費（原価）</t>
    <rPh sb="0" eb="2">
      <t>ギョウム</t>
    </rPh>
    <rPh sb="2" eb="4">
      <t>ケイヒ</t>
    </rPh>
    <rPh sb="5" eb="7">
      <t>ゲンカ</t>
    </rPh>
    <phoneticPr fontId="16"/>
  </si>
  <si>
    <t>公租公課</t>
    <rPh sb="0" eb="2">
      <t>コウソ</t>
    </rPh>
    <rPh sb="2" eb="4">
      <t>コウカ</t>
    </rPh>
    <phoneticPr fontId="16"/>
  </si>
  <si>
    <t>支払利息</t>
    <rPh sb="0" eb="2">
      <t>シハライ</t>
    </rPh>
    <rPh sb="2" eb="4">
      <t>リソク</t>
    </rPh>
    <phoneticPr fontId="16"/>
  </si>
  <si>
    <t>その他</t>
    <rPh sb="0" eb="3">
      <t>ソノタ</t>
    </rPh>
    <phoneticPr fontId="16"/>
  </si>
  <si>
    <t>税引前当期損益</t>
    <rPh sb="0" eb="1">
      <t>ゼイ</t>
    </rPh>
    <rPh sb="1" eb="2">
      <t>ヒ</t>
    </rPh>
    <rPh sb="2" eb="3">
      <t>マエ</t>
    </rPh>
    <rPh sb="3" eb="5">
      <t>トウキ</t>
    </rPh>
    <rPh sb="5" eb="7">
      <t>ソンエキ</t>
    </rPh>
    <phoneticPr fontId="16"/>
  </si>
  <si>
    <t>法人税等</t>
    <rPh sb="0" eb="3">
      <t>ホウジンゼイ</t>
    </rPh>
    <rPh sb="3" eb="4">
      <t>トウ</t>
    </rPh>
    <phoneticPr fontId="16"/>
  </si>
  <si>
    <t>税引後当期損益</t>
    <rPh sb="0" eb="1">
      <t>ゼイ</t>
    </rPh>
    <rPh sb="1" eb="2">
      <t>ヒ</t>
    </rPh>
    <rPh sb="2" eb="3">
      <t>ゴ</t>
    </rPh>
    <rPh sb="3" eb="5">
      <t>トウキ</t>
    </rPh>
    <rPh sb="5" eb="7">
      <t>ソンエキ</t>
    </rPh>
    <phoneticPr fontId="16"/>
  </si>
  <si>
    <t>■キャッシュフロー計算書</t>
    <rPh sb="9" eb="12">
      <t>ケイサンショ</t>
    </rPh>
    <phoneticPr fontId="16"/>
  </si>
  <si>
    <t>科目</t>
    <rPh sb="0" eb="2">
      <t>カモク</t>
    </rPh>
    <phoneticPr fontId="16"/>
  </si>
  <si>
    <t>キャッシュインフロー計</t>
    <rPh sb="10" eb="11">
      <t>ケイ</t>
    </rPh>
    <phoneticPr fontId="16"/>
  </si>
  <si>
    <t>税引後利益</t>
    <rPh sb="0" eb="2">
      <t>ゼイビキ</t>
    </rPh>
    <rPh sb="2" eb="3">
      <t>ゴ</t>
    </rPh>
    <rPh sb="3" eb="5">
      <t>リエキ</t>
    </rPh>
    <phoneticPr fontId="16"/>
  </si>
  <si>
    <t>資本金</t>
    <rPh sb="0" eb="3">
      <t>シホンキン</t>
    </rPh>
    <phoneticPr fontId="16"/>
  </si>
  <si>
    <t>借入金</t>
    <rPh sb="0" eb="2">
      <t>カリイレ</t>
    </rPh>
    <rPh sb="2" eb="3">
      <t>キン</t>
    </rPh>
    <phoneticPr fontId="16"/>
  </si>
  <si>
    <t>キャッシュアウトフロー計</t>
    <rPh sb="11" eb="12">
      <t>ケイ</t>
    </rPh>
    <phoneticPr fontId="16"/>
  </si>
  <si>
    <t>初期費用</t>
    <rPh sb="0" eb="2">
      <t>ショキ</t>
    </rPh>
    <rPh sb="2" eb="4">
      <t>ヒヨウ</t>
    </rPh>
    <phoneticPr fontId="16"/>
  </si>
  <si>
    <t>設備投資費用</t>
    <rPh sb="0" eb="2">
      <t>セツビ</t>
    </rPh>
    <rPh sb="2" eb="4">
      <t>トウシ</t>
    </rPh>
    <rPh sb="4" eb="6">
      <t>ヒヨウ</t>
    </rPh>
    <phoneticPr fontId="16"/>
  </si>
  <si>
    <t>元本</t>
    <rPh sb="0" eb="2">
      <t>ガンポン</t>
    </rPh>
    <phoneticPr fontId="16"/>
  </si>
  <si>
    <t>ネットキャッシュフロー</t>
    <phoneticPr fontId="16"/>
  </si>
  <si>
    <t>配当</t>
    <rPh sb="0" eb="2">
      <t>ハイトウ</t>
    </rPh>
    <phoneticPr fontId="16"/>
  </si>
  <si>
    <t>未処分金（内部留保金）</t>
    <phoneticPr fontId="16"/>
  </si>
  <si>
    <t>未処分金累計</t>
    <rPh sb="4" eb="6">
      <t>ルイケイ</t>
    </rPh>
    <phoneticPr fontId="16"/>
  </si>
  <si>
    <t>■経営指標</t>
    <rPh sb="1" eb="3">
      <t>ケイエイ</t>
    </rPh>
    <rPh sb="3" eb="5">
      <t>シヒョウ</t>
    </rPh>
    <phoneticPr fontId="16"/>
  </si>
  <si>
    <t>DSCR　各期</t>
    <rPh sb="5" eb="7">
      <t>カクキ</t>
    </rPh>
    <phoneticPr fontId="16"/>
  </si>
  <si>
    <t>DSCR　事業期間平均</t>
    <rPh sb="5" eb="7">
      <t>ジギョウ</t>
    </rPh>
    <rPh sb="7" eb="9">
      <t>キカン</t>
    </rPh>
    <rPh sb="9" eb="11">
      <t>ヘイキン</t>
    </rPh>
    <phoneticPr fontId="16"/>
  </si>
  <si>
    <t>PIRR</t>
    <phoneticPr fontId="16"/>
  </si>
  <si>
    <t>EIRR</t>
    <phoneticPr fontId="16"/>
  </si>
  <si>
    <t>※本表の費目等は、適宜変更して結構です。</t>
    <rPh sb="1" eb="3">
      <t>ホンピョウ</t>
    </rPh>
    <rPh sb="4" eb="6">
      <t>ヒモク</t>
    </rPh>
    <rPh sb="6" eb="7">
      <t>トウ</t>
    </rPh>
    <rPh sb="9" eb="11">
      <t>テキギ</t>
    </rPh>
    <rPh sb="11" eb="13">
      <t>ヘンコウ</t>
    </rPh>
    <rPh sb="15" eb="17">
      <t>ケッコウ</t>
    </rPh>
    <phoneticPr fontId="16"/>
  </si>
  <si>
    <t>※上記以外に記入欄が必要になる場合は、適宜追加してください。</t>
    <rPh sb="1" eb="3">
      <t>ジョウキ</t>
    </rPh>
    <rPh sb="3" eb="5">
      <t>イガイ</t>
    </rPh>
    <rPh sb="6" eb="8">
      <t>キニュウ</t>
    </rPh>
    <rPh sb="8" eb="9">
      <t>ラン</t>
    </rPh>
    <rPh sb="10" eb="12">
      <t>ヒツヨウ</t>
    </rPh>
    <rPh sb="15" eb="17">
      <t>バアイ</t>
    </rPh>
    <rPh sb="19" eb="21">
      <t>テキギ</t>
    </rPh>
    <rPh sb="21" eb="23">
      <t>ツイカ</t>
    </rPh>
    <phoneticPr fontId="16"/>
  </si>
  <si>
    <t>※金額は、消費税及び地方消費税相当額を除いた額を記入してください。</t>
    <rPh sb="19" eb="20">
      <t>ノゾ</t>
    </rPh>
    <rPh sb="22" eb="23">
      <t>ガク</t>
    </rPh>
    <phoneticPr fontId="16"/>
  </si>
  <si>
    <t>※電子データとして提出する際には、計算式（関数）が分かるようにしてください。</t>
    <rPh sb="1" eb="3">
      <t>デンシ</t>
    </rPh>
    <rPh sb="9" eb="11">
      <t>テイシュツ</t>
    </rPh>
    <rPh sb="13" eb="14">
      <t>サイ</t>
    </rPh>
    <rPh sb="17" eb="20">
      <t>ケイサンシキ</t>
    </rPh>
    <rPh sb="21" eb="23">
      <t>カンスウ</t>
    </rPh>
    <rPh sb="25" eb="26">
      <t>ワ</t>
    </rPh>
    <phoneticPr fontId="16"/>
  </si>
  <si>
    <t>（様式9-1）</t>
    <rPh sb="1" eb="3">
      <t>ヨウシキ</t>
    </rPh>
    <phoneticPr fontId="7"/>
  </si>
  <si>
    <t>空調設備計画書</t>
    <rPh sb="0" eb="2">
      <t>クウチョウ</t>
    </rPh>
    <rPh sb="2" eb="4">
      <t>セツビ</t>
    </rPh>
    <rPh sb="4" eb="6">
      <t>ケイカク</t>
    </rPh>
    <rPh sb="6" eb="7">
      <t>ショ</t>
    </rPh>
    <phoneticPr fontId="7"/>
  </si>
  <si>
    <t>（様式9-4）</t>
    <rPh sb="1" eb="3">
      <t>ヨウシキ</t>
    </rPh>
    <phoneticPr fontId="16"/>
  </si>
  <si>
    <t>(様式9-5）</t>
    <rPh sb="1" eb="3">
      <t>ヨウシキ</t>
    </rPh>
    <phoneticPr fontId="16"/>
  </si>
  <si>
    <t>基本協定書（案）</t>
    <rPh sb="0" eb="2">
      <t>キホン</t>
    </rPh>
    <rPh sb="2" eb="5">
      <t>キョウテイショ</t>
    </rPh>
    <rPh sb="6" eb="7">
      <t>アン</t>
    </rPh>
    <phoneticPr fontId="7"/>
  </si>
  <si>
    <t>（代表者）</t>
    <rPh sb="1" eb="4">
      <t>ダイヒョウシャ</t>
    </rPh>
    <phoneticPr fontId="7"/>
  </si>
  <si>
    <t>注１　Microsoft Excel®で作成してください。</t>
  </si>
  <si>
    <t>注２　本様式と様式1-2を電子メールに添付して送付してください。</t>
    <rPh sb="0" eb="1">
      <t>チュウ</t>
    </rPh>
    <rPh sb="3" eb="4">
      <t>ホン</t>
    </rPh>
    <rPh sb="4" eb="6">
      <t>ヨウシキ</t>
    </rPh>
    <rPh sb="7" eb="9">
      <t>ヨウシキ</t>
    </rPh>
    <rPh sb="13" eb="15">
      <t>デンシ</t>
    </rPh>
    <rPh sb="19" eb="21">
      <t>テンプ</t>
    </rPh>
    <rPh sb="23" eb="25">
      <t>ソウフ</t>
    </rPh>
    <phoneticPr fontId="7"/>
  </si>
  <si>
    <t>注５　Microsoft Excel®で作成の上、電子メールに添付して送付してください。</t>
    <rPh sb="31" eb="33">
      <t>テンプ</t>
    </rPh>
    <phoneticPr fontId="7"/>
  </si>
  <si>
    <t>※本様式については、Microsoft Excel®形式にて作成し、電子メールに添付して送付してください。</t>
    <rPh sb="1" eb="2">
      <t>ホン</t>
    </rPh>
    <rPh sb="2" eb="4">
      <t>ヨウシキ</t>
    </rPh>
    <rPh sb="26" eb="28">
      <t>ケイシキ</t>
    </rPh>
    <rPh sb="30" eb="32">
      <t>サクセイ</t>
    </rPh>
    <rPh sb="34" eb="36">
      <t>デンシ</t>
    </rPh>
    <rPh sb="40" eb="42">
      <t>テンプ</t>
    </rPh>
    <rPh sb="44" eb="46">
      <t>ソウフ</t>
    </rPh>
    <phoneticPr fontId="16"/>
  </si>
  <si>
    <t>※本様式については、Microsoft Excel®形式にて作成し、電子メールに添付して送付してください。</t>
    <phoneticPr fontId="16"/>
  </si>
  <si>
    <t>①</t>
    <phoneticPr fontId="7"/>
  </si>
  <si>
    <t>②</t>
    <phoneticPr fontId="7"/>
  </si>
  <si>
    <t>③</t>
    <phoneticPr fontId="7"/>
  </si>
  <si>
    <t>④</t>
    <phoneticPr fontId="7"/>
  </si>
  <si>
    <t>⑤</t>
    <phoneticPr fontId="7"/>
  </si>
  <si>
    <t>設計に係る費用</t>
    <rPh sb="0" eb="2">
      <t>セッケイ</t>
    </rPh>
    <rPh sb="3" eb="4">
      <t>カカ</t>
    </rPh>
    <rPh sb="5" eb="7">
      <t>ヒヨウ</t>
    </rPh>
    <phoneticPr fontId="7"/>
  </si>
  <si>
    <t>施工に係る費用</t>
    <rPh sb="0" eb="2">
      <t>セコウ</t>
    </rPh>
    <rPh sb="3" eb="4">
      <t>カカ</t>
    </rPh>
    <rPh sb="5" eb="7">
      <t>ヒヨウ</t>
    </rPh>
    <phoneticPr fontId="7"/>
  </si>
  <si>
    <t>工事監理に係る費用</t>
    <rPh sb="0" eb="2">
      <t>コウジ</t>
    </rPh>
    <rPh sb="2" eb="4">
      <t>カンリ</t>
    </rPh>
    <rPh sb="5" eb="6">
      <t>カカ</t>
    </rPh>
    <rPh sb="7" eb="9">
      <t>ヒヨウ</t>
    </rPh>
    <phoneticPr fontId="7"/>
  </si>
  <si>
    <t>所有権移転に係る費用</t>
    <rPh sb="0" eb="3">
      <t>ショユウケン</t>
    </rPh>
    <rPh sb="3" eb="5">
      <t>イテン</t>
    </rPh>
    <rPh sb="6" eb="7">
      <t>カカ</t>
    </rPh>
    <rPh sb="8" eb="10">
      <t>ヒヨウ</t>
    </rPh>
    <phoneticPr fontId="7"/>
  </si>
  <si>
    <t>内容</t>
    <rPh sb="0" eb="2">
      <t>ナイヨウ</t>
    </rPh>
    <phoneticPr fontId="7"/>
  </si>
  <si>
    <t>金額（税抜）</t>
    <rPh sb="0" eb="2">
      <t>キンガク</t>
    </rPh>
    <rPh sb="3" eb="4">
      <t>ゼイ</t>
    </rPh>
    <rPh sb="4" eb="5">
      <t>ヌ</t>
    </rPh>
    <phoneticPr fontId="7"/>
  </si>
  <si>
    <t>注４　水色のセルには数式が入っていますので、入力しないでください。</t>
    <phoneticPr fontId="7"/>
  </si>
  <si>
    <t>　　　 ただし、不都合がある場合は、適宜調整してください。</t>
    <rPh sb="8" eb="11">
      <t>フツゴウ</t>
    </rPh>
    <rPh sb="14" eb="16">
      <t>バアイ</t>
    </rPh>
    <rPh sb="18" eb="20">
      <t>テキギ</t>
    </rPh>
    <rPh sb="20" eb="22">
      <t>チョウセイ</t>
    </rPh>
    <phoneticPr fontId="7"/>
  </si>
  <si>
    <t>対象経費</t>
    <rPh sb="0" eb="2">
      <t>タイショウ</t>
    </rPh>
    <rPh sb="2" eb="4">
      <t>ケイヒ</t>
    </rPh>
    <phoneticPr fontId="7"/>
  </si>
  <si>
    <t>（様式5-5）</t>
    <phoneticPr fontId="7"/>
  </si>
  <si>
    <t>（単位：円）</t>
    <rPh sb="1" eb="3">
      <t>タンイ</t>
    </rPh>
    <rPh sb="4" eb="5">
      <t>エン</t>
    </rPh>
    <phoneticPr fontId="7"/>
  </si>
  <si>
    <t>注５　水色のセルには数式が入っていますので、入力しないでください。</t>
    <phoneticPr fontId="7"/>
  </si>
  <si>
    <t>維持管理に係る費用</t>
    <rPh sb="0" eb="2">
      <t>イジ</t>
    </rPh>
    <rPh sb="2" eb="4">
      <t>カンリ</t>
    </rPh>
    <rPh sb="5" eb="6">
      <t>カカ</t>
    </rPh>
    <rPh sb="7" eb="9">
      <t>ヒヨウ</t>
    </rPh>
    <phoneticPr fontId="7"/>
  </si>
  <si>
    <t>合　計</t>
    <phoneticPr fontId="7"/>
  </si>
  <si>
    <t>消費税等相当額</t>
    <phoneticPr fontId="7"/>
  </si>
  <si>
    <t>総合計</t>
    <phoneticPr fontId="7"/>
  </si>
  <si>
    <t>⑥</t>
    <phoneticPr fontId="7"/>
  </si>
  <si>
    <t>⑦</t>
    <phoneticPr fontId="7"/>
  </si>
  <si>
    <t>⑧</t>
    <phoneticPr fontId="7"/>
  </si>
  <si>
    <t>必要な費用を記載</t>
    <rPh sb="0" eb="2">
      <t>ヒツヨウ</t>
    </rPh>
    <rPh sb="3" eb="5">
      <t>ヒヨウ</t>
    </rPh>
    <rPh sb="6" eb="8">
      <t>キサイ</t>
    </rPh>
    <phoneticPr fontId="7"/>
  </si>
  <si>
    <t>注１　金額は円単位で入力し、税抜とし、１円未満の端数は切り捨てとしてください。</t>
    <rPh sb="14" eb="15">
      <t>ゼイ</t>
    </rPh>
    <rPh sb="15" eb="16">
      <t>ヌ</t>
    </rPh>
    <phoneticPr fontId="7"/>
  </si>
  <si>
    <t>注２　水色のセルには数式が入っていますので、入力しないでください。</t>
    <phoneticPr fontId="7"/>
  </si>
  <si>
    <t>消費税等相当額
（設計・施工等）</t>
    <rPh sb="0" eb="3">
      <t>ショウヒゼイ</t>
    </rPh>
    <rPh sb="3" eb="4">
      <t>トウ</t>
    </rPh>
    <rPh sb="4" eb="6">
      <t>ソウトウ</t>
    </rPh>
    <rPh sb="6" eb="7">
      <t>ガク</t>
    </rPh>
    <rPh sb="9" eb="11">
      <t>セッケイ</t>
    </rPh>
    <rPh sb="12" eb="14">
      <t>セコウ</t>
    </rPh>
    <rPh sb="14" eb="15">
      <t>ナド</t>
    </rPh>
    <phoneticPr fontId="7"/>
  </si>
  <si>
    <t>①以外の必要な費用を記載</t>
    <rPh sb="1" eb="3">
      <t>イガイ</t>
    </rPh>
    <rPh sb="4" eb="6">
      <t>ヒツヨウ</t>
    </rPh>
    <rPh sb="7" eb="9">
      <t>ヒヨウ</t>
    </rPh>
    <rPh sb="10" eb="12">
      <t>キサイ</t>
    </rPh>
    <phoneticPr fontId="7"/>
  </si>
  <si>
    <t>③</t>
    <phoneticPr fontId="7"/>
  </si>
  <si>
    <t>注３　支払額は、月単位で均等額となるように設定してください。</t>
    <rPh sb="0" eb="1">
      <t>チュウ</t>
    </rPh>
    <rPh sb="3" eb="5">
      <t>シハライ</t>
    </rPh>
    <rPh sb="5" eb="6">
      <t>ガク</t>
    </rPh>
    <rPh sb="8" eb="11">
      <t>ツキタンイ</t>
    </rPh>
    <rPh sb="12" eb="14">
      <t>キントウ</t>
    </rPh>
    <rPh sb="14" eb="15">
      <t>ガク</t>
    </rPh>
    <rPh sb="21" eb="23">
      <t>セッテイ</t>
    </rPh>
    <phoneticPr fontId="7"/>
  </si>
  <si>
    <t>　　　なお、端数が生じる場合は、第１回で調整してください。</t>
    <rPh sb="6" eb="8">
      <t>ハスウ</t>
    </rPh>
    <rPh sb="9" eb="10">
      <t>ショウ</t>
    </rPh>
    <rPh sb="12" eb="14">
      <t>バアイ</t>
    </rPh>
    <rPh sb="16" eb="17">
      <t>ダイ</t>
    </rPh>
    <rPh sb="18" eb="19">
      <t>カイ</t>
    </rPh>
    <rPh sb="20" eb="22">
      <t>チョウセイ</t>
    </rPh>
    <phoneticPr fontId="7"/>
  </si>
  <si>
    <t>維持管理期間内の空調設備運用に係るエネルギー費用の総額（税込）</t>
    <rPh sb="0" eb="2">
      <t>イジ</t>
    </rPh>
    <rPh sb="2" eb="4">
      <t>カンリ</t>
    </rPh>
    <rPh sb="4" eb="6">
      <t>キカン</t>
    </rPh>
    <rPh sb="6" eb="7">
      <t>ナイ</t>
    </rPh>
    <rPh sb="8" eb="12">
      <t>クウチョウセツビ</t>
    </rPh>
    <rPh sb="12" eb="14">
      <t>ウンヨウ</t>
    </rPh>
    <rPh sb="15" eb="16">
      <t>カカ</t>
    </rPh>
    <rPh sb="22" eb="24">
      <t>ヒヨウ</t>
    </rPh>
    <rPh sb="25" eb="27">
      <t>ソウガク</t>
    </rPh>
    <rPh sb="28" eb="30">
      <t>ゼイコ</t>
    </rPh>
    <phoneticPr fontId="7"/>
  </si>
  <si>
    <t>維持管理期間内の空調設備運用に係るエネルギー費用の総額（税抜）</t>
    <rPh sb="0" eb="2">
      <t>イジ</t>
    </rPh>
    <rPh sb="2" eb="4">
      <t>カンリ</t>
    </rPh>
    <rPh sb="4" eb="6">
      <t>キカン</t>
    </rPh>
    <rPh sb="6" eb="7">
      <t>ナイ</t>
    </rPh>
    <rPh sb="8" eb="12">
      <t>クウチョウセツビ</t>
    </rPh>
    <rPh sb="12" eb="14">
      <t>ウンヨウ</t>
    </rPh>
    <rPh sb="15" eb="16">
      <t>カカ</t>
    </rPh>
    <rPh sb="22" eb="24">
      <t>ヒヨウ</t>
    </rPh>
    <rPh sb="25" eb="27">
      <t>ソウガク</t>
    </rPh>
    <rPh sb="28" eb="29">
      <t>ゼイ</t>
    </rPh>
    <rPh sb="29" eb="30">
      <t>ヌ</t>
    </rPh>
    <phoneticPr fontId="7"/>
  </si>
  <si>
    <t>エネルギー費用
（税込）</t>
    <rPh sb="5" eb="7">
      <t>ヒヨウ</t>
    </rPh>
    <rPh sb="9" eb="11">
      <t>ゼイコ</t>
    </rPh>
    <phoneticPr fontId="7"/>
  </si>
  <si>
    <t>注１　金額は円単位で入力し、１円未満の端数は切り捨てとしてください。</t>
    <phoneticPr fontId="7"/>
  </si>
  <si>
    <t>※金額は円単位で入力し、１円未満の端数は切り捨てとしてください。</t>
    <phoneticPr fontId="7"/>
  </si>
  <si>
    <t>※他の様式の記載金額と整合させてください。</t>
    <rPh sb="1" eb="2">
      <t>タ</t>
    </rPh>
    <rPh sb="3" eb="5">
      <t>ヨウシキ</t>
    </rPh>
    <rPh sb="6" eb="8">
      <t>キサイ</t>
    </rPh>
    <rPh sb="8" eb="10">
      <t>キンガク</t>
    </rPh>
    <rPh sb="11" eb="13">
      <t>セイゴウ</t>
    </rPh>
    <phoneticPr fontId="16"/>
  </si>
  <si>
    <t>注１　金額は円単位で入力し、１円未満の端数は切り捨てとしてください。</t>
    <phoneticPr fontId="7"/>
  </si>
  <si>
    <t>注５　水色のセルには数式が入っていますので、入力しないでください。</t>
    <phoneticPr fontId="7"/>
  </si>
  <si>
    <t>(kVA)</t>
    <phoneticPr fontId="16"/>
  </si>
  <si>
    <t>(kW)</t>
    <phoneticPr fontId="16"/>
  </si>
  <si>
    <t>②/①
(％)</t>
    <phoneticPr fontId="16"/>
  </si>
  <si>
    <t>③/④
(％)</t>
    <phoneticPr fontId="16"/>
  </si>
  <si>
    <t>注１　「計画」の変圧器容量欄は、変圧器改修を行わない場合、「現状」の値を記入し、改修を行う場合、改修後の容量を記入してください。</t>
    <rPh sb="0" eb="1">
      <t>チュウ</t>
    </rPh>
    <rPh sb="4" eb="6">
      <t>ケイカク</t>
    </rPh>
    <rPh sb="8" eb="11">
      <t>ヘンアツキ</t>
    </rPh>
    <rPh sb="11" eb="13">
      <t>ヨウリョウ</t>
    </rPh>
    <rPh sb="13" eb="14">
      <t>ラン</t>
    </rPh>
    <rPh sb="16" eb="19">
      <t>ヘンアツキ</t>
    </rPh>
    <rPh sb="19" eb="21">
      <t>カイシュウ</t>
    </rPh>
    <rPh sb="22" eb="23">
      <t>オコナ</t>
    </rPh>
    <rPh sb="26" eb="28">
      <t>バアイ</t>
    </rPh>
    <rPh sb="30" eb="32">
      <t>ゲンジョウ</t>
    </rPh>
    <rPh sb="34" eb="35">
      <t>アタイ</t>
    </rPh>
    <rPh sb="36" eb="38">
      <t>キニュウ</t>
    </rPh>
    <rPh sb="40" eb="42">
      <t>カイシュウ</t>
    </rPh>
    <rPh sb="43" eb="44">
      <t>オコナ</t>
    </rPh>
    <rPh sb="45" eb="47">
      <t>バアイ</t>
    </rPh>
    <rPh sb="48" eb="51">
      <t>カイシュウゴ</t>
    </rPh>
    <rPh sb="52" eb="54">
      <t>ヨウリョウ</t>
    </rPh>
    <rPh sb="55" eb="57">
      <t>キニュウ</t>
    </rPh>
    <phoneticPr fontId="7"/>
  </si>
  <si>
    <t>注２　表中、「現状」欄の数値等は参考とし、現地の値を優先とします。</t>
    <rPh sb="0" eb="1">
      <t>チュウ</t>
    </rPh>
    <rPh sb="3" eb="5">
      <t>ヒョウチュウ</t>
    </rPh>
    <rPh sb="7" eb="9">
      <t>ゲンジョウ</t>
    </rPh>
    <rPh sb="10" eb="11">
      <t>ラン</t>
    </rPh>
    <rPh sb="12" eb="14">
      <t>スウチ</t>
    </rPh>
    <rPh sb="14" eb="15">
      <t>ナド</t>
    </rPh>
    <rPh sb="16" eb="18">
      <t>サンコウ</t>
    </rPh>
    <rPh sb="21" eb="23">
      <t>ゲンチ</t>
    </rPh>
    <rPh sb="24" eb="25">
      <t>アタイ</t>
    </rPh>
    <rPh sb="26" eb="28">
      <t>ユウセン</t>
    </rPh>
    <phoneticPr fontId="7"/>
  </si>
  <si>
    <t>注３　数式が入っている部分がありますが、不整合がある場合は、適宜調整してください。</t>
    <rPh sb="0" eb="1">
      <t>チュウ</t>
    </rPh>
    <rPh sb="3" eb="5">
      <t>スウシキ</t>
    </rPh>
    <rPh sb="6" eb="7">
      <t>ハイ</t>
    </rPh>
    <rPh sb="11" eb="13">
      <t>ブブン</t>
    </rPh>
    <rPh sb="20" eb="23">
      <t>フセイゴウ</t>
    </rPh>
    <rPh sb="26" eb="28">
      <t>バアイ</t>
    </rPh>
    <rPh sb="30" eb="32">
      <t>テキギ</t>
    </rPh>
    <rPh sb="32" eb="34">
      <t>チョウセイ</t>
    </rPh>
    <phoneticPr fontId="7"/>
  </si>
  <si>
    <t>ガス</t>
    <phoneticPr fontId="16"/>
  </si>
  <si>
    <t>ガス</t>
    <phoneticPr fontId="16"/>
  </si>
  <si>
    <t>ガス</t>
    <phoneticPr fontId="16"/>
  </si>
  <si>
    <t>（MW）</t>
    <phoneticPr fontId="16"/>
  </si>
  <si>
    <t>※橙色のセルには、別紙１に示す</t>
    <rPh sb="1" eb="3">
      <t>ダイダイイロ</t>
    </rPh>
    <rPh sb="9" eb="11">
      <t>ベッシ</t>
    </rPh>
    <rPh sb="13" eb="14">
      <t>シメ</t>
    </rPh>
    <phoneticPr fontId="16"/>
  </si>
  <si>
    <t>（MW）</t>
    <phoneticPr fontId="16"/>
  </si>
  <si>
    <t>(kW/kW)</t>
    <phoneticPr fontId="16"/>
  </si>
  <si>
    <r>
      <t>(m</t>
    </r>
    <r>
      <rPr>
        <vertAlign val="superscript"/>
        <sz val="10"/>
        <rFont val="ＭＳ Ｐゴシック"/>
        <family val="3"/>
        <charset val="128"/>
      </rPr>
      <t>3</t>
    </r>
    <r>
      <rPr>
        <sz val="10"/>
        <rFont val="ＭＳ Ｐゴシック"/>
        <family val="3"/>
        <charset val="128"/>
      </rPr>
      <t>/kW)</t>
    </r>
    <phoneticPr fontId="16"/>
  </si>
  <si>
    <t>kW ×　｛　( 185 ー</t>
    <phoneticPr fontId="16"/>
  </si>
  <si>
    <t>円/kWh ×</t>
    <rPh sb="0" eb="1">
      <t>エン</t>
    </rPh>
    <phoneticPr fontId="16"/>
  </si>
  <si>
    <t>+</t>
    <phoneticPr fontId="16"/>
  </si>
  <si>
    <t>kWh</t>
    <phoneticPr fontId="16"/>
  </si>
  <si>
    <t>kWh</t>
    <phoneticPr fontId="16"/>
  </si>
  <si>
    <t>+</t>
    <phoneticPr fontId="16"/>
  </si>
  <si>
    <t>電力量料金</t>
    <rPh sb="0" eb="2">
      <t>デンリョク</t>
    </rPh>
    <rPh sb="2" eb="3">
      <t>リョウ</t>
    </rPh>
    <rPh sb="3" eb="5">
      <t>リョウキン</t>
    </rPh>
    <phoneticPr fontId="16"/>
  </si>
  <si>
    <r>
      <t>m</t>
    </r>
    <r>
      <rPr>
        <vertAlign val="superscript"/>
        <sz val="10"/>
        <rFont val="ＭＳ Ｐゴシック"/>
        <family val="3"/>
        <charset val="128"/>
      </rPr>
      <t>3</t>
    </r>
    <r>
      <rPr>
        <sz val="10"/>
        <rFont val="ＭＳ Ｐゴシック"/>
        <family val="3"/>
        <charset val="128"/>
      </rPr>
      <t>　＋</t>
    </r>
    <phoneticPr fontId="16"/>
  </si>
  <si>
    <r>
      <t>m</t>
    </r>
    <r>
      <rPr>
        <vertAlign val="superscript"/>
        <sz val="10"/>
        <rFont val="ＭＳ Ｐゴシック"/>
        <family val="3"/>
        <charset val="128"/>
      </rPr>
      <t>3</t>
    </r>
    <phoneticPr fontId="16"/>
  </si>
  <si>
    <r>
      <t>m</t>
    </r>
    <r>
      <rPr>
        <vertAlign val="superscript"/>
        <sz val="10"/>
        <rFont val="ＭＳ Ｐゴシック"/>
        <family val="3"/>
        <charset val="128"/>
      </rPr>
      <t>3</t>
    </r>
    <r>
      <rPr>
        <sz val="10"/>
        <rFont val="ＭＳ Ｐゴシック"/>
        <family val="3"/>
        <charset val="128"/>
      </rPr>
      <t>　＋</t>
    </r>
    <phoneticPr fontId="16"/>
  </si>
  <si>
    <r>
      <t>m</t>
    </r>
    <r>
      <rPr>
        <vertAlign val="superscript"/>
        <sz val="10"/>
        <rFont val="ＭＳ Ｐゴシック"/>
        <family val="3"/>
        <charset val="128"/>
      </rPr>
      <t>3</t>
    </r>
    <phoneticPr fontId="16"/>
  </si>
  <si>
    <t>(別紙1)</t>
    <rPh sb="1" eb="3">
      <t>ベッシ</t>
    </rPh>
    <phoneticPr fontId="7"/>
  </si>
  <si>
    <t>エネルギー費用の算定で使用する単価</t>
    <rPh sb="11" eb="13">
      <t>シヨウ</t>
    </rPh>
    <rPh sb="15" eb="17">
      <t>タンカ</t>
    </rPh>
    <phoneticPr fontId="7"/>
  </si>
  <si>
    <t>＋｛（燃料費調整額）＋（再生可能エネルギー促進賦課金）｝×（使用電力量）</t>
    <rPh sb="12" eb="14">
      <t>サイセイ</t>
    </rPh>
    <rPh sb="14" eb="16">
      <t>カノウ</t>
    </rPh>
    <rPh sb="21" eb="23">
      <t>ソクシン</t>
    </rPh>
    <rPh sb="23" eb="26">
      <t>フカキン</t>
    </rPh>
    <rPh sb="30" eb="32">
      <t>シヨウ</t>
    </rPh>
    <rPh sb="32" eb="35">
      <t>デンリョクリョウ</t>
    </rPh>
    <phoneticPr fontId="7"/>
  </si>
  <si>
    <t>　</t>
    <phoneticPr fontId="7"/>
  </si>
  <si>
    <t>(円/年)</t>
    <rPh sb="1" eb="2">
      <t>エン</t>
    </rPh>
    <rPh sb="3" eb="4">
      <t>ネン</t>
    </rPh>
    <phoneticPr fontId="16"/>
  </si>
  <si>
    <t>★金額は税込で記入してください。</t>
    <rPh sb="1" eb="3">
      <t>キンガク</t>
    </rPh>
    <rPh sb="4" eb="6">
      <t>ゼイコミ</t>
    </rPh>
    <rPh sb="7" eb="9">
      <t>キニュウ</t>
    </rPh>
    <phoneticPr fontId="16"/>
  </si>
  <si>
    <t>注1：蓄熱式の場合は、蓄熱利用時の能力、消費電力を記入してください。</t>
    <rPh sb="0" eb="1">
      <t>チュウ</t>
    </rPh>
    <rPh sb="3" eb="5">
      <t>チクネツ</t>
    </rPh>
    <rPh sb="5" eb="6">
      <t>シキ</t>
    </rPh>
    <rPh sb="7" eb="9">
      <t>バアイ</t>
    </rPh>
    <rPh sb="11" eb="13">
      <t>チクネツ</t>
    </rPh>
    <rPh sb="13" eb="15">
      <t>リヨウ</t>
    </rPh>
    <rPh sb="15" eb="16">
      <t>ジ</t>
    </rPh>
    <rPh sb="17" eb="19">
      <t>ノウリョク</t>
    </rPh>
    <rPh sb="20" eb="22">
      <t>ショウヒ</t>
    </rPh>
    <rPh sb="22" eb="24">
      <t>デンリョク</t>
    </rPh>
    <rPh sb="25" eb="27">
      <t>キニュウ</t>
    </rPh>
    <phoneticPr fontId="16"/>
  </si>
  <si>
    <t>注2：空調運転時間帯以外の時間帯に機器が消費する電力を記入してください。(但し、待機電力を消費しない特別な措置を講じる場合はその旨を明記してください)</t>
    <rPh sb="0" eb="1">
      <t>チュウ</t>
    </rPh>
    <rPh sb="3" eb="5">
      <t>クウチョウ</t>
    </rPh>
    <rPh sb="5" eb="7">
      <t>ウンテン</t>
    </rPh>
    <rPh sb="7" eb="10">
      <t>ジカンタイ</t>
    </rPh>
    <rPh sb="10" eb="12">
      <t>イガイ</t>
    </rPh>
    <rPh sb="13" eb="16">
      <t>ジカンタイ</t>
    </rPh>
    <rPh sb="17" eb="19">
      <t>キキ</t>
    </rPh>
    <rPh sb="20" eb="22">
      <t>ショウヒ</t>
    </rPh>
    <rPh sb="24" eb="26">
      <t>デンリョク</t>
    </rPh>
    <rPh sb="27" eb="29">
      <t>キニュウ</t>
    </rPh>
    <phoneticPr fontId="16"/>
  </si>
  <si>
    <t>※基本料金（本事業による増加分）については、12ヶ月分を計上してください。</t>
    <rPh sb="1" eb="3">
      <t>キホン</t>
    </rPh>
    <rPh sb="3" eb="5">
      <t>リョウキン</t>
    </rPh>
    <rPh sb="6" eb="9">
      <t>ホンジギョウ</t>
    </rPh>
    <rPh sb="12" eb="15">
      <t>ゾウカブン</t>
    </rPh>
    <rPh sb="25" eb="26">
      <t>ゲツ</t>
    </rPh>
    <rPh sb="26" eb="27">
      <t>ブン</t>
    </rPh>
    <rPh sb="28" eb="30">
      <t>ケイジョウ</t>
    </rPh>
    <phoneticPr fontId="16"/>
  </si>
  <si>
    <t>注３　維持管理期間内の空調設備運用に係るエネルギー費用の総額（税抜）は、維持管理期間内の空調設備運用に係るエネルギー費用の総額（税込）から算出してください。</t>
    <rPh sb="0" eb="1">
      <t>チュウ</t>
    </rPh>
    <rPh sb="69" eb="71">
      <t>サンシュツ</t>
    </rPh>
    <phoneticPr fontId="7"/>
  </si>
  <si>
    <t>（kW）</t>
    <phoneticPr fontId="16"/>
  </si>
  <si>
    <t>０１</t>
    <phoneticPr fontId="16"/>
  </si>
  <si>
    <t>Ａ</t>
    <phoneticPr fontId="16"/>
  </si>
  <si>
    <t>Ｂ</t>
    <phoneticPr fontId="16"/>
  </si>
  <si>
    <t>Ｃ</t>
    <phoneticPr fontId="16"/>
  </si>
  <si>
    <t>Ｄ</t>
    <phoneticPr fontId="16"/>
  </si>
  <si>
    <t>Ｅ</t>
    <phoneticPr fontId="16"/>
  </si>
  <si>
    <t>Ｆ</t>
    <phoneticPr fontId="16"/>
  </si>
  <si>
    <t>Ｇ</t>
    <phoneticPr fontId="16"/>
  </si>
  <si>
    <t>Ｈ</t>
    <phoneticPr fontId="16"/>
  </si>
  <si>
    <t>Ｉ</t>
    <phoneticPr fontId="16"/>
  </si>
  <si>
    <t>Ｊ</t>
    <phoneticPr fontId="16"/>
  </si>
  <si>
    <t>a</t>
    <phoneticPr fontId="16"/>
  </si>
  <si>
    <t>b</t>
    <phoneticPr fontId="16"/>
  </si>
  <si>
    <t>c</t>
    <phoneticPr fontId="16"/>
  </si>
  <si>
    <t>ｄ</t>
    <phoneticPr fontId="16"/>
  </si>
  <si>
    <t>e</t>
    <phoneticPr fontId="16"/>
  </si>
  <si>
    <t>f</t>
    <phoneticPr fontId="16"/>
  </si>
  <si>
    <t>参考図書の貸与申込書</t>
    <rPh sb="0" eb="2">
      <t>サンコウ</t>
    </rPh>
    <rPh sb="2" eb="4">
      <t>トショ</t>
    </rPh>
    <rPh sb="5" eb="7">
      <t>タイヨ</t>
    </rPh>
    <rPh sb="7" eb="10">
      <t>モウシコミショ</t>
    </rPh>
    <phoneticPr fontId="16"/>
  </si>
  <si>
    <t>参考図書の貸与誓約書</t>
    <rPh sb="0" eb="2">
      <t>サンコウ</t>
    </rPh>
    <rPh sb="2" eb="4">
      <t>トショ</t>
    </rPh>
    <rPh sb="5" eb="7">
      <t>タイヨ</t>
    </rPh>
    <rPh sb="7" eb="10">
      <t>セイヤクショ</t>
    </rPh>
    <phoneticPr fontId="16"/>
  </si>
  <si>
    <t>注２　消費税率は10％とします。</t>
    <phoneticPr fontId="7"/>
  </si>
  <si>
    <t>サービス対価Ａ</t>
    <rPh sb="4" eb="6">
      <t>タイカ</t>
    </rPh>
    <phoneticPr fontId="7"/>
  </si>
  <si>
    <t>Ａ対象額
（税抜）</t>
    <rPh sb="1" eb="3">
      <t>タイショウ</t>
    </rPh>
    <rPh sb="3" eb="4">
      <t>ガク</t>
    </rPh>
    <rPh sb="6" eb="7">
      <t>ゼイ</t>
    </rPh>
    <rPh sb="7" eb="8">
      <t>ヌ</t>
    </rPh>
    <phoneticPr fontId="7"/>
  </si>
  <si>
    <t>　うち、設計・施工等のサービス対価</t>
    <rPh sb="4" eb="6">
      <t>セッケイ</t>
    </rPh>
    <rPh sb="7" eb="9">
      <t>セコウ</t>
    </rPh>
    <rPh sb="9" eb="10">
      <t>トウ</t>
    </rPh>
    <rPh sb="15" eb="17">
      <t>タイカ</t>
    </rPh>
    <phoneticPr fontId="16"/>
  </si>
  <si>
    <t>西小学校</t>
  </si>
  <si>
    <t>東小学校</t>
  </si>
  <si>
    <t>県居小学校</t>
  </si>
  <si>
    <t>相生小学校</t>
  </si>
  <si>
    <t>竜禅寺小学校</t>
  </si>
  <si>
    <t>追分小学校</t>
  </si>
  <si>
    <t>佐藤小学校</t>
  </si>
  <si>
    <t>広沢小学校</t>
  </si>
  <si>
    <t>曳馬小学校</t>
  </si>
  <si>
    <t>富塚小学校</t>
  </si>
  <si>
    <t>白脇小学校</t>
  </si>
  <si>
    <t>蒲小学校</t>
  </si>
  <si>
    <t>浅間小学校</t>
  </si>
  <si>
    <t>鴨江小学校</t>
  </si>
  <si>
    <t>新津小学校</t>
  </si>
  <si>
    <t>河輪小学校</t>
  </si>
  <si>
    <t>城北小学校</t>
  </si>
  <si>
    <t>和田小学校</t>
  </si>
  <si>
    <t>与進小学校</t>
  </si>
  <si>
    <t>豊西小学校</t>
  </si>
  <si>
    <t>笠井小学校</t>
  </si>
  <si>
    <t>中ノ町小学校</t>
  </si>
  <si>
    <t>芳川小学校</t>
  </si>
  <si>
    <t>飯田小学校</t>
  </si>
  <si>
    <t>花川小学校</t>
  </si>
  <si>
    <t>入野小学校</t>
  </si>
  <si>
    <t>積志小学校</t>
  </si>
  <si>
    <t>篠原小学校</t>
  </si>
  <si>
    <t>村櫛小学校</t>
  </si>
  <si>
    <t>砂丘小学校</t>
  </si>
  <si>
    <t>中郡小学校</t>
  </si>
  <si>
    <t>佐鳴台小学校</t>
  </si>
  <si>
    <t>富塚西小学校</t>
  </si>
  <si>
    <t>芳川北小学校</t>
  </si>
  <si>
    <t>西都台小学校</t>
  </si>
  <si>
    <t>和田東小学校</t>
  </si>
  <si>
    <t>大平台小学校</t>
  </si>
  <si>
    <t>気賀小学校</t>
  </si>
  <si>
    <t>西気賀小学校</t>
  </si>
  <si>
    <t>伊目小学校</t>
  </si>
  <si>
    <t>中川小学校</t>
  </si>
  <si>
    <t>井伊谷小学校</t>
  </si>
  <si>
    <t>金指小学校</t>
  </si>
  <si>
    <t>奥山小学校</t>
  </si>
  <si>
    <t>三ヶ日東小学校</t>
  </si>
  <si>
    <t>三ヶ日西小学校</t>
  </si>
  <si>
    <t>平山小学校</t>
  </si>
  <si>
    <t>尾奈小学校</t>
  </si>
  <si>
    <t>双葉小学校</t>
  </si>
  <si>
    <t>南の星小学校</t>
  </si>
  <si>
    <t>■中学校</t>
    <rPh sb="1" eb="4">
      <t>チュウガッコウ</t>
    </rPh>
    <phoneticPr fontId="7"/>
  </si>
  <si>
    <t>■小学校</t>
    <rPh sb="1" eb="4">
      <t>ショウガッコウ</t>
    </rPh>
    <phoneticPr fontId="7"/>
  </si>
  <si>
    <t>南部中学校</t>
  </si>
  <si>
    <t>北部中学校</t>
  </si>
  <si>
    <t>八幡中学校</t>
  </si>
  <si>
    <t>曳馬中学校</t>
  </si>
  <si>
    <t>新津中学校</t>
  </si>
  <si>
    <t>江西中学校</t>
  </si>
  <si>
    <t>蜆塚中学校</t>
  </si>
  <si>
    <t>天竜中学校</t>
  </si>
  <si>
    <t>与進中学校</t>
  </si>
  <si>
    <t>笠井中学校</t>
  </si>
  <si>
    <t>南陽中学校</t>
  </si>
  <si>
    <t>神久呂中学校</t>
  </si>
  <si>
    <t>入野中学校</t>
  </si>
  <si>
    <t>積志中学校</t>
  </si>
  <si>
    <t>篠原中学校</t>
  </si>
  <si>
    <t>江南中学校</t>
  </si>
  <si>
    <t>東陽中学校</t>
  </si>
  <si>
    <t>佐鳴台中学校</t>
  </si>
  <si>
    <t>富塚中学校</t>
  </si>
  <si>
    <t>可美中学校</t>
  </si>
  <si>
    <t>細江中学校</t>
  </si>
  <si>
    <t>引佐南部中学校</t>
  </si>
  <si>
    <t>三ヶ日中学校</t>
  </si>
  <si>
    <t>■中学校</t>
    <rPh sb="1" eb="4">
      <t>チュウガッコウ</t>
    </rPh>
    <phoneticPr fontId="7"/>
  </si>
  <si>
    <t>(様式9-2-1）</t>
    <rPh sb="1" eb="3">
      <t>ヨウシキ</t>
    </rPh>
    <phoneticPr fontId="16"/>
  </si>
  <si>
    <t>(様式9-2-2）</t>
    <rPh sb="1" eb="3">
      <t>ヨウシキ</t>
    </rPh>
    <phoneticPr fontId="16"/>
  </si>
  <si>
    <r>
      <t>(m</t>
    </r>
    <r>
      <rPr>
        <vertAlign val="superscript"/>
        <sz val="11"/>
        <rFont val="ＭＳ Ｐゴシック"/>
        <family val="3"/>
        <charset val="128"/>
      </rPr>
      <t>4/年)</t>
    </r>
    <r>
      <rPr>
        <sz val="11"/>
        <rFont val="ＭＳ Ｐゴシック"/>
        <family val="3"/>
        <charset val="128"/>
      </rPr>
      <t/>
    </r>
    <rPh sb="4" eb="5">
      <t>ネン</t>
    </rPh>
    <phoneticPr fontId="16"/>
  </si>
  <si>
    <t>注１　料金の金額は円単位で入力し、１円未満の端数は切り捨てとしてください。</t>
    <rPh sb="0" eb="1">
      <t>チュウ</t>
    </rPh>
    <rPh sb="3" eb="5">
      <t>リョウキン</t>
    </rPh>
    <rPh sb="6" eb="8">
      <t>キンガク</t>
    </rPh>
    <rPh sb="9" eb="10">
      <t>エン</t>
    </rPh>
    <rPh sb="10" eb="12">
      <t>タンイ</t>
    </rPh>
    <rPh sb="13" eb="15">
      <t>ニュウリョク</t>
    </rPh>
    <rPh sb="18" eb="19">
      <t>エン</t>
    </rPh>
    <rPh sb="19" eb="21">
      <t>ミマン</t>
    </rPh>
    <rPh sb="22" eb="24">
      <t>ハスウ</t>
    </rPh>
    <rPh sb="25" eb="26">
      <t>キ</t>
    </rPh>
    <rPh sb="27" eb="28">
      <t>ス</t>
    </rPh>
    <phoneticPr fontId="7"/>
  </si>
  <si>
    <t>注２　料金の計算に当たっては、基本料金の増加分や契約体系の変更による従来使用分の料金増も計上して下さい（12か月分)。</t>
    <phoneticPr fontId="7"/>
  </si>
  <si>
    <t>注３　整備年度の料金は、整備完了月に応じて要求水準書に示す標準提供時期を勘案し、適切に算出してください。</t>
    <phoneticPr fontId="7"/>
  </si>
  <si>
    <t>注４　消費量及び料金は、様式9-4と整合させてください。</t>
    <rPh sb="0" eb="1">
      <t>チュウ</t>
    </rPh>
    <rPh sb="3" eb="6">
      <t>ショウヒリョウ</t>
    </rPh>
    <rPh sb="6" eb="7">
      <t>オヨ</t>
    </rPh>
    <rPh sb="8" eb="10">
      <t>リョウキン</t>
    </rPh>
    <rPh sb="12" eb="14">
      <t>ヨウシキ</t>
    </rPh>
    <rPh sb="18" eb="20">
      <t>セイゴウ</t>
    </rPh>
    <phoneticPr fontId="7"/>
  </si>
  <si>
    <t>注５　数式が入っている部分がありますが、不整合がある場合は、適宜調整してください。</t>
    <rPh sb="0" eb="1">
      <t>チュウ</t>
    </rPh>
    <rPh sb="3" eb="5">
      <t>スウシキ</t>
    </rPh>
    <rPh sb="6" eb="7">
      <t>ハイ</t>
    </rPh>
    <rPh sb="11" eb="13">
      <t>ブブン</t>
    </rPh>
    <rPh sb="20" eb="23">
      <t>フセイゴウ</t>
    </rPh>
    <rPh sb="26" eb="28">
      <t>バアイ</t>
    </rPh>
    <rPh sb="30" eb="32">
      <t>テキギ</t>
    </rPh>
    <rPh sb="32" eb="34">
      <t>チョウセイ</t>
    </rPh>
    <phoneticPr fontId="7"/>
  </si>
  <si>
    <t>(様式9-3-1）</t>
    <rPh sb="1" eb="3">
      <t>ヨウシキ</t>
    </rPh>
    <phoneticPr fontId="16"/>
  </si>
  <si>
    <t>(様式9-3-2）</t>
    <rPh sb="1" eb="3">
      <t>ヨウシキ</t>
    </rPh>
    <phoneticPr fontId="16"/>
  </si>
  <si>
    <t>南部中学校</t>
    <phoneticPr fontId="7"/>
  </si>
  <si>
    <t>北部中学校</t>
    <phoneticPr fontId="7"/>
  </si>
  <si>
    <t>八幡中学校</t>
    <phoneticPr fontId="7"/>
  </si>
  <si>
    <t>曳馬中学校</t>
    <phoneticPr fontId="7"/>
  </si>
  <si>
    <t>新津中学校</t>
    <phoneticPr fontId="7"/>
  </si>
  <si>
    <t>江西中学校</t>
    <phoneticPr fontId="7"/>
  </si>
  <si>
    <t>蜆塚中学校</t>
    <phoneticPr fontId="7"/>
  </si>
  <si>
    <t>天竜中学校</t>
    <phoneticPr fontId="7"/>
  </si>
  <si>
    <t>与進中学校</t>
    <phoneticPr fontId="7"/>
  </si>
  <si>
    <t>笠井中学校</t>
    <phoneticPr fontId="7"/>
  </si>
  <si>
    <t>南陽中学校</t>
    <phoneticPr fontId="7"/>
  </si>
  <si>
    <t>神久呂中学校</t>
    <phoneticPr fontId="7"/>
  </si>
  <si>
    <t>入野中学校</t>
    <phoneticPr fontId="7"/>
  </si>
  <si>
    <t>積志中学校</t>
    <phoneticPr fontId="7"/>
  </si>
  <si>
    <t>篠原中学校</t>
    <phoneticPr fontId="7"/>
  </si>
  <si>
    <t>江南中学校</t>
    <phoneticPr fontId="7"/>
  </si>
  <si>
    <t>東陽中学校</t>
    <phoneticPr fontId="7"/>
  </si>
  <si>
    <t>佐鳴台中学校</t>
    <phoneticPr fontId="7"/>
  </si>
  <si>
    <t>富塚中学校</t>
    <phoneticPr fontId="7"/>
  </si>
  <si>
    <t>可美中学校</t>
    <phoneticPr fontId="7"/>
  </si>
  <si>
    <t>細江中学校</t>
    <phoneticPr fontId="7"/>
  </si>
  <si>
    <t>引佐南部中学校</t>
    <phoneticPr fontId="7"/>
  </si>
  <si>
    <t>三ヶ日中学校</t>
    <phoneticPr fontId="7"/>
  </si>
  <si>
    <t>入札説明書等に関する説明会の参加申込書</t>
    <rPh sb="0" eb="2">
      <t>ニュウサツ</t>
    </rPh>
    <rPh sb="2" eb="5">
      <t>セツメイショ</t>
    </rPh>
    <rPh sb="5" eb="6">
      <t>トウ</t>
    </rPh>
    <rPh sb="7" eb="8">
      <t>カン</t>
    </rPh>
    <rPh sb="10" eb="13">
      <t>セツメイカイ</t>
    </rPh>
    <phoneticPr fontId="16"/>
  </si>
  <si>
    <t>ＤＶＤ　番号</t>
    <rPh sb="4" eb="6">
      <t>バンゴウ</t>
    </rPh>
    <phoneticPr fontId="16"/>
  </si>
  <si>
    <t>維持管理のサービス対価（Ｂ）の内訳</t>
    <rPh sb="0" eb="2">
      <t>イジ</t>
    </rPh>
    <rPh sb="2" eb="4">
      <t>カンリ</t>
    </rPh>
    <rPh sb="9" eb="11">
      <t>タイカ</t>
    </rPh>
    <rPh sb="15" eb="17">
      <t>ウチワケ</t>
    </rPh>
    <phoneticPr fontId="7"/>
  </si>
  <si>
    <t>設計・施工等のサービス対価（Ａ）の内訳</t>
    <rPh sb="0" eb="2">
      <t>セッケイ</t>
    </rPh>
    <rPh sb="3" eb="5">
      <t>セコウ</t>
    </rPh>
    <rPh sb="5" eb="6">
      <t>トウ</t>
    </rPh>
    <rPh sb="11" eb="13">
      <t>タイカ</t>
    </rPh>
    <rPh sb="17" eb="19">
      <t>ウチワケ</t>
    </rPh>
    <phoneticPr fontId="7"/>
  </si>
  <si>
    <t>学校ごとの設計・施工等のサービス対価（Ａ）の内訳</t>
    <rPh sb="0" eb="2">
      <t>ガッコウ</t>
    </rPh>
    <rPh sb="5" eb="7">
      <t>セッケイ</t>
    </rPh>
    <rPh sb="8" eb="10">
      <t>セコウ</t>
    </rPh>
    <rPh sb="10" eb="11">
      <t>トウ</t>
    </rPh>
    <rPh sb="16" eb="18">
      <t>タイカ</t>
    </rPh>
    <rPh sb="22" eb="24">
      <t>ウチワケ</t>
    </rPh>
    <phoneticPr fontId="7"/>
  </si>
  <si>
    <t>設計・施工等のサービス対価（Ａ）支払表</t>
    <rPh sb="0" eb="2">
      <t>セッケイ</t>
    </rPh>
    <rPh sb="3" eb="5">
      <t>セコウ</t>
    </rPh>
    <rPh sb="5" eb="6">
      <t>トウ</t>
    </rPh>
    <rPh sb="11" eb="13">
      <t>タイカ</t>
    </rPh>
    <rPh sb="16" eb="18">
      <t>シハライ</t>
    </rPh>
    <rPh sb="18" eb="19">
      <t>ヒョウ</t>
    </rPh>
    <phoneticPr fontId="7"/>
  </si>
  <si>
    <t>学校ごとの維持管理のサービス対価（Ｂ）の内訳</t>
    <rPh sb="0" eb="2">
      <t>ガッコウ</t>
    </rPh>
    <rPh sb="5" eb="7">
      <t>イジ</t>
    </rPh>
    <rPh sb="7" eb="9">
      <t>カンリ</t>
    </rPh>
    <rPh sb="14" eb="16">
      <t>タイカ</t>
    </rPh>
    <rPh sb="20" eb="22">
      <t>ウチワケ</t>
    </rPh>
    <phoneticPr fontId="7"/>
  </si>
  <si>
    <t>小計</t>
    <rPh sb="0" eb="1">
      <t>ショウ</t>
    </rPh>
    <rPh sb="1" eb="2">
      <t>ケイ</t>
    </rPh>
    <phoneticPr fontId="7"/>
  </si>
  <si>
    <t>維持管理のサービス対価（Ｂ）支払表</t>
    <rPh sb="0" eb="2">
      <t>イジ</t>
    </rPh>
    <rPh sb="2" eb="4">
      <t>カンリ</t>
    </rPh>
    <rPh sb="9" eb="11">
      <t>タイカ</t>
    </rPh>
    <rPh sb="14" eb="16">
      <t>シハライ</t>
    </rPh>
    <rPh sb="16" eb="17">
      <t>ヒョウ</t>
    </rPh>
    <phoneticPr fontId="7"/>
  </si>
  <si>
    <t>空調最大
電流値(A)
②</t>
    <rPh sb="0" eb="2">
      <t>クウチョウ</t>
    </rPh>
    <rPh sb="2" eb="4">
      <t>サイダイ</t>
    </rPh>
    <rPh sb="5" eb="7">
      <t>デンリュウ</t>
    </rPh>
    <rPh sb="7" eb="8">
      <t>チ</t>
    </rPh>
    <phoneticPr fontId="16"/>
  </si>
  <si>
    <t>空調最大
電流値(A)
④</t>
    <rPh sb="0" eb="2">
      <t>クウチョウ</t>
    </rPh>
    <rPh sb="2" eb="4">
      <t>サイダイ</t>
    </rPh>
    <rPh sb="5" eb="7">
      <t>デンリュウ</t>
    </rPh>
    <rPh sb="7" eb="8">
      <t>チ</t>
    </rPh>
    <phoneticPr fontId="16"/>
  </si>
  <si>
    <t>★エネルギー料金の各単価は、別紙１の金額を用いてください。</t>
    <rPh sb="14" eb="16">
      <t>ベッシ</t>
    </rPh>
    <rPh sb="18" eb="20">
      <t>キンガク</t>
    </rPh>
    <rPh sb="21" eb="22">
      <t>モチ</t>
    </rPh>
    <phoneticPr fontId="16"/>
  </si>
  <si>
    <t>小計（税抜）</t>
    <rPh sb="0" eb="1">
      <t>ショウ</t>
    </rPh>
    <rPh sb="1" eb="2">
      <t>ケイ</t>
    </rPh>
    <rPh sb="3" eb="4">
      <t>ゼイ</t>
    </rPh>
    <rPh sb="4" eb="5">
      <t>ヌ</t>
    </rPh>
    <phoneticPr fontId="7"/>
  </si>
  <si>
    <t>合計（税抜）＝Ａ対象額</t>
    <rPh sb="0" eb="2">
      <t>ゴウケイ</t>
    </rPh>
    <rPh sb="3" eb="4">
      <t>ゼイ</t>
    </rPh>
    <rPh sb="4" eb="5">
      <t>ヌ</t>
    </rPh>
    <rPh sb="8" eb="10">
      <t>タイショウ</t>
    </rPh>
    <rPh sb="10" eb="11">
      <t>ガク</t>
    </rPh>
    <phoneticPr fontId="7"/>
  </si>
  <si>
    <t>小　計</t>
    <rPh sb="0" eb="1">
      <t>ショウ</t>
    </rPh>
    <phoneticPr fontId="7"/>
  </si>
  <si>
    <t>●受電容量計画表（小学校）</t>
    <rPh sb="1" eb="3">
      <t>ジュデン</t>
    </rPh>
    <rPh sb="3" eb="5">
      <t>ヨウリョウ</t>
    </rPh>
    <rPh sb="5" eb="7">
      <t>ケイカク</t>
    </rPh>
    <rPh sb="7" eb="8">
      <t>ヒョウ</t>
    </rPh>
    <rPh sb="9" eb="12">
      <t>ショウガッコウ</t>
    </rPh>
    <phoneticPr fontId="16"/>
  </si>
  <si>
    <t>●受電容量計画表（中学校）</t>
    <rPh sb="1" eb="3">
      <t>ジュデン</t>
    </rPh>
    <rPh sb="3" eb="5">
      <t>ヨウリョウ</t>
    </rPh>
    <rPh sb="5" eb="7">
      <t>ケイカク</t>
    </rPh>
    <rPh sb="7" eb="8">
      <t>ヒョウ</t>
    </rPh>
    <rPh sb="9" eb="10">
      <t>チュウ</t>
    </rPh>
    <phoneticPr fontId="16"/>
  </si>
  <si>
    <t>●エネルギー量総括表（小学校）</t>
    <rPh sb="6" eb="7">
      <t>リョウ</t>
    </rPh>
    <rPh sb="7" eb="9">
      <t>ソウカツ</t>
    </rPh>
    <rPh sb="9" eb="10">
      <t>オモテ</t>
    </rPh>
    <phoneticPr fontId="16"/>
  </si>
  <si>
    <t>●エネルギー量総括表（中学校）</t>
    <rPh sb="6" eb="7">
      <t>リョウ</t>
    </rPh>
    <rPh sb="7" eb="9">
      <t>ソウカツ</t>
    </rPh>
    <rPh sb="9" eb="10">
      <t>オモテ</t>
    </rPh>
    <rPh sb="11" eb="12">
      <t>チュウ</t>
    </rPh>
    <phoneticPr fontId="16"/>
  </si>
  <si>
    <t>総計</t>
    <rPh sb="0" eb="2">
      <t>ソウケイ</t>
    </rPh>
    <phoneticPr fontId="7"/>
  </si>
  <si>
    <t>注１　Ａ３片面横使い横書きで記入してください。なお、記入欄及び項目については適宜調整してください。</t>
    <rPh sb="0" eb="1">
      <t>チュウ</t>
    </rPh>
    <rPh sb="5" eb="7">
      <t>カタメン</t>
    </rPh>
    <rPh sb="7" eb="8">
      <t>ヨコ</t>
    </rPh>
    <rPh sb="29" eb="30">
      <t>オヨ</t>
    </rPh>
    <rPh sb="31" eb="33">
      <t>コウモク</t>
    </rPh>
    <phoneticPr fontId="16"/>
  </si>
  <si>
    <t>令和9年</t>
    <rPh sb="3" eb="4">
      <t>ネン</t>
    </rPh>
    <phoneticPr fontId="7"/>
  </si>
  <si>
    <t>令和10年</t>
    <rPh sb="4" eb="5">
      <t>ネン</t>
    </rPh>
    <phoneticPr fontId="7"/>
  </si>
  <si>
    <t>令和11年</t>
    <rPh sb="4" eb="5">
      <t>ネン</t>
    </rPh>
    <phoneticPr fontId="7"/>
  </si>
  <si>
    <t>令和12年</t>
    <rPh sb="4" eb="5">
      <t>ネン</t>
    </rPh>
    <phoneticPr fontId="7"/>
  </si>
  <si>
    <t>令和13年</t>
    <rPh sb="4" eb="5">
      <t>ネン</t>
    </rPh>
    <phoneticPr fontId="7"/>
  </si>
  <si>
    <t>令和14年</t>
    <rPh sb="4" eb="5">
      <t>ネン</t>
    </rPh>
    <phoneticPr fontId="7"/>
  </si>
  <si>
    <t>令和15年</t>
    <rPh sb="4" eb="5">
      <t>ネン</t>
    </rPh>
    <phoneticPr fontId="7"/>
  </si>
  <si>
    <t>令和7年度</t>
    <rPh sb="0" eb="1">
      <t>レイ</t>
    </rPh>
    <rPh sb="1" eb="2">
      <t>ワ</t>
    </rPh>
    <rPh sb="3" eb="4">
      <t>ネン</t>
    </rPh>
    <rPh sb="4" eb="5">
      <t>ド</t>
    </rPh>
    <phoneticPr fontId="7"/>
  </si>
  <si>
    <t>令和8年度</t>
    <rPh sb="0" eb="1">
      <t>レイ</t>
    </rPh>
    <rPh sb="1" eb="2">
      <t>ワ</t>
    </rPh>
    <rPh sb="3" eb="4">
      <t>ネン</t>
    </rPh>
    <rPh sb="4" eb="5">
      <t>ド</t>
    </rPh>
    <phoneticPr fontId="7"/>
  </si>
  <si>
    <t>令和9年度</t>
    <rPh sb="0" eb="1">
      <t>レイ</t>
    </rPh>
    <rPh sb="1" eb="2">
      <t>ワ</t>
    </rPh>
    <rPh sb="3" eb="4">
      <t>ネン</t>
    </rPh>
    <rPh sb="4" eb="5">
      <t>ド</t>
    </rPh>
    <phoneticPr fontId="7"/>
  </si>
  <si>
    <t>令和10年度</t>
    <rPh sb="0" eb="1">
      <t>レイ</t>
    </rPh>
    <rPh sb="1" eb="2">
      <t>ワ</t>
    </rPh>
    <rPh sb="4" eb="5">
      <t>ネン</t>
    </rPh>
    <rPh sb="5" eb="6">
      <t>ド</t>
    </rPh>
    <phoneticPr fontId="7"/>
  </si>
  <si>
    <t>令和（年度）</t>
    <rPh sb="0" eb="1">
      <t>レイ</t>
    </rPh>
    <rPh sb="1" eb="2">
      <t>ワ</t>
    </rPh>
    <rPh sb="3" eb="5">
      <t>ネンド</t>
    </rPh>
    <phoneticPr fontId="16"/>
  </si>
  <si>
    <t>令和6年度</t>
    <rPh sb="0" eb="1">
      <t>レイ</t>
    </rPh>
    <rPh sb="1" eb="2">
      <t>ワ</t>
    </rPh>
    <rPh sb="3" eb="5">
      <t>ネンド</t>
    </rPh>
    <phoneticPr fontId="16"/>
  </si>
  <si>
    <t>令和7年度</t>
    <rPh sb="0" eb="1">
      <t>レイ</t>
    </rPh>
    <rPh sb="1" eb="2">
      <t>ワ</t>
    </rPh>
    <rPh sb="3" eb="5">
      <t>ネンド</t>
    </rPh>
    <phoneticPr fontId="16"/>
  </si>
  <si>
    <t>令和8年度</t>
    <rPh sb="0" eb="1">
      <t>レイ</t>
    </rPh>
    <rPh sb="1" eb="2">
      <t>ワ</t>
    </rPh>
    <rPh sb="3" eb="5">
      <t>ネンド</t>
    </rPh>
    <phoneticPr fontId="16"/>
  </si>
  <si>
    <t>令和9年度</t>
    <rPh sb="0" eb="1">
      <t>レイ</t>
    </rPh>
    <rPh sb="1" eb="2">
      <t>ワ</t>
    </rPh>
    <rPh sb="3" eb="5">
      <t>ネンド</t>
    </rPh>
    <phoneticPr fontId="16"/>
  </si>
  <si>
    <t>令和10年度</t>
    <rPh sb="0" eb="1">
      <t>レイ</t>
    </rPh>
    <rPh sb="1" eb="2">
      <t>ワ</t>
    </rPh>
    <rPh sb="4" eb="6">
      <t>ネンド</t>
    </rPh>
    <phoneticPr fontId="16"/>
  </si>
  <si>
    <t>令和（年度）</t>
    <phoneticPr fontId="16"/>
  </si>
  <si>
    <t>（あて先）浜松市長　中野　祐介</t>
    <rPh sb="3" eb="4">
      <t>サキ</t>
    </rPh>
    <phoneticPr fontId="7"/>
  </si>
  <si>
    <t>（あて先）浜松市長　中野　祐介</t>
    <phoneticPr fontId="16"/>
  </si>
  <si>
    <t>2024年（令和6）年3月26日付けで公告のありました「浜松市立小中学校特別教室空調整備事業」について、質問がありますので提出します。</t>
    <rPh sb="16" eb="17">
      <t>ヅケ</t>
    </rPh>
    <rPh sb="19" eb="21">
      <t>コウコク</t>
    </rPh>
    <rPh sb="52" eb="54">
      <t>シツモン</t>
    </rPh>
    <rPh sb="61" eb="63">
      <t>テイシュツ</t>
    </rPh>
    <phoneticPr fontId="7"/>
  </si>
  <si>
    <t>　浜松市立小中学校特別教室空調整備事業に係る図書（入札説明書等）について、貸与を申し込みます。
　なお、図書については、指定された日時に誓約書を提出し、学校教育部教育施設課にて受け取ります。</t>
    <rPh sb="20" eb="21">
      <t>カカ</t>
    </rPh>
    <rPh sb="22" eb="24">
      <t>トショ</t>
    </rPh>
    <rPh sb="25" eb="27">
      <t>ニュウサツ</t>
    </rPh>
    <rPh sb="27" eb="30">
      <t>セツメイショ</t>
    </rPh>
    <rPh sb="30" eb="31">
      <t>トウ</t>
    </rPh>
    <rPh sb="37" eb="39">
      <t>タイヨ</t>
    </rPh>
    <rPh sb="40" eb="41">
      <t>モウ</t>
    </rPh>
    <rPh sb="42" eb="43">
      <t>コ</t>
    </rPh>
    <rPh sb="52" eb="54">
      <t>トショ</t>
    </rPh>
    <rPh sb="60" eb="62">
      <t>シテイ</t>
    </rPh>
    <rPh sb="65" eb="67">
      <t>ニチジ</t>
    </rPh>
    <rPh sb="68" eb="71">
      <t>セイヤクショ</t>
    </rPh>
    <rPh sb="72" eb="74">
      <t>テイシュツ</t>
    </rPh>
    <rPh sb="76" eb="78">
      <t>ガッコウ</t>
    </rPh>
    <rPh sb="78" eb="80">
      <t>キョウイク</t>
    </rPh>
    <rPh sb="80" eb="81">
      <t>ブ</t>
    </rPh>
    <rPh sb="81" eb="83">
      <t>キョウイク</t>
    </rPh>
    <rPh sb="83" eb="85">
      <t>シセツ</t>
    </rPh>
    <rPh sb="85" eb="86">
      <t>カ</t>
    </rPh>
    <rPh sb="88" eb="89">
      <t>ウ</t>
    </rPh>
    <rPh sb="90" eb="91">
      <t>ト</t>
    </rPh>
    <phoneticPr fontId="16"/>
  </si>
  <si>
    <t>　浜松市立小中学校特別教室空調整備事業に係る図書（入札説明書等）について、貸与を申し込みます。
　なお、図書については、誓約書を提出し、学校教育部教育施設課にて受け取ります。</t>
    <rPh sb="20" eb="21">
      <t>カカ</t>
    </rPh>
    <rPh sb="22" eb="24">
      <t>トショ</t>
    </rPh>
    <rPh sb="25" eb="27">
      <t>ニュウサツ</t>
    </rPh>
    <rPh sb="27" eb="30">
      <t>セツメイショ</t>
    </rPh>
    <rPh sb="30" eb="31">
      <t>トウ</t>
    </rPh>
    <rPh sb="37" eb="39">
      <t>タイヨ</t>
    </rPh>
    <rPh sb="40" eb="41">
      <t>モウ</t>
    </rPh>
    <rPh sb="42" eb="43">
      <t>コ</t>
    </rPh>
    <rPh sb="52" eb="54">
      <t>トショ</t>
    </rPh>
    <rPh sb="60" eb="63">
      <t>セイヤクショ</t>
    </rPh>
    <rPh sb="64" eb="66">
      <t>テイシュツ</t>
    </rPh>
    <rPh sb="68" eb="70">
      <t>ガッコウ</t>
    </rPh>
    <rPh sb="70" eb="72">
      <t>キョウイク</t>
    </rPh>
    <rPh sb="72" eb="73">
      <t>ブ</t>
    </rPh>
    <rPh sb="73" eb="75">
      <t>キョウイク</t>
    </rPh>
    <rPh sb="75" eb="77">
      <t>シセツ</t>
    </rPh>
    <rPh sb="77" eb="78">
      <t>カ</t>
    </rPh>
    <rPh sb="80" eb="81">
      <t>ウ</t>
    </rPh>
    <rPh sb="82" eb="83">
      <t>ト</t>
    </rPh>
    <phoneticPr fontId="16"/>
  </si>
  <si>
    <t>浜松市立小中学校特別教室空調整備事業</t>
    <phoneticPr fontId="7"/>
  </si>
  <si>
    <t>　　　2024（令和6）年　 月　　日</t>
    <phoneticPr fontId="7"/>
  </si>
  <si>
    <t>2024（令和6）年　 月　　日</t>
    <phoneticPr fontId="16"/>
  </si>
  <si>
    <t>■小中一貫校</t>
    <rPh sb="1" eb="3">
      <t>ショウチュウ</t>
    </rPh>
    <rPh sb="3" eb="5">
      <t>イッカン</t>
    </rPh>
    <rPh sb="5" eb="6">
      <t>コウ</t>
    </rPh>
    <phoneticPr fontId="7"/>
  </si>
  <si>
    <t>(様式9-2-3）</t>
    <rPh sb="1" eb="3">
      <t>ヨウシキ</t>
    </rPh>
    <phoneticPr fontId="16"/>
  </si>
  <si>
    <t>●受電容量計画表（小中一貫校）</t>
    <rPh sb="1" eb="3">
      <t>ジュデン</t>
    </rPh>
    <rPh sb="3" eb="5">
      <t>ヨウリョウ</t>
    </rPh>
    <rPh sb="5" eb="7">
      <t>ケイカク</t>
    </rPh>
    <rPh sb="7" eb="8">
      <t>ヒョウ</t>
    </rPh>
    <rPh sb="9" eb="14">
      <t>ショウチュウイッカンコウ</t>
    </rPh>
    <phoneticPr fontId="16"/>
  </si>
  <si>
    <t>(様式9-3-3）</t>
    <rPh sb="1" eb="3">
      <t>ヨウシキ</t>
    </rPh>
    <phoneticPr fontId="16"/>
  </si>
  <si>
    <t>船越小学校</t>
  </si>
  <si>
    <t>三方原小学校</t>
  </si>
  <si>
    <t>豊岡小学校</t>
  </si>
  <si>
    <t>都田小学校</t>
  </si>
  <si>
    <t>神久呂小学校</t>
  </si>
  <si>
    <t>和地小学校</t>
  </si>
  <si>
    <t>都田南小学校</t>
  </si>
  <si>
    <t>葵が丘小学校</t>
  </si>
  <si>
    <t>初生小学校</t>
  </si>
  <si>
    <t>可美小学校</t>
  </si>
  <si>
    <t>舞阪小学校</t>
  </si>
  <si>
    <t>雄踏小学校</t>
  </si>
  <si>
    <t>北浜小学校</t>
  </si>
  <si>
    <t>北浜東小学校</t>
  </si>
  <si>
    <t>中瀬小学校</t>
  </si>
  <si>
    <t>赤佐小学校</t>
  </si>
  <si>
    <t>麁玉小学校</t>
  </si>
  <si>
    <t>新原小学校</t>
  </si>
  <si>
    <t>北浜北小学校</t>
  </si>
  <si>
    <t>内野小学校</t>
  </si>
  <si>
    <t>北浜南小学校</t>
  </si>
  <si>
    <t>伎倍小学校</t>
  </si>
  <si>
    <t>二俣小学校</t>
  </si>
  <si>
    <t>光明小学校</t>
  </si>
  <si>
    <t>上阿多古小学校</t>
  </si>
  <si>
    <t>下阿多古小学校</t>
  </si>
  <si>
    <t>熊小学校</t>
  </si>
  <si>
    <t>横山小学校</t>
  </si>
  <si>
    <t>犬居小学校</t>
  </si>
  <si>
    <t>気田小学校</t>
  </si>
  <si>
    <t>佐久間小学校</t>
  </si>
  <si>
    <t>水窪小学校</t>
  </si>
  <si>
    <t>浜名小学校</t>
  </si>
  <si>
    <t>東部中学校</t>
    <rPh sb="3" eb="5">
      <t>ガッコウ</t>
    </rPh>
    <phoneticPr fontId="7"/>
  </si>
  <si>
    <t>西部中学校</t>
  </si>
  <si>
    <t>西部中学校</t>
    <phoneticPr fontId="7"/>
  </si>
  <si>
    <t>北星中学校</t>
  </si>
  <si>
    <t>都田中学校</t>
  </si>
  <si>
    <t>丸塚中学校</t>
  </si>
  <si>
    <t>高台中学校</t>
  </si>
  <si>
    <t>開成中学校</t>
  </si>
  <si>
    <t>三方原中学校</t>
  </si>
  <si>
    <t>舞阪中学校</t>
  </si>
  <si>
    <t>雄踏中学校</t>
  </si>
  <si>
    <t>浜名中学校</t>
  </si>
  <si>
    <t>北浜中学校</t>
  </si>
  <si>
    <t>浜北北部中学校</t>
  </si>
  <si>
    <t>麁玉中学校</t>
  </si>
  <si>
    <t>北浜東部中学校</t>
  </si>
  <si>
    <t>清竜中学校</t>
  </si>
  <si>
    <t>光が丘中学校</t>
  </si>
  <si>
    <t>春野中学校</t>
  </si>
  <si>
    <t>水窪中学校</t>
  </si>
  <si>
    <t>引佐北部小中一貫校</t>
  </si>
  <si>
    <t>引佐北部小中一貫校</t>
    <rPh sb="6" eb="9">
      <t>イッカンコウ</t>
    </rPh>
    <phoneticPr fontId="7"/>
  </si>
  <si>
    <t>庄内学園</t>
  </si>
  <si>
    <t>庄内学園</t>
    <phoneticPr fontId="7"/>
  </si>
  <si>
    <t>浜松中部学園</t>
  </si>
  <si>
    <t>浜松中部学園</t>
    <phoneticPr fontId="7"/>
  </si>
  <si>
    <r>
      <t>(m</t>
    </r>
    <r>
      <rPr>
        <vertAlign val="superscript"/>
        <sz val="11"/>
        <rFont val="ＭＳ Ｐゴシック"/>
        <family val="3"/>
        <charset val="128"/>
      </rPr>
      <t>5/年)</t>
    </r>
    <r>
      <rPr>
        <sz val="11"/>
        <rFont val="ＭＳ Ｐゴシック"/>
        <family val="3"/>
        <charset val="128"/>
      </rPr>
      <t/>
    </r>
    <rPh sb="4" eb="5">
      <t>ネン</t>
    </rPh>
    <phoneticPr fontId="16"/>
  </si>
  <si>
    <r>
      <t>(m</t>
    </r>
    <r>
      <rPr>
        <vertAlign val="superscript"/>
        <sz val="11"/>
        <rFont val="ＭＳ Ｐゴシック"/>
        <family val="3"/>
        <charset val="128"/>
      </rPr>
      <t>6/年)</t>
    </r>
    <r>
      <rPr>
        <sz val="11"/>
        <rFont val="ＭＳ Ｐゴシック"/>
        <family val="3"/>
        <charset val="128"/>
      </rPr>
      <t/>
    </r>
    <rPh sb="4" eb="5">
      <t>ネン</t>
    </rPh>
    <phoneticPr fontId="16"/>
  </si>
  <si>
    <r>
      <t>(m</t>
    </r>
    <r>
      <rPr>
        <vertAlign val="superscript"/>
        <sz val="11"/>
        <rFont val="ＭＳ Ｐゴシック"/>
        <family val="3"/>
        <charset val="128"/>
      </rPr>
      <t>7/年)</t>
    </r>
    <r>
      <rPr>
        <sz val="11"/>
        <rFont val="ＭＳ Ｐゴシック"/>
        <family val="3"/>
        <charset val="128"/>
      </rPr>
      <t/>
    </r>
    <rPh sb="4" eb="5">
      <t>ネン</t>
    </rPh>
    <phoneticPr fontId="16"/>
  </si>
  <si>
    <r>
      <t>(m</t>
    </r>
    <r>
      <rPr>
        <vertAlign val="superscript"/>
        <sz val="11"/>
        <rFont val="ＭＳ Ｐゴシック"/>
        <family val="3"/>
        <charset val="128"/>
      </rPr>
      <t>8/年)</t>
    </r>
    <r>
      <rPr>
        <sz val="11"/>
        <rFont val="ＭＳ Ｐゴシック"/>
        <family val="3"/>
        <charset val="128"/>
      </rPr>
      <t/>
    </r>
    <rPh sb="4" eb="5">
      <t>ネン</t>
    </rPh>
    <phoneticPr fontId="16"/>
  </si>
  <si>
    <r>
      <t>(m</t>
    </r>
    <r>
      <rPr>
        <vertAlign val="superscript"/>
        <sz val="11"/>
        <rFont val="ＭＳ Ｐゴシック"/>
        <family val="3"/>
        <charset val="128"/>
      </rPr>
      <t>9/年)</t>
    </r>
    <r>
      <rPr>
        <sz val="11"/>
        <rFont val="ＭＳ Ｐゴシック"/>
        <family val="3"/>
        <charset val="128"/>
      </rPr>
      <t/>
    </r>
    <rPh sb="4" eb="5">
      <t>ネン</t>
    </rPh>
    <phoneticPr fontId="16"/>
  </si>
  <si>
    <r>
      <t>(m</t>
    </r>
    <r>
      <rPr>
        <vertAlign val="superscript"/>
        <sz val="11"/>
        <rFont val="ＭＳ Ｐゴシック"/>
        <family val="3"/>
        <charset val="128"/>
      </rPr>
      <t>10/年)</t>
    </r>
    <r>
      <rPr>
        <sz val="11"/>
        <rFont val="ＭＳ Ｐゴシック"/>
        <family val="3"/>
        <charset val="128"/>
      </rPr>
      <t/>
    </r>
    <rPh sb="5" eb="6">
      <t>ネン</t>
    </rPh>
    <phoneticPr fontId="16"/>
  </si>
  <si>
    <r>
      <t>(m</t>
    </r>
    <r>
      <rPr>
        <vertAlign val="superscript"/>
        <sz val="11"/>
        <rFont val="ＭＳ Ｐゴシック"/>
        <family val="3"/>
        <charset val="128"/>
      </rPr>
      <t>11/年)</t>
    </r>
    <r>
      <rPr>
        <sz val="11"/>
        <rFont val="ＭＳ Ｐゴシック"/>
        <family val="3"/>
        <charset val="128"/>
      </rPr>
      <t/>
    </r>
    <rPh sb="5" eb="6">
      <t>ネン</t>
    </rPh>
    <phoneticPr fontId="16"/>
  </si>
  <si>
    <r>
      <t>(m</t>
    </r>
    <r>
      <rPr>
        <vertAlign val="superscript"/>
        <sz val="11"/>
        <rFont val="ＭＳ Ｐゴシック"/>
        <family val="3"/>
        <charset val="128"/>
      </rPr>
      <t>12/年)</t>
    </r>
    <r>
      <rPr>
        <sz val="11"/>
        <rFont val="ＭＳ Ｐゴシック"/>
        <family val="3"/>
        <charset val="128"/>
      </rPr>
      <t/>
    </r>
    <rPh sb="5" eb="6">
      <t>ネン</t>
    </rPh>
    <phoneticPr fontId="16"/>
  </si>
  <si>
    <r>
      <t>(m</t>
    </r>
    <r>
      <rPr>
        <vertAlign val="superscript"/>
        <sz val="11"/>
        <rFont val="ＭＳ Ｐゴシック"/>
        <family val="3"/>
        <charset val="128"/>
      </rPr>
      <t>13/年)</t>
    </r>
    <r>
      <rPr>
        <sz val="11"/>
        <rFont val="ＭＳ Ｐゴシック"/>
        <family val="3"/>
        <charset val="128"/>
      </rPr>
      <t/>
    </r>
    <rPh sb="5" eb="6">
      <t>ネン</t>
    </rPh>
    <phoneticPr fontId="16"/>
  </si>
  <si>
    <r>
      <t>(m</t>
    </r>
    <r>
      <rPr>
        <vertAlign val="superscript"/>
        <sz val="11"/>
        <rFont val="ＭＳ Ｐゴシック"/>
        <family val="3"/>
        <charset val="128"/>
      </rPr>
      <t>14/年)</t>
    </r>
    <r>
      <rPr>
        <sz val="11"/>
        <rFont val="ＭＳ Ｐゴシック"/>
        <family val="3"/>
        <charset val="128"/>
      </rPr>
      <t/>
    </r>
    <rPh sb="5" eb="6">
      <t>ネン</t>
    </rPh>
    <phoneticPr fontId="16"/>
  </si>
  <si>
    <r>
      <t>(m</t>
    </r>
    <r>
      <rPr>
        <vertAlign val="superscript"/>
        <sz val="11"/>
        <rFont val="ＭＳ Ｐゴシック"/>
        <family val="3"/>
        <charset val="128"/>
      </rPr>
      <t>15/年)</t>
    </r>
    <r>
      <rPr>
        <sz val="11"/>
        <rFont val="ＭＳ Ｐゴシック"/>
        <family val="3"/>
        <charset val="128"/>
      </rPr>
      <t/>
    </r>
    <rPh sb="5" eb="6">
      <t>ネン</t>
    </rPh>
    <phoneticPr fontId="16"/>
  </si>
  <si>
    <r>
      <t>(m</t>
    </r>
    <r>
      <rPr>
        <vertAlign val="superscript"/>
        <sz val="11"/>
        <rFont val="ＭＳ Ｐゴシック"/>
        <family val="3"/>
        <charset val="128"/>
      </rPr>
      <t>16/年)</t>
    </r>
    <r>
      <rPr>
        <sz val="11"/>
        <rFont val="ＭＳ Ｐゴシック"/>
        <family val="3"/>
        <charset val="128"/>
      </rPr>
      <t/>
    </r>
    <rPh sb="5" eb="6">
      <t>ネン</t>
    </rPh>
    <phoneticPr fontId="16"/>
  </si>
  <si>
    <r>
      <t>(m</t>
    </r>
    <r>
      <rPr>
        <vertAlign val="superscript"/>
        <sz val="11"/>
        <rFont val="ＭＳ Ｐゴシック"/>
        <family val="3"/>
        <charset val="128"/>
      </rPr>
      <t>17/年)</t>
    </r>
    <r>
      <rPr>
        <sz val="11"/>
        <rFont val="ＭＳ Ｐゴシック"/>
        <family val="3"/>
        <charset val="128"/>
      </rPr>
      <t/>
    </r>
    <rPh sb="5" eb="6">
      <t>ネン</t>
    </rPh>
    <phoneticPr fontId="16"/>
  </si>
  <si>
    <r>
      <t>(m</t>
    </r>
    <r>
      <rPr>
        <vertAlign val="superscript"/>
        <sz val="11"/>
        <rFont val="ＭＳ Ｐゴシック"/>
        <family val="3"/>
        <charset val="128"/>
      </rPr>
      <t>18/年)</t>
    </r>
    <r>
      <rPr>
        <sz val="11"/>
        <rFont val="ＭＳ Ｐゴシック"/>
        <family val="3"/>
        <charset val="128"/>
      </rPr>
      <t/>
    </r>
    <rPh sb="5" eb="6">
      <t>ネン</t>
    </rPh>
    <phoneticPr fontId="16"/>
  </si>
  <si>
    <r>
      <t>(m</t>
    </r>
    <r>
      <rPr>
        <vertAlign val="superscript"/>
        <sz val="11"/>
        <rFont val="ＭＳ Ｐゴシック"/>
        <family val="3"/>
        <charset val="128"/>
      </rPr>
      <t>19/年)</t>
    </r>
    <r>
      <rPr>
        <sz val="11"/>
        <rFont val="ＭＳ Ｐゴシック"/>
        <family val="3"/>
        <charset val="128"/>
      </rPr>
      <t/>
    </r>
    <rPh sb="5" eb="6">
      <t>ネン</t>
    </rPh>
    <phoneticPr fontId="16"/>
  </si>
  <si>
    <r>
      <t>(m</t>
    </r>
    <r>
      <rPr>
        <vertAlign val="superscript"/>
        <sz val="11"/>
        <rFont val="ＭＳ Ｐゴシック"/>
        <family val="3"/>
        <charset val="128"/>
      </rPr>
      <t>20/年)</t>
    </r>
    <r>
      <rPr>
        <sz val="11"/>
        <rFont val="ＭＳ Ｐゴシック"/>
        <family val="3"/>
        <charset val="128"/>
      </rPr>
      <t/>
    </r>
    <rPh sb="5" eb="6">
      <t>ネン</t>
    </rPh>
    <phoneticPr fontId="16"/>
  </si>
  <si>
    <r>
      <t>(m</t>
    </r>
    <r>
      <rPr>
        <vertAlign val="superscript"/>
        <sz val="11"/>
        <rFont val="ＭＳ Ｐゴシック"/>
        <family val="3"/>
        <charset val="128"/>
      </rPr>
      <t>21/年)</t>
    </r>
    <r>
      <rPr>
        <sz val="11"/>
        <rFont val="ＭＳ Ｐゴシック"/>
        <family val="3"/>
        <charset val="128"/>
      </rPr>
      <t/>
    </r>
    <rPh sb="5" eb="6">
      <t>ネン</t>
    </rPh>
    <phoneticPr fontId="16"/>
  </si>
  <si>
    <r>
      <t>(m</t>
    </r>
    <r>
      <rPr>
        <vertAlign val="superscript"/>
        <sz val="11"/>
        <rFont val="ＭＳ Ｐゴシック"/>
        <family val="3"/>
        <charset val="128"/>
      </rPr>
      <t>22/年)</t>
    </r>
    <r>
      <rPr>
        <sz val="11"/>
        <rFont val="ＭＳ Ｐゴシック"/>
        <family val="3"/>
        <charset val="128"/>
      </rPr>
      <t/>
    </r>
    <rPh sb="5" eb="6">
      <t>ネン</t>
    </rPh>
    <phoneticPr fontId="16"/>
  </si>
  <si>
    <r>
      <t>(m</t>
    </r>
    <r>
      <rPr>
        <vertAlign val="superscript"/>
        <sz val="11"/>
        <rFont val="ＭＳ Ｐゴシック"/>
        <family val="3"/>
        <charset val="128"/>
      </rPr>
      <t>23/年)</t>
    </r>
    <r>
      <rPr>
        <sz val="11"/>
        <rFont val="ＭＳ Ｐゴシック"/>
        <family val="3"/>
        <charset val="128"/>
      </rPr>
      <t/>
    </r>
    <rPh sb="5" eb="6">
      <t>ネン</t>
    </rPh>
    <phoneticPr fontId="16"/>
  </si>
  <si>
    <r>
      <t>(m</t>
    </r>
    <r>
      <rPr>
        <vertAlign val="superscript"/>
        <sz val="11"/>
        <rFont val="ＭＳ Ｐゴシック"/>
        <family val="3"/>
        <charset val="128"/>
      </rPr>
      <t>24/年)</t>
    </r>
    <r>
      <rPr>
        <sz val="11"/>
        <rFont val="ＭＳ Ｐゴシック"/>
        <family val="3"/>
        <charset val="128"/>
      </rPr>
      <t/>
    </r>
    <rPh sb="5" eb="6">
      <t>ネン</t>
    </rPh>
    <phoneticPr fontId="16"/>
  </si>
  <si>
    <r>
      <t>(m</t>
    </r>
    <r>
      <rPr>
        <vertAlign val="superscript"/>
        <sz val="11"/>
        <rFont val="ＭＳ Ｐゴシック"/>
        <family val="3"/>
        <charset val="128"/>
      </rPr>
      <t>25/年)</t>
    </r>
    <r>
      <rPr>
        <sz val="11"/>
        <rFont val="ＭＳ Ｐゴシック"/>
        <family val="3"/>
        <charset val="128"/>
      </rPr>
      <t/>
    </r>
    <rPh sb="5" eb="6">
      <t>ネン</t>
    </rPh>
    <phoneticPr fontId="16"/>
  </si>
  <si>
    <r>
      <t>(m</t>
    </r>
    <r>
      <rPr>
        <vertAlign val="superscript"/>
        <sz val="11"/>
        <rFont val="ＭＳ Ｐゴシック"/>
        <family val="3"/>
        <charset val="128"/>
      </rPr>
      <t>26/年)</t>
    </r>
    <r>
      <rPr>
        <sz val="11"/>
        <rFont val="ＭＳ Ｐゴシック"/>
        <family val="3"/>
        <charset val="128"/>
      </rPr>
      <t/>
    </r>
    <rPh sb="5" eb="6">
      <t>ネン</t>
    </rPh>
    <phoneticPr fontId="16"/>
  </si>
  <si>
    <r>
      <t>(m</t>
    </r>
    <r>
      <rPr>
        <vertAlign val="superscript"/>
        <sz val="11"/>
        <rFont val="ＭＳ Ｐゴシック"/>
        <family val="3"/>
        <charset val="128"/>
      </rPr>
      <t>27/年)</t>
    </r>
    <r>
      <rPr>
        <sz val="11"/>
        <rFont val="ＭＳ Ｐゴシック"/>
        <family val="3"/>
        <charset val="128"/>
      </rPr>
      <t/>
    </r>
    <rPh sb="5" eb="6">
      <t>ネン</t>
    </rPh>
    <phoneticPr fontId="16"/>
  </si>
  <si>
    <r>
      <t>(m</t>
    </r>
    <r>
      <rPr>
        <vertAlign val="superscript"/>
        <sz val="11"/>
        <rFont val="ＭＳ Ｐゴシック"/>
        <family val="3"/>
        <charset val="128"/>
      </rPr>
      <t>28/年)</t>
    </r>
    <r>
      <rPr>
        <sz val="11"/>
        <rFont val="ＭＳ Ｐゴシック"/>
        <family val="3"/>
        <charset val="128"/>
      </rPr>
      <t/>
    </r>
    <rPh sb="5" eb="6">
      <t>ネン</t>
    </rPh>
    <phoneticPr fontId="16"/>
  </si>
  <si>
    <r>
      <t>(m</t>
    </r>
    <r>
      <rPr>
        <vertAlign val="superscript"/>
        <sz val="11"/>
        <rFont val="ＭＳ Ｐゴシック"/>
        <family val="3"/>
        <charset val="128"/>
      </rPr>
      <t>29/年)</t>
    </r>
    <r>
      <rPr>
        <sz val="11"/>
        <rFont val="ＭＳ Ｐゴシック"/>
        <family val="3"/>
        <charset val="128"/>
      </rPr>
      <t/>
    </r>
    <rPh sb="5" eb="6">
      <t>ネン</t>
    </rPh>
    <phoneticPr fontId="16"/>
  </si>
  <si>
    <r>
      <t>(m</t>
    </r>
    <r>
      <rPr>
        <vertAlign val="superscript"/>
        <sz val="11"/>
        <rFont val="ＭＳ Ｐゴシック"/>
        <family val="3"/>
        <charset val="128"/>
      </rPr>
      <t>30/年)</t>
    </r>
    <r>
      <rPr>
        <sz val="11"/>
        <rFont val="ＭＳ Ｐゴシック"/>
        <family val="3"/>
        <charset val="128"/>
      </rPr>
      <t/>
    </r>
    <rPh sb="5" eb="6">
      <t>ネン</t>
    </rPh>
    <phoneticPr fontId="16"/>
  </si>
  <si>
    <r>
      <t>(m</t>
    </r>
    <r>
      <rPr>
        <vertAlign val="superscript"/>
        <sz val="11"/>
        <rFont val="ＭＳ Ｐゴシック"/>
        <family val="3"/>
        <charset val="128"/>
      </rPr>
      <t>31/年)</t>
    </r>
    <r>
      <rPr>
        <sz val="11"/>
        <rFont val="ＭＳ Ｐゴシック"/>
        <family val="3"/>
        <charset val="128"/>
      </rPr>
      <t/>
    </r>
    <rPh sb="5" eb="6">
      <t>ネン</t>
    </rPh>
    <phoneticPr fontId="16"/>
  </si>
  <si>
    <r>
      <t>(m</t>
    </r>
    <r>
      <rPr>
        <vertAlign val="superscript"/>
        <sz val="11"/>
        <rFont val="ＭＳ Ｐゴシック"/>
        <family val="3"/>
        <charset val="128"/>
      </rPr>
      <t>32/年)</t>
    </r>
    <r>
      <rPr>
        <sz val="11"/>
        <rFont val="ＭＳ Ｐゴシック"/>
        <family val="3"/>
        <charset val="128"/>
      </rPr>
      <t/>
    </r>
    <rPh sb="5" eb="6">
      <t>ネン</t>
    </rPh>
    <phoneticPr fontId="16"/>
  </si>
  <si>
    <r>
      <t>(m</t>
    </r>
    <r>
      <rPr>
        <vertAlign val="superscript"/>
        <sz val="11"/>
        <rFont val="ＭＳ Ｐゴシック"/>
        <family val="3"/>
        <charset val="128"/>
      </rPr>
      <t>33/年)</t>
    </r>
    <r>
      <rPr>
        <sz val="11"/>
        <rFont val="ＭＳ Ｐゴシック"/>
        <family val="3"/>
        <charset val="128"/>
      </rPr>
      <t/>
    </r>
    <rPh sb="5" eb="6">
      <t>ネン</t>
    </rPh>
    <phoneticPr fontId="16"/>
  </si>
  <si>
    <t>●エネルギー量総括表（小中一貫校）</t>
    <rPh sb="6" eb="7">
      <t>リョウ</t>
    </rPh>
    <rPh sb="7" eb="9">
      <t>ソウカツ</t>
    </rPh>
    <rPh sb="9" eb="10">
      <t>オモテ</t>
    </rPh>
    <rPh sb="11" eb="13">
      <t>ショウチュウ</t>
    </rPh>
    <rPh sb="13" eb="15">
      <t>イッカン</t>
    </rPh>
    <rPh sb="15" eb="16">
      <t>コウ</t>
    </rPh>
    <phoneticPr fontId="16"/>
  </si>
  <si>
    <t>■小中一貫校</t>
    <rPh sb="1" eb="6">
      <t>ショウチュウイッカンコウ</t>
    </rPh>
    <phoneticPr fontId="7"/>
  </si>
  <si>
    <t>北星中学校</t>
    <phoneticPr fontId="7"/>
  </si>
  <si>
    <t>都田中学校</t>
    <phoneticPr fontId="7"/>
  </si>
  <si>
    <t>丸塚中学校</t>
    <phoneticPr fontId="7"/>
  </si>
  <si>
    <t>高台中学校</t>
    <phoneticPr fontId="7"/>
  </si>
  <si>
    <t>開成中学校</t>
    <phoneticPr fontId="7"/>
  </si>
  <si>
    <t>三方原中学校</t>
    <phoneticPr fontId="7"/>
  </si>
  <si>
    <t>舞阪中学校</t>
    <phoneticPr fontId="7"/>
  </si>
  <si>
    <t>雄踏中学校</t>
    <phoneticPr fontId="7"/>
  </si>
  <si>
    <t>浜名中学校</t>
    <phoneticPr fontId="7"/>
  </si>
  <si>
    <t>北浜中学校</t>
    <phoneticPr fontId="7"/>
  </si>
  <si>
    <t>浜北北部中学校</t>
    <phoneticPr fontId="7"/>
  </si>
  <si>
    <t>麁玉中学校</t>
    <phoneticPr fontId="7"/>
  </si>
  <si>
    <t>北浜東部中学校</t>
    <phoneticPr fontId="7"/>
  </si>
  <si>
    <t>清竜中学校</t>
    <phoneticPr fontId="7"/>
  </si>
  <si>
    <t>光が丘中学校</t>
    <phoneticPr fontId="7"/>
  </si>
  <si>
    <t>春野中学校</t>
    <phoneticPr fontId="7"/>
  </si>
  <si>
    <t>水窪中学校</t>
    <phoneticPr fontId="7"/>
  </si>
  <si>
    <t>中郡中学校</t>
  </si>
  <si>
    <t>中郡中学校</t>
    <phoneticPr fontId="7"/>
  </si>
  <si>
    <t>引佐北部小中一貫校</t>
    <phoneticPr fontId="7"/>
  </si>
  <si>
    <t>2024（令和6）年　　月　　日</t>
    <rPh sb="9" eb="10">
      <t>ネン</t>
    </rPh>
    <rPh sb="12" eb="13">
      <t>ガツ</t>
    </rPh>
    <rPh sb="15" eb="16">
      <t>ニチ</t>
    </rPh>
    <phoneticPr fontId="16"/>
  </si>
  <si>
    <t>　浜松市立小中学校特別教室空調整備事業に係る入札説明書等に関する説明会への参加を申し込みます。</t>
    <rPh sb="1" eb="3">
      <t>ハママツ</t>
    </rPh>
    <rPh sb="3" eb="5">
      <t>シリツ</t>
    </rPh>
    <rPh sb="5" eb="9">
      <t>ショウチュウガッコウ</t>
    </rPh>
    <rPh sb="9" eb="11">
      <t>トクベツ</t>
    </rPh>
    <rPh sb="11" eb="13">
      <t>キョウシツ</t>
    </rPh>
    <rPh sb="13" eb="15">
      <t>クウチョウ</t>
    </rPh>
    <rPh sb="15" eb="17">
      <t>セイビ</t>
    </rPh>
    <rPh sb="17" eb="19">
      <t>ジギョウ</t>
    </rPh>
    <rPh sb="20" eb="21">
      <t>カカ</t>
    </rPh>
    <rPh sb="22" eb="24">
      <t>ニュウサツ</t>
    </rPh>
    <rPh sb="24" eb="27">
      <t>セツメイショ</t>
    </rPh>
    <rPh sb="27" eb="28">
      <t>トウ</t>
    </rPh>
    <rPh sb="29" eb="30">
      <t>カン</t>
    </rPh>
    <rPh sb="32" eb="35">
      <t>セツメイカイ</t>
    </rPh>
    <rPh sb="37" eb="39">
      <t>サンカ</t>
    </rPh>
    <rPh sb="40" eb="41">
      <t>モウ</t>
    </rPh>
    <rPh sb="42" eb="43">
      <t>コ</t>
    </rPh>
    <phoneticPr fontId="16"/>
  </si>
  <si>
    <t>会社名</t>
    <rPh sb="0" eb="3">
      <t>カイシャメイ</t>
    </rPh>
    <phoneticPr fontId="1"/>
  </si>
  <si>
    <t>会社所在地</t>
    <rPh sb="0" eb="2">
      <t>カイシャ</t>
    </rPh>
    <rPh sb="2" eb="5">
      <t>ショザイチ</t>
    </rPh>
    <phoneticPr fontId="1"/>
  </si>
  <si>
    <t>担当者所属・役職</t>
    <rPh sb="0" eb="3">
      <t>タントウシャ</t>
    </rPh>
    <rPh sb="6" eb="8">
      <t>ヤクショク</t>
    </rPh>
    <phoneticPr fontId="1"/>
  </si>
  <si>
    <t>電話番号</t>
    <rPh sb="0" eb="2">
      <t>デンワ</t>
    </rPh>
    <rPh sb="2" eb="4">
      <t>バンゴウ</t>
    </rPh>
    <phoneticPr fontId="1"/>
  </si>
  <si>
    <t>なお、担当者氏名等は、代表となる1名の方のみの記入で結構です。</t>
    <phoneticPr fontId="16"/>
  </si>
  <si>
    <t>現地見学会の参加申込書</t>
    <rPh sb="0" eb="2">
      <t>ゲンチ</t>
    </rPh>
    <rPh sb="2" eb="5">
      <t>ケンガクカイ</t>
    </rPh>
    <rPh sb="6" eb="8">
      <t>サンカ</t>
    </rPh>
    <rPh sb="8" eb="11">
      <t>モウシコミショ</t>
    </rPh>
    <phoneticPr fontId="16"/>
  </si>
  <si>
    <t>ファックス番号</t>
    <rPh sb="5" eb="7">
      <t>バンゴウ</t>
    </rPh>
    <phoneticPr fontId="16"/>
  </si>
  <si>
    <t>現地見学会参加者氏名</t>
    <rPh sb="0" eb="2">
      <t>ゲンチ</t>
    </rPh>
    <rPh sb="2" eb="5">
      <t>ケンガクカイ</t>
    </rPh>
    <rPh sb="5" eb="8">
      <t>サンカシャ</t>
    </rPh>
    <rPh sb="8" eb="10">
      <t>シメイ</t>
    </rPh>
    <phoneticPr fontId="16"/>
  </si>
  <si>
    <t>2024（令和6）年　　月　　日</t>
    <phoneticPr fontId="7"/>
  </si>
  <si>
    <t>※「学校番号」については、「小ー●」、「中―●」、「小中一貫―●」のように小学校、中学校、小中一貫校を区分して記載ください。</t>
    <rPh sb="2" eb="4">
      <t>ガッコウ</t>
    </rPh>
    <rPh sb="4" eb="6">
      <t>バンゴウ</t>
    </rPh>
    <rPh sb="14" eb="15">
      <t>ショウ</t>
    </rPh>
    <rPh sb="20" eb="21">
      <t>チュウ</t>
    </rPh>
    <rPh sb="37" eb="40">
      <t>ショウガッコウ</t>
    </rPh>
    <rPh sb="41" eb="44">
      <t>チュウガッコウ</t>
    </rPh>
    <rPh sb="51" eb="53">
      <t>クブン</t>
    </rPh>
    <rPh sb="55" eb="57">
      <t>キサイ</t>
    </rPh>
    <phoneticPr fontId="16"/>
  </si>
  <si>
    <t>★本様式で算出されたエネルギー消費量及びエネルギー費用は、様式９-３-1、９-３-２、９-３-３と整合すべきものであることに留意してください。</t>
    <rPh sb="1" eb="2">
      <t>ホン</t>
    </rPh>
    <rPh sb="2" eb="4">
      <t>ヨウシキ</t>
    </rPh>
    <rPh sb="5" eb="7">
      <t>サンシュツ</t>
    </rPh>
    <rPh sb="15" eb="18">
      <t>ショウヒリョウ</t>
    </rPh>
    <rPh sb="18" eb="19">
      <t>オヨ</t>
    </rPh>
    <rPh sb="25" eb="27">
      <t>ヒヨウ</t>
    </rPh>
    <rPh sb="29" eb="31">
      <t>ヨウシキ</t>
    </rPh>
    <rPh sb="49" eb="51">
      <t>セイゴウ</t>
    </rPh>
    <rPh sb="62" eb="64">
      <t>リュウイ</t>
    </rPh>
    <phoneticPr fontId="16"/>
  </si>
  <si>
    <t>2024（令和6）年　　月　　日</t>
    <rPh sb="5" eb="7">
      <t>レイワ</t>
    </rPh>
    <rPh sb="9" eb="10">
      <t>ネン</t>
    </rPh>
    <rPh sb="12" eb="13">
      <t>ツキ</t>
    </rPh>
    <rPh sb="15" eb="16">
      <t>ヒ</t>
    </rPh>
    <phoneticPr fontId="7"/>
  </si>
  <si>
    <t>令和11年度</t>
    <rPh sb="0" eb="1">
      <t>レイ</t>
    </rPh>
    <rPh sb="1" eb="2">
      <t>ワ</t>
    </rPh>
    <rPh sb="4" eb="5">
      <t>ネン</t>
    </rPh>
    <rPh sb="5" eb="6">
      <t>ド</t>
    </rPh>
    <phoneticPr fontId="7"/>
  </si>
  <si>
    <t>令和12年度</t>
    <rPh sb="0" eb="1">
      <t>レイ</t>
    </rPh>
    <rPh sb="1" eb="2">
      <t>ワ</t>
    </rPh>
    <rPh sb="4" eb="5">
      <t>ネン</t>
    </rPh>
    <rPh sb="5" eb="6">
      <t>ド</t>
    </rPh>
    <phoneticPr fontId="7"/>
  </si>
  <si>
    <t>令和13年度</t>
    <rPh sb="0" eb="1">
      <t>レイ</t>
    </rPh>
    <rPh sb="1" eb="2">
      <t>ワ</t>
    </rPh>
    <rPh sb="4" eb="5">
      <t>ネン</t>
    </rPh>
    <rPh sb="5" eb="6">
      <t>ド</t>
    </rPh>
    <phoneticPr fontId="7"/>
  </si>
  <si>
    <t>令和14年度</t>
    <rPh sb="0" eb="1">
      <t>レイ</t>
    </rPh>
    <rPh sb="1" eb="2">
      <t>ワ</t>
    </rPh>
    <rPh sb="4" eb="5">
      <t>ネン</t>
    </rPh>
    <rPh sb="5" eb="6">
      <t>ド</t>
    </rPh>
    <phoneticPr fontId="7"/>
  </si>
  <si>
    <t>令和15年度</t>
    <rPh sb="0" eb="1">
      <t>レイ</t>
    </rPh>
    <rPh sb="1" eb="2">
      <t>ワ</t>
    </rPh>
    <rPh sb="4" eb="5">
      <t>ネン</t>
    </rPh>
    <rPh sb="5" eb="6">
      <t>ド</t>
    </rPh>
    <phoneticPr fontId="7"/>
  </si>
  <si>
    <t>令和16年度</t>
    <rPh sb="0" eb="1">
      <t>レイ</t>
    </rPh>
    <rPh sb="1" eb="2">
      <t>ワ</t>
    </rPh>
    <rPh sb="4" eb="5">
      <t>ネン</t>
    </rPh>
    <rPh sb="5" eb="6">
      <t>ド</t>
    </rPh>
    <phoneticPr fontId="7"/>
  </si>
  <si>
    <t>令和17年度</t>
    <rPh sb="0" eb="1">
      <t>レイ</t>
    </rPh>
    <rPh sb="1" eb="2">
      <t>ワ</t>
    </rPh>
    <rPh sb="4" eb="5">
      <t>ネン</t>
    </rPh>
    <rPh sb="5" eb="6">
      <t>ド</t>
    </rPh>
    <phoneticPr fontId="7"/>
  </si>
  <si>
    <t>令和18年度</t>
    <rPh sb="0" eb="1">
      <t>レイ</t>
    </rPh>
    <rPh sb="1" eb="2">
      <t>ワ</t>
    </rPh>
    <rPh sb="4" eb="5">
      <t>ネン</t>
    </rPh>
    <rPh sb="5" eb="6">
      <t>ド</t>
    </rPh>
    <phoneticPr fontId="7"/>
  </si>
  <si>
    <t>令和19年度</t>
    <rPh sb="0" eb="1">
      <t>レイ</t>
    </rPh>
    <rPh sb="1" eb="2">
      <t>ワ</t>
    </rPh>
    <rPh sb="4" eb="5">
      <t>ネン</t>
    </rPh>
    <rPh sb="5" eb="6">
      <t>ド</t>
    </rPh>
    <phoneticPr fontId="7"/>
  </si>
  <si>
    <t>令和20年度</t>
    <rPh sb="0" eb="1">
      <t>レイ</t>
    </rPh>
    <rPh sb="1" eb="2">
      <t>ワ</t>
    </rPh>
    <rPh sb="4" eb="5">
      <t>ネン</t>
    </rPh>
    <rPh sb="5" eb="6">
      <t>ド</t>
    </rPh>
    <phoneticPr fontId="7"/>
  </si>
  <si>
    <t>令和11年度</t>
    <rPh sb="0" eb="1">
      <t>レイ</t>
    </rPh>
    <rPh sb="1" eb="2">
      <t>ワ</t>
    </rPh>
    <rPh sb="4" eb="6">
      <t>ネンド</t>
    </rPh>
    <phoneticPr fontId="16"/>
  </si>
  <si>
    <t>令和12年度</t>
    <rPh sb="0" eb="1">
      <t>レイ</t>
    </rPh>
    <rPh sb="1" eb="2">
      <t>ワ</t>
    </rPh>
    <rPh sb="4" eb="6">
      <t>ネンド</t>
    </rPh>
    <phoneticPr fontId="16"/>
  </si>
  <si>
    <t>令和13年度</t>
    <rPh sb="0" eb="1">
      <t>レイ</t>
    </rPh>
    <rPh sb="1" eb="2">
      <t>ワ</t>
    </rPh>
    <rPh sb="4" eb="6">
      <t>ネンド</t>
    </rPh>
    <phoneticPr fontId="16"/>
  </si>
  <si>
    <t>令和14年度</t>
    <rPh sb="0" eb="1">
      <t>レイ</t>
    </rPh>
    <rPh sb="1" eb="2">
      <t>ワ</t>
    </rPh>
    <rPh sb="4" eb="6">
      <t>ネンド</t>
    </rPh>
    <phoneticPr fontId="16"/>
  </si>
  <si>
    <t>令和15年度</t>
    <rPh sb="0" eb="1">
      <t>レイ</t>
    </rPh>
    <rPh sb="1" eb="2">
      <t>ワ</t>
    </rPh>
    <rPh sb="4" eb="6">
      <t>ネンド</t>
    </rPh>
    <phoneticPr fontId="16"/>
  </si>
  <si>
    <t>令和16年度</t>
    <rPh sb="0" eb="1">
      <t>レイ</t>
    </rPh>
    <rPh sb="1" eb="2">
      <t>ワ</t>
    </rPh>
    <rPh sb="4" eb="6">
      <t>ネンド</t>
    </rPh>
    <phoneticPr fontId="16"/>
  </si>
  <si>
    <t>令和17年度</t>
    <rPh sb="0" eb="1">
      <t>レイ</t>
    </rPh>
    <rPh sb="1" eb="2">
      <t>ワ</t>
    </rPh>
    <rPh sb="4" eb="6">
      <t>ネンド</t>
    </rPh>
    <phoneticPr fontId="16"/>
  </si>
  <si>
    <t>令和18年度</t>
    <rPh sb="0" eb="1">
      <t>レイ</t>
    </rPh>
    <rPh sb="1" eb="2">
      <t>ワ</t>
    </rPh>
    <rPh sb="4" eb="6">
      <t>ネンド</t>
    </rPh>
    <phoneticPr fontId="16"/>
  </si>
  <si>
    <t>令和19年度</t>
    <rPh sb="0" eb="1">
      <t>レイ</t>
    </rPh>
    <rPh sb="1" eb="2">
      <t>ワ</t>
    </rPh>
    <rPh sb="4" eb="6">
      <t>ネンド</t>
    </rPh>
    <phoneticPr fontId="16"/>
  </si>
  <si>
    <t>令和20年度</t>
    <rPh sb="0" eb="1">
      <t>レイ</t>
    </rPh>
    <rPh sb="1" eb="2">
      <t>ワ</t>
    </rPh>
    <rPh sb="4" eb="6">
      <t>ネンド</t>
    </rPh>
    <phoneticPr fontId="16"/>
  </si>
  <si>
    <t>令和7年</t>
    <rPh sb="0" eb="1">
      <t>レイ</t>
    </rPh>
    <rPh sb="1" eb="2">
      <t>ワ</t>
    </rPh>
    <rPh sb="3" eb="4">
      <t>ネン</t>
    </rPh>
    <phoneticPr fontId="16"/>
  </si>
  <si>
    <t>令和8年</t>
    <rPh sb="0" eb="1">
      <t>レイ</t>
    </rPh>
    <rPh sb="1" eb="2">
      <t>ワ</t>
    </rPh>
    <rPh sb="3" eb="4">
      <t>ネン</t>
    </rPh>
    <phoneticPr fontId="16"/>
  </si>
  <si>
    <t>令和7年度</t>
    <rPh sb="0" eb="1">
      <t>レイ</t>
    </rPh>
    <rPh sb="1" eb="2">
      <t>ワ</t>
    </rPh>
    <rPh sb="3" eb="4">
      <t>ネンド</t>
    </rPh>
    <rPh sb="4" eb="5">
      <t>ド</t>
    </rPh>
    <phoneticPr fontId="16"/>
  </si>
  <si>
    <t>令和8年度</t>
    <rPh sb="0" eb="1">
      <t>レイ</t>
    </rPh>
    <rPh sb="1" eb="2">
      <t>ワ</t>
    </rPh>
    <rPh sb="3" eb="4">
      <t>ネンド</t>
    </rPh>
    <rPh sb="4" eb="5">
      <t>ド</t>
    </rPh>
    <phoneticPr fontId="16"/>
  </si>
  <si>
    <t>令和9年</t>
    <rPh sb="0" eb="1">
      <t>レイ</t>
    </rPh>
    <rPh sb="1" eb="2">
      <t>ワ</t>
    </rPh>
    <rPh sb="3" eb="4">
      <t>ネン</t>
    </rPh>
    <phoneticPr fontId="16"/>
  </si>
  <si>
    <t>令和16年</t>
    <rPh sb="4" eb="5">
      <t>ネン</t>
    </rPh>
    <phoneticPr fontId="7"/>
  </si>
  <si>
    <t>令和17年</t>
    <rPh sb="4" eb="5">
      <t>ネン</t>
    </rPh>
    <phoneticPr fontId="7"/>
  </si>
  <si>
    <t>令和18年</t>
    <rPh sb="4" eb="5">
      <t>ネン</t>
    </rPh>
    <phoneticPr fontId="7"/>
  </si>
  <si>
    <t>令和19年</t>
    <rPh sb="4" eb="5">
      <t>ネン</t>
    </rPh>
    <phoneticPr fontId="7"/>
  </si>
  <si>
    <t>令和20年</t>
    <rPh sb="4" eb="5">
      <t>ネン</t>
    </rPh>
    <phoneticPr fontId="7"/>
  </si>
  <si>
    <t>令和21年</t>
    <rPh sb="4" eb="5">
      <t>ネン</t>
    </rPh>
    <phoneticPr fontId="7"/>
  </si>
  <si>
    <t>注２　電気料金及びガス料金は、税込で記載し、全129校の事業期間中の総額を記載してください。</t>
    <rPh sb="3" eb="5">
      <t>デンキ</t>
    </rPh>
    <rPh sb="5" eb="7">
      <t>リョウキン</t>
    </rPh>
    <rPh sb="7" eb="8">
      <t>オヨ</t>
    </rPh>
    <rPh sb="11" eb="13">
      <t>リョウキン</t>
    </rPh>
    <rPh sb="15" eb="17">
      <t>ゼイコ</t>
    </rPh>
    <rPh sb="18" eb="20">
      <t>キサイ</t>
    </rPh>
    <rPh sb="22" eb="23">
      <t>ゼン</t>
    </rPh>
    <rPh sb="26" eb="27">
      <t>コウ</t>
    </rPh>
    <rPh sb="28" eb="30">
      <t>ジギョウ</t>
    </rPh>
    <rPh sb="30" eb="33">
      <t>キカンチュウ</t>
    </rPh>
    <rPh sb="34" eb="36">
      <t>ソウガク</t>
    </rPh>
    <rPh sb="37" eb="39">
      <t>キサイ</t>
    </rPh>
    <phoneticPr fontId="7"/>
  </si>
  <si>
    <t>■全対象校</t>
    <phoneticPr fontId="7"/>
  </si>
  <si>
    <t>注１</t>
    <phoneticPr fontId="7"/>
  </si>
  <si>
    <t>金額は円単位で入力し、税抜とし、１円未満の端数は切り捨てとしてください。</t>
  </si>
  <si>
    <t>水色のセルには数式が入っていますので、入力しないでください。</t>
  </si>
  <si>
    <t>注２</t>
    <phoneticPr fontId="7"/>
  </si>
  <si>
    <t>注３</t>
    <phoneticPr fontId="7"/>
  </si>
  <si>
    <t>ただし、不都合がある場合は、適宜調整してください。</t>
    <phoneticPr fontId="7"/>
  </si>
  <si>
    <t>入札説明書等に関する質問書提出届</t>
    <rPh sb="10" eb="13">
      <t>シツモンショ</t>
    </rPh>
    <rPh sb="13" eb="15">
      <t>テイシュツ</t>
    </rPh>
    <rPh sb="15" eb="16">
      <t>トドケ</t>
    </rPh>
    <phoneticPr fontId="7"/>
  </si>
  <si>
    <t>入札説明書等に関する質問書</t>
    <rPh sb="10" eb="13">
      <t>シツモンショ</t>
    </rPh>
    <phoneticPr fontId="7"/>
  </si>
  <si>
    <t>（様式1-3）</t>
    <rPh sb="1" eb="3">
      <t>ヨウシキ</t>
    </rPh>
    <phoneticPr fontId="7"/>
  </si>
  <si>
    <t>(様式1-5)</t>
    <rPh sb="1" eb="3">
      <t>ヨウシキ</t>
    </rPh>
    <phoneticPr fontId="16"/>
  </si>
  <si>
    <t>(様式1-6)</t>
    <rPh sb="1" eb="3">
      <t>ヨウシキ</t>
    </rPh>
    <phoneticPr fontId="16"/>
  </si>
  <si>
    <t>第1期</t>
    <phoneticPr fontId="7"/>
  </si>
  <si>
    <t>第2期</t>
  </si>
  <si>
    <t>第3期</t>
  </si>
  <si>
    <t>第4期</t>
  </si>
  <si>
    <t>現状(令和6年2月現在)</t>
    <rPh sb="0" eb="2">
      <t>ゲンジョウ</t>
    </rPh>
    <rPh sb="3" eb="5">
      <t>レイワ</t>
    </rPh>
    <rPh sb="6" eb="7">
      <t>ネン</t>
    </rPh>
    <rPh sb="8" eb="9">
      <t>ガツ</t>
    </rPh>
    <rPh sb="9" eb="11">
      <t>ゲンザイ</t>
    </rPh>
    <phoneticPr fontId="16"/>
  </si>
  <si>
    <t>令和9年度以降（通年運用）</t>
    <rPh sb="0" eb="1">
      <t>レイ</t>
    </rPh>
    <rPh sb="1" eb="2">
      <t>ワ</t>
    </rPh>
    <rPh sb="3" eb="5">
      <t>ネンド</t>
    </rPh>
    <rPh sb="5" eb="7">
      <t>イコウ</t>
    </rPh>
    <rPh sb="8" eb="10">
      <t>ツウネン</t>
    </rPh>
    <rPh sb="10" eb="12">
      <t>ウンヨウ</t>
    </rPh>
    <phoneticPr fontId="16"/>
  </si>
  <si>
    <t xml:space="preserve">第１（利用の目的）
１　当社は、本事業の入札の参加を検討する目的（以下「本目的」という）のためにのみ本資料の貸与を受けるものであり、本目的以外の目的のために本資料を利用しません。
２　当社は、本目的を達するために必要な範囲及び方法で、当社の代理人、補助者その他の者（以下「代理人等」という）に対し、本資料の全部又は一部を開示することができるものとします。
第２（秘密の保持）
１　当社は、開示を受けた本資料を秘密として保持するものとし、前項に定める場合のほか、第三者に対し開示しません。
２　本資料の全部又は一部を開示を受けた代理人等は、当社と同じく本資料を秘密として保持します。
第３（期間）
前項までに定める秘密の保持は、当社及び代理人等が本事業の入札に応じない場合及び入札に応じ落札者とならなかった場合であっても、存続するものとします。
第４（本資料の返還）
受領した本データは、市の定める返却方法に従い、2024（令和6）年7月26日（金） 午後5時までに、市に返還します。
第５（損害賠償）
前４項に違反し、市又は第三者に損害が発生し、かかる損害が賠償の対象となる場合は、その損害を賠償します。
</t>
    <rPh sb="133" eb="135">
      <t>イカ</t>
    </rPh>
    <rPh sb="136" eb="139">
      <t>ダイリニン</t>
    </rPh>
    <rPh sb="139" eb="140">
      <t>トウ</t>
    </rPh>
    <rPh sb="247" eb="248">
      <t>ホン</t>
    </rPh>
    <rPh sb="248" eb="250">
      <t>シリョウ</t>
    </rPh>
    <rPh sb="251" eb="253">
      <t>ゼンブ</t>
    </rPh>
    <rPh sb="253" eb="254">
      <t>マタ</t>
    </rPh>
    <rPh sb="255" eb="257">
      <t>イチブ</t>
    </rPh>
    <rPh sb="258" eb="260">
      <t>カイジ</t>
    </rPh>
    <rPh sb="261" eb="262">
      <t>ウ</t>
    </rPh>
    <rPh sb="264" eb="267">
      <t>ダイリニン</t>
    </rPh>
    <rPh sb="267" eb="268">
      <t>トウ</t>
    </rPh>
    <rPh sb="270" eb="272">
      <t>トウシャ</t>
    </rPh>
    <rPh sb="273" eb="274">
      <t>オナ</t>
    </rPh>
    <rPh sb="276" eb="277">
      <t>ホン</t>
    </rPh>
    <rPh sb="277" eb="279">
      <t>シリョウ</t>
    </rPh>
    <rPh sb="280" eb="282">
      <t>ヒミツ</t>
    </rPh>
    <rPh sb="285" eb="287">
      <t>ホジ</t>
    </rPh>
    <rPh sb="317" eb="318">
      <t>オヨ</t>
    </rPh>
    <rPh sb="319" eb="322">
      <t>ダイリニン</t>
    </rPh>
    <rPh sb="322" eb="323">
      <t>トウ</t>
    </rPh>
    <rPh sb="446" eb="447">
      <t>ダイ</t>
    </rPh>
    <rPh sb="449" eb="451">
      <t>ソンガイ</t>
    </rPh>
    <rPh sb="451" eb="453">
      <t>バイショウ</t>
    </rPh>
    <rPh sb="455" eb="456">
      <t>ゼン</t>
    </rPh>
    <rPh sb="457" eb="458">
      <t>コウ</t>
    </rPh>
    <rPh sb="459" eb="461">
      <t>イハン</t>
    </rPh>
    <rPh sb="463" eb="464">
      <t>シ</t>
    </rPh>
    <rPh sb="464" eb="465">
      <t>マタ</t>
    </rPh>
    <rPh sb="466" eb="467">
      <t>ダイ</t>
    </rPh>
    <phoneticPr fontId="16"/>
  </si>
  <si>
    <t>令和9年度
以降分(e)
金額（税抜）
（1年分）</t>
    <rPh sb="0" eb="1">
      <t>レイ</t>
    </rPh>
    <rPh sb="1" eb="2">
      <t>ワ</t>
    </rPh>
    <rPh sb="3" eb="5">
      <t>ネンド</t>
    </rPh>
    <rPh sb="6" eb="8">
      <t>イコウ</t>
    </rPh>
    <rPh sb="8" eb="9">
      <t>ブン</t>
    </rPh>
    <rPh sb="13" eb="15">
      <t>キンガク</t>
    </rPh>
    <rPh sb="16" eb="18">
      <t>ゼイヌ</t>
    </rPh>
    <rPh sb="22" eb="24">
      <t>ネンブン</t>
    </rPh>
    <phoneticPr fontId="7"/>
  </si>
  <si>
    <t>維持管理のサービス対価（Ｂ）の支払い時期</t>
    <rPh sb="9" eb="11">
      <t>タイカ</t>
    </rPh>
    <rPh sb="15" eb="17">
      <t>シハラ</t>
    </rPh>
    <rPh sb="18" eb="20">
      <t>ジキ</t>
    </rPh>
    <phoneticPr fontId="7"/>
  </si>
  <si>
    <t>設計・施工等のサービス対価（Ａ）の支払い時期</t>
    <rPh sb="11" eb="13">
      <t>タイカ</t>
    </rPh>
    <rPh sb="17" eb="19">
      <t>シハラ</t>
    </rPh>
    <rPh sb="20" eb="22">
      <t>ジキ</t>
    </rPh>
    <phoneticPr fontId="7"/>
  </si>
  <si>
    <t>合計（維持管理に係る費用）</t>
    <rPh sb="0" eb="2">
      <t>ゴウケイ</t>
    </rPh>
    <phoneticPr fontId="7"/>
  </si>
  <si>
    <t>「引渡し時期」の欄について、各学校の引渡し時期が【設計・施工等のサービス対価（Ａ）の支払い時期】に示す「第1期」、「第2期」、「第3期」、「第4期」のどの時期に該当するかを学校ごとに記入してください。</t>
    <rPh sb="14" eb="17">
      <t>カクガッコウ</t>
    </rPh>
    <rPh sb="18" eb="20">
      <t>ヒキワタ</t>
    </rPh>
    <rPh sb="21" eb="23">
      <t>ジキ</t>
    </rPh>
    <rPh sb="49" eb="50">
      <t>シメ</t>
    </rPh>
    <rPh sb="77" eb="79">
      <t>ジキ</t>
    </rPh>
    <rPh sb="80" eb="82">
      <t>ガイトウ</t>
    </rPh>
    <rPh sb="86" eb="88">
      <t>ガッコウ</t>
    </rPh>
    <phoneticPr fontId="7"/>
  </si>
  <si>
    <t>項目</t>
    <rPh sb="0" eb="2">
      <t>コウモク</t>
    </rPh>
    <phoneticPr fontId="16"/>
  </si>
  <si>
    <t>第1期（2025（令和7）年11月）引渡し分</t>
    <phoneticPr fontId="7"/>
  </si>
  <si>
    <t>第2期（2026（令和8）年5月）引渡し分</t>
    <phoneticPr fontId="7"/>
  </si>
  <si>
    <t>第3期（2026（令和8）年11月）引渡し分</t>
    <phoneticPr fontId="7"/>
  </si>
  <si>
    <t>第4期（2027（令和9）年3月）引渡し分</t>
    <phoneticPr fontId="7"/>
  </si>
  <si>
    <t>第1期引渡し分</t>
    <phoneticPr fontId="7"/>
  </si>
  <si>
    <t>第2期引渡し分</t>
    <phoneticPr fontId="7"/>
  </si>
  <si>
    <t>第3期引渡し分</t>
    <phoneticPr fontId="7"/>
  </si>
  <si>
    <t>第4期引渡し分</t>
    <phoneticPr fontId="7"/>
  </si>
  <si>
    <t>注２　引き渡し時期ごとに、設計・施工業務の工程（各種調査、設計、施工、検査、引渡し時期、所有権移転、供用開始時期等）について可能な範囲で詳細に記入してください。</t>
    <rPh sb="0" eb="1">
      <t>チュウ</t>
    </rPh>
    <rPh sb="3" eb="4">
      <t>ヒ</t>
    </rPh>
    <rPh sb="5" eb="6">
      <t>ワタ</t>
    </rPh>
    <rPh sb="7" eb="9">
      <t>ジキ</t>
    </rPh>
    <rPh sb="13" eb="15">
      <t>セッケイ</t>
    </rPh>
    <rPh sb="16" eb="18">
      <t>セコウ</t>
    </rPh>
    <rPh sb="18" eb="20">
      <t>ギョウム</t>
    </rPh>
    <rPh sb="21" eb="23">
      <t>コウテイ</t>
    </rPh>
    <rPh sb="24" eb="26">
      <t>カクシュ</t>
    </rPh>
    <rPh sb="26" eb="28">
      <t>チョウサ</t>
    </rPh>
    <rPh sb="29" eb="31">
      <t>セッケイ</t>
    </rPh>
    <rPh sb="32" eb="34">
      <t>セコウ</t>
    </rPh>
    <rPh sb="35" eb="37">
      <t>ケンサ</t>
    </rPh>
    <rPh sb="38" eb="40">
      <t>ヒキワタ</t>
    </rPh>
    <rPh sb="41" eb="43">
      <t>ジキ</t>
    </rPh>
    <rPh sb="44" eb="47">
      <t>ショユウケン</t>
    </rPh>
    <rPh sb="47" eb="49">
      <t>イテン</t>
    </rPh>
    <rPh sb="50" eb="52">
      <t>キョウヨウ</t>
    </rPh>
    <rPh sb="52" eb="54">
      <t>カイシ</t>
    </rPh>
    <rPh sb="54" eb="57">
      <t>ジキトウ</t>
    </rPh>
    <rPh sb="62" eb="64">
      <t>カノウ</t>
    </rPh>
    <rPh sb="65" eb="67">
      <t>ハンイ</t>
    </rPh>
    <rPh sb="68" eb="70">
      <t>ショウサイ</t>
    </rPh>
    <rPh sb="71" eb="73">
      <t>キニュウ</t>
    </rPh>
    <phoneticPr fontId="16"/>
  </si>
  <si>
    <t>設計・施工業務工程表</t>
    <phoneticPr fontId="7"/>
  </si>
  <si>
    <t>令和７年</t>
    <rPh sb="3" eb="4">
      <t>ネン</t>
    </rPh>
    <phoneticPr fontId="7"/>
  </si>
  <si>
    <t>令和8年</t>
    <rPh sb="3" eb="4">
      <t>ネン</t>
    </rPh>
    <phoneticPr fontId="7"/>
  </si>
  <si>
    <t>1月</t>
    <rPh sb="1" eb="2">
      <t>ガツ</t>
    </rPh>
    <phoneticPr fontId="7"/>
  </si>
  <si>
    <t>令和6年</t>
    <rPh sb="3" eb="4">
      <t>ネン</t>
    </rPh>
    <phoneticPr fontId="7"/>
  </si>
  <si>
    <t>1月</t>
    <phoneticPr fontId="7"/>
  </si>
  <si>
    <t>令和7年</t>
    <rPh sb="3" eb="4">
      <t>ネン</t>
    </rPh>
    <phoneticPr fontId="7"/>
  </si>
  <si>
    <t>12月</t>
    <phoneticPr fontId="7"/>
  </si>
  <si>
    <t>7月</t>
    <rPh sb="1" eb="2">
      <t>ガツ</t>
    </rPh>
    <phoneticPr fontId="7"/>
  </si>
  <si>
    <t>6月</t>
    <phoneticPr fontId="7"/>
  </si>
  <si>
    <t>「引渡し時期」の欄について、各学校の引渡し時期が【設計・施工等のサービス対価（Ａ）の支払い時期】に示す「第1期」、「第2期」、「第3期」、「第4期」のどの時期に該当するかを学校ごとに記入してください。</t>
    <phoneticPr fontId="7"/>
  </si>
  <si>
    <t>引渡し
時期</t>
    <rPh sb="0" eb="1">
      <t>ヒ</t>
    </rPh>
    <rPh sb="1" eb="2">
      <t>ワタ</t>
    </rPh>
    <rPh sb="4" eb="6">
      <t>ジキ</t>
    </rPh>
    <phoneticPr fontId="7"/>
  </si>
  <si>
    <t>引渡し
時期</t>
    <rPh sb="0" eb="2">
      <t>ヒキワタ</t>
    </rPh>
    <rPh sb="4" eb="6">
      <t>ジキ</t>
    </rPh>
    <phoneticPr fontId="7"/>
  </si>
  <si>
    <t>　　　また、様式9-3-1、様式9-3-2、様式9-3-3、様式9-4と整合し、特に様式9-3-1、様式9-3-2、様式9-3-3の料金の合計金額と一致させてください。</t>
    <phoneticPr fontId="7"/>
  </si>
  <si>
    <t>（様式7-9-1）</t>
    <phoneticPr fontId="16"/>
  </si>
  <si>
    <t>対象校</t>
    <rPh sb="0" eb="3">
      <t>タイショウコウ</t>
    </rPh>
    <phoneticPr fontId="7"/>
  </si>
  <si>
    <t>設計・施工業務の工程（各種調査、設計、施工、検査、引渡し時期、所有権移転、供用開始時期等）について可能な範囲で詳細に記入してください。</t>
    <rPh sb="0" eb="2">
      <t>セッケイ</t>
    </rPh>
    <rPh sb="3" eb="5">
      <t>セコウ</t>
    </rPh>
    <rPh sb="5" eb="7">
      <t>ギョウム</t>
    </rPh>
    <rPh sb="8" eb="10">
      <t>コウテイ</t>
    </rPh>
    <rPh sb="11" eb="13">
      <t>カクシュ</t>
    </rPh>
    <rPh sb="13" eb="15">
      <t>チョウサ</t>
    </rPh>
    <rPh sb="16" eb="18">
      <t>セッケイ</t>
    </rPh>
    <rPh sb="19" eb="21">
      <t>セコウ</t>
    </rPh>
    <rPh sb="22" eb="24">
      <t>ケンサ</t>
    </rPh>
    <rPh sb="25" eb="27">
      <t>ヒキワタ</t>
    </rPh>
    <rPh sb="28" eb="30">
      <t>ジキ</t>
    </rPh>
    <rPh sb="31" eb="34">
      <t>ショユウケン</t>
    </rPh>
    <rPh sb="34" eb="36">
      <t>イテン</t>
    </rPh>
    <rPh sb="37" eb="39">
      <t>キョウヨウ</t>
    </rPh>
    <rPh sb="39" eb="41">
      <t>カイシ</t>
    </rPh>
    <rPh sb="41" eb="44">
      <t>ジキトウ</t>
    </rPh>
    <rPh sb="49" eb="51">
      <t>カノウ</t>
    </rPh>
    <rPh sb="52" eb="54">
      <t>ハンイ</t>
    </rPh>
    <rPh sb="55" eb="57">
      <t>ショウサイ</t>
    </rPh>
    <rPh sb="58" eb="60">
      <t>キニュウ</t>
    </rPh>
    <phoneticPr fontId="16"/>
  </si>
  <si>
    <t>（様式7-9-2）</t>
    <phoneticPr fontId="16"/>
  </si>
  <si>
    <t>（様式7-9-3）</t>
    <phoneticPr fontId="16"/>
  </si>
  <si>
    <t>（様式7-9-4）</t>
    <phoneticPr fontId="16"/>
  </si>
  <si>
    <t>設計</t>
    <rPh sb="0" eb="2">
      <t>セッケイ</t>
    </rPh>
    <phoneticPr fontId="7"/>
  </si>
  <si>
    <t>施工</t>
    <rPh sb="0" eb="2">
      <t>セコウ</t>
    </rPh>
    <phoneticPr fontId="7"/>
  </si>
  <si>
    <t>維持管理</t>
    <rPh sb="0" eb="4">
      <t>イジカンリ</t>
    </rPh>
    <phoneticPr fontId="7"/>
  </si>
  <si>
    <t>調査</t>
    <rPh sb="0" eb="2">
      <t>チョウサ</t>
    </rPh>
    <phoneticPr fontId="7"/>
  </si>
  <si>
    <t>検査・引き渡し</t>
    <rPh sb="0" eb="2">
      <t>ケンサ</t>
    </rPh>
    <rPh sb="3" eb="4">
      <t>ヒ</t>
    </rPh>
    <rPh sb="5" eb="6">
      <t>ワタ</t>
    </rPh>
    <phoneticPr fontId="7"/>
  </si>
  <si>
    <t>　※　各校ごと引き渡し時期の目安となるよう、学校ごとの工程表を下記に作成すること。</t>
    <rPh sb="3" eb="5">
      <t>カクコウ</t>
    </rPh>
    <rPh sb="7" eb="8">
      <t>ヒ</t>
    </rPh>
    <rPh sb="9" eb="10">
      <t>ワタ</t>
    </rPh>
    <rPh sb="11" eb="13">
      <t>ジキ</t>
    </rPh>
    <rPh sb="14" eb="16">
      <t>メヤス</t>
    </rPh>
    <rPh sb="31" eb="33">
      <t>カキ</t>
    </rPh>
    <phoneticPr fontId="7"/>
  </si>
  <si>
    <t>（参考）各校別設計・施工業務工程表（小学校）</t>
    <rPh sb="1" eb="3">
      <t>サンコウ</t>
    </rPh>
    <rPh sb="4" eb="5">
      <t>カク</t>
    </rPh>
    <rPh sb="5" eb="6">
      <t>コウ</t>
    </rPh>
    <rPh sb="6" eb="7">
      <t>ベツ</t>
    </rPh>
    <rPh sb="7" eb="9">
      <t>セッケイ</t>
    </rPh>
    <rPh sb="10" eb="12">
      <t>セコウ</t>
    </rPh>
    <rPh sb="12" eb="14">
      <t>ギョウム</t>
    </rPh>
    <rPh sb="14" eb="17">
      <t>コウテイヒョウ</t>
    </rPh>
    <rPh sb="18" eb="21">
      <t>ショウガッコウ</t>
    </rPh>
    <phoneticPr fontId="16"/>
  </si>
  <si>
    <t>（参考）各校別設計・施工業務工程表（中学校）</t>
    <rPh sb="7" eb="9">
      <t>セッケイ</t>
    </rPh>
    <rPh sb="10" eb="12">
      <t>セコウ</t>
    </rPh>
    <rPh sb="12" eb="14">
      <t>ギョウム</t>
    </rPh>
    <rPh sb="14" eb="17">
      <t>コウテイヒョウ</t>
    </rPh>
    <rPh sb="18" eb="21">
      <t>チュウガッコウ</t>
    </rPh>
    <phoneticPr fontId="16"/>
  </si>
  <si>
    <t>（参考）各校別設計・施工業務工程表（小中一貫校）</t>
    <rPh sb="7" eb="9">
      <t>セッケイ</t>
    </rPh>
    <rPh sb="10" eb="12">
      <t>セコウ</t>
    </rPh>
    <rPh sb="12" eb="14">
      <t>ギョウム</t>
    </rPh>
    <rPh sb="14" eb="17">
      <t>コウテイヒョウ</t>
    </rPh>
    <rPh sb="18" eb="20">
      <t>ショウチュウ</t>
    </rPh>
    <rPh sb="20" eb="22">
      <t>イッカン</t>
    </rPh>
    <rPh sb="22" eb="23">
      <t>コウ</t>
    </rPh>
    <phoneticPr fontId="16"/>
  </si>
  <si>
    <t>　　　 それぞれの項目に記載の金額と一致させてください。</t>
    <rPh sb="12" eb="14">
      <t>キサイ</t>
    </rPh>
    <rPh sb="15" eb="17">
      <t>キンガク</t>
    </rPh>
    <rPh sb="18" eb="20">
      <t>イッチ</t>
    </rPh>
    <phoneticPr fontId="7"/>
  </si>
  <si>
    <t>2026（令和8）年1月</t>
  </si>
  <si>
    <t>2026（令和8）年7月</t>
    <phoneticPr fontId="7"/>
  </si>
  <si>
    <t>2027（令和9）年1月</t>
    <phoneticPr fontId="7"/>
  </si>
  <si>
    <t>2027（令和9）年5月</t>
    <phoneticPr fontId="7"/>
  </si>
  <si>
    <t>支払い時期</t>
    <rPh sb="0" eb="2">
      <t>シハラ</t>
    </rPh>
    <rPh sb="3" eb="5">
      <t>ジキ</t>
    </rPh>
    <phoneticPr fontId="7"/>
  </si>
  <si>
    <t>2025（令和7）年11月末まで</t>
    <rPh sb="5" eb="7">
      <t>レイワ</t>
    </rPh>
    <rPh sb="9" eb="10">
      <t>ネン</t>
    </rPh>
    <rPh sb="12" eb="14">
      <t>ガツマツ</t>
    </rPh>
    <phoneticPr fontId="7"/>
  </si>
  <si>
    <t>2025（令和7）年12月から2026（令和8）年5月末まで</t>
    <rPh sb="5" eb="7">
      <t>レイワ</t>
    </rPh>
    <rPh sb="9" eb="10">
      <t>ネン</t>
    </rPh>
    <rPh sb="12" eb="13">
      <t>ガツ</t>
    </rPh>
    <rPh sb="20" eb="22">
      <t>レイワ</t>
    </rPh>
    <rPh sb="24" eb="25">
      <t>ネン</t>
    </rPh>
    <rPh sb="26" eb="28">
      <t>ガツマツ</t>
    </rPh>
    <phoneticPr fontId="7"/>
  </si>
  <si>
    <t>2026（令和8）年6月から2026（令和8）年11月末まで</t>
    <rPh sb="5" eb="7">
      <t>レイワ</t>
    </rPh>
    <rPh sb="9" eb="10">
      <t>ネン</t>
    </rPh>
    <rPh sb="11" eb="12">
      <t>ガツ</t>
    </rPh>
    <rPh sb="19" eb="21">
      <t>レイワ</t>
    </rPh>
    <rPh sb="23" eb="24">
      <t>ネン</t>
    </rPh>
    <rPh sb="26" eb="28">
      <t>ガツマツ</t>
    </rPh>
    <phoneticPr fontId="7"/>
  </si>
  <si>
    <t>2026（令和8）年12月から2027（令和9）年3月末まで</t>
    <rPh sb="5" eb="7">
      <t>レイワ</t>
    </rPh>
    <rPh sb="9" eb="10">
      <t>ネン</t>
    </rPh>
    <rPh sb="12" eb="13">
      <t>ガツ</t>
    </rPh>
    <rPh sb="20" eb="22">
      <t>レイワ</t>
    </rPh>
    <rPh sb="24" eb="25">
      <t>ネン</t>
    </rPh>
    <rPh sb="26" eb="28">
      <t>ガツマツ</t>
    </rPh>
    <phoneticPr fontId="7"/>
  </si>
  <si>
    <t>引渡し時期</t>
    <phoneticPr fontId="7"/>
  </si>
  <si>
    <t>第1期引渡し分（2026（令和8）年1月支払い分）</t>
    <phoneticPr fontId="7"/>
  </si>
  <si>
    <t>第1期引渡し分
（2026（令和8）年1月支払い分）</t>
    <phoneticPr fontId="7"/>
  </si>
  <si>
    <t>第2期引渡し分（2026（令和8）年7月支払い分）</t>
    <phoneticPr fontId="7"/>
  </si>
  <si>
    <t>第3期引渡し分（2027（令和9）年1月支払い分）</t>
    <phoneticPr fontId="7"/>
  </si>
  <si>
    <t>第4期引渡し分（2027（令和9）年5月支払い分）</t>
    <phoneticPr fontId="7"/>
  </si>
  <si>
    <t>第2期引渡し分
（2026（令和8）年7月支払い分）</t>
    <phoneticPr fontId="7"/>
  </si>
  <si>
    <t>第3期引渡し分
（2027（令和9）年1月支払い分）</t>
    <phoneticPr fontId="7"/>
  </si>
  <si>
    <t>第4期引渡し分
（2027（令和9）年5月支払い分）</t>
    <phoneticPr fontId="7"/>
  </si>
  <si>
    <t>第1期引渡し分（2026（令和8）年1月支払い分）
(a)
金額（税抜）</t>
    <rPh sb="30" eb="32">
      <t>キンガク</t>
    </rPh>
    <rPh sb="33" eb="34">
      <t>ゼイ</t>
    </rPh>
    <rPh sb="34" eb="35">
      <t>ヌ</t>
    </rPh>
    <phoneticPr fontId="7"/>
  </si>
  <si>
    <t>第2期引渡し分（2026（令和8）年7月支払い分）
(b)
金額（税抜）</t>
    <rPh sb="30" eb="32">
      <t>キンガク</t>
    </rPh>
    <rPh sb="33" eb="34">
      <t>ゼイ</t>
    </rPh>
    <rPh sb="34" eb="35">
      <t>ヌ</t>
    </rPh>
    <phoneticPr fontId="7"/>
  </si>
  <si>
    <t>第3期引渡し分（2027（令和9）年1月支払い分）
(c)
金額（税抜）</t>
    <rPh sb="30" eb="32">
      <t>キンガク</t>
    </rPh>
    <rPh sb="33" eb="34">
      <t>ゼイ</t>
    </rPh>
    <rPh sb="34" eb="35">
      <t>ヌ</t>
    </rPh>
    <phoneticPr fontId="7"/>
  </si>
  <si>
    <t>第4期引渡し分（2027（令和9）年5月支払い分）
(b)
金額（税抜）</t>
    <rPh sb="28" eb="30">
      <t>キンガク</t>
    </rPh>
    <rPh sb="31" eb="32">
      <t>ゼイ</t>
    </rPh>
    <rPh sb="32" eb="33">
      <t>ヌ</t>
    </rPh>
    <phoneticPr fontId="7"/>
  </si>
  <si>
    <t>令和9年度
以降分
(e)
金額（税抜）
（1年分）</t>
    <rPh sb="0" eb="1">
      <t>レイ</t>
    </rPh>
    <rPh sb="1" eb="2">
      <t>ワ</t>
    </rPh>
    <rPh sb="3" eb="5">
      <t>ネンド</t>
    </rPh>
    <rPh sb="6" eb="8">
      <t>イコウ</t>
    </rPh>
    <rPh sb="8" eb="9">
      <t>ブン</t>
    </rPh>
    <rPh sb="14" eb="16">
      <t>キンガク</t>
    </rPh>
    <rPh sb="17" eb="19">
      <t>ゼイヌ</t>
    </rPh>
    <rPh sb="23" eb="25">
      <t>ネンブン</t>
    </rPh>
    <phoneticPr fontId="7"/>
  </si>
  <si>
    <t>※最大電力算定時は、「月別負荷率」にかかわらず，当該校における特別教室の全室が一斉運転するものとして、算定してください。</t>
    <rPh sb="31" eb="33">
      <t>トクベツ</t>
    </rPh>
    <rPh sb="36" eb="38">
      <t>ゼンシツ</t>
    </rPh>
    <phoneticPr fontId="16"/>
  </si>
  <si>
    <r>
      <t>　「学校別エネルギー等積算表」（様式9－4）における「■エネルギー費用の算定」で用いる電気料金の各単価は、浜松市を所轄する一般電気事業者の</t>
    </r>
    <r>
      <rPr>
        <sz val="11"/>
        <color rgb="FFFF0000"/>
        <rFont val="ＭＳ 明朝"/>
        <family val="1"/>
        <charset val="128"/>
      </rPr>
      <t>令和6年6月1日</t>
    </r>
    <r>
      <rPr>
        <sz val="11"/>
        <color theme="1"/>
        <rFont val="ＭＳ 明朝"/>
        <family val="2"/>
        <charset val="128"/>
      </rPr>
      <t>時点の値を用いること。</t>
    </r>
    <rPh sb="43" eb="45">
      <t>デンキ</t>
    </rPh>
    <rPh sb="45" eb="47">
      <t>リョウキン</t>
    </rPh>
    <rPh sb="48" eb="49">
      <t>カク</t>
    </rPh>
    <rPh sb="49" eb="51">
      <t>タンカ</t>
    </rPh>
    <rPh sb="57" eb="59">
      <t>ショカツ</t>
    </rPh>
    <rPh sb="61" eb="63">
      <t>イッパン</t>
    </rPh>
    <rPh sb="63" eb="65">
      <t>デンキ</t>
    </rPh>
    <rPh sb="65" eb="68">
      <t>ジギョウシャ</t>
    </rPh>
    <rPh sb="69" eb="70">
      <t>レイ</t>
    </rPh>
    <rPh sb="70" eb="71">
      <t>ワ</t>
    </rPh>
    <rPh sb="72" eb="73">
      <t>ネン</t>
    </rPh>
    <rPh sb="74" eb="75">
      <t>ガツ</t>
    </rPh>
    <rPh sb="76" eb="77">
      <t>ニチ</t>
    </rPh>
    <rPh sb="77" eb="79">
      <t>ジテン</t>
    </rPh>
    <rPh sb="80" eb="81">
      <t>アタイ</t>
    </rPh>
    <rPh sb="82" eb="83">
      <t>モチ</t>
    </rPh>
    <phoneticPr fontId="7"/>
  </si>
  <si>
    <t>①から④以外の必要な費用を記載</t>
    <rPh sb="4" eb="6">
      <t>イガイ</t>
    </rPh>
    <rPh sb="7" eb="9">
      <t>ヒツヨウ</t>
    </rPh>
    <rPh sb="10" eb="12">
      <t>ヒヨウ</t>
    </rPh>
    <rPh sb="13" eb="15">
      <t>キサイ</t>
    </rPh>
    <phoneticPr fontId="7"/>
  </si>
  <si>
    <t>　　　また、維持管理期間内の空調設備運用に係るエネルギー費用の総額（税込）から算出した維持管理期間内の空調設備運用に係るエネルギー費用の総額（税抜）に1.1を掛けた値が、</t>
    <phoneticPr fontId="7"/>
  </si>
  <si>
    <t>合計</t>
    <phoneticPr fontId="7"/>
  </si>
  <si>
    <t>④合計
(a)+(b)+(c)+(d)+(e)×12</t>
    <rPh sb="1" eb="3">
      <t>ゴウケイ</t>
    </rPh>
    <phoneticPr fontId="7"/>
  </si>
  <si>
    <t>～</t>
  </si>
  <si>
    <t>10月</t>
  </si>
  <si>
    <t>　　　維持管理期間内の空調設備運用に係るエネルギー費用の総額（税込）を下回らない値を採用してください。</t>
    <phoneticPr fontId="7"/>
  </si>
  <si>
    <t>電力量料金：（電力量料金単価）×（使用電力量）</t>
    <rPh sb="0" eb="2">
      <t>デンリョク</t>
    </rPh>
    <rPh sb="2" eb="3">
      <t>リョウ</t>
    </rPh>
    <rPh sb="3" eb="5">
      <t>リョウキン</t>
    </rPh>
    <rPh sb="17" eb="19">
      <t>シヨウ</t>
    </rPh>
    <rPh sb="19" eb="21">
      <t>デンリョク</t>
    </rPh>
    <rPh sb="21" eb="22">
      <t>リョウ</t>
    </rPh>
    <phoneticPr fontId="7"/>
  </si>
  <si>
    <r>
      <t>　また、「学校別エネルギー等積算表」（様式9－4）における「■エネルギー費用の算定」で用いる都市ガス料金の各単価は、浜松市を所轄する都市ガス事業者の</t>
    </r>
    <r>
      <rPr>
        <sz val="11"/>
        <color rgb="FFFF0000"/>
        <rFont val="ＭＳ 明朝"/>
        <family val="1"/>
        <charset val="128"/>
      </rPr>
      <t>令和6年6月1日</t>
    </r>
    <r>
      <rPr>
        <sz val="11"/>
        <color theme="1"/>
        <rFont val="ＭＳ 明朝"/>
        <family val="2"/>
        <charset val="128"/>
      </rPr>
      <t>時点の値を用いること。
　加えて、液化石油ガス料金の単価は、</t>
    </r>
    <r>
      <rPr>
        <sz val="11"/>
        <color rgb="FFFF0000"/>
        <rFont val="ＭＳ 明朝"/>
        <family val="1"/>
        <charset val="128"/>
      </rPr>
      <t>422.8円/㎥</t>
    </r>
    <r>
      <rPr>
        <sz val="11"/>
        <color theme="1"/>
        <rFont val="ＭＳ 明朝"/>
        <family val="2"/>
        <charset val="128"/>
      </rPr>
      <t>を用いること。</t>
    </r>
    <rPh sb="46" eb="48">
      <t>トシ</t>
    </rPh>
    <rPh sb="66" eb="68">
      <t>トシ</t>
    </rPh>
    <rPh sb="95" eb="96">
      <t>クワ</t>
    </rPh>
    <rPh sb="99" eb="101">
      <t>エキカ</t>
    </rPh>
    <rPh sb="101" eb="103">
      <t>セキユ</t>
    </rPh>
    <rPh sb="105" eb="107">
      <t>リョウキン</t>
    </rPh>
    <rPh sb="108" eb="110">
      <t>タンカ</t>
    </rPh>
    <rPh sb="117" eb="118">
      <t>エン</t>
    </rPh>
    <rPh sb="121" eb="122">
      <t>モチ</t>
    </rPh>
    <phoneticPr fontId="7"/>
  </si>
  <si>
    <t>）　／ 100 ｝ × 12 ヶ月</t>
    <phoneticPr fontId="16"/>
  </si>
  <si>
    <t>kWh　 ＋ (</t>
    <phoneticPr fontId="16"/>
  </si>
  <si>
    <t xml:space="preserve">kWh　＋ ( </t>
    <phoneticPr fontId="16"/>
  </si>
  <si>
    <t xml:space="preserve">kWh   ＋ ( </t>
    <phoneticPr fontId="16"/>
  </si>
  <si>
    <t>FAX</t>
    <phoneticPr fontId="7"/>
  </si>
  <si>
    <t>1/</t>
    <phoneticPr fontId="7"/>
  </si>
  <si>
    <t>ファックス番号</t>
    <phoneticPr fontId="7"/>
  </si>
  <si>
    <t xml:space="preserve"> </t>
    <phoneticPr fontId="7"/>
  </si>
  <si>
    <t>(様式1-7)</t>
    <rPh sb="1" eb="3">
      <t>ヨウシキ</t>
    </rPh>
    <phoneticPr fontId="16"/>
  </si>
  <si>
    <t>個別対話参加申込書</t>
    <phoneticPr fontId="16"/>
  </si>
  <si>
    <t>個別対話参加者</t>
    <rPh sb="0" eb="2">
      <t>コベツ</t>
    </rPh>
    <rPh sb="2" eb="4">
      <t>タイワ</t>
    </rPh>
    <rPh sb="4" eb="7">
      <t>サンカシャ</t>
    </rPh>
    <phoneticPr fontId="16"/>
  </si>
  <si>
    <t>代表企業</t>
    <phoneticPr fontId="7"/>
  </si>
  <si>
    <t>商号又は名称</t>
    <phoneticPr fontId="7"/>
  </si>
  <si>
    <t>参加人数</t>
    <rPh sb="0" eb="4">
      <t>サンカニンズウ</t>
    </rPh>
    <phoneticPr fontId="7"/>
  </si>
  <si>
    <t>所属・役職</t>
    <rPh sb="0" eb="2">
      <t>ショゾク</t>
    </rPh>
    <rPh sb="3" eb="5">
      <t>ヤクショク</t>
    </rPh>
    <phoneticPr fontId="7"/>
  </si>
  <si>
    <t>電話番号</t>
    <rPh sb="0" eb="4">
      <t>デンワバンゴウ</t>
    </rPh>
    <phoneticPr fontId="7"/>
  </si>
  <si>
    <t>Eメール</t>
    <phoneticPr fontId="7"/>
  </si>
  <si>
    <t>連絡担当者</t>
    <rPh sb="0" eb="5">
      <t>レンラクタントウシャ</t>
    </rPh>
    <phoneticPr fontId="7"/>
  </si>
  <si>
    <t>名</t>
    <rPh sb="0" eb="1">
      <t>メイ</t>
    </rPh>
    <phoneticPr fontId="7"/>
  </si>
  <si>
    <t>構成企業等</t>
    <rPh sb="0" eb="5">
      <t>コウセイキギョウトウ</t>
    </rPh>
    <phoneticPr fontId="7"/>
  </si>
  <si>
    <t>議題</t>
    <rPh sb="0" eb="2">
      <t>ギダイ</t>
    </rPh>
    <phoneticPr fontId="7"/>
  </si>
  <si>
    <t>公表
の
可否</t>
    <rPh sb="0" eb="2">
      <t>コウヒョウ</t>
    </rPh>
    <rPh sb="5" eb="7">
      <t>カヒ</t>
    </rPh>
    <phoneticPr fontId="7"/>
  </si>
  <si>
    <t>資料名</t>
    <rPh sb="0" eb="3">
      <t>シリョウメイ</t>
    </rPh>
    <phoneticPr fontId="7"/>
  </si>
  <si>
    <t>該当箇所
（頁・項目）</t>
    <rPh sb="0" eb="4">
      <t>ガイトウカショ</t>
    </rPh>
    <rPh sb="6" eb="7">
      <t>ページ</t>
    </rPh>
    <rPh sb="8" eb="10">
      <t>コウモク</t>
    </rPh>
    <phoneticPr fontId="7"/>
  </si>
  <si>
    <t>確認したい内容</t>
    <rPh sb="0" eb="2">
      <t>カクニン</t>
    </rPh>
    <rPh sb="5" eb="7">
      <t>ナイヨウ</t>
    </rPh>
    <phoneticPr fontId="7"/>
  </si>
  <si>
    <t>趣旨・理由</t>
    <rPh sb="0" eb="2">
      <t>シュシ</t>
    </rPh>
    <rPh sb="3" eb="5">
      <t>リユウ</t>
    </rPh>
    <phoneticPr fontId="7"/>
  </si>
  <si>
    <t>個別対話の議題</t>
    <phoneticPr fontId="16"/>
  </si>
  <si>
    <t>（様式5-2）</t>
    <phoneticPr fontId="7"/>
  </si>
  <si>
    <t>（様式5-3）</t>
    <rPh sb="1" eb="3">
      <t>ヨウシキ</t>
    </rPh>
    <phoneticPr fontId="7"/>
  </si>
  <si>
    <t>（様式5-4）</t>
    <phoneticPr fontId="7"/>
  </si>
  <si>
    <t>(様式5-6)</t>
    <rPh sb="1" eb="3">
      <t>ヨウシキ</t>
    </rPh>
    <phoneticPr fontId="7"/>
  </si>
  <si>
    <t>（様式5-7）</t>
    <rPh sb="1" eb="3">
      <t>ヨウシキ</t>
    </rPh>
    <phoneticPr fontId="7"/>
  </si>
  <si>
    <t>（様式5-8）</t>
    <phoneticPr fontId="7"/>
  </si>
  <si>
    <t>（様式5-9）</t>
    <rPh sb="1" eb="3">
      <t>ヨウシキ</t>
    </rPh>
    <phoneticPr fontId="7"/>
  </si>
  <si>
    <t>　　例）123,456,789（税込）の場合</t>
    <rPh sb="2" eb="3">
      <t>レイ</t>
    </rPh>
    <rPh sb="20" eb="22">
      <t>バアイ</t>
    </rPh>
    <phoneticPr fontId="7"/>
  </si>
  <si>
    <t>　　　　123,456,789（税込）／1.1＝112,233,444.5454…</t>
    <phoneticPr fontId="7"/>
  </si>
  <si>
    <t>　　　　⇒112,233,444とした場合、112,233,444×1.1＝123,456,788.4　　となり、123,456,788.4＜123,456,789のためＮＧ</t>
    <rPh sb="19" eb="21">
      <t>バアイ</t>
    </rPh>
    <rPh sb="35" eb="36">
      <t>ゼイ</t>
    </rPh>
    <rPh sb="36" eb="37">
      <t>コミ</t>
    </rPh>
    <phoneticPr fontId="7"/>
  </si>
  <si>
    <t>　　　　⇒112,233,445とした場合、112,233,445×1.1＝123,456,789.5　　となり、123,456,789.5≧123,456,789のためＯＫ</t>
    <rPh sb="19" eb="21">
      <t>バアイ</t>
    </rPh>
    <rPh sb="35" eb="36">
      <t>ゼイ</t>
    </rPh>
    <rPh sb="36" eb="37">
      <t>コミ</t>
    </rPh>
    <phoneticPr fontId="7"/>
  </si>
  <si>
    <t>2024年（令和6）年3月26日付けで公告のありました「浜松市立小中学校特別教室空調整備事業」の入札説明書等に係る個別対話への参加を申込みます。</t>
    <phoneticPr fontId="16"/>
  </si>
  <si>
    <t>注１</t>
    <phoneticPr fontId="16"/>
  </si>
  <si>
    <t>複数企業で参加する場合は、「構成企業等」の欄に記載してください。また、代表企業及び構成企業等の構成が決まっていなくとも参加申し込みは可能です。その場合は、表中の「代表企業」及び「構成企業等」を削除して提出してください。</t>
    <phoneticPr fontId="7"/>
  </si>
  <si>
    <t>記入欄が足りない場合は、追加してください。</t>
    <phoneticPr fontId="7"/>
  </si>
  <si>
    <t>注２</t>
    <phoneticPr fontId="7"/>
  </si>
  <si>
    <t>個別対話を希望する「議題」のうち、優先度の高いものから「№」の上から順に記載してください。「議題」の記載のない事項については対話の対象としません。</t>
    <phoneticPr fontId="7"/>
  </si>
  <si>
    <t>「資料名」「該当箇所」の欄は、入札説明書等の各資料から該当する部分を記載してください。</t>
    <phoneticPr fontId="7"/>
  </si>
  <si>
    <t>「確認したい内容」「趣旨・理由」の欄は、できるだけ具体的に記載してください。</t>
    <phoneticPr fontId="7"/>
  </si>
  <si>
    <t>「公表の可否」の欄について、個別対話の内容は原則公表とし、事業者の特殊な技術、ノウハウ等に限り、事業者の権利や競争上の地位、その他正当な利益を害するものと判断する事項について、非公表を求めることができます。「公表の可否」欄に、「可」又は「否」のいずれかを記載してください。</t>
    <phoneticPr fontId="7"/>
  </si>
  <si>
    <t>注３</t>
    <phoneticPr fontId="16"/>
  </si>
  <si>
    <t>注４</t>
    <phoneticPr fontId="16"/>
  </si>
  <si>
    <t>注５</t>
    <phoneticPr fontId="7"/>
  </si>
  <si>
    <t>2024年（令和6）年3月26日付けで公告のありました「浜松市立小中学校特別教室空調整備事業」の入札説明書等に係る個別対話について、希望する議題は次のとおりです。</t>
    <phoneticPr fontId="16"/>
  </si>
  <si>
    <t>-</t>
  </si>
  <si>
    <t>注４　現状の変圧器の値は参考図書（対象教室数一覧に記載）を参考に記入してください。　</t>
    <rPh sb="0" eb="1">
      <t>チュウ</t>
    </rPh>
    <rPh sb="3" eb="5">
      <t>ゲンジョウ</t>
    </rPh>
    <rPh sb="6" eb="9">
      <t>ヘンアツキ</t>
    </rPh>
    <rPh sb="10" eb="11">
      <t>アタイ</t>
    </rPh>
    <rPh sb="12" eb="16">
      <t>サンコウトショ</t>
    </rPh>
    <rPh sb="17" eb="19">
      <t>タイショウ</t>
    </rPh>
    <rPh sb="19" eb="21">
      <t>キョウシツ</t>
    </rPh>
    <rPh sb="21" eb="22">
      <t>スウ</t>
    </rPh>
    <rPh sb="22" eb="24">
      <t>イチラン</t>
    </rPh>
    <rPh sb="25" eb="27">
      <t>キサイ</t>
    </rPh>
    <rPh sb="29" eb="31">
      <t>サンコウ</t>
    </rPh>
    <rPh sb="32" eb="34">
      <t>キニュウ</t>
    </rPh>
    <phoneticPr fontId="7"/>
  </si>
  <si>
    <t>注５　行が不足する場合は、適宜挿入してください。</t>
    <rPh sb="0" eb="1">
      <t>チュウ</t>
    </rPh>
    <rPh sb="3" eb="4">
      <t>ギョウ</t>
    </rPh>
    <rPh sb="5" eb="7">
      <t>フソク</t>
    </rPh>
    <rPh sb="9" eb="11">
      <t>バアイ</t>
    </rPh>
    <rPh sb="13" eb="15">
      <t>テキギ</t>
    </rPh>
    <rPh sb="15" eb="17">
      <t>ソウニュウ</t>
    </rPh>
    <phoneticPr fontId="7"/>
  </si>
  <si>
    <t>基本料金　：（基本料金単価）×（契約電力）×{（185－力率）／100}</t>
    <rPh sb="0" eb="2">
      <t>キホン</t>
    </rPh>
    <rPh sb="2" eb="4">
      <t>リョウキン</t>
    </rPh>
    <rPh sb="7" eb="9">
      <t>キホン</t>
    </rPh>
    <rPh sb="9" eb="11">
      <t>リョウキン</t>
    </rPh>
    <rPh sb="11" eb="13">
      <t>タンカ</t>
    </rPh>
    <rPh sb="16" eb="18">
      <t>ケイヤク</t>
    </rPh>
    <rPh sb="18" eb="20">
      <t>デンリョク</t>
    </rPh>
    <rPh sb="28" eb="29">
      <t>リキ</t>
    </rPh>
    <rPh sb="29" eb="30">
      <t>リツ</t>
    </rPh>
    <phoneticPr fontId="7"/>
  </si>
  <si>
    <t>（あて先）　浜松市長　中野　祐介</t>
    <rPh sb="3" eb="4">
      <t>サキ</t>
    </rPh>
    <phoneticPr fontId="16"/>
  </si>
  <si>
    <t>※現地見学会の参加希望人数は、１企業あたり２名までとしてください。</t>
    <rPh sb="1" eb="3">
      <t>ゲンチ</t>
    </rPh>
    <rPh sb="3" eb="6">
      <t>ケンガクカイ</t>
    </rPh>
    <rPh sb="7" eb="9">
      <t>サンカ</t>
    </rPh>
    <rPh sb="9" eb="11">
      <t>キボウ</t>
    </rPh>
    <rPh sb="11" eb="13">
      <t>ニンズウ</t>
    </rPh>
    <rPh sb="16" eb="18">
      <t>キギョウ</t>
    </rPh>
    <rPh sb="22" eb="23">
      <t>メイ</t>
    </rPh>
    <phoneticPr fontId="16"/>
  </si>
  <si>
    <t>注３　⑦消費税等相当額は、様式5-4の消費税等相当額（設計・施工等）記載の金額と一致させてください。</t>
    <rPh sb="4" eb="8">
      <t>ショウヒゼイトウ</t>
    </rPh>
    <rPh sb="8" eb="10">
      <t>ソウトウ</t>
    </rPh>
    <rPh sb="10" eb="11">
      <t>ガク</t>
    </rPh>
    <rPh sb="13" eb="15">
      <t>ヨウシキ</t>
    </rPh>
    <rPh sb="19" eb="23">
      <t>ショウヒゼイトウ</t>
    </rPh>
    <rPh sb="23" eb="25">
      <t>ソウトウ</t>
    </rPh>
    <rPh sb="25" eb="26">
      <t>ガク</t>
    </rPh>
    <rPh sb="27" eb="29">
      <t>セッケイ</t>
    </rPh>
    <rPh sb="30" eb="32">
      <t>セコウ</t>
    </rPh>
    <rPh sb="32" eb="33">
      <t>トウ</t>
    </rPh>
    <rPh sb="34" eb="36">
      <t>キサイ</t>
    </rPh>
    <phoneticPr fontId="7"/>
  </si>
  <si>
    <t>設計・施工等のサービス対価（①～③）</t>
    <rPh sb="5" eb="6">
      <t>トウ</t>
    </rPh>
    <phoneticPr fontId="7"/>
  </si>
  <si>
    <t>①設計に係る費用</t>
    <phoneticPr fontId="7"/>
  </si>
  <si>
    <t>②施工に係る費用</t>
    <phoneticPr fontId="7"/>
  </si>
  <si>
    <t>③工事監理に係る費用</t>
    <phoneticPr fontId="7"/>
  </si>
  <si>
    <t>注２　 消費税率は10％とします。</t>
    <rPh sb="0" eb="1">
      <t>チュウ</t>
    </rPh>
    <phoneticPr fontId="7"/>
  </si>
  <si>
    <t>注３　サービス対価Ａは、様式5-2のＡ記載の金額と一致させてください。</t>
    <phoneticPr fontId="7"/>
  </si>
  <si>
    <t>注４　消費税等相当額（設計・施工等）は、様式5-2の⑦消費税等相当額記載の金額と一致させてください。</t>
    <rPh sb="0" eb="1">
      <t>チュウ</t>
    </rPh>
    <phoneticPr fontId="7"/>
  </si>
  <si>
    <t>注５　①設計に係る費用、②施工に係る費用及び③工事監理に係る費用、④所有権移転に係る費用、⑤その他は、様式5-2の</t>
    <rPh sb="0" eb="1">
      <t>チュウ</t>
    </rPh>
    <rPh sb="4" eb="6">
      <t>セッケイ</t>
    </rPh>
    <rPh sb="7" eb="8">
      <t>カカ</t>
    </rPh>
    <rPh sb="9" eb="11">
      <t>ヒヨウ</t>
    </rPh>
    <rPh sb="13" eb="15">
      <t>セコウ</t>
    </rPh>
    <rPh sb="16" eb="17">
      <t>カカ</t>
    </rPh>
    <rPh sb="18" eb="20">
      <t>ヒヨウ</t>
    </rPh>
    <rPh sb="20" eb="21">
      <t>オヨ</t>
    </rPh>
    <rPh sb="23" eb="25">
      <t>コウジ</t>
    </rPh>
    <rPh sb="25" eb="27">
      <t>カンリ</t>
    </rPh>
    <rPh sb="28" eb="29">
      <t>カカ</t>
    </rPh>
    <rPh sb="30" eb="32">
      <t>ヒヨウ</t>
    </rPh>
    <rPh sb="34" eb="37">
      <t>ショユウケン</t>
    </rPh>
    <rPh sb="37" eb="39">
      <t>イテン</t>
    </rPh>
    <rPh sb="40" eb="41">
      <t>カカ</t>
    </rPh>
    <rPh sb="42" eb="44">
      <t>ヒヨウ</t>
    </rPh>
    <rPh sb="48" eb="49">
      <t>タ</t>
    </rPh>
    <rPh sb="51" eb="53">
      <t>ヨウシキ</t>
    </rPh>
    <phoneticPr fontId="7"/>
  </si>
  <si>
    <t>注６　水色のセルには数式が入っていますので、入力しないでください。</t>
    <phoneticPr fontId="7"/>
  </si>
  <si>
    <t>注２　①維持管理に係る費用は、様式5-6記載の合計金額と一致させてください。</t>
    <rPh sb="4" eb="6">
      <t>イジ</t>
    </rPh>
    <rPh sb="6" eb="8">
      <t>カンリ</t>
    </rPh>
    <rPh sb="9" eb="10">
      <t>カカ</t>
    </rPh>
    <rPh sb="11" eb="13">
      <t>ヒヨウ</t>
    </rPh>
    <rPh sb="15" eb="17">
      <t>ヨウシキ</t>
    </rPh>
    <rPh sb="20" eb="22">
      <t>キサイ</t>
    </rPh>
    <rPh sb="23" eb="25">
      <t>ゴウケイ</t>
    </rPh>
    <rPh sb="25" eb="27">
      <t>キンガク</t>
    </rPh>
    <rPh sb="28" eb="30">
      <t>イッチ</t>
    </rPh>
    <phoneticPr fontId="7"/>
  </si>
  <si>
    <t>注３　④合計金額は、様式5-7維持管理費（Ｂ）（税抜）の合計金額と一致させてください。</t>
    <rPh sb="4" eb="6">
      <t>ゴウケイ</t>
    </rPh>
    <rPh sb="6" eb="8">
      <t>キンガク</t>
    </rPh>
    <rPh sb="10" eb="12">
      <t>ヨウシキ</t>
    </rPh>
    <rPh sb="15" eb="17">
      <t>イジ</t>
    </rPh>
    <rPh sb="17" eb="19">
      <t>カンリ</t>
    </rPh>
    <rPh sb="19" eb="20">
      <t>ヒ</t>
    </rPh>
    <rPh sb="24" eb="25">
      <t>ゼイ</t>
    </rPh>
    <rPh sb="25" eb="26">
      <t>ヌ</t>
    </rPh>
    <rPh sb="28" eb="30">
      <t>ゴウケイ</t>
    </rPh>
    <rPh sb="30" eb="32">
      <t>キンガク</t>
    </rPh>
    <phoneticPr fontId="7"/>
  </si>
  <si>
    <t>注４　支払額計算（参考）は、様式5-7の各期間の維持管理費（Ｂ）（税抜）を記載する上で参考としてください。</t>
    <rPh sb="0" eb="1">
      <t>チュウ</t>
    </rPh>
    <rPh sb="3" eb="5">
      <t>シハライ</t>
    </rPh>
    <rPh sb="5" eb="6">
      <t>ガク</t>
    </rPh>
    <rPh sb="6" eb="8">
      <t>ケイサン</t>
    </rPh>
    <rPh sb="9" eb="11">
      <t>サンコウ</t>
    </rPh>
    <rPh sb="14" eb="16">
      <t>ヨウシキ</t>
    </rPh>
    <rPh sb="20" eb="23">
      <t>カクキカン</t>
    </rPh>
    <rPh sb="24" eb="26">
      <t>イジ</t>
    </rPh>
    <rPh sb="26" eb="28">
      <t>カンリ</t>
    </rPh>
    <rPh sb="28" eb="29">
      <t>ヒ</t>
    </rPh>
    <rPh sb="33" eb="34">
      <t>ゼイ</t>
    </rPh>
    <rPh sb="34" eb="35">
      <t>ヌ</t>
    </rPh>
    <rPh sb="37" eb="39">
      <t>キサイ</t>
    </rPh>
    <rPh sb="41" eb="42">
      <t>ウエ</t>
    </rPh>
    <rPh sb="43" eb="45">
      <t>サンコウ</t>
    </rPh>
    <phoneticPr fontId="7"/>
  </si>
  <si>
    <t>①維持管理に係る費用</t>
    <phoneticPr fontId="7"/>
  </si>
  <si>
    <t>B対象額</t>
    <rPh sb="1" eb="3">
      <t>タイショウ</t>
    </rPh>
    <rPh sb="3" eb="4">
      <t>ガク</t>
    </rPh>
    <phoneticPr fontId="7"/>
  </si>
  <si>
    <t>（①～②）</t>
    <phoneticPr fontId="7"/>
  </si>
  <si>
    <t>※この誓約書は、押印の上、受け取り時に持参してください。
※DVD-Rを７枚持参してください。</t>
    <rPh sb="3" eb="6">
      <t>セイヤクショ</t>
    </rPh>
    <rPh sb="8" eb="10">
      <t>オウイン</t>
    </rPh>
    <rPh sb="11" eb="12">
      <t>ウエ</t>
    </rPh>
    <rPh sb="13" eb="14">
      <t>ウ</t>
    </rPh>
    <rPh sb="15" eb="16">
      <t>ト</t>
    </rPh>
    <rPh sb="17" eb="18">
      <t>ジ</t>
    </rPh>
    <rPh sb="19" eb="21">
      <t>ジサン</t>
    </rPh>
    <phoneticPr fontId="16"/>
  </si>
  <si>
    <t>様式5-3の設計に係る費用の合計額を記載</t>
    <rPh sb="0" eb="2">
      <t>ヨウシキ</t>
    </rPh>
    <rPh sb="6" eb="8">
      <t>セッケイ</t>
    </rPh>
    <rPh sb="9" eb="10">
      <t>カカ</t>
    </rPh>
    <rPh sb="11" eb="13">
      <t>ヒヨウ</t>
    </rPh>
    <rPh sb="14" eb="16">
      <t>ゴウケイ</t>
    </rPh>
    <rPh sb="16" eb="17">
      <t>ガク</t>
    </rPh>
    <rPh sb="18" eb="20">
      <t>キサイ</t>
    </rPh>
    <phoneticPr fontId="7"/>
  </si>
  <si>
    <t>様式5-3の施工に係る費用の合計額を記載</t>
    <rPh sb="0" eb="2">
      <t>ヨウシキ</t>
    </rPh>
    <rPh sb="6" eb="8">
      <t>セコウ</t>
    </rPh>
    <rPh sb="9" eb="10">
      <t>カカ</t>
    </rPh>
    <rPh sb="11" eb="13">
      <t>ヒヨウ</t>
    </rPh>
    <rPh sb="14" eb="16">
      <t>ゴウケイ</t>
    </rPh>
    <rPh sb="16" eb="17">
      <t>ガク</t>
    </rPh>
    <rPh sb="18" eb="20">
      <t>キサイ</t>
    </rPh>
    <phoneticPr fontId="7"/>
  </si>
  <si>
    <t>様式5-3の工事監理に係る費用の合計額を記載</t>
    <rPh sb="0" eb="2">
      <t>ヨウシキ</t>
    </rPh>
    <rPh sb="6" eb="8">
      <t>コウジ</t>
    </rPh>
    <rPh sb="8" eb="10">
      <t>カンリ</t>
    </rPh>
    <rPh sb="11" eb="12">
      <t>カカ</t>
    </rPh>
    <rPh sb="13" eb="15">
      <t>ヒヨウ</t>
    </rPh>
    <rPh sb="16" eb="18">
      <t>ゴウケイ</t>
    </rPh>
    <rPh sb="18" eb="19">
      <t>ガク</t>
    </rPh>
    <rPh sb="20" eb="22">
      <t>キサイ</t>
    </rPh>
    <phoneticPr fontId="7"/>
  </si>
  <si>
    <t>様式5-6の維持管理に係る費用の合計額を記載</t>
    <rPh sb="0" eb="2">
      <t>ヨウシキ</t>
    </rPh>
    <rPh sb="6" eb="8">
      <t>イジ</t>
    </rPh>
    <rPh sb="8" eb="10">
      <t>カンリ</t>
    </rPh>
    <rPh sb="11" eb="12">
      <t>カカ</t>
    </rPh>
    <rPh sb="13" eb="15">
      <t>ヒヨウ</t>
    </rPh>
    <rPh sb="16" eb="18">
      <t>ゴウケイ</t>
    </rPh>
    <rPh sb="18" eb="19">
      <t>ガク</t>
    </rPh>
    <rPh sb="20" eb="22">
      <t>キサイ</t>
    </rPh>
    <phoneticPr fontId="7"/>
  </si>
  <si>
    <t>注４　合計金額は、様式5-5記載の金額と一致させてください。</t>
    <rPh sb="0" eb="1">
      <t>チュウ</t>
    </rPh>
    <rPh sb="3" eb="5">
      <t>ゴウケイ</t>
    </rPh>
    <rPh sb="5" eb="7">
      <t>キンガク</t>
    </rPh>
    <rPh sb="9" eb="11">
      <t>ヨウシキ</t>
    </rPh>
    <rPh sb="14" eb="16">
      <t>キサイ</t>
    </rPh>
    <rPh sb="17" eb="19">
      <t>キンガク</t>
    </rPh>
    <rPh sb="20" eb="22">
      <t>イッチ</t>
    </rPh>
    <phoneticPr fontId="7"/>
  </si>
  <si>
    <t>中郡中学校</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</si>
</sst>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00_);[Red]\(#,##0.00\)"/>
    <numFmt numFmtId="178" formatCode="\(0\)"/>
    <numFmt numFmtId="179" formatCode="00"/>
    <numFmt numFmtId="180" formatCode="0.0_ "/>
    <numFmt numFmtId="181" formatCode="0.00_ "/>
    <numFmt numFmtId="182" formatCode="0.000_ "/>
    <numFmt numFmtId="183" formatCode="#,##0.0;[Red]\-#,##0.0"/>
    <numFmt numFmtId="184" formatCode="0.0000_ "/>
    <numFmt numFmtId="185" formatCode="0.000"/>
    <numFmt numFmtId="186" formatCode="0.0000"/>
  </numFmts>
  <fonts count="65" x14ac:knownFonts="1">
    <font>
      <sz val="10"/>
      <color theme="1"/>
      <name val="ＭＳ 明朝"/>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明朝"/>
      <family val="2"/>
      <charset val="128"/>
    </font>
    <font>
      <sz val="10"/>
      <color theme="1"/>
      <name val="ＭＳ Ｐ明朝"/>
      <family val="1"/>
      <charset val="128"/>
    </font>
    <font>
      <sz val="11"/>
      <color theme="1"/>
      <name val="ＭＳ Ｐ明朝"/>
      <family val="1"/>
      <charset val="128"/>
    </font>
    <font>
      <sz val="14"/>
      <color theme="1"/>
      <name val="ＭＳ Ｐ明朝"/>
      <family val="1"/>
      <charset val="128"/>
    </font>
    <font>
      <sz val="16"/>
      <color theme="1"/>
      <name val="ＭＳ Ｐ明朝"/>
      <family val="1"/>
      <charset val="128"/>
    </font>
    <font>
      <sz val="10"/>
      <color theme="1"/>
      <name val="Century Gothic"/>
      <family val="2"/>
    </font>
    <font>
      <sz val="10"/>
      <name val="ＭＳ Ｐ明朝"/>
      <family val="1"/>
      <charset val="128"/>
    </font>
    <font>
      <sz val="10"/>
      <color theme="1"/>
      <name val="ＭＳ 明朝"/>
      <family val="2"/>
      <charset val="128"/>
    </font>
    <font>
      <sz val="10"/>
      <name val="ＭＳ 明朝"/>
      <family val="1"/>
      <charset val="128"/>
    </font>
    <font>
      <sz val="6"/>
      <name val="ＭＳ Ｐゴシック"/>
      <family val="3"/>
      <charset val="128"/>
    </font>
    <font>
      <sz val="14"/>
      <name val="Meiryo UI"/>
      <family val="3"/>
      <charset val="128"/>
    </font>
    <font>
      <sz val="10"/>
      <name val="Century Gothic"/>
      <family val="2"/>
    </font>
    <font>
      <sz val="9"/>
      <name val="ＭＳ Ｐ明朝"/>
      <family val="1"/>
      <charset val="128"/>
    </font>
    <font>
      <sz val="10"/>
      <name val="ＭＳ 明朝"/>
      <family val="2"/>
      <charset val="128"/>
    </font>
    <font>
      <b/>
      <sz val="18"/>
      <color theme="3"/>
      <name val="ＭＳ Ｐゴシック"/>
      <family val="2"/>
      <charset val="128"/>
      <scheme val="major"/>
    </font>
    <font>
      <sz val="6"/>
      <name val="ＭＳ Ｐゴシック"/>
      <family val="2"/>
      <charset val="128"/>
      <scheme val="minor"/>
    </font>
    <font>
      <sz val="9"/>
      <color theme="1"/>
      <name val="ＭＳ Ｐ明朝"/>
      <family val="1"/>
      <charset val="128"/>
    </font>
    <font>
      <sz val="11"/>
      <name val="ＭＳ Ｐゴシック"/>
      <family val="3"/>
      <charset val="128"/>
    </font>
    <font>
      <sz val="11"/>
      <name val="ＭＳ Ｐ明朝"/>
      <family val="1"/>
      <charset val="128"/>
    </font>
    <font>
      <sz val="12"/>
      <name val="ＭＳ Ｐ明朝"/>
      <family val="1"/>
      <charset val="128"/>
    </font>
    <font>
      <sz val="10"/>
      <name val="ＭＳ Ｐゴシック"/>
      <family val="3"/>
      <charset val="128"/>
    </font>
    <font>
      <sz val="12"/>
      <name val="ＭＳ Ｐゴシック"/>
      <family val="3"/>
      <charset val="128"/>
    </font>
    <font>
      <sz val="12"/>
      <color theme="1"/>
      <name val="ＭＳ Ｐ明朝"/>
      <family val="1"/>
      <charset val="128"/>
    </font>
    <font>
      <sz val="10"/>
      <color indexed="10"/>
      <name val="ＭＳ Ｐゴシック"/>
      <family val="3"/>
      <charset val="128"/>
    </font>
    <font>
      <sz val="10"/>
      <name val="ＭＳ Ｐゴシック"/>
      <family val="2"/>
      <charset val="128"/>
    </font>
    <font>
      <vertAlign val="superscript"/>
      <sz val="11"/>
      <name val="ＭＳ Ｐゴシック"/>
      <family val="3"/>
      <charset val="128"/>
    </font>
    <font>
      <sz val="10"/>
      <name val="HGS創英角ｺﾞｼｯｸUB"/>
      <family val="3"/>
      <charset val="128"/>
    </font>
    <font>
      <sz val="10"/>
      <name val="ＭＳ ゴシック"/>
      <family val="3"/>
      <charset val="128"/>
    </font>
    <font>
      <vertAlign val="superscript"/>
      <sz val="10"/>
      <name val="ＭＳ Ｐゴシック"/>
      <family val="3"/>
      <charset val="128"/>
    </font>
    <font>
      <sz val="10"/>
      <color rgb="FFFF0000"/>
      <name val="ＭＳ Ｐゴシック"/>
      <family val="3"/>
      <charset val="128"/>
    </font>
    <font>
      <sz val="11"/>
      <name val="ＭＳ ゴシック"/>
      <family val="3"/>
      <charset val="128"/>
    </font>
    <font>
      <sz val="10.5"/>
      <color rgb="FF000000"/>
      <name val="ＭＳ 明朝"/>
      <family val="1"/>
      <charset val="128"/>
    </font>
    <font>
      <sz val="10"/>
      <color theme="1"/>
      <name val="ＭＳ 明朝"/>
      <family val="1"/>
      <charset val="128"/>
    </font>
    <font>
      <sz val="10"/>
      <color rgb="FF000000"/>
      <name val="ＭＳ 明朝"/>
      <family val="1"/>
      <charset val="128"/>
    </font>
    <font>
      <sz val="14"/>
      <name val="ＭＳ 明朝"/>
      <family val="1"/>
      <charset val="128"/>
    </font>
    <font>
      <sz val="10"/>
      <color theme="1"/>
      <name val="HGPｺﾞｼｯｸM"/>
      <family val="2"/>
      <charset val="128"/>
    </font>
    <font>
      <sz val="14"/>
      <color theme="1"/>
      <name val="ＭＳ 明朝"/>
      <family val="2"/>
      <charset val="128"/>
    </font>
    <font>
      <sz val="10"/>
      <color indexed="8"/>
      <name val="ＭＳ Ｐ明朝"/>
      <family val="1"/>
      <charset val="128"/>
    </font>
    <font>
      <sz val="11"/>
      <color indexed="8"/>
      <name val="ＭＳ Ｐ明朝"/>
      <family val="1"/>
      <charset val="128"/>
    </font>
    <font>
      <sz val="9"/>
      <color indexed="8"/>
      <name val="ＭＳ Ｐ明朝"/>
      <family val="1"/>
      <charset val="128"/>
    </font>
    <font>
      <sz val="10.5"/>
      <color rgb="FF000000"/>
      <name val="Century Gothic"/>
      <family val="2"/>
    </font>
    <font>
      <sz val="10"/>
      <color rgb="FF000000"/>
      <name val="Century Gothic"/>
      <family val="2"/>
    </font>
    <font>
      <sz val="9"/>
      <color theme="1"/>
      <name val="Century Gothic"/>
      <family val="2"/>
    </font>
    <font>
      <sz val="10"/>
      <color indexed="8"/>
      <name val="Century Gothic"/>
      <family val="2"/>
    </font>
    <font>
      <sz val="11"/>
      <name val="Century Gothic"/>
      <family val="2"/>
    </font>
    <font>
      <sz val="11"/>
      <color theme="1"/>
      <name val="ＭＳ 明朝"/>
      <family val="2"/>
      <charset val="128"/>
    </font>
    <font>
      <sz val="12"/>
      <color theme="1"/>
      <name val="ＭＳ ゴシック"/>
      <family val="3"/>
      <charset val="128"/>
    </font>
    <font>
      <sz val="11"/>
      <color theme="1"/>
      <name val="ＭＳ ゴシック"/>
      <family val="3"/>
      <charset val="128"/>
    </font>
    <font>
      <sz val="10"/>
      <color rgb="FFFF0000"/>
      <name val="ＭＳ 明朝"/>
      <family val="1"/>
      <charset val="128"/>
    </font>
    <font>
      <sz val="10"/>
      <color theme="1"/>
      <name val="ＭＳ Ｐゴシック"/>
      <family val="3"/>
      <charset val="128"/>
    </font>
    <font>
      <sz val="9"/>
      <color theme="1"/>
      <name val="ＭＳ Ｐゴシック"/>
      <family val="3"/>
      <charset val="128"/>
    </font>
    <font>
      <sz val="9"/>
      <name val="ＭＳ Ｐゴシック"/>
      <family val="3"/>
      <charset val="128"/>
    </font>
    <font>
      <sz val="8"/>
      <name val="ＭＳ Ｐゴシック"/>
      <family val="3"/>
      <charset val="128"/>
    </font>
    <font>
      <sz val="11"/>
      <color rgb="FFFF0000"/>
      <name val="ＭＳ Ｐ明朝"/>
      <family val="1"/>
      <charset val="128"/>
    </font>
    <font>
      <sz val="11"/>
      <color rgb="FFFF0000"/>
      <name val="ＭＳ 明朝"/>
      <family val="1"/>
      <charset val="128"/>
    </font>
    <font>
      <sz val="11"/>
      <name val="ＭＳ 明朝"/>
      <family val="1"/>
      <charset val="128"/>
    </font>
    <font>
      <sz val="9"/>
      <name val="ＭＳ 明朝"/>
      <family val="1"/>
      <charset val="128"/>
    </font>
    <font>
      <sz val="10.5"/>
      <color theme="1"/>
      <name val="ＭＳ 明朝"/>
      <family val="1"/>
      <charset val="128"/>
    </font>
  </fonts>
  <fills count="1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indexed="22"/>
        <bgColor indexed="64"/>
      </patternFill>
    </fill>
    <fill>
      <patternFill patternType="solid">
        <fgColor indexed="13"/>
        <bgColor indexed="64"/>
      </patternFill>
    </fill>
    <fill>
      <patternFill patternType="solid">
        <fgColor rgb="FFFFC000"/>
        <bgColor indexed="64"/>
      </patternFill>
    </fill>
    <fill>
      <patternFill patternType="solid">
        <fgColor indexed="43"/>
        <bgColor indexed="64"/>
      </patternFill>
    </fill>
    <fill>
      <patternFill patternType="solid">
        <fgColor rgb="FFFFFF99"/>
        <bgColor indexed="64"/>
      </patternFill>
    </fill>
    <fill>
      <patternFill patternType="solid">
        <fgColor rgb="FFFFFFCC"/>
        <bgColor indexed="64"/>
      </patternFill>
    </fill>
    <fill>
      <patternFill patternType="lightGray"/>
    </fill>
    <fill>
      <patternFill patternType="solid">
        <fgColor rgb="FFCCFFCC"/>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rgb="FFB7DEE8"/>
        <bgColor indexed="64"/>
      </patternFill>
    </fill>
  </fills>
  <borders count="24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top style="thin">
        <color auto="1"/>
      </top>
      <bottom style="thin">
        <color auto="1"/>
      </bottom>
      <diagonal/>
    </border>
    <border>
      <left/>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right/>
      <top style="thin">
        <color auto="1"/>
      </top>
      <bottom/>
      <diagonal/>
    </border>
    <border>
      <left/>
      <right style="thin">
        <color auto="1"/>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hair">
        <color auto="1"/>
      </right>
      <top style="hair">
        <color auto="1"/>
      </top>
      <bottom/>
      <diagonal/>
    </border>
    <border>
      <left style="thin">
        <color auto="1"/>
      </left>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hair">
        <color auto="1"/>
      </top>
      <bottom style="hair">
        <color auto="1"/>
      </bottom>
      <diagonal/>
    </border>
    <border>
      <left/>
      <right/>
      <top style="hair">
        <color auto="1"/>
      </top>
      <bottom style="thin">
        <color auto="1"/>
      </bottom>
      <diagonal/>
    </border>
    <border>
      <left/>
      <right/>
      <top style="thin">
        <color auto="1"/>
      </top>
      <bottom style="hair">
        <color auto="1"/>
      </bottom>
      <diagonal/>
    </border>
    <border>
      <left/>
      <right style="thin">
        <color auto="1"/>
      </right>
      <top/>
      <bottom/>
      <diagonal/>
    </border>
    <border>
      <left/>
      <right style="medium">
        <color auto="1"/>
      </right>
      <top/>
      <bottom style="medium">
        <color auto="1"/>
      </bottom>
      <diagonal/>
    </border>
    <border>
      <left style="thin">
        <color auto="1"/>
      </left>
      <right style="hair">
        <color auto="1"/>
      </right>
      <top style="thin">
        <color auto="1"/>
      </top>
      <bottom/>
      <diagonal/>
    </border>
    <border>
      <left/>
      <right/>
      <top style="hair">
        <color auto="1"/>
      </top>
      <bottom/>
      <diagonal/>
    </border>
    <border>
      <left style="thin">
        <color auto="1"/>
      </left>
      <right style="hair">
        <color auto="1"/>
      </right>
      <top/>
      <bottom style="hair">
        <color auto="1"/>
      </bottom>
      <diagonal/>
    </border>
    <border>
      <left/>
      <right style="hair">
        <color auto="1"/>
      </right>
      <top style="hair">
        <color auto="1"/>
      </top>
      <bottom style="hair">
        <color auto="1"/>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auto="1"/>
      </top>
      <bottom style="medium">
        <color auto="1"/>
      </bottom>
      <diagonal/>
    </border>
    <border>
      <left style="thin">
        <color auto="1"/>
      </left>
      <right/>
      <top style="thin">
        <color indexed="64"/>
      </top>
      <bottom style="medium">
        <color auto="1"/>
      </bottom>
      <diagonal/>
    </border>
    <border>
      <left/>
      <right style="thin">
        <color auto="1"/>
      </right>
      <top style="thin">
        <color indexed="64"/>
      </top>
      <bottom style="medium">
        <color auto="1"/>
      </bottom>
      <diagonal/>
    </border>
    <border>
      <left style="thin">
        <color auto="1"/>
      </left>
      <right style="hair">
        <color auto="1"/>
      </right>
      <top style="thin">
        <color indexed="64"/>
      </top>
      <bottom style="medium">
        <color auto="1"/>
      </bottom>
      <diagonal/>
    </border>
    <border>
      <left style="medium">
        <color auto="1"/>
      </left>
      <right style="hair">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dotted">
        <color indexed="64"/>
      </left>
      <right/>
      <top/>
      <bottom/>
      <diagonal/>
    </border>
    <border>
      <left/>
      <right style="dotted">
        <color indexed="64"/>
      </right>
      <top/>
      <bottom/>
      <diagonal/>
    </border>
    <border>
      <left/>
      <right/>
      <top/>
      <bottom style="dotted">
        <color indexed="64"/>
      </bottom>
      <diagonal/>
    </border>
    <border>
      <left/>
      <right style="dotted">
        <color indexed="64"/>
      </right>
      <top/>
      <bottom style="dotted">
        <color indexed="64"/>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thin">
        <color indexed="64"/>
      </left>
      <right style="double">
        <color indexed="64"/>
      </right>
      <top/>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double">
        <color indexed="64"/>
      </right>
      <top style="double">
        <color indexed="64"/>
      </top>
      <bottom/>
      <diagonal/>
    </border>
    <border>
      <left style="double">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double">
        <color indexed="64"/>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double">
        <color indexed="64"/>
      </right>
      <top style="hair">
        <color indexed="64"/>
      </top>
      <bottom style="hair">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double">
        <color indexed="64"/>
      </right>
      <top style="double">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hair">
        <color indexed="64"/>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medium">
        <color indexed="64"/>
      </right>
      <top style="hair">
        <color indexed="64"/>
      </top>
      <bottom style="hair">
        <color indexed="64"/>
      </bottom>
      <diagonal/>
    </border>
    <border>
      <left/>
      <right style="double">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hair">
        <color indexed="64"/>
      </left>
      <right style="double">
        <color indexed="64"/>
      </right>
      <top style="thin">
        <color indexed="64"/>
      </top>
      <bottom/>
      <diagonal/>
    </border>
    <border>
      <left style="double">
        <color indexed="64"/>
      </left>
      <right/>
      <top style="thin">
        <color indexed="64"/>
      </top>
      <bottom style="hair">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double">
        <color indexed="64"/>
      </right>
      <top/>
      <bottom style="hair">
        <color indexed="64"/>
      </bottom>
      <diagonal/>
    </border>
    <border>
      <left style="double">
        <color indexed="64"/>
      </left>
      <right style="thin">
        <color indexed="64"/>
      </right>
      <top/>
      <bottom style="hair">
        <color indexed="64"/>
      </bottom>
      <diagonal/>
    </border>
    <border>
      <left style="double">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style="hair">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right style="thin">
        <color indexed="64"/>
      </right>
      <top style="double">
        <color indexed="64"/>
      </top>
      <bottom style="medium">
        <color indexed="64"/>
      </bottom>
      <diagonal/>
    </border>
    <border>
      <left style="thin">
        <color indexed="64"/>
      </left>
      <right style="medium">
        <color indexed="64"/>
      </right>
      <top/>
      <bottom style="medium">
        <color indexed="64"/>
      </bottom>
      <diagonal/>
    </border>
    <border>
      <left style="hair">
        <color indexed="64"/>
      </left>
      <right style="double">
        <color indexed="64"/>
      </right>
      <top style="thin">
        <color indexed="64"/>
      </top>
      <bottom style="hair">
        <color indexed="64"/>
      </bottom>
      <diagonal/>
    </border>
    <border>
      <left style="double">
        <color indexed="64"/>
      </left>
      <right/>
      <top style="hair">
        <color indexed="64"/>
      </top>
      <bottom/>
      <diagonal/>
    </border>
    <border>
      <left style="double">
        <color indexed="64"/>
      </left>
      <right style="thin">
        <color indexed="64"/>
      </right>
      <top style="hair">
        <color indexed="64"/>
      </top>
      <bottom/>
      <diagonal/>
    </border>
    <border>
      <left style="thin">
        <color indexed="64"/>
      </left>
      <right style="hair">
        <color indexed="64"/>
      </right>
      <top/>
      <bottom style="double">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thin">
        <color indexed="64"/>
      </left>
      <right style="double">
        <color indexed="64"/>
      </right>
      <top style="thin">
        <color indexed="64"/>
      </top>
      <bottom style="hair">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double">
        <color indexed="64"/>
      </right>
      <top style="hair">
        <color indexed="64"/>
      </top>
      <bottom style="hair">
        <color indexed="64"/>
      </bottom>
      <diagonal/>
    </border>
    <border>
      <left/>
      <right style="double">
        <color indexed="64"/>
      </right>
      <top style="hair">
        <color indexed="64"/>
      </top>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medium">
        <color indexed="64"/>
      </right>
      <top style="medium">
        <color indexed="64"/>
      </top>
      <bottom/>
      <diagonal/>
    </border>
    <border>
      <left/>
      <right/>
      <top style="medium">
        <color indexed="64"/>
      </top>
      <bottom/>
      <diagonal/>
    </border>
    <border>
      <left/>
      <right style="medium">
        <color auto="1"/>
      </right>
      <top style="thin">
        <color auto="1"/>
      </top>
      <bottom style="thin">
        <color auto="1"/>
      </bottom>
      <diagonal/>
    </border>
    <border>
      <left style="medium">
        <color auto="1"/>
      </left>
      <right/>
      <top style="medium">
        <color auto="1"/>
      </top>
      <bottom/>
      <diagonal/>
    </border>
    <border>
      <left style="thin">
        <color auto="1"/>
      </left>
      <right style="thin">
        <color auto="1"/>
      </right>
      <top style="medium">
        <color auto="1"/>
      </top>
      <bottom/>
      <diagonal/>
    </border>
    <border>
      <left style="thin">
        <color auto="1"/>
      </left>
      <right style="medium">
        <color indexed="64"/>
      </right>
      <top/>
      <bottom style="thin">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bottom style="double">
        <color indexed="64"/>
      </bottom>
      <diagonal/>
    </border>
    <border>
      <left style="medium">
        <color indexed="64"/>
      </left>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top/>
      <bottom style="thin">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thin">
        <color indexed="64"/>
      </bottom>
      <diagonal/>
    </border>
    <border>
      <left/>
      <right style="medium">
        <color indexed="64"/>
      </right>
      <top/>
      <bottom/>
      <diagonal/>
    </border>
    <border>
      <left/>
      <right/>
      <top/>
      <bottom style="medium">
        <color indexed="64"/>
      </bottom>
      <diagonal/>
    </border>
    <border>
      <left/>
      <right style="thin">
        <color indexed="64"/>
      </right>
      <top/>
      <bottom style="medium">
        <color indexed="64"/>
      </bottom>
      <diagonal/>
    </border>
    <border>
      <left/>
      <right/>
      <top/>
      <bottom style="hair">
        <color auto="1"/>
      </bottom>
      <diagonal/>
    </border>
    <border>
      <left/>
      <right style="thin">
        <color auto="1"/>
      </right>
      <top/>
      <bottom style="hair">
        <color auto="1"/>
      </bottom>
      <diagonal/>
    </border>
    <border>
      <left/>
      <right style="thin">
        <color auto="1"/>
      </right>
      <top style="hair">
        <color auto="1"/>
      </top>
      <bottom style="thin">
        <color indexed="64"/>
      </bottom>
      <diagonal/>
    </border>
    <border>
      <left style="thin">
        <color auto="1"/>
      </left>
      <right/>
      <top style="double">
        <color indexed="64"/>
      </top>
      <bottom style="thin">
        <color auto="1"/>
      </bottom>
      <diagonal/>
    </border>
    <border>
      <left style="hair">
        <color auto="1"/>
      </left>
      <right style="hair">
        <color auto="1"/>
      </right>
      <top/>
      <bottom style="thin">
        <color auto="1"/>
      </bottom>
      <diagonal/>
    </border>
    <border>
      <left style="thin">
        <color indexed="64"/>
      </left>
      <right style="double">
        <color indexed="64"/>
      </right>
      <top/>
      <bottom style="thin">
        <color indexed="64"/>
      </bottom>
      <diagonal/>
    </border>
    <border>
      <left/>
      <right style="thin">
        <color auto="1"/>
      </right>
      <top style="double">
        <color indexed="64"/>
      </top>
      <bottom style="thin">
        <color auto="1"/>
      </bottom>
      <diagonal/>
    </border>
    <border>
      <left style="thin">
        <color auto="1"/>
      </left>
      <right/>
      <top/>
      <bottom style="hair">
        <color auto="1"/>
      </bottom>
      <diagonal/>
    </border>
    <border diagonalDown="1">
      <left style="thin">
        <color auto="1"/>
      </left>
      <right style="thin">
        <color auto="1"/>
      </right>
      <top style="thin">
        <color auto="1"/>
      </top>
      <bottom style="thin">
        <color auto="1"/>
      </bottom>
      <diagonal style="thin">
        <color auto="1"/>
      </diagonal>
    </border>
    <border>
      <left/>
      <right style="hair">
        <color auto="1"/>
      </right>
      <top style="thin">
        <color auto="1"/>
      </top>
      <bottom style="thin">
        <color auto="1"/>
      </bottom>
      <diagonal/>
    </border>
    <border>
      <left style="hair">
        <color auto="1"/>
      </left>
      <right style="hair">
        <color auto="1"/>
      </right>
      <top/>
      <bottom style="hair">
        <color auto="1"/>
      </bottom>
      <diagonal/>
    </border>
    <border>
      <left style="hair">
        <color indexed="64"/>
      </left>
      <right/>
      <top/>
      <bottom style="hair">
        <color indexed="64"/>
      </bottom>
      <diagonal/>
    </border>
    <border>
      <left style="hair">
        <color auto="1"/>
      </left>
      <right style="hair">
        <color auto="1"/>
      </right>
      <top style="hair">
        <color auto="1"/>
      </top>
      <bottom/>
      <diagonal/>
    </border>
    <border>
      <left style="hair">
        <color indexed="64"/>
      </left>
      <right/>
      <top style="hair">
        <color indexed="64"/>
      </top>
      <bottom/>
      <diagonal/>
    </border>
    <border>
      <left style="medium">
        <color indexed="64"/>
      </left>
      <right style="thin">
        <color indexed="64"/>
      </right>
      <top/>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double">
        <color indexed="64"/>
      </right>
      <top style="double">
        <color indexed="64"/>
      </top>
      <bottom style="thin">
        <color indexed="64"/>
      </bottom>
      <diagonal/>
    </border>
  </borders>
  <cellStyleXfs count="20">
    <xf numFmtId="0" fontId="0" fillId="0" borderId="0">
      <alignment vertical="center"/>
    </xf>
    <xf numFmtId="38" fontId="14" fillId="0" borderId="0" applyFont="0" applyFill="0" applyBorder="0" applyAlignment="0" applyProtection="0">
      <alignment vertical="center"/>
    </xf>
    <xf numFmtId="0" fontId="6" fillId="0" borderId="0">
      <alignment vertical="center"/>
    </xf>
    <xf numFmtId="0" fontId="24" fillId="0" borderId="0">
      <alignment vertical="center"/>
    </xf>
    <xf numFmtId="0" fontId="27" fillId="0" borderId="0"/>
    <xf numFmtId="0" fontId="28" fillId="0" borderId="0"/>
    <xf numFmtId="0" fontId="24" fillId="0" borderId="0"/>
    <xf numFmtId="38" fontId="24" fillId="0" borderId="0" applyFont="0" applyFill="0" applyBorder="0" applyAlignment="0" applyProtection="0"/>
    <xf numFmtId="38" fontId="5" fillId="0" borderId="0" applyFont="0" applyFill="0" applyBorder="0" applyAlignment="0" applyProtection="0">
      <alignment vertical="center"/>
    </xf>
    <xf numFmtId="9" fontId="24" fillId="0" borderId="0" applyFont="0" applyFill="0" applyBorder="0" applyAlignment="0" applyProtection="0">
      <alignment vertical="center"/>
    </xf>
    <xf numFmtId="9"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 fillId="0" borderId="0">
      <alignment vertical="center"/>
    </xf>
    <xf numFmtId="0" fontId="42"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1162">
    <xf numFmtId="0" fontId="0" fillId="0" borderId="0" xfId="0">
      <alignment vertical="center"/>
    </xf>
    <xf numFmtId="0" fontId="8" fillId="0" borderId="0" xfId="0" applyFont="1">
      <alignment vertical="center"/>
    </xf>
    <xf numFmtId="0" fontId="8" fillId="0" borderId="1" xfId="0" applyFont="1" applyBorder="1" applyAlignment="1">
      <alignment horizontal="center" vertical="center"/>
    </xf>
    <xf numFmtId="0" fontId="11" fillId="0" borderId="0" xfId="0" applyFont="1">
      <alignment vertical="center"/>
    </xf>
    <xf numFmtId="0" fontId="9" fillId="0" borderId="1" xfId="0" applyFont="1" applyBorder="1" applyAlignment="1">
      <alignment horizontal="center" vertical="center"/>
    </xf>
    <xf numFmtId="0" fontId="9" fillId="0" borderId="1" xfId="0" applyFont="1" applyBorder="1">
      <alignment vertical="center"/>
    </xf>
    <xf numFmtId="0" fontId="8" fillId="0" borderId="53" xfId="0" applyFont="1" applyBorder="1" applyAlignment="1">
      <alignment horizontal="center" vertical="center"/>
    </xf>
    <xf numFmtId="0" fontId="8" fillId="0" borderId="42" xfId="0" applyFont="1" applyBorder="1" applyAlignment="1">
      <alignment horizontal="right" vertical="center"/>
    </xf>
    <xf numFmtId="0" fontId="13" fillId="0" borderId="0" xfId="0" applyFont="1">
      <alignment vertical="center"/>
    </xf>
    <xf numFmtId="0" fontId="15" fillId="0" borderId="0" xfId="0" applyFont="1" applyAlignment="1"/>
    <xf numFmtId="38" fontId="15" fillId="0" borderId="0" xfId="1" applyFont="1" applyFill="1" applyBorder="1" applyAlignment="1"/>
    <xf numFmtId="0" fontId="17" fillId="0" borderId="12" xfId="0" applyFont="1" applyBorder="1" applyAlignment="1">
      <alignment horizontal="center" vertical="center"/>
    </xf>
    <xf numFmtId="0" fontId="15" fillId="0" borderId="0" xfId="0" applyFont="1" applyAlignment="1">
      <alignment horizontal="center" vertical="center"/>
    </xf>
    <xf numFmtId="38" fontId="15" fillId="0" borderId="0" xfId="1" applyFont="1" applyFill="1" applyBorder="1" applyAlignment="1">
      <alignment horizontal="center" vertical="center"/>
    </xf>
    <xf numFmtId="0" fontId="13" fillId="3" borderId="20" xfId="0" applyFont="1" applyFill="1" applyBorder="1" applyAlignment="1">
      <alignment horizontal="center" vertical="center"/>
    </xf>
    <xf numFmtId="177" fontId="13" fillId="0" borderId="56" xfId="0" applyNumberFormat="1" applyFont="1" applyBorder="1" applyAlignment="1">
      <alignment horizontal="right" vertical="center"/>
    </xf>
    <xf numFmtId="177" fontId="13" fillId="0" borderId="25" xfId="0" applyNumberFormat="1" applyFont="1" applyBorder="1" applyAlignment="1">
      <alignment horizontal="right" vertical="center"/>
    </xf>
    <xf numFmtId="177" fontId="13" fillId="0" borderId="24" xfId="0" applyNumberFormat="1" applyFont="1" applyBorder="1" applyAlignment="1">
      <alignment horizontal="right" vertical="center"/>
    </xf>
    <xf numFmtId="177" fontId="13" fillId="0" borderId="5" xfId="1" applyNumberFormat="1" applyFont="1" applyFill="1" applyBorder="1" applyAlignment="1">
      <alignment horizontal="left" vertical="center" wrapText="1"/>
    </xf>
    <xf numFmtId="177" fontId="13" fillId="0" borderId="57" xfId="0" applyNumberFormat="1" applyFont="1" applyBorder="1" applyAlignment="1">
      <alignment horizontal="right" vertical="center"/>
    </xf>
    <xf numFmtId="177" fontId="13" fillId="0" borderId="28" xfId="0" applyNumberFormat="1" applyFont="1" applyBorder="1" applyAlignment="1">
      <alignment horizontal="right" vertical="center"/>
    </xf>
    <xf numFmtId="177" fontId="13" fillId="0" borderId="27" xfId="0" applyNumberFormat="1" applyFont="1" applyBorder="1" applyAlignment="1">
      <alignment horizontal="right" vertical="center"/>
    </xf>
    <xf numFmtId="177" fontId="13" fillId="0" borderId="34" xfId="1" applyNumberFormat="1" applyFont="1" applyFill="1" applyBorder="1" applyAlignment="1">
      <alignment horizontal="left" vertical="center" wrapText="1"/>
    </xf>
    <xf numFmtId="177" fontId="13" fillId="0" borderId="29" xfId="1" applyNumberFormat="1" applyFont="1" applyFill="1" applyBorder="1" applyAlignment="1">
      <alignment horizontal="left" vertical="center"/>
    </xf>
    <xf numFmtId="177" fontId="13" fillId="0" borderId="58" xfId="0" applyNumberFormat="1" applyFont="1" applyBorder="1" applyAlignment="1">
      <alignment horizontal="right" vertical="center"/>
    </xf>
    <xf numFmtId="177" fontId="13" fillId="0" borderId="31" xfId="0" applyNumberFormat="1" applyFont="1" applyBorder="1" applyAlignment="1">
      <alignment horizontal="right" vertical="center"/>
    </xf>
    <xf numFmtId="177" fontId="13" fillId="0" borderId="30" xfId="0" applyNumberFormat="1" applyFont="1" applyBorder="1" applyAlignment="1">
      <alignment horizontal="right" vertical="center"/>
    </xf>
    <xf numFmtId="177" fontId="13" fillId="0" borderId="32" xfId="1" applyNumberFormat="1" applyFont="1" applyFill="1" applyBorder="1" applyAlignment="1">
      <alignment horizontal="left" vertical="center"/>
    </xf>
    <xf numFmtId="0" fontId="15" fillId="0" borderId="0" xfId="0" applyFont="1">
      <alignment vertical="center"/>
    </xf>
    <xf numFmtId="0" fontId="13" fillId="0" borderId="0" xfId="0" applyFont="1" applyAlignment="1"/>
    <xf numFmtId="38" fontId="13" fillId="0" borderId="0" xfId="1" applyFont="1" applyFill="1" applyBorder="1" applyAlignment="1">
      <alignment vertical="center"/>
    </xf>
    <xf numFmtId="0" fontId="13" fillId="0" borderId="0" xfId="0" applyFont="1" applyAlignment="1">
      <alignment horizontal="center" vertical="center"/>
    </xf>
    <xf numFmtId="0" fontId="20" fillId="0" borderId="0" xfId="0" applyFont="1">
      <alignment vertical="center"/>
    </xf>
    <xf numFmtId="176" fontId="18" fillId="0" borderId="0" xfId="0" applyNumberFormat="1" applyFont="1">
      <alignment vertical="center"/>
    </xf>
    <xf numFmtId="0" fontId="13" fillId="0" borderId="1" xfId="0" applyFont="1" applyBorder="1" applyAlignment="1">
      <alignment horizontal="center" vertical="center"/>
    </xf>
    <xf numFmtId="0" fontId="13" fillId="3" borderId="11" xfId="0" applyFont="1" applyFill="1" applyBorder="1">
      <alignment vertical="center"/>
    </xf>
    <xf numFmtId="0" fontId="13" fillId="0" borderId="0" xfId="0" applyFont="1" applyAlignment="1">
      <alignment horizontal="right" vertical="center"/>
    </xf>
    <xf numFmtId="0" fontId="13" fillId="3" borderId="43" xfId="0" applyFont="1" applyFill="1" applyBorder="1" applyAlignment="1">
      <alignment horizontal="center" vertical="center"/>
    </xf>
    <xf numFmtId="0" fontId="13" fillId="3" borderId="44" xfId="0" applyFont="1" applyFill="1" applyBorder="1" applyAlignment="1">
      <alignment horizontal="center" vertical="center"/>
    </xf>
    <xf numFmtId="176" fontId="18" fillId="0" borderId="30" xfId="0" applyNumberFormat="1" applyFont="1" applyBorder="1">
      <alignment vertical="center"/>
    </xf>
    <xf numFmtId="176" fontId="18" fillId="0" borderId="54" xfId="0" applyNumberFormat="1" applyFont="1" applyBorder="1">
      <alignment vertical="center"/>
    </xf>
    <xf numFmtId="0" fontId="13" fillId="3" borderId="19" xfId="0" applyFont="1" applyFill="1" applyBorder="1" applyAlignment="1">
      <alignment horizontal="center" vertical="center"/>
    </xf>
    <xf numFmtId="0" fontId="13" fillId="3" borderId="21" xfId="0" applyFont="1" applyFill="1" applyBorder="1" applyAlignment="1">
      <alignment horizontal="center" vertical="center"/>
    </xf>
    <xf numFmtId="0" fontId="9" fillId="0" borderId="0" xfId="0" applyFont="1">
      <alignment vertical="center"/>
    </xf>
    <xf numFmtId="0" fontId="9" fillId="0" borderId="28" xfId="0" applyFont="1" applyBorder="1">
      <alignment vertical="center"/>
    </xf>
    <xf numFmtId="0" fontId="9" fillId="0" borderId="28" xfId="0" applyFont="1" applyBorder="1" applyAlignment="1">
      <alignment horizontal="center" vertical="center"/>
    </xf>
    <xf numFmtId="0" fontId="9" fillId="0" borderId="26" xfId="0" applyFont="1" applyBorder="1">
      <alignment vertical="center"/>
    </xf>
    <xf numFmtId="176" fontId="9" fillId="0" borderId="26" xfId="0" applyNumberFormat="1" applyFont="1" applyBorder="1">
      <alignment vertical="center"/>
    </xf>
    <xf numFmtId="0" fontId="9" fillId="0" borderId="29" xfId="0" applyFont="1" applyBorder="1">
      <alignment vertical="center"/>
    </xf>
    <xf numFmtId="176" fontId="9" fillId="0" borderId="29" xfId="0" applyNumberFormat="1" applyFont="1" applyBorder="1">
      <alignment vertical="center"/>
    </xf>
    <xf numFmtId="0" fontId="9" fillId="0" borderId="32" xfId="0" applyFont="1" applyBorder="1">
      <alignment vertical="center"/>
    </xf>
    <xf numFmtId="176" fontId="9" fillId="0" borderId="32" xfId="0" applyNumberFormat="1" applyFont="1" applyBorder="1">
      <alignment vertical="center"/>
    </xf>
    <xf numFmtId="176" fontId="9" fillId="0" borderId="1" xfId="0" applyNumberFormat="1" applyFont="1" applyBorder="1">
      <alignment vertical="center"/>
    </xf>
    <xf numFmtId="0" fontId="9" fillId="0" borderId="0" xfId="0" applyFont="1" applyAlignment="1">
      <alignment horizontal="center" vertical="center"/>
    </xf>
    <xf numFmtId="0" fontId="23" fillId="0" borderId="0" xfId="0" applyFont="1">
      <alignment vertical="center"/>
    </xf>
    <xf numFmtId="0" fontId="9" fillId="0" borderId="0" xfId="2" applyFont="1">
      <alignment vertical="center"/>
    </xf>
    <xf numFmtId="0" fontId="8" fillId="0" borderId="65" xfId="2" applyFont="1" applyBorder="1" applyAlignment="1">
      <alignment horizontal="center" vertical="center" shrinkToFit="1"/>
    </xf>
    <xf numFmtId="0" fontId="8" fillId="0" borderId="62" xfId="2" applyFont="1" applyBorder="1" applyAlignment="1">
      <alignment horizontal="center" vertical="center" shrinkToFit="1"/>
    </xf>
    <xf numFmtId="0" fontId="8" fillId="0" borderId="66" xfId="2" applyFont="1" applyBorder="1" applyAlignment="1">
      <alignment horizontal="center" vertical="center" shrinkToFit="1"/>
    </xf>
    <xf numFmtId="0" fontId="8" fillId="0" borderId="67" xfId="2" applyFont="1" applyBorder="1" applyAlignment="1">
      <alignment horizontal="center" vertical="center" shrinkToFit="1"/>
    </xf>
    <xf numFmtId="0" fontId="8" fillId="0" borderId="68" xfId="2" applyFont="1" applyBorder="1" applyAlignment="1">
      <alignment horizontal="center" vertical="center"/>
    </xf>
    <xf numFmtId="0" fontId="8" fillId="0" borderId="69" xfId="2" applyFont="1" applyBorder="1" applyAlignment="1">
      <alignment vertical="center" wrapText="1"/>
    </xf>
    <xf numFmtId="0" fontId="8" fillId="0" borderId="70" xfId="2" applyFont="1" applyBorder="1" applyAlignment="1">
      <alignment horizontal="center" vertical="center"/>
    </xf>
    <xf numFmtId="0" fontId="8" fillId="0" borderId="71" xfId="2" applyFont="1" applyBorder="1" applyAlignment="1">
      <alignment horizontal="center" vertical="center"/>
    </xf>
    <xf numFmtId="178" fontId="8" fillId="0" borderId="71" xfId="2" applyNumberFormat="1" applyFont="1" applyBorder="1" applyAlignment="1">
      <alignment horizontal="center" vertical="center"/>
    </xf>
    <xf numFmtId="0" fontId="8" fillId="0" borderId="72" xfId="2" applyFont="1" applyBorder="1" applyAlignment="1">
      <alignment horizontal="center" vertical="center"/>
    </xf>
    <xf numFmtId="0" fontId="8" fillId="0" borderId="64" xfId="2" applyFont="1" applyBorder="1" applyAlignment="1">
      <alignment vertical="top" wrapText="1"/>
    </xf>
    <xf numFmtId="0" fontId="8" fillId="0" borderId="73" xfId="2" applyFont="1" applyBorder="1" applyAlignment="1">
      <alignment horizontal="center" vertical="center"/>
    </xf>
    <xf numFmtId="0" fontId="8" fillId="0" borderId="74" xfId="2" applyFont="1" applyBorder="1" applyAlignment="1">
      <alignment vertical="center" wrapText="1"/>
    </xf>
    <xf numFmtId="0" fontId="8" fillId="0" borderId="19" xfId="2" applyFont="1" applyBorder="1" applyAlignment="1">
      <alignment horizontal="center" vertical="center"/>
    </xf>
    <xf numFmtId="0" fontId="8" fillId="0" borderId="21" xfId="2" applyFont="1" applyBorder="1" applyAlignment="1">
      <alignment horizontal="center" vertical="center"/>
    </xf>
    <xf numFmtId="178" fontId="8" fillId="0" borderId="21" xfId="2" applyNumberFormat="1" applyFont="1" applyBorder="1" applyAlignment="1">
      <alignment horizontal="center" vertical="center"/>
    </xf>
    <xf numFmtId="0" fontId="8" fillId="0" borderId="75" xfId="2" applyFont="1" applyBorder="1" applyAlignment="1">
      <alignment horizontal="center" vertical="center"/>
    </xf>
    <xf numFmtId="0" fontId="8" fillId="0" borderId="76" xfId="2" applyFont="1" applyBorder="1" applyAlignment="1">
      <alignment vertical="top" wrapText="1"/>
    </xf>
    <xf numFmtId="0" fontId="8" fillId="0" borderId="65" xfId="2" applyFont="1" applyBorder="1" applyAlignment="1">
      <alignment horizontal="center" vertical="center"/>
    </xf>
    <xf numFmtId="0" fontId="8" fillId="0" borderId="77" xfId="2" applyFont="1" applyBorder="1" applyAlignment="1">
      <alignment vertical="center" wrapText="1"/>
    </xf>
    <xf numFmtId="0" fontId="8" fillId="0" borderId="62" xfId="2" applyFont="1" applyBorder="1" applyAlignment="1">
      <alignment horizontal="center" vertical="center"/>
    </xf>
    <xf numFmtId="0" fontId="8" fillId="0" borderId="66" xfId="2" applyFont="1" applyBorder="1" applyAlignment="1">
      <alignment horizontal="center" vertical="center"/>
    </xf>
    <xf numFmtId="178" fontId="8" fillId="0" borderId="66" xfId="2" applyNumberFormat="1" applyFont="1" applyBorder="1" applyAlignment="1">
      <alignment horizontal="center" vertical="center"/>
    </xf>
    <xf numFmtId="0" fontId="8" fillId="0" borderId="67" xfId="2" applyFont="1" applyBorder="1" applyAlignment="1">
      <alignment horizontal="center" vertical="center"/>
    </xf>
    <xf numFmtId="0" fontId="8" fillId="0" borderId="78" xfId="2" applyFont="1" applyBorder="1" applyAlignment="1">
      <alignment vertical="top" wrapText="1"/>
    </xf>
    <xf numFmtId="0" fontId="8" fillId="0" borderId="0" xfId="2" applyFont="1">
      <alignment vertical="center"/>
    </xf>
    <xf numFmtId="0" fontId="25" fillId="0" borderId="0" xfId="3" applyFont="1" applyAlignment="1"/>
    <xf numFmtId="0" fontId="25" fillId="4" borderId="80" xfId="3" applyFont="1" applyFill="1" applyBorder="1" applyAlignment="1"/>
    <xf numFmtId="0" fontId="25" fillId="4" borderId="0" xfId="3" applyFont="1" applyFill="1" applyAlignment="1"/>
    <xf numFmtId="0" fontId="25" fillId="0" borderId="0" xfId="3" applyFont="1" applyAlignment="1" applyProtection="1">
      <protection locked="0"/>
    </xf>
    <xf numFmtId="0" fontId="26" fillId="0" borderId="0" xfId="3" applyFont="1" applyAlignment="1"/>
    <xf numFmtId="0" fontId="25" fillId="5" borderId="0" xfId="3" applyFont="1" applyFill="1" applyAlignment="1"/>
    <xf numFmtId="0" fontId="25" fillId="0" borderId="50" xfId="3" applyFont="1" applyBorder="1" applyAlignment="1"/>
    <xf numFmtId="0" fontId="25" fillId="0" borderId="0" xfId="3" applyFont="1" applyAlignment="1">
      <alignment vertical="top"/>
    </xf>
    <xf numFmtId="0" fontId="25" fillId="0" borderId="0" xfId="3" applyFont="1" applyAlignment="1">
      <alignment vertical="top" wrapText="1"/>
    </xf>
    <xf numFmtId="0" fontId="25" fillId="4" borderId="80" xfId="3" applyFont="1" applyFill="1" applyBorder="1" applyAlignment="1">
      <alignment vertical="top"/>
    </xf>
    <xf numFmtId="0" fontId="25" fillId="4" borderId="0" xfId="3" applyFont="1" applyFill="1" applyAlignment="1">
      <alignment vertical="top"/>
    </xf>
    <xf numFmtId="0" fontId="25" fillId="5" borderId="0" xfId="3" applyFont="1" applyFill="1" applyAlignment="1">
      <alignment vertical="top"/>
    </xf>
    <xf numFmtId="0" fontId="25" fillId="0" borderId="0" xfId="3" applyFont="1" applyAlignment="1">
      <alignment horizontal="left" vertical="top" wrapText="1"/>
    </xf>
    <xf numFmtId="0" fontId="25" fillId="0" borderId="0" xfId="3" applyFont="1">
      <alignment vertical="center"/>
    </xf>
    <xf numFmtId="0" fontId="13" fillId="4" borderId="80" xfId="3" applyFont="1" applyFill="1" applyBorder="1" applyAlignment="1">
      <alignment vertical="top"/>
    </xf>
    <xf numFmtId="0" fontId="13" fillId="4" borderId="0" xfId="3" applyFont="1" applyFill="1" applyAlignment="1">
      <alignment vertical="top"/>
    </xf>
    <xf numFmtId="0" fontId="13" fillId="0" borderId="0" xfId="3" applyFont="1" applyAlignment="1">
      <alignment vertical="top"/>
    </xf>
    <xf numFmtId="0" fontId="13" fillId="5" borderId="0" xfId="3" applyFont="1" applyFill="1" applyAlignment="1">
      <alignment vertical="top"/>
    </xf>
    <xf numFmtId="0" fontId="19" fillId="0" borderId="0" xfId="3" applyFont="1" applyAlignment="1">
      <alignment vertical="top"/>
    </xf>
    <xf numFmtId="0" fontId="25" fillId="4" borderId="81" xfId="3" applyFont="1" applyFill="1" applyBorder="1" applyAlignment="1">
      <alignment vertical="top"/>
    </xf>
    <xf numFmtId="0" fontId="25" fillId="4" borderId="82" xfId="3" applyFont="1" applyFill="1" applyBorder="1" applyAlignment="1">
      <alignment vertical="top"/>
    </xf>
    <xf numFmtId="0" fontId="25" fillId="4" borderId="0" xfId="3" applyFont="1" applyFill="1" applyAlignment="1">
      <alignment vertical="top" wrapText="1"/>
    </xf>
    <xf numFmtId="0" fontId="25" fillId="4" borderId="1" xfId="3" applyFont="1" applyFill="1" applyBorder="1" applyAlignment="1">
      <alignment vertical="top" wrapText="1"/>
    </xf>
    <xf numFmtId="0" fontId="19" fillId="0" borderId="0" xfId="3" applyFont="1" applyAlignment="1">
      <alignment vertical="top" wrapText="1"/>
    </xf>
    <xf numFmtId="0" fontId="13" fillId="0" borderId="0" xfId="3" applyFont="1" applyAlignment="1">
      <alignment horizontal="left" vertical="top"/>
    </xf>
    <xf numFmtId="0" fontId="25" fillId="0" borderId="0" xfId="3" applyFont="1" applyAlignment="1">
      <alignment horizontal="left" vertical="center"/>
    </xf>
    <xf numFmtId="0" fontId="25" fillId="0" borderId="0" xfId="3" applyFont="1" applyAlignment="1" applyProtection="1">
      <alignment horizontal="left" vertical="top" wrapText="1"/>
      <protection locked="0"/>
    </xf>
    <xf numFmtId="0" fontId="24" fillId="0" borderId="0" xfId="6" applyAlignment="1">
      <alignment horizontal="center" vertical="center"/>
    </xf>
    <xf numFmtId="0" fontId="24" fillId="0" borderId="0" xfId="6" applyAlignment="1">
      <alignment vertical="center"/>
    </xf>
    <xf numFmtId="0" fontId="28" fillId="0" borderId="0" xfId="6" applyFont="1" applyAlignment="1">
      <alignment vertical="center"/>
    </xf>
    <xf numFmtId="0" fontId="30" fillId="0" borderId="0" xfId="6" applyFont="1" applyAlignment="1">
      <alignment vertical="center"/>
    </xf>
    <xf numFmtId="0" fontId="27" fillId="0" borderId="0" xfId="6" applyFont="1" applyAlignment="1">
      <alignment horizontal="center" vertical="center"/>
    </xf>
    <xf numFmtId="0" fontId="27" fillId="0" borderId="0" xfId="6" applyFont="1" applyAlignment="1">
      <alignment vertical="center"/>
    </xf>
    <xf numFmtId="0" fontId="27" fillId="0" borderId="0" xfId="6" applyFont="1" applyAlignment="1">
      <alignment horizontal="right" vertical="center"/>
    </xf>
    <xf numFmtId="179" fontId="24" fillId="0" borderId="104" xfId="6" applyNumberFormat="1" applyBorder="1" applyAlignment="1">
      <alignment horizontal="center" vertical="center"/>
    </xf>
    <xf numFmtId="179" fontId="24" fillId="0" borderId="105" xfId="6" applyNumberFormat="1" applyBorder="1" applyAlignment="1">
      <alignment horizontal="center" vertical="center"/>
    </xf>
    <xf numFmtId="179" fontId="24" fillId="0" borderId="110" xfId="6" applyNumberFormat="1" applyBorder="1" applyAlignment="1">
      <alignment horizontal="center" vertical="center"/>
    </xf>
    <xf numFmtId="179" fontId="24" fillId="0" borderId="111" xfId="6" applyNumberFormat="1" applyBorder="1" applyAlignment="1">
      <alignment horizontal="center" vertical="center"/>
    </xf>
    <xf numFmtId="179" fontId="24" fillId="0" borderId="114" xfId="6" applyNumberFormat="1" applyBorder="1" applyAlignment="1">
      <alignment horizontal="center" vertical="center"/>
    </xf>
    <xf numFmtId="179" fontId="24" fillId="0" borderId="41" xfId="6" applyNumberFormat="1" applyBorder="1" applyAlignment="1">
      <alignment horizontal="center" vertical="center"/>
    </xf>
    <xf numFmtId="179" fontId="24" fillId="0" borderId="117" xfId="6" applyNumberFormat="1" applyBorder="1" applyAlignment="1">
      <alignment horizontal="center" vertical="center"/>
    </xf>
    <xf numFmtId="179" fontId="24" fillId="0" borderId="118" xfId="6" applyNumberFormat="1" applyBorder="1" applyAlignment="1">
      <alignment horizontal="center" vertical="center"/>
    </xf>
    <xf numFmtId="0" fontId="24" fillId="0" borderId="0" xfId="6" applyAlignment="1">
      <alignment horizontal="left" vertical="center"/>
    </xf>
    <xf numFmtId="0" fontId="27" fillId="9" borderId="1" xfId="6" quotePrefix="1" applyFont="1" applyFill="1" applyBorder="1" applyAlignment="1">
      <alignment horizontal="center" vertical="center"/>
    </xf>
    <xf numFmtId="14" fontId="33" fillId="0" borderId="0" xfId="6" applyNumberFormat="1" applyFont="1" applyAlignment="1">
      <alignment vertical="center"/>
    </xf>
    <xf numFmtId="38" fontId="27" fillId="0" borderId="0" xfId="7" applyFont="1" applyBorder="1" applyAlignment="1">
      <alignment horizontal="center" vertical="center"/>
    </xf>
    <xf numFmtId="0" fontId="34" fillId="0" borderId="0" xfId="6" applyFont="1" applyAlignment="1">
      <alignment vertical="center"/>
    </xf>
    <xf numFmtId="0" fontId="27" fillId="0" borderId="119" xfId="6" applyFont="1" applyBorder="1" applyAlignment="1">
      <alignment vertical="center"/>
    </xf>
    <xf numFmtId="0" fontId="27" fillId="0" borderId="123" xfId="6" applyFont="1" applyBorder="1" applyAlignment="1">
      <alignment vertical="center"/>
    </xf>
    <xf numFmtId="0" fontId="27" fillId="0" borderId="129" xfId="6" applyFont="1" applyBorder="1" applyAlignment="1">
      <alignment vertical="center"/>
    </xf>
    <xf numFmtId="0" fontId="27" fillId="0" borderId="96" xfId="6" applyFont="1" applyBorder="1" applyAlignment="1">
      <alignment horizontal="center" vertical="center"/>
    </xf>
    <xf numFmtId="0" fontId="27" fillId="0" borderId="91" xfId="6" applyFont="1" applyBorder="1" applyAlignment="1">
      <alignment horizontal="center" vertical="center"/>
    </xf>
    <xf numFmtId="0" fontId="27" fillId="0" borderId="130" xfId="6" applyFont="1" applyBorder="1" applyAlignment="1">
      <alignment horizontal="center" vertical="center"/>
    </xf>
    <xf numFmtId="0" fontId="27" fillId="0" borderId="94" xfId="6" applyFont="1" applyBorder="1" applyAlignment="1">
      <alignment horizontal="center" vertical="center"/>
    </xf>
    <xf numFmtId="0" fontId="27" fillId="0" borderId="101" xfId="6" applyFont="1" applyBorder="1" applyAlignment="1">
      <alignment horizontal="center" vertical="center"/>
    </xf>
    <xf numFmtId="0" fontId="27" fillId="0" borderId="131" xfId="6" applyFont="1" applyBorder="1" applyAlignment="1">
      <alignment vertical="center"/>
    </xf>
    <xf numFmtId="0" fontId="27" fillId="0" borderId="132" xfId="6" applyFont="1" applyBorder="1" applyAlignment="1">
      <alignment horizontal="center" vertical="center"/>
    </xf>
    <xf numFmtId="0" fontId="27" fillId="0" borderId="133" xfId="6" applyFont="1" applyBorder="1" applyAlignment="1">
      <alignment horizontal="center" vertical="center"/>
    </xf>
    <xf numFmtId="0" fontId="27" fillId="0" borderId="134" xfId="6" applyFont="1" applyBorder="1" applyAlignment="1">
      <alignment horizontal="center" vertical="center"/>
    </xf>
    <xf numFmtId="0" fontId="30" fillId="0" borderId="119" xfId="6" applyFont="1" applyBorder="1" applyAlignment="1">
      <alignment vertical="center" shrinkToFit="1"/>
    </xf>
    <xf numFmtId="0" fontId="27" fillId="9" borderId="100" xfId="6" applyFont="1" applyFill="1" applyBorder="1" applyAlignment="1">
      <alignment horizontal="center" vertical="center"/>
    </xf>
    <xf numFmtId="180" fontId="27" fillId="9" borderId="89" xfId="6" applyNumberFormat="1" applyFont="1" applyFill="1" applyBorder="1" applyAlignment="1">
      <alignment vertical="center"/>
    </xf>
    <xf numFmtId="180" fontId="27" fillId="9" borderId="3" xfId="6" applyNumberFormat="1" applyFont="1" applyFill="1" applyBorder="1" applyAlignment="1">
      <alignment vertical="center"/>
    </xf>
    <xf numFmtId="0" fontId="27" fillId="9" borderId="1" xfId="6" applyFont="1" applyFill="1" applyBorder="1" applyAlignment="1">
      <alignment horizontal="center" vertical="center"/>
    </xf>
    <xf numFmtId="180" fontId="27" fillId="0" borderId="89" xfId="6" applyNumberFormat="1" applyFont="1" applyBorder="1" applyAlignment="1">
      <alignment vertical="center"/>
    </xf>
    <xf numFmtId="180" fontId="27" fillId="0" borderId="135" xfId="6" applyNumberFormat="1" applyFont="1" applyBorder="1" applyAlignment="1">
      <alignment vertical="center"/>
    </xf>
    <xf numFmtId="181" fontId="27" fillId="9" borderId="89" xfId="6" applyNumberFormat="1" applyFont="1" applyFill="1" applyBorder="1" applyAlignment="1">
      <alignment vertical="center"/>
    </xf>
    <xf numFmtId="181" fontId="27" fillId="9" borderId="3" xfId="6" applyNumberFormat="1" applyFont="1" applyFill="1" applyBorder="1" applyAlignment="1">
      <alignment vertical="center"/>
    </xf>
    <xf numFmtId="181" fontId="27" fillId="0" borderId="1" xfId="6" applyNumberFormat="1" applyFont="1" applyBorder="1" applyAlignment="1">
      <alignment vertical="center"/>
    </xf>
    <xf numFmtId="181" fontId="27" fillId="0" borderId="135" xfId="6" applyNumberFormat="1" applyFont="1" applyBorder="1" applyAlignment="1">
      <alignment vertical="center"/>
    </xf>
    <xf numFmtId="182" fontId="27" fillId="9" borderId="89" xfId="6" applyNumberFormat="1" applyFont="1" applyFill="1" applyBorder="1" applyAlignment="1">
      <alignment vertical="center"/>
    </xf>
    <xf numFmtId="182" fontId="27" fillId="9" borderId="1" xfId="6" applyNumberFormat="1" applyFont="1" applyFill="1" applyBorder="1" applyAlignment="1">
      <alignment vertical="center"/>
    </xf>
    <xf numFmtId="182" fontId="27" fillId="0" borderId="1" xfId="6" applyNumberFormat="1" applyFont="1" applyBorder="1" applyAlignment="1">
      <alignment vertical="center"/>
    </xf>
    <xf numFmtId="182" fontId="27" fillId="0" borderId="135" xfId="6" applyNumberFormat="1" applyFont="1" applyBorder="1" applyAlignment="1">
      <alignment vertical="center"/>
    </xf>
    <xf numFmtId="180" fontId="27" fillId="9" borderId="1" xfId="6" applyNumberFormat="1" applyFont="1" applyFill="1" applyBorder="1" applyAlignment="1">
      <alignment vertical="center"/>
    </xf>
    <xf numFmtId="180" fontId="27" fillId="0" borderId="1" xfId="6" applyNumberFormat="1" applyFont="1" applyBorder="1" applyAlignment="1">
      <alignment vertical="center"/>
    </xf>
    <xf numFmtId="0" fontId="30" fillId="0" borderId="123" xfId="6" applyFont="1" applyBorder="1" applyAlignment="1">
      <alignment vertical="center" shrinkToFit="1"/>
    </xf>
    <xf numFmtId="0" fontId="30" fillId="0" borderId="123" xfId="6" applyFont="1" applyBorder="1" applyAlignment="1">
      <alignment vertical="center"/>
    </xf>
    <xf numFmtId="0" fontId="27" fillId="0" borderId="136" xfId="6" applyFont="1" applyBorder="1" applyAlignment="1">
      <alignment vertical="center"/>
    </xf>
    <xf numFmtId="0" fontId="27" fillId="10" borderId="96" xfId="6" applyFont="1" applyFill="1" applyBorder="1" applyAlignment="1">
      <alignment horizontal="center" vertical="center"/>
    </xf>
    <xf numFmtId="0" fontId="27" fillId="10" borderId="137" xfId="6" applyFont="1" applyFill="1" applyBorder="1" applyAlignment="1">
      <alignment horizontal="center" vertical="center"/>
    </xf>
    <xf numFmtId="180" fontId="27" fillId="0" borderId="96" xfId="6" applyNumberFormat="1" applyFont="1" applyBorder="1" applyAlignment="1">
      <alignment vertical="center"/>
    </xf>
    <xf numFmtId="180" fontId="27" fillId="0" borderId="130" xfId="6" applyNumberFormat="1" applyFont="1" applyBorder="1" applyAlignment="1">
      <alignment vertical="center"/>
    </xf>
    <xf numFmtId="181" fontId="27" fillId="0" borderId="91" xfId="6" applyNumberFormat="1" applyFont="1" applyBorder="1" applyAlignment="1">
      <alignment vertical="center"/>
    </xf>
    <xf numFmtId="181" fontId="27" fillId="0" borderId="130" xfId="6" applyNumberFormat="1" applyFont="1" applyBorder="1" applyAlignment="1">
      <alignment vertical="center"/>
    </xf>
    <xf numFmtId="182" fontId="27" fillId="10" borderId="96" xfId="6" applyNumberFormat="1" applyFont="1" applyFill="1" applyBorder="1" applyAlignment="1">
      <alignment horizontal="center" vertical="center"/>
    </xf>
    <xf numFmtId="182" fontId="27" fillId="10" borderId="91" xfId="6" applyNumberFormat="1" applyFont="1" applyFill="1" applyBorder="1" applyAlignment="1">
      <alignment horizontal="center" vertical="center"/>
    </xf>
    <xf numFmtId="182" fontId="27" fillId="0" borderId="91" xfId="6" applyNumberFormat="1" applyFont="1" applyBorder="1" applyAlignment="1">
      <alignment vertical="center"/>
    </xf>
    <xf numFmtId="182" fontId="27" fillId="0" borderId="130" xfId="6" applyNumberFormat="1" applyFont="1" applyBorder="1" applyAlignment="1">
      <alignment vertical="center"/>
    </xf>
    <xf numFmtId="180" fontId="27" fillId="10" borderId="96" xfId="6" applyNumberFormat="1" applyFont="1" applyFill="1" applyBorder="1" applyAlignment="1">
      <alignment horizontal="center" vertical="center"/>
    </xf>
    <xf numFmtId="180" fontId="27" fillId="10" borderId="137" xfId="6" applyNumberFormat="1" applyFont="1" applyFill="1" applyBorder="1" applyAlignment="1">
      <alignment horizontal="center" vertical="center"/>
    </xf>
    <xf numFmtId="180" fontId="27" fillId="0" borderId="91" xfId="6" applyNumberFormat="1" applyFont="1" applyBorder="1" applyAlignment="1">
      <alignment vertical="center"/>
    </xf>
    <xf numFmtId="0" fontId="27" fillId="0" borderId="138" xfId="6" applyFont="1" applyBorder="1" applyAlignment="1">
      <alignment vertical="center"/>
    </xf>
    <xf numFmtId="0" fontId="27" fillId="0" borderId="124" xfId="6" applyFont="1" applyBorder="1" applyAlignment="1">
      <alignment horizontal="center" vertical="center"/>
    </xf>
    <xf numFmtId="0" fontId="27" fillId="0" borderId="12" xfId="6" applyFont="1" applyBorder="1" applyAlignment="1">
      <alignment horizontal="center" vertical="center"/>
    </xf>
    <xf numFmtId="182" fontId="27" fillId="0" borderId="132" xfId="6" applyNumberFormat="1" applyFont="1" applyBorder="1" applyAlignment="1">
      <alignment horizontal="center" vertical="center"/>
    </xf>
    <xf numFmtId="182" fontId="27" fillId="0" borderId="133" xfId="6" applyNumberFormat="1" applyFont="1" applyBorder="1" applyAlignment="1">
      <alignment horizontal="center" vertical="center"/>
    </xf>
    <xf numFmtId="182" fontId="27" fillId="9" borderId="3" xfId="6" applyNumberFormat="1" applyFont="1" applyFill="1" applyBorder="1" applyAlignment="1">
      <alignment vertical="center"/>
    </xf>
    <xf numFmtId="181" fontId="27" fillId="10" borderId="89" xfId="6" applyNumberFormat="1" applyFont="1" applyFill="1" applyBorder="1" applyAlignment="1">
      <alignment horizontal="center" vertical="center"/>
    </xf>
    <xf numFmtId="181" fontId="27" fillId="10" borderId="3" xfId="6" applyNumberFormat="1" applyFont="1" applyFill="1" applyBorder="1" applyAlignment="1">
      <alignment horizontal="center" vertical="center"/>
    </xf>
    <xf numFmtId="181" fontId="27" fillId="10" borderId="1" xfId="6" applyNumberFormat="1" applyFont="1" applyFill="1" applyBorder="1" applyAlignment="1">
      <alignment horizontal="center" vertical="center"/>
    </xf>
    <xf numFmtId="181" fontId="27" fillId="10" borderId="135" xfId="6" applyNumberFormat="1" applyFont="1" applyFill="1" applyBorder="1" applyAlignment="1">
      <alignment horizontal="center" vertical="center"/>
    </xf>
    <xf numFmtId="0" fontId="27" fillId="0" borderId="123" xfId="6" applyFont="1" applyBorder="1" applyAlignment="1">
      <alignment vertical="center" wrapText="1"/>
    </xf>
    <xf numFmtId="182" fontId="27" fillId="10" borderId="137" xfId="6" applyNumberFormat="1" applyFont="1" applyFill="1" applyBorder="1" applyAlignment="1">
      <alignment horizontal="center" vertical="center"/>
    </xf>
    <xf numFmtId="181" fontId="27" fillId="10" borderId="96" xfId="6" applyNumberFormat="1" applyFont="1" applyFill="1" applyBorder="1" applyAlignment="1">
      <alignment horizontal="center" vertical="center"/>
    </xf>
    <xf numFmtId="181" fontId="27" fillId="10" borderId="137" xfId="6" applyNumberFormat="1" applyFont="1" applyFill="1" applyBorder="1" applyAlignment="1">
      <alignment horizontal="center" vertical="center"/>
    </xf>
    <xf numFmtId="181" fontId="27" fillId="10" borderId="91" xfId="6" applyNumberFormat="1" applyFont="1" applyFill="1" applyBorder="1" applyAlignment="1">
      <alignment horizontal="center" vertical="center"/>
    </xf>
    <xf numFmtId="181" fontId="27" fillId="10" borderId="130" xfId="6" applyNumberFormat="1" applyFont="1" applyFill="1" applyBorder="1" applyAlignment="1">
      <alignment horizontal="center" vertical="center"/>
    </xf>
    <xf numFmtId="0" fontId="27" fillId="0" borderId="129" xfId="6" applyFont="1" applyBorder="1" applyAlignment="1">
      <alignment vertical="center" wrapText="1"/>
    </xf>
    <xf numFmtId="0" fontId="27" fillId="0" borderId="139" xfId="6" applyFont="1" applyBorder="1" applyAlignment="1">
      <alignment vertical="center"/>
    </xf>
    <xf numFmtId="0" fontId="27" fillId="10" borderId="140" xfId="6" applyFont="1" applyFill="1" applyBorder="1" applyAlignment="1">
      <alignment horizontal="center" vertical="center"/>
    </xf>
    <xf numFmtId="0" fontId="27" fillId="10" borderId="116" xfId="6" applyFont="1" applyFill="1" applyBorder="1" applyAlignment="1">
      <alignment horizontal="center" vertical="center"/>
    </xf>
    <xf numFmtId="0" fontId="27" fillId="10" borderId="102" xfId="6" applyFont="1" applyFill="1" applyBorder="1" applyAlignment="1">
      <alignment horizontal="center" vertical="center"/>
    </xf>
    <xf numFmtId="0" fontId="27" fillId="10" borderId="103" xfId="6" applyFont="1" applyFill="1" applyBorder="1" applyAlignment="1">
      <alignment horizontal="center" vertical="center"/>
    </xf>
    <xf numFmtId="181" fontId="27" fillId="0" borderId="102" xfId="6" applyNumberFormat="1" applyFont="1" applyBorder="1" applyAlignment="1">
      <alignment vertical="center"/>
    </xf>
    <xf numFmtId="182" fontId="27" fillId="10" borderId="140" xfId="6" applyNumberFormat="1" applyFont="1" applyFill="1" applyBorder="1" applyAlignment="1">
      <alignment horizontal="center" vertical="center"/>
    </xf>
    <xf numFmtId="182" fontId="27" fillId="10" borderId="116" xfId="6" applyNumberFormat="1" applyFont="1" applyFill="1" applyBorder="1" applyAlignment="1">
      <alignment horizontal="center" vertical="center"/>
    </xf>
    <xf numFmtId="180" fontId="27" fillId="0" borderId="102" xfId="6" applyNumberFormat="1" applyFont="1" applyBorder="1" applyAlignment="1">
      <alignment vertical="center"/>
    </xf>
    <xf numFmtId="180" fontId="27" fillId="0" borderId="103" xfId="6" applyNumberFormat="1" applyFont="1" applyBorder="1" applyAlignment="1">
      <alignment vertical="center"/>
    </xf>
    <xf numFmtId="0" fontId="27" fillId="0" borderId="139" xfId="6" applyFont="1" applyBorder="1" applyAlignment="1">
      <alignment vertical="center" wrapText="1"/>
    </xf>
    <xf numFmtId="181" fontId="27" fillId="0" borderId="140" xfId="6" applyNumberFormat="1" applyFont="1" applyBorder="1" applyAlignment="1">
      <alignment horizontal="center" vertical="center"/>
    </xf>
    <xf numFmtId="0" fontId="27" fillId="0" borderId="115" xfId="6" applyFont="1" applyBorder="1" applyAlignment="1">
      <alignment horizontal="left" vertical="center"/>
    </xf>
    <xf numFmtId="0" fontId="30" fillId="0" borderId="121" xfId="6" applyFont="1" applyBorder="1" applyAlignment="1">
      <alignment vertical="center"/>
    </xf>
    <xf numFmtId="0" fontId="27" fillId="0" borderId="121" xfId="6" applyFont="1" applyBorder="1" applyAlignment="1">
      <alignment vertical="center" wrapText="1"/>
    </xf>
    <xf numFmtId="0" fontId="36" fillId="0" borderId="0" xfId="6" applyFont="1" applyAlignment="1">
      <alignment vertical="center"/>
    </xf>
    <xf numFmtId="181" fontId="27" fillId="0" borderId="0" xfId="6" applyNumberFormat="1" applyFont="1" applyAlignment="1">
      <alignment horizontal="center" vertical="center"/>
    </xf>
    <xf numFmtId="0" fontId="27" fillId="0" borderId="0" xfId="6" applyFont="1" applyAlignment="1">
      <alignment horizontal="left" vertical="center"/>
    </xf>
    <xf numFmtId="0" fontId="27" fillId="0" borderId="0" xfId="6" applyFont="1" applyAlignment="1">
      <alignment vertical="center" wrapText="1"/>
    </xf>
    <xf numFmtId="0" fontId="27" fillId="0" borderId="141" xfId="6" applyFont="1" applyBorder="1" applyAlignment="1">
      <alignment vertical="center"/>
    </xf>
    <xf numFmtId="0" fontId="27" fillId="0" borderId="142" xfId="6" applyFont="1" applyBorder="1" applyAlignment="1">
      <alignment vertical="center"/>
    </xf>
    <xf numFmtId="0" fontId="27" fillId="0" borderId="143" xfId="6" applyFont="1" applyBorder="1" applyAlignment="1">
      <alignment vertical="center"/>
    </xf>
    <xf numFmtId="0" fontId="27" fillId="0" borderId="144" xfId="6" applyFont="1" applyBorder="1" applyAlignment="1">
      <alignment vertical="center"/>
    </xf>
    <xf numFmtId="0" fontId="27" fillId="0" borderId="145" xfId="6" applyFont="1" applyBorder="1" applyAlignment="1">
      <alignment vertical="center"/>
    </xf>
    <xf numFmtId="0" fontId="27" fillId="0" borderId="146" xfId="6" applyFont="1" applyBorder="1" applyAlignment="1">
      <alignment vertical="center"/>
    </xf>
    <xf numFmtId="0" fontId="27" fillId="11" borderId="137" xfId="6" applyFont="1" applyFill="1" applyBorder="1" applyAlignment="1">
      <alignment horizontal="center" vertical="center"/>
    </xf>
    <xf numFmtId="0" fontId="27" fillId="11" borderId="91" xfId="6" applyFont="1" applyFill="1" applyBorder="1" applyAlignment="1">
      <alignment horizontal="center" vertical="center"/>
    </xf>
    <xf numFmtId="0" fontId="27" fillId="11" borderId="130" xfId="6" applyFont="1" applyFill="1" applyBorder="1" applyAlignment="1">
      <alignment horizontal="center" vertical="center"/>
    </xf>
    <xf numFmtId="0" fontId="27" fillId="11" borderId="96" xfId="6" applyFont="1" applyFill="1" applyBorder="1" applyAlignment="1">
      <alignment horizontal="center" vertical="center"/>
    </xf>
    <xf numFmtId="0" fontId="27" fillId="0" borderId="150" xfId="6" applyFont="1" applyBorder="1" applyAlignment="1">
      <alignment horizontal="center" vertical="center"/>
    </xf>
    <xf numFmtId="0" fontId="27" fillId="0" borderId="151" xfId="6" applyFont="1" applyBorder="1" applyAlignment="1">
      <alignment horizontal="center" vertical="center"/>
    </xf>
    <xf numFmtId="0" fontId="27" fillId="10" borderId="133" xfId="6" applyFont="1" applyFill="1" applyBorder="1" applyAlignment="1">
      <alignment vertical="center"/>
    </xf>
    <xf numFmtId="0" fontId="27" fillId="10" borderId="134" xfId="6" applyFont="1" applyFill="1" applyBorder="1" applyAlignment="1">
      <alignment vertical="center"/>
    </xf>
    <xf numFmtId="0" fontId="27" fillId="10" borderId="108" xfId="6" applyFont="1" applyFill="1" applyBorder="1" applyAlignment="1">
      <alignment horizontal="center" vertical="center"/>
    </xf>
    <xf numFmtId="0" fontId="27" fillId="10" borderId="109" xfId="6" applyFont="1" applyFill="1" applyBorder="1" applyAlignment="1">
      <alignment horizontal="center" vertical="center"/>
    </xf>
    <xf numFmtId="0" fontId="27" fillId="10" borderId="141" xfId="6" applyFont="1" applyFill="1" applyBorder="1" applyAlignment="1">
      <alignment horizontal="center" vertical="center"/>
    </xf>
    <xf numFmtId="0" fontId="27" fillId="10" borderId="143" xfId="6" applyFont="1" applyFill="1" applyBorder="1" applyAlignment="1">
      <alignment horizontal="center" vertical="center"/>
    </xf>
    <xf numFmtId="38" fontId="27" fillId="0" borderId="26" xfId="7" applyFont="1" applyBorder="1" applyAlignment="1">
      <alignment horizontal="center" vertical="center"/>
    </xf>
    <xf numFmtId="38" fontId="27" fillId="0" borderId="154" xfId="7" applyFont="1" applyBorder="1" applyAlignment="1">
      <alignment vertical="center"/>
    </xf>
    <xf numFmtId="0" fontId="27" fillId="0" borderId="155" xfId="6" applyFont="1" applyBorder="1" applyAlignment="1">
      <alignment horizontal="center" vertical="center"/>
    </xf>
    <xf numFmtId="0" fontId="27" fillId="10" borderId="99" xfId="6" applyFont="1" applyFill="1" applyBorder="1" applyAlignment="1">
      <alignment horizontal="center" vertical="center"/>
    </xf>
    <xf numFmtId="0" fontId="27" fillId="10" borderId="6" xfId="6" applyFont="1" applyFill="1" applyBorder="1" applyAlignment="1">
      <alignment horizontal="center" vertical="center"/>
    </xf>
    <xf numFmtId="0" fontId="27" fillId="10" borderId="124" xfId="6" applyFont="1" applyFill="1" applyBorder="1" applyAlignment="1">
      <alignment horizontal="center" vertical="center"/>
    </xf>
    <xf numFmtId="0" fontId="27" fillId="10" borderId="125" xfId="6" applyFont="1" applyFill="1" applyBorder="1" applyAlignment="1">
      <alignment horizontal="center" vertical="center"/>
    </xf>
    <xf numFmtId="38" fontId="27" fillId="0" borderId="158" xfId="7" applyFont="1" applyBorder="1" applyAlignment="1">
      <alignment vertical="center"/>
    </xf>
    <xf numFmtId="0" fontId="27" fillId="0" borderId="38" xfId="6" applyFont="1" applyBorder="1" applyAlignment="1">
      <alignment horizontal="center" vertical="center"/>
    </xf>
    <xf numFmtId="0" fontId="27" fillId="0" borderId="159" xfId="6" applyFont="1" applyBorder="1" applyAlignment="1">
      <alignment horizontal="center" vertical="center"/>
    </xf>
    <xf numFmtId="0" fontId="27" fillId="0" borderId="88" xfId="6" applyFont="1" applyBorder="1" applyAlignment="1">
      <alignment horizontal="center" vertical="center"/>
    </xf>
    <xf numFmtId="0" fontId="27" fillId="0" borderId="4" xfId="6" applyFont="1" applyBorder="1" applyAlignment="1">
      <alignment horizontal="center" vertical="center"/>
    </xf>
    <xf numFmtId="0" fontId="27" fillId="0" borderId="83" xfId="6" applyFont="1" applyBorder="1" applyAlignment="1">
      <alignment horizontal="center" vertical="center"/>
    </xf>
    <xf numFmtId="0" fontId="27" fillId="10" borderId="50" xfId="6" applyFont="1" applyFill="1" applyBorder="1" applyAlignment="1">
      <alignment horizontal="center" vertical="center"/>
    </xf>
    <xf numFmtId="0" fontId="27" fillId="10" borderId="5" xfId="6" applyFont="1" applyFill="1" applyBorder="1" applyAlignment="1">
      <alignment horizontal="center" vertical="center"/>
    </xf>
    <xf numFmtId="0" fontId="27" fillId="10" borderId="127" xfId="6" applyFont="1" applyFill="1" applyBorder="1" applyAlignment="1">
      <alignment horizontal="center" vertical="center"/>
    </xf>
    <xf numFmtId="0" fontId="27" fillId="10" borderId="128" xfId="6" applyFont="1" applyFill="1" applyBorder="1" applyAlignment="1">
      <alignment horizontal="center" vertical="center"/>
    </xf>
    <xf numFmtId="0" fontId="36" fillId="0" borderId="127" xfId="6" applyFont="1" applyBorder="1" applyAlignment="1">
      <alignment vertical="center"/>
    </xf>
    <xf numFmtId="0" fontId="36" fillId="0" borderId="128" xfId="6" applyFont="1" applyBorder="1" applyAlignment="1">
      <alignment vertical="center"/>
    </xf>
    <xf numFmtId="38" fontId="27" fillId="0" borderId="160" xfId="7" applyFont="1" applyBorder="1" applyAlignment="1">
      <alignment horizontal="center" vertical="center"/>
    </xf>
    <xf numFmtId="38" fontId="27" fillId="0" borderId="161" xfId="7" applyFont="1" applyBorder="1" applyAlignment="1">
      <alignment vertical="center"/>
    </xf>
    <xf numFmtId="0" fontId="27" fillId="0" borderId="33" xfId="6" applyFont="1" applyBorder="1" applyAlignment="1">
      <alignment horizontal="center" vertical="center"/>
    </xf>
    <xf numFmtId="38" fontId="27" fillId="0" borderId="162" xfId="7" applyFont="1" applyBorder="1" applyAlignment="1">
      <alignment horizontal="center" vertical="center"/>
    </xf>
    <xf numFmtId="38" fontId="27" fillId="0" borderId="163" xfId="7" applyFont="1" applyBorder="1" applyAlignment="1">
      <alignment vertical="center"/>
    </xf>
    <xf numFmtId="38" fontId="27" fillId="0" borderId="0" xfId="6" applyNumberFormat="1" applyFont="1" applyAlignment="1">
      <alignment horizontal="center" vertical="center"/>
    </xf>
    <xf numFmtId="0" fontId="27" fillId="10" borderId="164" xfId="6" applyFont="1" applyFill="1" applyBorder="1" applyAlignment="1">
      <alignment horizontal="center" vertical="center"/>
    </xf>
    <xf numFmtId="180" fontId="27" fillId="0" borderId="26" xfId="6" applyNumberFormat="1" applyFont="1" applyBorder="1" applyAlignment="1">
      <alignment horizontal="center" vertical="center"/>
    </xf>
    <xf numFmtId="180" fontId="27" fillId="0" borderId="159" xfId="6" applyNumberFormat="1" applyFont="1" applyBorder="1" applyAlignment="1">
      <alignment horizontal="center" vertical="center"/>
    </xf>
    <xf numFmtId="0" fontId="27" fillId="10" borderId="26" xfId="6" applyFont="1" applyFill="1" applyBorder="1" applyAlignment="1">
      <alignment horizontal="center" vertical="center"/>
    </xf>
    <xf numFmtId="0" fontId="27" fillId="10" borderId="159" xfId="6" applyFont="1" applyFill="1" applyBorder="1" applyAlignment="1">
      <alignment horizontal="center" vertical="center"/>
    </xf>
    <xf numFmtId="180" fontId="27" fillId="0" borderId="165" xfId="6" applyNumberFormat="1" applyFont="1" applyBorder="1" applyAlignment="1">
      <alignment horizontal="center" vertical="center"/>
    </xf>
    <xf numFmtId="0" fontId="27" fillId="0" borderId="167" xfId="6" applyFont="1" applyBorder="1" applyAlignment="1">
      <alignment horizontal="center" vertical="center"/>
    </xf>
    <xf numFmtId="0" fontId="27" fillId="0" borderId="49" xfId="6" applyFont="1" applyBorder="1" applyAlignment="1">
      <alignment horizontal="center" vertical="center"/>
    </xf>
    <xf numFmtId="38" fontId="27" fillId="0" borderId="169" xfId="7" applyFont="1" applyBorder="1" applyAlignment="1">
      <alignment vertical="center"/>
    </xf>
    <xf numFmtId="0" fontId="27" fillId="0" borderId="170" xfId="6" applyFont="1" applyBorder="1" applyAlignment="1">
      <alignment horizontal="center" vertical="center"/>
    </xf>
    <xf numFmtId="180" fontId="27" fillId="0" borderId="171" xfId="6" applyNumberFormat="1" applyFont="1" applyBorder="1" applyAlignment="1">
      <alignment horizontal="center" vertical="center"/>
    </xf>
    <xf numFmtId="0" fontId="27" fillId="10" borderId="35" xfId="6" applyFont="1" applyFill="1" applyBorder="1" applyAlignment="1">
      <alignment horizontal="center" vertical="center"/>
    </xf>
    <xf numFmtId="0" fontId="27" fillId="10" borderId="170" xfId="6" applyFont="1" applyFill="1" applyBorder="1" applyAlignment="1">
      <alignment horizontal="center" vertical="center"/>
    </xf>
    <xf numFmtId="180" fontId="27" fillId="0" borderId="172" xfId="6" applyNumberFormat="1" applyFont="1" applyBorder="1" applyAlignment="1">
      <alignment horizontal="center" vertical="center"/>
    </xf>
    <xf numFmtId="0" fontId="27" fillId="0" borderId="174" xfId="6" applyFont="1" applyBorder="1" applyAlignment="1">
      <alignment horizontal="center" vertical="center"/>
    </xf>
    <xf numFmtId="0" fontId="27" fillId="0" borderId="47" xfId="6" applyFont="1" applyBorder="1" applyAlignment="1">
      <alignment horizontal="center" vertical="center"/>
    </xf>
    <xf numFmtId="0" fontId="27" fillId="0" borderId="175" xfId="6" applyFont="1" applyBorder="1" applyAlignment="1">
      <alignment horizontal="center" vertical="center"/>
    </xf>
    <xf numFmtId="0" fontId="27" fillId="0" borderId="44" xfId="6" applyFont="1" applyBorder="1" applyAlignment="1">
      <alignment horizontal="center" vertical="center"/>
    </xf>
    <xf numFmtId="180" fontId="27" fillId="10" borderId="99" xfId="6" applyNumberFormat="1" applyFont="1" applyFill="1" applyBorder="1" applyAlignment="1">
      <alignment horizontal="center" vertical="center"/>
    </xf>
    <xf numFmtId="180" fontId="27" fillId="10" borderId="6" xfId="6" applyNumberFormat="1" applyFont="1" applyFill="1" applyBorder="1" applyAlignment="1">
      <alignment horizontal="center" vertical="center"/>
    </xf>
    <xf numFmtId="180" fontId="27" fillId="10" borderId="125" xfId="6" applyNumberFormat="1" applyFont="1" applyFill="1" applyBorder="1" applyAlignment="1">
      <alignment horizontal="center" vertical="center"/>
    </xf>
    <xf numFmtId="180" fontId="27" fillId="0" borderId="6" xfId="6" applyNumberFormat="1" applyFont="1" applyBorder="1" applyAlignment="1">
      <alignment horizontal="center" vertical="center"/>
    </xf>
    <xf numFmtId="180" fontId="27" fillId="0" borderId="125" xfId="6" applyNumberFormat="1" applyFont="1" applyBorder="1" applyAlignment="1">
      <alignment horizontal="center" vertical="center"/>
    </xf>
    <xf numFmtId="180" fontId="27" fillId="10" borderId="156" xfId="6" applyNumberFormat="1" applyFont="1" applyFill="1" applyBorder="1" applyAlignment="1">
      <alignment horizontal="center" vertical="center"/>
    </xf>
    <xf numFmtId="180" fontId="27" fillId="0" borderId="125" xfId="7" applyNumberFormat="1" applyFont="1" applyBorder="1" applyAlignment="1">
      <alignment horizontal="center" vertical="center"/>
    </xf>
    <xf numFmtId="0" fontId="27" fillId="0" borderId="156" xfId="6" applyFont="1" applyBorder="1" applyAlignment="1">
      <alignment horizontal="center" vertical="center"/>
    </xf>
    <xf numFmtId="0" fontId="27" fillId="0" borderId="48" xfId="6" applyFont="1" applyBorder="1" applyAlignment="1">
      <alignment horizontal="center" vertical="center"/>
    </xf>
    <xf numFmtId="0" fontId="27" fillId="10" borderId="89" xfId="6" applyFont="1" applyFill="1" applyBorder="1" applyAlignment="1">
      <alignment horizontal="center" vertical="center"/>
    </xf>
    <xf numFmtId="0" fontId="27" fillId="10" borderId="1" xfId="6" applyFont="1" applyFill="1" applyBorder="1" applyAlignment="1">
      <alignment horizontal="center" vertical="center"/>
    </xf>
    <xf numFmtId="0" fontId="27" fillId="0" borderId="84" xfId="6" applyFont="1" applyBorder="1" applyAlignment="1">
      <alignment horizontal="left" vertical="center"/>
    </xf>
    <xf numFmtId="0" fontId="27" fillId="0" borderId="11" xfId="6" applyFont="1" applyBorder="1" applyAlignment="1">
      <alignment horizontal="left" vertical="center"/>
    </xf>
    <xf numFmtId="0" fontId="27" fillId="0" borderId="85" xfId="6" applyFont="1" applyBorder="1" applyAlignment="1">
      <alignment horizontal="left" vertical="center"/>
    </xf>
    <xf numFmtId="183" fontId="27" fillId="0" borderId="26" xfId="7" applyNumberFormat="1" applyFont="1" applyBorder="1" applyAlignment="1">
      <alignment horizontal="center" vertical="center"/>
    </xf>
    <xf numFmtId="183" fontId="27" fillId="0" borderId="159" xfId="7" applyNumberFormat="1" applyFont="1" applyBorder="1" applyAlignment="1">
      <alignment horizontal="center" vertical="center"/>
    </xf>
    <xf numFmtId="183" fontId="27" fillId="0" borderId="171" xfId="7" applyNumberFormat="1" applyFont="1" applyBorder="1" applyAlignment="1">
      <alignment horizontal="center" vertical="center"/>
    </xf>
    <xf numFmtId="183" fontId="27" fillId="0" borderId="125" xfId="7" applyNumberFormat="1" applyFont="1" applyBorder="1" applyAlignment="1">
      <alignment horizontal="center" vertical="center"/>
    </xf>
    <xf numFmtId="38" fontId="27" fillId="0" borderId="69" xfId="7" applyFont="1" applyBorder="1" applyAlignment="1">
      <alignment vertical="center"/>
    </xf>
    <xf numFmtId="0" fontId="27" fillId="0" borderId="30" xfId="6" applyFont="1" applyBorder="1" applyAlignment="1">
      <alignment horizontal="center" vertical="center"/>
    </xf>
    <xf numFmtId="0" fontId="27" fillId="0" borderId="182" xfId="6" applyFont="1" applyBorder="1" applyAlignment="1">
      <alignment horizontal="center" vertical="center"/>
    </xf>
    <xf numFmtId="180" fontId="27" fillId="10" borderId="183" xfId="6" applyNumberFormat="1" applyFont="1" applyFill="1" applyBorder="1" applyAlignment="1">
      <alignment horizontal="center" vertical="center"/>
    </xf>
    <xf numFmtId="180" fontId="27" fillId="10" borderId="32" xfId="6" applyNumberFormat="1" applyFont="1" applyFill="1" applyBorder="1" applyAlignment="1">
      <alignment horizontal="center" vertical="center"/>
    </xf>
    <xf numFmtId="180" fontId="27" fillId="10" borderId="155" xfId="6" applyNumberFormat="1" applyFont="1" applyFill="1" applyBorder="1" applyAlignment="1">
      <alignment horizontal="center" vertical="center"/>
    </xf>
    <xf numFmtId="183" fontId="27" fillId="0" borderId="32" xfId="7" applyNumberFormat="1" applyFont="1" applyBorder="1" applyAlignment="1">
      <alignment horizontal="center" vertical="center"/>
    </xf>
    <xf numFmtId="183" fontId="27" fillId="0" borderId="155" xfId="7" applyNumberFormat="1" applyFont="1" applyBorder="1" applyAlignment="1">
      <alignment horizontal="center" vertical="center"/>
    </xf>
    <xf numFmtId="180" fontId="27" fillId="0" borderId="155" xfId="7" applyNumberFormat="1" applyFont="1" applyBorder="1" applyAlignment="1">
      <alignment horizontal="center" vertical="center"/>
    </xf>
    <xf numFmtId="38" fontId="27" fillId="0" borderId="185" xfId="7" applyFont="1" applyBorder="1" applyAlignment="1">
      <alignment vertical="center"/>
    </xf>
    <xf numFmtId="0" fontId="27" fillId="0" borderId="186" xfId="6" applyFont="1" applyBorder="1" applyAlignment="1">
      <alignment horizontal="center" vertical="center"/>
    </xf>
    <xf numFmtId="183" fontId="27" fillId="10" borderId="88" xfId="7" applyNumberFormat="1" applyFont="1" applyFill="1" applyBorder="1" applyAlignment="1">
      <alignment horizontal="center" vertical="center"/>
    </xf>
    <xf numFmtId="183" fontId="27" fillId="10" borderId="4" xfId="7" applyNumberFormat="1" applyFont="1" applyFill="1" applyBorder="1" applyAlignment="1">
      <alignment horizontal="center" vertical="center"/>
    </xf>
    <xf numFmtId="183" fontId="27" fillId="0" borderId="165" xfId="7" applyNumberFormat="1" applyFont="1" applyFill="1" applyBorder="1" applyAlignment="1">
      <alignment horizontal="center" vertical="center"/>
    </xf>
    <xf numFmtId="180" fontId="27" fillId="10" borderId="166" xfId="6" applyNumberFormat="1" applyFont="1" applyFill="1" applyBorder="1" applyAlignment="1">
      <alignment vertical="center"/>
    </xf>
    <xf numFmtId="180" fontId="27" fillId="0" borderId="167" xfId="6" applyNumberFormat="1" applyFont="1" applyBorder="1" applyAlignment="1">
      <alignment horizontal="center" vertical="center"/>
    </xf>
    <xf numFmtId="180" fontId="27" fillId="10" borderId="173" xfId="6" applyNumberFormat="1" applyFont="1" applyFill="1" applyBorder="1" applyAlignment="1">
      <alignment vertical="center"/>
    </xf>
    <xf numFmtId="180" fontId="27" fillId="10" borderId="125" xfId="7" applyNumberFormat="1" applyFont="1" applyFill="1" applyBorder="1" applyAlignment="1">
      <alignment horizontal="center" vertical="center"/>
    </xf>
    <xf numFmtId="183" fontId="27" fillId="10" borderId="99" xfId="7" applyNumberFormat="1" applyFont="1" applyFill="1" applyBorder="1" applyAlignment="1">
      <alignment horizontal="center" vertical="center"/>
    </xf>
    <xf numFmtId="183" fontId="27" fillId="10" borderId="6" xfId="7" applyNumberFormat="1" applyFont="1" applyFill="1" applyBorder="1" applyAlignment="1">
      <alignment horizontal="center" vertical="center"/>
    </xf>
    <xf numFmtId="38" fontId="27" fillId="0" borderId="159" xfId="7" applyFont="1" applyBorder="1" applyAlignment="1">
      <alignment horizontal="center" vertical="center"/>
    </xf>
    <xf numFmtId="183" fontId="27" fillId="10" borderId="26" xfId="7" applyNumberFormat="1" applyFont="1" applyFill="1" applyBorder="1" applyAlignment="1">
      <alignment horizontal="center" vertical="center"/>
    </xf>
    <xf numFmtId="183" fontId="27" fillId="0" borderId="165" xfId="7" applyNumberFormat="1" applyFont="1" applyBorder="1" applyAlignment="1">
      <alignment horizontal="center" vertical="center"/>
    </xf>
    <xf numFmtId="38" fontId="27" fillId="0" borderId="171" xfId="7" applyFont="1" applyBorder="1" applyAlignment="1">
      <alignment horizontal="center" vertical="center"/>
    </xf>
    <xf numFmtId="183" fontId="27" fillId="0" borderId="172" xfId="7" applyNumberFormat="1" applyFont="1" applyBorder="1" applyAlignment="1">
      <alignment horizontal="center" vertical="center"/>
    </xf>
    <xf numFmtId="0" fontId="27" fillId="0" borderId="168" xfId="6" applyFont="1" applyBorder="1" applyAlignment="1">
      <alignment horizontal="center" vertical="center"/>
    </xf>
    <xf numFmtId="0" fontId="27" fillId="0" borderId="137" xfId="6" applyFont="1" applyBorder="1" applyAlignment="1">
      <alignment horizontal="center" vertical="center"/>
    </xf>
    <xf numFmtId="181" fontId="27" fillId="10" borderId="99" xfId="6" applyNumberFormat="1" applyFont="1" applyFill="1" applyBorder="1" applyAlignment="1">
      <alignment horizontal="center" vertical="center"/>
    </xf>
    <xf numFmtId="38" fontId="27" fillId="0" borderId="125" xfId="7" applyFont="1" applyBorder="1" applyAlignment="1">
      <alignment horizontal="center" vertical="center"/>
    </xf>
    <xf numFmtId="183" fontId="27" fillId="10" borderId="156" xfId="7" applyNumberFormat="1" applyFont="1" applyFill="1" applyBorder="1" applyAlignment="1">
      <alignment horizontal="center" vertical="center"/>
    </xf>
    <xf numFmtId="182" fontId="27" fillId="10" borderId="99" xfId="6" applyNumberFormat="1" applyFont="1" applyFill="1" applyBorder="1" applyAlignment="1">
      <alignment horizontal="center" vertical="center"/>
    </xf>
    <xf numFmtId="183" fontId="27" fillId="9" borderId="26" xfId="7" applyNumberFormat="1" applyFont="1" applyFill="1" applyBorder="1" applyAlignment="1">
      <alignment horizontal="center" vertical="center"/>
    </xf>
    <xf numFmtId="183" fontId="27" fillId="9" borderId="159" xfId="7" applyNumberFormat="1" applyFont="1" applyFill="1" applyBorder="1" applyAlignment="1">
      <alignment horizontal="center" vertical="center"/>
    </xf>
    <xf numFmtId="183" fontId="27" fillId="9" borderId="171" xfId="7" applyNumberFormat="1" applyFont="1" applyFill="1" applyBorder="1" applyAlignment="1">
      <alignment horizontal="center" vertical="center"/>
    </xf>
    <xf numFmtId="0" fontId="27" fillId="0" borderId="189" xfId="6" applyFont="1" applyBorder="1" applyAlignment="1">
      <alignment horizontal="center" vertical="center"/>
    </xf>
    <xf numFmtId="0" fontId="27" fillId="0" borderId="146" xfId="6" applyFont="1" applyBorder="1" applyAlignment="1">
      <alignment horizontal="center" vertical="center"/>
    </xf>
    <xf numFmtId="180" fontId="27" fillId="10" borderId="93" xfId="6" applyNumberFormat="1" applyFont="1" applyFill="1" applyBorder="1" applyAlignment="1">
      <alignment horizontal="center" vertical="center"/>
    </xf>
    <xf numFmtId="180" fontId="27" fillId="10" borderId="94" xfId="6" applyNumberFormat="1" applyFont="1" applyFill="1" applyBorder="1" applyAlignment="1">
      <alignment horizontal="center" vertical="center"/>
    </xf>
    <xf numFmtId="180" fontId="27" fillId="10" borderId="146" xfId="6" applyNumberFormat="1" applyFont="1" applyFill="1" applyBorder="1" applyAlignment="1">
      <alignment horizontal="center" vertical="center"/>
    </xf>
    <xf numFmtId="183" fontId="27" fillId="9" borderId="94" xfId="7" applyNumberFormat="1" applyFont="1" applyFill="1" applyBorder="1" applyAlignment="1">
      <alignment horizontal="center" vertical="center"/>
    </xf>
    <xf numFmtId="183" fontId="27" fillId="9" borderId="146" xfId="7" applyNumberFormat="1" applyFont="1" applyFill="1" applyBorder="1" applyAlignment="1">
      <alignment horizontal="center" vertical="center"/>
    </xf>
    <xf numFmtId="183" fontId="27" fillId="10" borderId="190" xfId="7" applyNumberFormat="1" applyFont="1" applyFill="1" applyBorder="1" applyAlignment="1">
      <alignment horizontal="center" vertical="center"/>
    </xf>
    <xf numFmtId="183" fontId="27" fillId="0" borderId="146" xfId="7" applyNumberFormat="1" applyFont="1" applyBorder="1" applyAlignment="1">
      <alignment horizontal="center" vertical="center"/>
    </xf>
    <xf numFmtId="0" fontId="27" fillId="0" borderId="190" xfId="6" applyFont="1" applyBorder="1" applyAlignment="1">
      <alignment horizontal="center" vertical="center"/>
    </xf>
    <xf numFmtId="0" fontId="27" fillId="0" borderId="191" xfId="6" applyFont="1" applyBorder="1" applyAlignment="1">
      <alignment horizontal="center" vertical="center"/>
    </xf>
    <xf numFmtId="0" fontId="27" fillId="0" borderId="192" xfId="6" applyFont="1" applyBorder="1" applyAlignment="1">
      <alignment horizontal="center" vertical="center"/>
    </xf>
    <xf numFmtId="183" fontId="27" fillId="10" borderId="35" xfId="7" applyNumberFormat="1" applyFont="1" applyFill="1" applyBorder="1" applyAlignment="1">
      <alignment horizontal="center" vertical="center"/>
    </xf>
    <xf numFmtId="0" fontId="27" fillId="0" borderId="193" xfId="6" applyFont="1" applyBorder="1" applyAlignment="1">
      <alignment horizontal="center" vertical="center"/>
    </xf>
    <xf numFmtId="183" fontId="27" fillId="10" borderId="159" xfId="7" applyNumberFormat="1" applyFont="1" applyFill="1" applyBorder="1" applyAlignment="1">
      <alignment horizontal="center" vertical="center"/>
    </xf>
    <xf numFmtId="183" fontId="27" fillId="10" borderId="118" xfId="7" applyNumberFormat="1" applyFont="1" applyFill="1" applyBorder="1" applyAlignment="1">
      <alignment horizontal="center" vertical="center"/>
    </xf>
    <xf numFmtId="183" fontId="27" fillId="10" borderId="112" xfId="7" applyNumberFormat="1" applyFont="1" applyFill="1" applyBorder="1" applyAlignment="1">
      <alignment horizontal="center" vertical="center"/>
    </xf>
    <xf numFmtId="183" fontId="27" fillId="10" borderId="110" xfId="7" applyNumberFormat="1" applyFont="1" applyFill="1" applyBorder="1" applyAlignment="1">
      <alignment horizontal="center" vertical="center"/>
    </xf>
    <xf numFmtId="38" fontId="27" fillId="0" borderId="112" xfId="7" applyFont="1" applyFill="1" applyBorder="1" applyAlignment="1">
      <alignment horizontal="center" vertical="center"/>
    </xf>
    <xf numFmtId="38" fontId="27" fillId="0" borderId="110" xfId="7" applyFont="1" applyFill="1" applyBorder="1" applyAlignment="1">
      <alignment horizontal="center" vertical="center"/>
    </xf>
    <xf numFmtId="0" fontId="30" fillId="0" borderId="0" xfId="6" applyFont="1" applyAlignment="1">
      <alignment horizontal="left" vertical="center"/>
    </xf>
    <xf numFmtId="0" fontId="27" fillId="0" borderId="0" xfId="6" applyFont="1" applyAlignment="1">
      <alignment horizontal="center" vertical="center" wrapText="1"/>
    </xf>
    <xf numFmtId="0" fontId="30" fillId="0" borderId="0" xfId="6" applyFont="1" applyAlignment="1">
      <alignment vertical="center" wrapText="1"/>
    </xf>
    <xf numFmtId="0" fontId="27" fillId="0" borderId="140" xfId="6" applyFont="1" applyBorder="1" applyAlignment="1">
      <alignment vertical="center"/>
    </xf>
    <xf numFmtId="0" fontId="27" fillId="0" borderId="121" xfId="6" applyFont="1" applyBorder="1" applyAlignment="1">
      <alignment horizontal="centerContinuous" vertical="center"/>
    </xf>
    <xf numFmtId="0" fontId="27" fillId="0" borderId="122" xfId="6" applyFont="1" applyBorder="1" applyAlignment="1">
      <alignment horizontal="centerContinuous" vertical="center"/>
    </xf>
    <xf numFmtId="0" fontId="27" fillId="0" borderId="107" xfId="6" applyFont="1" applyBorder="1" applyAlignment="1">
      <alignment horizontal="left" vertical="center"/>
    </xf>
    <xf numFmtId="181" fontId="27" fillId="9" borderId="152" xfId="6" applyNumberFormat="1" applyFont="1" applyFill="1" applyBorder="1" applyAlignment="1">
      <alignment horizontal="center" vertical="center"/>
    </xf>
    <xf numFmtId="40" fontId="27" fillId="0" borderId="150" xfId="7" applyNumberFormat="1" applyFont="1" applyBorder="1" applyAlignment="1">
      <alignment horizontal="center" vertical="center"/>
    </xf>
    <xf numFmtId="38" fontId="27" fillId="0" borderId="150" xfId="7" applyFont="1" applyBorder="1" applyAlignment="1">
      <alignment horizontal="center" vertical="center"/>
    </xf>
    <xf numFmtId="40" fontId="27" fillId="9" borderId="150" xfId="7" applyNumberFormat="1" applyFont="1" applyFill="1" applyBorder="1" applyAlignment="1">
      <alignment horizontal="center" vertical="center"/>
    </xf>
    <xf numFmtId="0" fontId="27" fillId="9" borderId="47" xfId="6" applyFont="1" applyFill="1" applyBorder="1" applyAlignment="1">
      <alignment horizontal="center" vertical="center"/>
    </xf>
    <xf numFmtId="38" fontId="27" fillId="0" borderId="47" xfId="7" applyFont="1" applyBorder="1" applyAlignment="1">
      <alignment horizontal="center" vertical="center"/>
    </xf>
    <xf numFmtId="0" fontId="27" fillId="0" borderId="198" xfId="6" applyFont="1" applyBorder="1" applyAlignment="1">
      <alignment horizontal="center" vertical="center"/>
    </xf>
    <xf numFmtId="0" fontId="27" fillId="0" borderId="37" xfId="6" applyFont="1" applyBorder="1" applyAlignment="1">
      <alignment vertical="center"/>
    </xf>
    <xf numFmtId="0" fontId="27" fillId="0" borderId="53" xfId="6" applyFont="1" applyBorder="1" applyAlignment="1">
      <alignment vertical="center"/>
    </xf>
    <xf numFmtId="0" fontId="27" fillId="0" borderId="95" xfId="6" applyFont="1" applyBorder="1" applyAlignment="1">
      <alignment horizontal="centerContinuous" vertical="center"/>
    </xf>
    <xf numFmtId="0" fontId="27" fillId="0" borderId="199" xfId="6" applyFont="1" applyBorder="1" applyAlignment="1">
      <alignment horizontal="centerContinuous" vertical="center"/>
    </xf>
    <xf numFmtId="0" fontId="27" fillId="0" borderId="200" xfId="6" applyFont="1" applyBorder="1" applyAlignment="1">
      <alignment horizontal="centerContinuous" vertical="center"/>
    </xf>
    <xf numFmtId="0" fontId="27" fillId="0" borderId="199" xfId="6" applyFont="1" applyBorder="1" applyAlignment="1">
      <alignment horizontal="center" vertical="center"/>
    </xf>
    <xf numFmtId="0" fontId="27" fillId="0" borderId="200" xfId="6" applyFont="1" applyBorder="1" applyAlignment="1">
      <alignment horizontal="center" vertical="center"/>
    </xf>
    <xf numFmtId="38" fontId="27" fillId="9" borderId="150" xfId="7" applyFont="1" applyFill="1" applyBorder="1" applyAlignment="1">
      <alignment horizontal="center" vertical="center"/>
    </xf>
    <xf numFmtId="40" fontId="27" fillId="9" borderId="174" xfId="6" applyNumberFormat="1" applyFont="1" applyFill="1" applyBorder="1" applyAlignment="1">
      <alignment horizontal="center" vertical="center"/>
    </xf>
    <xf numFmtId="38" fontId="27" fillId="9" borderId="47" xfId="6" applyNumberFormat="1" applyFont="1" applyFill="1" applyBorder="1" applyAlignment="1">
      <alignment horizontal="center" vertical="center"/>
    </xf>
    <xf numFmtId="0" fontId="37" fillId="0" borderId="0" xfId="6" applyFont="1" applyAlignment="1">
      <alignment horizontal="right" vertical="center"/>
    </xf>
    <xf numFmtId="0" fontId="27" fillId="0" borderId="5" xfId="6" applyFont="1" applyBorder="1" applyAlignment="1">
      <alignment horizontal="center" vertical="center"/>
    </xf>
    <xf numFmtId="0" fontId="27" fillId="0" borderId="128" xfId="6" applyFont="1" applyBorder="1" applyAlignment="1">
      <alignment horizontal="center" vertical="center"/>
    </xf>
    <xf numFmtId="0" fontId="27" fillId="0" borderId="145" xfId="6" applyFont="1" applyBorder="1" applyAlignment="1">
      <alignment horizontal="center" vertical="center"/>
    </xf>
    <xf numFmtId="0" fontId="27" fillId="0" borderId="135" xfId="6" quotePrefix="1" applyFont="1" applyBorder="1" applyAlignment="1">
      <alignment horizontal="center" vertical="center"/>
    </xf>
    <xf numFmtId="0" fontId="27" fillId="0" borderId="135" xfId="6" applyFont="1" applyBorder="1" applyAlignment="1">
      <alignment horizontal="center" vertical="center"/>
    </xf>
    <xf numFmtId="0" fontId="27" fillId="0" borderId="3" xfId="6" applyFont="1" applyBorder="1" applyAlignment="1">
      <alignment horizontal="left" vertical="center"/>
    </xf>
    <xf numFmtId="0" fontId="25" fillId="0" borderId="0" xfId="3" applyFont="1" applyAlignment="1">
      <alignment wrapText="1"/>
    </xf>
    <xf numFmtId="0" fontId="26" fillId="0" borderId="0" xfId="3" applyFont="1" applyAlignment="1">
      <alignment horizontal="center" vertical="center"/>
    </xf>
    <xf numFmtId="0" fontId="13" fillId="0" borderId="0" xfId="3" applyFont="1" applyAlignment="1">
      <alignment horizontal="left" vertical="top" wrapText="1"/>
    </xf>
    <xf numFmtId="0" fontId="0" fillId="0" borderId="0" xfId="0" applyAlignment="1">
      <alignment horizontal="right" vertical="center"/>
    </xf>
    <xf numFmtId="0" fontId="0" fillId="0" borderId="2" xfId="0" applyBorder="1">
      <alignment vertical="center"/>
    </xf>
    <xf numFmtId="0" fontId="0" fillId="0" borderId="3" xfId="0" applyBorder="1">
      <alignment vertical="center"/>
    </xf>
    <xf numFmtId="0" fontId="8" fillId="0" borderId="0" xfId="0" applyFont="1" applyAlignment="1">
      <alignment horizontal="right" vertical="center"/>
    </xf>
    <xf numFmtId="0" fontId="25" fillId="0" borderId="0" xfId="3" applyFont="1" applyAlignment="1">
      <alignment horizontal="right"/>
    </xf>
    <xf numFmtId="0" fontId="41" fillId="0" borderId="0" xfId="0" applyFont="1" applyAlignment="1">
      <alignment horizontal="center" vertical="center"/>
    </xf>
    <xf numFmtId="0" fontId="0" fillId="0" borderId="0" xfId="0" applyAlignment="1">
      <alignment horizontal="center" vertical="center"/>
    </xf>
    <xf numFmtId="0" fontId="0" fillId="3" borderId="1" xfId="0" applyFill="1" applyBorder="1" applyAlignment="1">
      <alignment horizontal="center" vertical="center"/>
    </xf>
    <xf numFmtId="0" fontId="0" fillId="0" borderId="1" xfId="0" applyBorder="1" applyAlignment="1">
      <alignment horizontal="center" vertical="center"/>
    </xf>
    <xf numFmtId="0" fontId="43" fillId="0" borderId="0" xfId="0" applyFont="1" applyAlignment="1">
      <alignment horizontal="center" vertical="center"/>
    </xf>
    <xf numFmtId="0" fontId="38" fillId="0" borderId="1" xfId="0" applyFont="1" applyBorder="1" applyAlignment="1">
      <alignment horizontal="center" vertical="center" wrapText="1"/>
    </xf>
    <xf numFmtId="0" fontId="8" fillId="0" borderId="1" xfId="0" applyFont="1" applyBorder="1">
      <alignment vertical="center"/>
    </xf>
    <xf numFmtId="0" fontId="8" fillId="0" borderId="34" xfId="0" applyFont="1" applyBorder="1" applyAlignment="1">
      <alignment horizontal="center" vertical="center"/>
    </xf>
    <xf numFmtId="0" fontId="8" fillId="0" borderId="53" xfId="0" applyFont="1" applyBorder="1" applyAlignment="1">
      <alignment horizontal="right" vertical="center"/>
    </xf>
    <xf numFmtId="0" fontId="8" fillId="0" borderId="53" xfId="0" applyFont="1" applyBorder="1">
      <alignment vertical="center"/>
    </xf>
    <xf numFmtId="0" fontId="8" fillId="0" borderId="35" xfId="0" applyFont="1" applyBorder="1" applyAlignment="1">
      <alignment horizontal="center" vertical="center"/>
    </xf>
    <xf numFmtId="0" fontId="8" fillId="0" borderId="229" xfId="0" applyFont="1" applyBorder="1" applyAlignment="1">
      <alignment horizontal="right" vertical="center"/>
    </xf>
    <xf numFmtId="0" fontId="8" fillId="0" borderId="229" xfId="0" applyFont="1" applyBorder="1" applyAlignment="1">
      <alignment horizontal="center" vertical="center"/>
    </xf>
    <xf numFmtId="0" fontId="8" fillId="0" borderId="230" xfId="0" applyFont="1" applyBorder="1" applyAlignment="1">
      <alignment horizontal="right" vertical="center"/>
    </xf>
    <xf numFmtId="0" fontId="8" fillId="0" borderId="26" xfId="0" applyFont="1" applyBorder="1" applyAlignment="1">
      <alignment horizontal="center" vertical="center"/>
    </xf>
    <xf numFmtId="0" fontId="8" fillId="0" borderId="38" xfId="0" applyFont="1" applyBorder="1">
      <alignment vertical="center"/>
    </xf>
    <xf numFmtId="0" fontId="8" fillId="0" borderId="49" xfId="0" applyFont="1" applyBorder="1" applyAlignment="1">
      <alignment horizontal="right" vertical="center"/>
    </xf>
    <xf numFmtId="0" fontId="8" fillId="0" borderId="49" xfId="0" applyFont="1" applyBorder="1" applyAlignment="1">
      <alignment horizontal="center" vertical="center"/>
    </xf>
    <xf numFmtId="0" fontId="8" fillId="0" borderId="49" xfId="0" applyFont="1" applyBorder="1">
      <alignment vertical="center"/>
    </xf>
    <xf numFmtId="0" fontId="8" fillId="0" borderId="39" xfId="0" applyFont="1" applyBorder="1" applyAlignment="1">
      <alignment horizontal="right" vertical="center"/>
    </xf>
    <xf numFmtId="0" fontId="8" fillId="0" borderId="32" xfId="0" applyFont="1" applyBorder="1" applyAlignment="1">
      <alignment horizontal="center" vertical="center"/>
    </xf>
    <xf numFmtId="0" fontId="8" fillId="0" borderId="33" xfId="0" applyFont="1" applyBorder="1">
      <alignment vertical="center"/>
    </xf>
    <xf numFmtId="0" fontId="8" fillId="0" borderId="48" xfId="0" applyFont="1" applyBorder="1" applyAlignment="1">
      <alignment horizontal="right" vertical="center"/>
    </xf>
    <xf numFmtId="0" fontId="8" fillId="0" borderId="48" xfId="0" applyFont="1" applyBorder="1" applyAlignment="1">
      <alignment horizontal="center" vertical="center"/>
    </xf>
    <xf numFmtId="0" fontId="8" fillId="0" borderId="48" xfId="0" applyFont="1" applyBorder="1">
      <alignment vertical="center"/>
    </xf>
    <xf numFmtId="0" fontId="8" fillId="0" borderId="231" xfId="0" applyFont="1" applyBorder="1" applyAlignment="1">
      <alignment horizontal="right" vertical="center"/>
    </xf>
    <xf numFmtId="176" fontId="18" fillId="12" borderId="26" xfId="0" applyNumberFormat="1" applyFont="1" applyFill="1" applyBorder="1">
      <alignment vertical="center"/>
    </xf>
    <xf numFmtId="0" fontId="0" fillId="0" borderId="0" xfId="0" applyAlignment="1">
      <alignment horizontal="left" vertical="center"/>
    </xf>
    <xf numFmtId="176" fontId="18" fillId="0" borderId="24" xfId="0" applyNumberFormat="1" applyFont="1" applyBorder="1">
      <alignment vertical="center"/>
    </xf>
    <xf numFmtId="176" fontId="18" fillId="0" borderId="36" xfId="0" applyNumberFormat="1" applyFont="1" applyBorder="1">
      <alignment vertical="center"/>
    </xf>
    <xf numFmtId="0" fontId="40" fillId="3" borderId="1" xfId="0" applyFont="1" applyFill="1" applyBorder="1" applyAlignment="1">
      <alignment horizontal="center" vertical="center" wrapText="1"/>
    </xf>
    <xf numFmtId="0" fontId="44" fillId="0" borderId="0" xfId="6" applyFont="1"/>
    <xf numFmtId="0" fontId="13" fillId="0" borderId="0" xfId="6" applyFont="1"/>
    <xf numFmtId="0" fontId="25" fillId="0" borderId="0" xfId="6" applyFont="1" applyAlignment="1">
      <alignment horizontal="right"/>
    </xf>
    <xf numFmtId="0" fontId="45" fillId="0" borderId="0" xfId="6" applyFont="1"/>
    <xf numFmtId="0" fontId="13" fillId="0" borderId="0" xfId="6" applyFont="1" applyAlignment="1">
      <alignment horizontal="right"/>
    </xf>
    <xf numFmtId="0" fontId="44" fillId="0" borderId="205" xfId="6" applyFont="1" applyBorder="1"/>
    <xf numFmtId="0" fontId="44" fillId="0" borderId="203" xfId="6" applyFont="1" applyBorder="1"/>
    <xf numFmtId="0" fontId="44" fillId="0" borderId="202" xfId="6" applyFont="1" applyBorder="1" applyAlignment="1">
      <alignment horizontal="right"/>
    </xf>
    <xf numFmtId="0" fontId="46" fillId="0" borderId="208" xfId="6" applyFont="1" applyBorder="1" applyAlignment="1">
      <alignment horizontal="center"/>
    </xf>
    <xf numFmtId="0" fontId="46" fillId="0" borderId="206" xfId="6" applyFont="1" applyBorder="1" applyAlignment="1">
      <alignment horizontal="center"/>
    </xf>
    <xf numFmtId="0" fontId="44" fillId="0" borderId="202" xfId="6" applyFont="1" applyBorder="1" applyAlignment="1">
      <alignment horizontal="center"/>
    </xf>
    <xf numFmtId="0" fontId="44" fillId="0" borderId="211" xfId="6" applyFont="1" applyBorder="1"/>
    <xf numFmtId="0" fontId="44" fillId="0" borderId="212" xfId="6" applyFont="1" applyBorder="1"/>
    <xf numFmtId="0" fontId="44" fillId="0" borderId="94" xfId="6" applyFont="1" applyBorder="1"/>
    <xf numFmtId="0" fontId="44" fillId="0" borderId="213" xfId="6" applyFont="1" applyBorder="1" applyAlignment="1">
      <alignment horizontal="center" vertical="center"/>
    </xf>
    <xf numFmtId="0" fontId="44" fillId="0" borderId="142" xfId="6" applyFont="1" applyBorder="1"/>
    <xf numFmtId="0" fontId="44" fillId="0" borderId="177" xfId="6" applyFont="1" applyBorder="1"/>
    <xf numFmtId="0" fontId="44" fillId="0" borderId="162" xfId="6" applyFont="1" applyBorder="1" applyAlignment="1">
      <alignment horizontal="center" vertical="center"/>
    </xf>
    <xf numFmtId="0" fontId="44" fillId="0" borderId="50" xfId="6" applyFont="1" applyBorder="1"/>
    <xf numFmtId="0" fontId="44" fillId="0" borderId="154" xfId="6" applyFont="1" applyBorder="1"/>
    <xf numFmtId="0" fontId="44" fillId="0" borderId="218" xfId="6" applyFont="1" applyBorder="1" applyAlignment="1">
      <alignment shrinkToFit="1"/>
    </xf>
    <xf numFmtId="0" fontId="44" fillId="0" borderId="218" xfId="6" applyFont="1" applyBorder="1"/>
    <xf numFmtId="0" fontId="44" fillId="0" borderId="220" xfId="6" applyFont="1" applyBorder="1" applyAlignment="1">
      <alignment horizontal="center" vertical="center"/>
    </xf>
    <xf numFmtId="0" fontId="44" fillId="0" borderId="158" xfId="6" applyFont="1" applyBorder="1"/>
    <xf numFmtId="0" fontId="44" fillId="0" borderId="22" xfId="6" applyFont="1" applyBorder="1"/>
    <xf numFmtId="0" fontId="44" fillId="0" borderId="204" xfId="6" applyFont="1" applyBorder="1"/>
    <xf numFmtId="0" fontId="44" fillId="0" borderId="223" xfId="6" applyFont="1" applyBorder="1" applyAlignment="1">
      <alignment horizontal="center" vertical="center"/>
    </xf>
    <xf numFmtId="0" fontId="44" fillId="0" borderId="3" xfId="6" applyFont="1" applyBorder="1"/>
    <xf numFmtId="0" fontId="44" fillId="0" borderId="74" xfId="6" applyFont="1" applyBorder="1"/>
    <xf numFmtId="0" fontId="44" fillId="0" borderId="11" xfId="6" applyFont="1" applyBorder="1"/>
    <xf numFmtId="0" fontId="44" fillId="0" borderId="224" xfId="6" applyFont="1" applyBorder="1" applyAlignment="1">
      <alignment horizontal="center" vertical="center"/>
    </xf>
    <xf numFmtId="0" fontId="44" fillId="0" borderId="61" xfId="6" applyFont="1" applyBorder="1"/>
    <xf numFmtId="0" fontId="44" fillId="0" borderId="77" xfId="6" applyFont="1" applyBorder="1"/>
    <xf numFmtId="0" fontId="44" fillId="0" borderId="0" xfId="6" applyFont="1" applyAlignment="1">
      <alignment horizontal="center" vertical="center"/>
    </xf>
    <xf numFmtId="0" fontId="44" fillId="0" borderId="0" xfId="6" applyFont="1" applyAlignment="1">
      <alignment vertical="center"/>
    </xf>
    <xf numFmtId="0" fontId="46" fillId="0" borderId="209" xfId="6" applyFont="1" applyBorder="1" applyAlignment="1">
      <alignment horizontal="center"/>
    </xf>
    <xf numFmtId="0" fontId="44" fillId="0" borderId="220" xfId="6" applyFont="1" applyBorder="1" applyAlignment="1">
      <alignment horizontal="left"/>
    </xf>
    <xf numFmtId="0" fontId="44" fillId="0" borderId="12" xfId="6" applyFont="1" applyBorder="1" applyAlignment="1">
      <alignment horizontal="left"/>
    </xf>
    <xf numFmtId="0" fontId="44" fillId="0" borderId="225" xfId="6" applyFont="1" applyBorder="1"/>
    <xf numFmtId="0" fontId="44" fillId="0" borderId="97" xfId="6" applyFont="1" applyBorder="1"/>
    <xf numFmtId="0" fontId="44" fillId="0" borderId="162" xfId="6" applyFont="1" applyBorder="1"/>
    <xf numFmtId="0" fontId="44" fillId="0" borderId="226" xfId="6" applyFont="1" applyBorder="1"/>
    <xf numFmtId="0" fontId="44" fillId="0" borderId="220" xfId="6" applyFont="1" applyBorder="1"/>
    <xf numFmtId="0" fontId="44" fillId="0" borderId="12" xfId="6" applyFont="1" applyBorder="1"/>
    <xf numFmtId="0" fontId="44" fillId="0" borderId="207" xfId="6" applyFont="1" applyBorder="1"/>
    <xf numFmtId="0" fontId="44" fillId="0" borderId="223" xfId="6" applyFont="1" applyBorder="1"/>
    <xf numFmtId="0" fontId="44" fillId="0" borderId="1" xfId="6" applyFont="1" applyBorder="1"/>
    <xf numFmtId="0" fontId="44" fillId="0" borderId="224" xfId="6" applyFont="1" applyBorder="1"/>
    <xf numFmtId="0" fontId="44" fillId="0" borderId="227" xfId="6" applyFont="1" applyBorder="1"/>
    <xf numFmtId="0" fontId="44" fillId="0" borderId="51" xfId="6" applyFont="1" applyBorder="1"/>
    <xf numFmtId="176" fontId="18" fillId="12" borderId="32" xfId="0" applyNumberFormat="1" applyFont="1" applyFill="1" applyBorder="1">
      <alignment vertical="center"/>
    </xf>
    <xf numFmtId="176" fontId="18" fillId="12" borderId="35" xfId="0" applyNumberFormat="1" applyFont="1" applyFill="1" applyBorder="1">
      <alignment vertical="center"/>
    </xf>
    <xf numFmtId="176" fontId="18" fillId="12" borderId="34" xfId="0" applyNumberFormat="1" applyFont="1" applyFill="1" applyBorder="1">
      <alignment vertical="center"/>
    </xf>
    <xf numFmtId="176" fontId="18" fillId="12" borderId="16" xfId="0" applyNumberFormat="1" applyFont="1" applyFill="1" applyBorder="1">
      <alignment vertical="center"/>
    </xf>
    <xf numFmtId="176" fontId="18" fillId="12" borderId="63" xfId="0" applyNumberFormat="1" applyFont="1" applyFill="1" applyBorder="1">
      <alignment vertical="center"/>
    </xf>
    <xf numFmtId="0" fontId="39" fillId="0" borderId="1" xfId="0" applyFont="1" applyBorder="1" applyAlignment="1">
      <alignment horizontal="justify" vertical="center" wrapText="1"/>
    </xf>
    <xf numFmtId="0" fontId="39" fillId="3" borderId="1" xfId="0" applyFont="1" applyFill="1" applyBorder="1" applyAlignment="1">
      <alignment horizontal="center" vertical="center" wrapText="1"/>
    </xf>
    <xf numFmtId="0" fontId="12" fillId="12" borderId="1" xfId="0" applyFont="1" applyFill="1" applyBorder="1">
      <alignment vertical="center"/>
    </xf>
    <xf numFmtId="0" fontId="12" fillId="0" borderId="1" xfId="0" applyFont="1" applyBorder="1">
      <alignment vertical="center"/>
    </xf>
    <xf numFmtId="0" fontId="47" fillId="0" borderId="1" xfId="0" applyFont="1" applyBorder="1" applyAlignment="1">
      <alignment horizontal="right" vertical="center" wrapText="1"/>
    </xf>
    <xf numFmtId="0" fontId="12" fillId="0" borderId="0" xfId="0" applyFont="1">
      <alignment vertical="center"/>
    </xf>
    <xf numFmtId="0" fontId="50" fillId="0" borderId="1" xfId="6" applyFont="1" applyBorder="1"/>
    <xf numFmtId="0" fontId="50" fillId="0" borderId="0" xfId="6" applyFont="1"/>
    <xf numFmtId="38" fontId="12" fillId="0" borderId="1" xfId="1" applyFont="1" applyFill="1" applyBorder="1">
      <alignment vertical="center"/>
    </xf>
    <xf numFmtId="38" fontId="12" fillId="0" borderId="1" xfId="1" applyFont="1" applyBorder="1">
      <alignment vertical="center"/>
    </xf>
    <xf numFmtId="38" fontId="12" fillId="12" borderId="1" xfId="1" applyFont="1" applyFill="1" applyBorder="1">
      <alignment vertical="center"/>
    </xf>
    <xf numFmtId="38" fontId="48" fillId="0" borderId="1" xfId="1" applyFont="1" applyBorder="1" applyAlignment="1">
      <alignment horizontal="right" vertical="center" wrapText="1"/>
    </xf>
    <xf numFmtId="38" fontId="48" fillId="12" borderId="1" xfId="1" applyFont="1" applyFill="1" applyBorder="1" applyAlignment="1">
      <alignment horizontal="right" vertical="center" wrapText="1"/>
    </xf>
    <xf numFmtId="0" fontId="8" fillId="0" borderId="0" xfId="0" applyFont="1" applyAlignment="1">
      <alignment horizontal="center" vertical="center"/>
    </xf>
    <xf numFmtId="0" fontId="39" fillId="0" borderId="0" xfId="0" applyFont="1">
      <alignment vertical="center"/>
    </xf>
    <xf numFmtId="38" fontId="49" fillId="0" borderId="1" xfId="1" applyFont="1" applyBorder="1" applyAlignment="1">
      <alignment horizontal="right" vertical="center" wrapText="1"/>
    </xf>
    <xf numFmtId="38" fontId="49" fillId="12" borderId="1" xfId="1" applyFont="1" applyFill="1" applyBorder="1" applyAlignment="1">
      <alignment horizontal="right" vertical="center" wrapText="1"/>
    </xf>
    <xf numFmtId="38" fontId="49" fillId="12" borderId="6" xfId="1" applyFont="1" applyFill="1" applyBorder="1" applyAlignment="1">
      <alignment horizontal="right" vertical="center" wrapText="1"/>
    </xf>
    <xf numFmtId="38" fontId="50" fillId="0" borderId="214" xfId="1" applyFont="1" applyFill="1" applyBorder="1" applyAlignment="1"/>
    <xf numFmtId="38" fontId="50" fillId="0" borderId="215" xfId="1" applyFont="1" applyFill="1" applyBorder="1" applyAlignment="1"/>
    <xf numFmtId="38" fontId="50" fillId="0" borderId="177" xfId="1" applyFont="1" applyFill="1" applyBorder="1" applyAlignment="1"/>
    <xf numFmtId="38" fontId="50" fillId="0" borderId="216" xfId="1" applyFont="1" applyFill="1" applyBorder="1" applyAlignment="1"/>
    <xf numFmtId="38" fontId="50" fillId="0" borderId="26" xfId="1" applyFont="1" applyFill="1" applyBorder="1" applyAlignment="1"/>
    <xf numFmtId="38" fontId="50" fillId="0" borderId="217" xfId="1" applyFont="1" applyFill="1" applyBorder="1" applyAlignment="1"/>
    <xf numFmtId="38" fontId="50" fillId="0" borderId="157" xfId="1" applyFont="1" applyFill="1" applyBorder="1" applyAlignment="1"/>
    <xf numFmtId="38" fontId="50" fillId="0" borderId="35" xfId="1" applyFont="1" applyFill="1" applyBorder="1" applyAlignment="1"/>
    <xf numFmtId="38" fontId="51" fillId="0" borderId="35" xfId="1" applyFont="1" applyFill="1" applyBorder="1" applyAlignment="1">
      <alignment wrapText="1"/>
    </xf>
    <xf numFmtId="38" fontId="50" fillId="0" borderId="219" xfId="1" applyFont="1" applyFill="1" applyBorder="1" applyAlignment="1"/>
    <xf numFmtId="38" fontId="50" fillId="0" borderId="221" xfId="1" applyFont="1" applyFill="1" applyBorder="1" applyAlignment="1"/>
    <xf numFmtId="38" fontId="50" fillId="0" borderId="29" xfId="1" applyFont="1" applyFill="1" applyBorder="1" applyAlignment="1"/>
    <xf numFmtId="38" fontId="50" fillId="0" borderId="222" xfId="1" applyFont="1" applyFill="1" applyBorder="1" applyAlignment="1"/>
    <xf numFmtId="38" fontId="50" fillId="0" borderId="73" xfId="1" applyFont="1" applyFill="1" applyBorder="1" applyAlignment="1"/>
    <xf numFmtId="38" fontId="50" fillId="0" borderId="1" xfId="1" applyFont="1" applyFill="1" applyBorder="1" applyAlignment="1"/>
    <xf numFmtId="38" fontId="50" fillId="0" borderId="204" xfId="1" applyFont="1" applyFill="1" applyBorder="1" applyAlignment="1"/>
    <xf numFmtId="38" fontId="50" fillId="0" borderId="65" xfId="1" applyFont="1" applyFill="1" applyBorder="1" applyAlignment="1"/>
    <xf numFmtId="38" fontId="50" fillId="0" borderId="45" xfId="1" applyFont="1" applyFill="1" applyBorder="1" applyAlignment="1"/>
    <xf numFmtId="38" fontId="50" fillId="0" borderId="77" xfId="1" applyFont="1" applyFill="1" applyBorder="1" applyAlignment="1"/>
    <xf numFmtId="38" fontId="50" fillId="0" borderId="50" xfId="1" applyFont="1" applyBorder="1" applyAlignment="1"/>
    <xf numFmtId="38" fontId="50" fillId="0" borderId="226" xfId="1" applyFont="1" applyBorder="1" applyAlignment="1"/>
    <xf numFmtId="38" fontId="50" fillId="0" borderId="39" xfId="1" applyFont="1" applyBorder="1" applyAlignment="1"/>
    <xf numFmtId="38" fontId="50" fillId="0" borderId="26" xfId="1" applyFont="1" applyBorder="1" applyAlignment="1"/>
    <xf numFmtId="38" fontId="50" fillId="0" borderId="217" xfId="1" applyFont="1" applyBorder="1" applyAlignment="1"/>
    <xf numFmtId="38" fontId="50" fillId="0" borderId="41" xfId="1" applyFont="1" applyBorder="1" applyAlignment="1"/>
    <xf numFmtId="38" fontId="50" fillId="0" borderId="29" xfId="1" applyFont="1" applyBorder="1" applyAlignment="1"/>
    <xf numFmtId="38" fontId="50" fillId="0" borderId="222" xfId="1" applyFont="1" applyBorder="1" applyAlignment="1"/>
    <xf numFmtId="38" fontId="50" fillId="0" borderId="23" xfId="1" applyFont="1" applyBorder="1" applyAlignment="1"/>
    <xf numFmtId="38" fontId="50" fillId="0" borderId="6" xfId="1" applyFont="1" applyBorder="1" applyAlignment="1"/>
    <xf numFmtId="38" fontId="50" fillId="0" borderId="225" xfId="1" applyFont="1" applyBorder="1" applyAlignment="1"/>
    <xf numFmtId="38" fontId="50" fillId="0" borderId="3" xfId="1" applyFont="1" applyBorder="1" applyAlignment="1"/>
    <xf numFmtId="38" fontId="50" fillId="0" borderId="204" xfId="1" applyFont="1" applyBorder="1" applyAlignment="1"/>
    <xf numFmtId="38" fontId="50" fillId="0" borderId="228" xfId="1" applyFont="1" applyBorder="1" applyAlignment="1"/>
    <xf numFmtId="38" fontId="50" fillId="0" borderId="51" xfId="1" applyFont="1" applyBorder="1" applyAlignment="1"/>
    <xf numFmtId="0" fontId="24" fillId="0" borderId="1" xfId="6" applyBorder="1" applyAlignment="1">
      <alignment horizontal="center" vertical="center"/>
    </xf>
    <xf numFmtId="0" fontId="27" fillId="0" borderId="121" xfId="6" applyFont="1" applyBorder="1" applyAlignment="1">
      <alignment horizontal="center" vertical="center"/>
    </xf>
    <xf numFmtId="0" fontId="27" fillId="0" borderId="122" xfId="6" applyFont="1" applyBorder="1" applyAlignment="1">
      <alignment horizontal="center" vertical="center"/>
    </xf>
    <xf numFmtId="0" fontId="27" fillId="0" borderId="28" xfId="6" applyFont="1" applyBorder="1" applyAlignment="1">
      <alignment horizontal="center" vertical="center"/>
    </xf>
    <xf numFmtId="0" fontId="27" fillId="0" borderId="147" xfId="6" applyFont="1" applyBorder="1" applyAlignment="1">
      <alignment horizontal="center" vertical="center"/>
    </xf>
    <xf numFmtId="0" fontId="27" fillId="0" borderId="181" xfId="6" applyFont="1" applyBorder="1" applyAlignment="1">
      <alignment horizontal="center" vertical="center"/>
    </xf>
    <xf numFmtId="0" fontId="27" fillId="0" borderId="197" xfId="6" applyFont="1" applyBorder="1" applyAlignment="1">
      <alignment horizontal="center" vertical="center"/>
    </xf>
    <xf numFmtId="0" fontId="27" fillId="0" borderId="93" xfId="6" applyFont="1" applyBorder="1" applyAlignment="1">
      <alignment horizontal="center" vertical="center"/>
    </xf>
    <xf numFmtId="38" fontId="27" fillId="0" borderId="6" xfId="7" applyFont="1" applyBorder="1" applyAlignment="1">
      <alignment horizontal="center" vertical="center"/>
    </xf>
    <xf numFmtId="183" fontId="27" fillId="0" borderId="6" xfId="7" applyNumberFormat="1" applyFont="1" applyBorder="1" applyAlignment="1">
      <alignment horizontal="center" vertical="center"/>
    </xf>
    <xf numFmtId="0" fontId="27" fillId="10" borderId="84" xfId="6" applyFont="1" applyFill="1" applyBorder="1" applyAlignment="1">
      <alignment horizontal="center" vertical="center"/>
    </xf>
    <xf numFmtId="0" fontId="27" fillId="10" borderId="85" xfId="6" applyFont="1" applyFill="1" applyBorder="1" applyAlignment="1">
      <alignment horizontal="center" vertical="center"/>
    </xf>
    <xf numFmtId="0" fontId="34" fillId="0" borderId="0" xfId="6" applyFont="1" applyAlignment="1">
      <alignment horizontal="right" vertical="center"/>
    </xf>
    <xf numFmtId="0" fontId="27" fillId="0" borderId="123" xfId="6" applyFont="1" applyBorder="1" applyAlignment="1">
      <alignment horizontal="center" vertical="center"/>
    </xf>
    <xf numFmtId="0" fontId="27" fillId="0" borderId="1" xfId="6" applyFont="1" applyBorder="1" applyAlignment="1">
      <alignment horizontal="center" vertical="center"/>
    </xf>
    <xf numFmtId="0" fontId="27" fillId="0" borderId="92" xfId="6" applyFont="1" applyBorder="1" applyAlignment="1">
      <alignment horizontal="center" vertical="center"/>
    </xf>
    <xf numFmtId="0" fontId="27" fillId="0" borderId="125" xfId="6" applyFont="1" applyBorder="1" applyAlignment="1">
      <alignment horizontal="center" vertical="center"/>
    </xf>
    <xf numFmtId="0" fontId="25" fillId="0" borderId="1" xfId="3" applyFont="1" applyBorder="1" applyAlignment="1">
      <alignment horizontal="center" vertical="center"/>
    </xf>
    <xf numFmtId="38" fontId="24" fillId="8" borderId="106" xfId="15" applyFont="1" applyFill="1" applyBorder="1" applyAlignment="1">
      <alignment vertical="center"/>
    </xf>
    <xf numFmtId="38" fontId="24" fillId="0" borderId="107" xfId="15" applyFont="1" applyFill="1" applyBorder="1" applyAlignment="1">
      <alignment vertical="center"/>
    </xf>
    <xf numFmtId="38" fontId="24" fillId="0" borderId="107" xfId="15" applyFont="1" applyBorder="1" applyAlignment="1">
      <alignment vertical="center"/>
    </xf>
    <xf numFmtId="38" fontId="24" fillId="8" borderId="112" xfId="15" applyFont="1" applyFill="1" applyBorder="1" applyAlignment="1">
      <alignment vertical="center"/>
    </xf>
    <xf numFmtId="38" fontId="24" fillId="0" borderId="113" xfId="15" applyFont="1" applyFill="1" applyBorder="1" applyAlignment="1">
      <alignment vertical="center"/>
    </xf>
    <xf numFmtId="38" fontId="24" fillId="0" borderId="113" xfId="15" applyFont="1" applyBorder="1" applyAlignment="1">
      <alignment vertical="center"/>
    </xf>
    <xf numFmtId="38" fontId="24" fillId="8" borderId="29" xfId="15" applyFont="1" applyFill="1" applyBorder="1" applyAlignment="1">
      <alignment vertical="center"/>
    </xf>
    <xf numFmtId="38" fontId="24" fillId="0" borderId="105" xfId="15" applyFont="1" applyBorder="1" applyAlignment="1">
      <alignment vertical="center"/>
    </xf>
    <xf numFmtId="38" fontId="24" fillId="0" borderId="111" xfId="15" applyFont="1" applyBorder="1" applyAlignment="1">
      <alignment vertical="center"/>
    </xf>
    <xf numFmtId="38" fontId="27" fillId="0" borderId="150" xfId="7" applyFont="1" applyBorder="1" applyAlignment="1">
      <alignment vertical="center"/>
    </xf>
    <xf numFmtId="0" fontId="27" fillId="0" borderId="151" xfId="6" applyFont="1" applyBorder="1" applyAlignment="1">
      <alignment horizontal="right" vertical="center"/>
    </xf>
    <xf numFmtId="38" fontId="27" fillId="0" borderId="47" xfId="6" applyNumberFormat="1" applyFont="1" applyBorder="1" applyAlignment="1">
      <alignment horizontal="center" vertical="center"/>
    </xf>
    <xf numFmtId="0" fontId="27" fillId="0" borderId="47" xfId="6" applyFont="1" applyBorder="1" applyAlignment="1">
      <alignment vertical="center"/>
    </xf>
    <xf numFmtId="40" fontId="27" fillId="0" borderId="174" xfId="6" applyNumberFormat="1" applyFont="1" applyBorder="1" applyAlignment="1">
      <alignment horizontal="center" vertical="center"/>
    </xf>
    <xf numFmtId="40" fontId="27" fillId="0" borderId="156" xfId="6" applyNumberFormat="1" applyFont="1" applyBorder="1" applyAlignment="1">
      <alignment horizontal="center" vertical="center"/>
    </xf>
    <xf numFmtId="40" fontId="27" fillId="0" borderId="48" xfId="6" applyNumberFormat="1" applyFont="1" applyBorder="1" applyAlignment="1">
      <alignment horizontal="center" vertical="center"/>
    </xf>
    <xf numFmtId="0" fontId="27" fillId="0" borderId="48" xfId="6" applyFont="1" applyBorder="1" applyAlignment="1">
      <alignment horizontal="left" vertical="center"/>
    </xf>
    <xf numFmtId="0" fontId="52" fillId="0" borderId="0" xfId="0" applyFont="1">
      <alignment vertical="center"/>
    </xf>
    <xf numFmtId="0" fontId="52" fillId="0" borderId="0" xfId="0" applyFont="1" applyAlignment="1">
      <alignment horizontal="right" vertical="center"/>
    </xf>
    <xf numFmtId="0" fontId="52" fillId="0" borderId="0" xfId="0" applyFont="1" applyAlignment="1">
      <alignment vertical="center" wrapText="1"/>
    </xf>
    <xf numFmtId="38" fontId="49" fillId="0" borderId="1" xfId="1" applyFont="1" applyFill="1" applyBorder="1">
      <alignment vertical="center"/>
    </xf>
    <xf numFmtId="0" fontId="24" fillId="0" borderId="0" xfId="6" applyAlignment="1">
      <alignment horizontal="right" vertical="center"/>
    </xf>
    <xf numFmtId="38" fontId="56" fillId="0" borderId="2" xfId="7" applyFont="1" applyBorder="1" applyAlignment="1">
      <alignment horizontal="center" vertical="center"/>
    </xf>
    <xf numFmtId="0" fontId="24" fillId="7" borderId="1" xfId="6" applyFill="1" applyBorder="1" applyAlignment="1">
      <alignment horizontal="center" vertical="center"/>
    </xf>
    <xf numFmtId="0" fontId="24" fillId="7" borderId="2" xfId="6" applyFill="1" applyBorder="1" applyAlignment="1">
      <alignment horizontal="center" vertical="center"/>
    </xf>
    <xf numFmtId="180" fontId="24" fillId="0" borderId="2" xfId="6" applyNumberFormat="1" applyBorder="1" applyAlignment="1">
      <alignment horizontal="center" vertical="center"/>
    </xf>
    <xf numFmtId="180" fontId="24" fillId="0" borderId="1" xfId="6" applyNumberFormat="1" applyBorder="1" applyAlignment="1">
      <alignment horizontal="center" vertical="center"/>
    </xf>
    <xf numFmtId="0" fontId="27" fillId="0" borderId="2" xfId="6" applyFont="1" applyBorder="1" applyAlignment="1">
      <alignment horizontal="center" vertical="center"/>
    </xf>
    <xf numFmtId="0" fontId="27" fillId="0" borderId="3" xfId="6" applyFont="1" applyBorder="1" applyAlignment="1">
      <alignment horizontal="center" vertical="center"/>
    </xf>
    <xf numFmtId="0" fontId="27" fillId="0" borderId="84" xfId="6" applyFont="1" applyBorder="1" applyAlignment="1">
      <alignment horizontal="center" vertical="center"/>
    </xf>
    <xf numFmtId="0" fontId="27" fillId="0" borderId="11" xfId="6" applyFont="1" applyBorder="1" applyAlignment="1">
      <alignment horizontal="center" vertical="center"/>
    </xf>
    <xf numFmtId="0" fontId="27" fillId="0" borderId="90" xfId="6" applyFont="1" applyBorder="1" applyAlignment="1">
      <alignment horizontal="center" vertical="center"/>
    </xf>
    <xf numFmtId="0" fontId="24" fillId="0" borderId="1" xfId="6" applyBorder="1" applyAlignment="1">
      <alignment vertical="center"/>
    </xf>
    <xf numFmtId="0" fontId="27" fillId="0" borderId="232" xfId="6" applyFont="1" applyBorder="1" applyAlignment="1">
      <alignment horizontal="center" vertical="center"/>
    </xf>
    <xf numFmtId="0" fontId="13" fillId="3" borderId="12" xfId="0" applyFont="1" applyFill="1" applyBorder="1" applyAlignment="1">
      <alignment horizontal="center" vertical="center"/>
    </xf>
    <xf numFmtId="177" fontId="13" fillId="0" borderId="53" xfId="0" applyNumberFormat="1" applyFont="1" applyBorder="1" applyAlignment="1">
      <alignment horizontal="right" vertical="center"/>
    </xf>
    <xf numFmtId="177" fontId="13" fillId="0" borderId="47" xfId="0" applyNumberFormat="1" applyFont="1" applyBorder="1" applyAlignment="1">
      <alignment horizontal="right" vertical="center"/>
    </xf>
    <xf numFmtId="177" fontId="13" fillId="0" borderId="48" xfId="0" applyNumberFormat="1" applyFont="1" applyBorder="1" applyAlignment="1">
      <alignment horizontal="right" vertical="center"/>
    </xf>
    <xf numFmtId="0" fontId="13" fillId="3" borderId="233" xfId="0" applyFont="1" applyFill="1" applyBorder="1" applyAlignment="1">
      <alignment horizontal="center" vertical="center"/>
    </xf>
    <xf numFmtId="0" fontId="13" fillId="3" borderId="3" xfId="0" applyFont="1" applyFill="1" applyBorder="1">
      <alignment vertical="center"/>
    </xf>
    <xf numFmtId="0" fontId="0" fillId="0" borderId="1" xfId="0" applyBorder="1" applyAlignment="1">
      <alignment horizontal="left" vertical="center"/>
    </xf>
    <xf numFmtId="38" fontId="12" fillId="0" borderId="0" xfId="1" applyFont="1" applyFill="1" applyBorder="1">
      <alignment vertical="center"/>
    </xf>
    <xf numFmtId="0" fontId="0" fillId="0" borderId="22" xfId="0" applyBorder="1" applyAlignment="1">
      <alignment horizontal="center" vertical="center"/>
    </xf>
    <xf numFmtId="38" fontId="12" fillId="0" borderId="22" xfId="1" applyFont="1" applyFill="1" applyBorder="1">
      <alignment vertical="center"/>
    </xf>
    <xf numFmtId="38" fontId="12" fillId="0" borderId="12" xfId="1" applyFont="1" applyFill="1" applyBorder="1">
      <alignment vertical="center"/>
    </xf>
    <xf numFmtId="0" fontId="0" fillId="0" borderId="12" xfId="0" applyBorder="1" applyAlignment="1">
      <alignment horizontal="center" vertical="center"/>
    </xf>
    <xf numFmtId="0" fontId="38" fillId="0" borderId="1" xfId="0" applyFont="1" applyBorder="1" applyAlignment="1">
      <alignment horizontal="left" vertical="center" wrapText="1"/>
    </xf>
    <xf numFmtId="38" fontId="56" fillId="0" borderId="0" xfId="7" applyFont="1" applyFill="1" applyBorder="1" applyAlignment="1">
      <alignment horizontal="center" vertical="center"/>
    </xf>
    <xf numFmtId="179" fontId="24" fillId="0" borderId="0" xfId="6" applyNumberFormat="1" applyAlignment="1">
      <alignment horizontal="center" vertical="center" shrinkToFit="1"/>
    </xf>
    <xf numFmtId="180" fontId="24" fillId="0" borderId="0" xfId="6" applyNumberFormat="1" applyAlignment="1">
      <alignment horizontal="center" vertical="center"/>
    </xf>
    <xf numFmtId="38" fontId="56" fillId="0" borderId="2" xfId="7" applyFont="1" applyFill="1" applyBorder="1" applyAlignment="1">
      <alignment horizontal="center" vertical="center"/>
    </xf>
    <xf numFmtId="0" fontId="0" fillId="3" borderId="1" xfId="0" applyFill="1" applyBorder="1" applyAlignment="1">
      <alignment horizontal="center" vertical="center" wrapText="1"/>
    </xf>
    <xf numFmtId="38" fontId="56" fillId="0" borderId="9" xfId="7" applyFont="1" applyBorder="1" applyAlignment="1">
      <alignment horizontal="center" vertical="center"/>
    </xf>
    <xf numFmtId="0" fontId="24" fillId="7" borderId="6" xfId="6" applyFill="1" applyBorder="1" applyAlignment="1">
      <alignment horizontal="center" vertical="center"/>
    </xf>
    <xf numFmtId="0" fontId="24" fillId="7" borderId="9" xfId="6" applyFill="1" applyBorder="1" applyAlignment="1">
      <alignment horizontal="center" vertical="center"/>
    </xf>
    <xf numFmtId="180" fontId="24" fillId="0" borderId="9" xfId="6" applyNumberFormat="1" applyBorder="1" applyAlignment="1">
      <alignment horizontal="center" vertical="center"/>
    </xf>
    <xf numFmtId="180" fontId="24" fillId="0" borderId="6" xfId="6" applyNumberFormat="1" applyBorder="1" applyAlignment="1">
      <alignment horizontal="center" vertical="center"/>
    </xf>
    <xf numFmtId="0" fontId="24" fillId="0" borderId="93" xfId="6" applyBorder="1" applyAlignment="1">
      <alignment horizontal="center" vertical="center" wrapText="1"/>
    </xf>
    <xf numFmtId="0" fontId="24" fillId="0" borderId="94" xfId="6" applyBorder="1" applyAlignment="1">
      <alignment horizontal="center" vertical="center" wrapText="1"/>
    </xf>
    <xf numFmtId="0" fontId="24" fillId="0" borderId="91" xfId="6" applyBorder="1" applyAlignment="1">
      <alignment horizontal="center" vertical="center" wrapText="1"/>
    </xf>
    <xf numFmtId="0" fontId="24" fillId="0" borderId="95" xfId="6" applyBorder="1" applyAlignment="1">
      <alignment horizontal="center" vertical="center" wrapText="1"/>
    </xf>
    <xf numFmtId="0" fontId="24" fillId="0" borderId="97" xfId="6" applyBorder="1" applyAlignment="1">
      <alignment horizontal="center" vertical="center" wrapText="1"/>
    </xf>
    <xf numFmtId="0" fontId="12" fillId="12" borderId="6" xfId="0" applyFont="1" applyFill="1" applyBorder="1">
      <alignment vertical="center"/>
    </xf>
    <xf numFmtId="0" fontId="0" fillId="0" borderId="2" xfId="0" applyBorder="1" applyAlignment="1">
      <alignment horizontal="center" vertical="center"/>
    </xf>
    <xf numFmtId="38" fontId="12" fillId="0" borderId="6" xfId="1" applyFont="1" applyFill="1" applyBorder="1">
      <alignment vertical="center"/>
    </xf>
    <xf numFmtId="38" fontId="12" fillId="0" borderId="91" xfId="1" applyFont="1" applyFill="1" applyBorder="1">
      <alignment vertical="center"/>
    </xf>
    <xf numFmtId="38" fontId="12" fillId="12" borderId="6" xfId="1" applyFont="1" applyFill="1" applyBorder="1" applyAlignment="1">
      <alignment vertical="center"/>
    </xf>
    <xf numFmtId="0" fontId="0" fillId="3" borderId="91" xfId="0" applyFill="1" applyBorder="1" applyAlignment="1">
      <alignment horizontal="center" vertical="center" wrapText="1"/>
    </xf>
    <xf numFmtId="0" fontId="0" fillId="0" borderId="95" xfId="0" applyBorder="1" applyAlignment="1">
      <alignment horizontal="center" vertical="center"/>
    </xf>
    <xf numFmtId="0" fontId="0" fillId="0" borderId="9" xfId="0" applyBorder="1" applyAlignment="1">
      <alignment horizontal="center" vertical="center"/>
    </xf>
    <xf numFmtId="38" fontId="12" fillId="12" borderId="6" xfId="1" applyFont="1" applyFill="1" applyBorder="1">
      <alignment vertical="center"/>
    </xf>
    <xf numFmtId="38" fontId="12" fillId="0" borderId="9" xfId="1" applyFont="1" applyFill="1" applyBorder="1" applyAlignment="1">
      <alignment vertical="center"/>
    </xf>
    <xf numFmtId="38" fontId="12" fillId="12" borderId="9" xfId="1" applyFont="1" applyFill="1" applyBorder="1">
      <alignment vertical="center"/>
    </xf>
    <xf numFmtId="38" fontId="12" fillId="0" borderId="95" xfId="1" applyFont="1" applyFill="1" applyBorder="1" applyAlignment="1">
      <alignment vertical="center"/>
    </xf>
    <xf numFmtId="0" fontId="0" fillId="0" borderId="1" xfId="0" applyBorder="1">
      <alignment vertical="center"/>
    </xf>
    <xf numFmtId="0" fontId="0" fillId="0" borderId="95" xfId="0" applyBorder="1">
      <alignment vertical="center"/>
    </xf>
    <xf numFmtId="0" fontId="0" fillId="0" borderId="137" xfId="0" applyBorder="1">
      <alignment vertical="center"/>
    </xf>
    <xf numFmtId="38" fontId="12" fillId="12" borderId="91" xfId="1" applyFont="1" applyFill="1" applyBorder="1">
      <alignment vertical="center"/>
    </xf>
    <xf numFmtId="0" fontId="0" fillId="0" borderId="12" xfId="0" applyBorder="1" applyAlignment="1">
      <alignment horizontal="left" vertical="center"/>
    </xf>
    <xf numFmtId="0" fontId="0" fillId="0" borderId="1" xfId="0" applyBorder="1" applyAlignment="1">
      <alignment horizontal="left" vertical="center" wrapText="1"/>
    </xf>
    <xf numFmtId="0" fontId="40" fillId="0" borderId="1" xfId="0" applyFont="1" applyBorder="1" applyAlignment="1">
      <alignment horizontal="left" vertical="center" wrapText="1"/>
    </xf>
    <xf numFmtId="38" fontId="12" fillId="12" borderId="9" xfId="1" applyFont="1" applyFill="1" applyBorder="1" applyAlignment="1">
      <alignment horizontal="right" vertical="center"/>
    </xf>
    <xf numFmtId="0" fontId="0" fillId="0" borderId="11" xfId="0" applyBorder="1" applyAlignment="1">
      <alignment horizontal="left" vertical="center" wrapText="1"/>
    </xf>
    <xf numFmtId="0" fontId="0" fillId="0" borderId="133" xfId="0" applyBorder="1" applyAlignment="1">
      <alignment horizontal="left" vertical="center" wrapText="1"/>
    </xf>
    <xf numFmtId="38" fontId="13" fillId="0" borderId="0" xfId="1" applyFont="1" applyFill="1" applyBorder="1" applyAlignment="1">
      <alignment horizontal="right" vertical="center"/>
    </xf>
    <xf numFmtId="0" fontId="25" fillId="0" borderId="0" xfId="0" applyFont="1" applyAlignment="1">
      <alignment vertical="top"/>
    </xf>
    <xf numFmtId="38" fontId="50" fillId="0" borderId="235" xfId="1" applyFont="1" applyFill="1" applyBorder="1" applyAlignment="1"/>
    <xf numFmtId="38" fontId="50" fillId="0" borderId="39" xfId="1" applyFont="1" applyFill="1" applyBorder="1" applyAlignment="1"/>
    <xf numFmtId="38" fontId="50" fillId="0" borderId="230" xfId="1" applyFont="1" applyFill="1" applyBorder="1" applyAlignment="1"/>
    <xf numFmtId="38" fontId="50" fillId="0" borderId="41" xfId="1" applyFont="1" applyFill="1" applyBorder="1" applyAlignment="1"/>
    <xf numFmtId="38" fontId="50" fillId="0" borderId="3" xfId="1" applyFont="1" applyFill="1" applyBorder="1" applyAlignment="1"/>
    <xf numFmtId="38" fontId="50" fillId="0" borderId="61" xfId="1" applyFont="1" applyFill="1" applyBorder="1" applyAlignment="1"/>
    <xf numFmtId="0" fontId="13" fillId="3" borderId="2" xfId="0" applyFont="1" applyFill="1" applyBorder="1">
      <alignment vertical="center"/>
    </xf>
    <xf numFmtId="0" fontId="8" fillId="0" borderId="236" xfId="0" applyFont="1" applyBorder="1">
      <alignment vertical="center"/>
    </xf>
    <xf numFmtId="0" fontId="8" fillId="0" borderId="229" xfId="0" applyFont="1" applyBorder="1">
      <alignment vertical="center"/>
    </xf>
    <xf numFmtId="0" fontId="8" fillId="0" borderId="37" xfId="0" applyFont="1" applyBorder="1">
      <alignment vertical="center"/>
    </xf>
    <xf numFmtId="0" fontId="52" fillId="14" borderId="7" xfId="0" applyFont="1" applyFill="1" applyBorder="1">
      <alignment vertical="center"/>
    </xf>
    <xf numFmtId="0" fontId="54" fillId="14" borderId="22" xfId="0" applyFont="1" applyFill="1" applyBorder="1">
      <alignment vertical="center"/>
    </xf>
    <xf numFmtId="0" fontId="52" fillId="14" borderId="22" xfId="0" applyFont="1" applyFill="1" applyBorder="1">
      <alignment vertical="center"/>
    </xf>
    <xf numFmtId="0" fontId="52" fillId="14" borderId="10" xfId="0" applyFont="1" applyFill="1" applyBorder="1">
      <alignment vertical="center"/>
    </xf>
    <xf numFmtId="0" fontId="52" fillId="14" borderId="8" xfId="0" applyFont="1" applyFill="1" applyBorder="1">
      <alignment vertical="center"/>
    </xf>
    <xf numFmtId="0" fontId="54" fillId="14" borderId="0" xfId="0" applyFont="1" applyFill="1">
      <alignment vertical="center"/>
    </xf>
    <xf numFmtId="0" fontId="52" fillId="14" borderId="0" xfId="0" applyFont="1" applyFill="1">
      <alignment vertical="center"/>
    </xf>
    <xf numFmtId="0" fontId="52" fillId="14" borderId="50" xfId="0" applyFont="1" applyFill="1" applyBorder="1">
      <alignment vertical="center"/>
    </xf>
    <xf numFmtId="0" fontId="52" fillId="14" borderId="9" xfId="0" applyFont="1" applyFill="1" applyBorder="1">
      <alignment vertical="center"/>
    </xf>
    <xf numFmtId="0" fontId="52" fillId="14" borderId="12" xfId="0" quotePrefix="1" applyFont="1" applyFill="1" applyBorder="1">
      <alignment vertical="center"/>
    </xf>
    <xf numFmtId="0" fontId="52" fillId="14" borderId="12" xfId="0" applyFont="1" applyFill="1" applyBorder="1">
      <alignment vertical="center"/>
    </xf>
    <xf numFmtId="0" fontId="52" fillId="14" borderId="23" xfId="0" applyFont="1" applyFill="1" applyBorder="1">
      <alignment vertical="center"/>
    </xf>
    <xf numFmtId="0" fontId="0" fillId="0" borderId="0" xfId="0" applyAlignment="1">
      <alignment horizontal="right" vertical="top" wrapText="1"/>
    </xf>
    <xf numFmtId="38" fontId="12" fillId="0" borderId="91" xfId="1" applyFont="1" applyFill="1" applyBorder="1" applyAlignment="1">
      <alignment vertical="center"/>
    </xf>
    <xf numFmtId="0" fontId="0" fillId="3" borderId="91" xfId="0" applyFill="1" applyBorder="1" applyAlignment="1">
      <alignment horizontal="center" vertical="center"/>
    </xf>
    <xf numFmtId="38" fontId="12" fillId="12" borderId="6" xfId="1" applyFont="1" applyFill="1" applyBorder="1" applyAlignment="1">
      <alignment horizontal="right" vertical="center"/>
    </xf>
    <xf numFmtId="38" fontId="12" fillId="12" borderId="215" xfId="1" applyFont="1" applyFill="1" applyBorder="1" applyAlignment="1">
      <alignment vertical="center"/>
    </xf>
    <xf numFmtId="0" fontId="62" fillId="0" borderId="1" xfId="0" applyFont="1" applyBorder="1" applyAlignment="1">
      <alignment horizontal="center" vertical="center"/>
    </xf>
    <xf numFmtId="0" fontId="0" fillId="0" borderId="237" xfId="0" applyBorder="1" applyAlignment="1">
      <alignment horizontal="center" vertical="center"/>
    </xf>
    <xf numFmtId="0" fontId="13" fillId="3" borderId="238" xfId="0" applyFont="1" applyFill="1" applyBorder="1" applyAlignment="1">
      <alignment horizontal="center" vertical="center"/>
    </xf>
    <xf numFmtId="0" fontId="20" fillId="0" borderId="5" xfId="0" applyFont="1" applyBorder="1" applyAlignment="1">
      <alignment horizontal="center" vertical="center"/>
    </xf>
    <xf numFmtId="177" fontId="13" fillId="0" borderId="239" xfId="0" applyNumberFormat="1" applyFont="1" applyBorder="1" applyAlignment="1">
      <alignment horizontal="right" vertical="center"/>
    </xf>
    <xf numFmtId="177" fontId="13" fillId="0" borderId="240" xfId="0" applyNumberFormat="1" applyFont="1" applyBorder="1" applyAlignment="1">
      <alignment horizontal="right" vertical="center"/>
    </xf>
    <xf numFmtId="177" fontId="13" fillId="0" borderId="54" xfId="0" applyNumberFormat="1" applyFont="1" applyBorder="1" applyAlignment="1">
      <alignment horizontal="right" vertical="center"/>
    </xf>
    <xf numFmtId="177" fontId="13" fillId="0" borderId="0" xfId="0" applyNumberFormat="1" applyFont="1" applyAlignment="1">
      <alignment horizontal="right" vertical="center"/>
    </xf>
    <xf numFmtId="0" fontId="0" fillId="0" borderId="6" xfId="0" applyBorder="1" applyAlignment="1">
      <alignment horizontal="left" vertical="center"/>
    </xf>
    <xf numFmtId="177" fontId="13" fillId="0" borderId="22" xfId="0" applyNumberFormat="1" applyFont="1" applyBorder="1" applyAlignment="1">
      <alignment horizontal="right" vertical="center"/>
    </xf>
    <xf numFmtId="177" fontId="13" fillId="0" borderId="4" xfId="1" applyNumberFormat="1" applyFont="1" applyFill="1" applyBorder="1" applyAlignment="1">
      <alignment horizontal="left" vertical="center" wrapText="1"/>
    </xf>
    <xf numFmtId="177" fontId="13" fillId="0" borderId="32" xfId="1" applyNumberFormat="1" applyFont="1" applyFill="1" applyBorder="1" applyAlignment="1">
      <alignment horizontal="left" vertical="center" wrapText="1"/>
    </xf>
    <xf numFmtId="0" fontId="0" fillId="0" borderId="4" xfId="0" applyBorder="1" applyAlignment="1">
      <alignment horizontal="left" vertical="center"/>
    </xf>
    <xf numFmtId="177" fontId="13" fillId="0" borderId="241" xfId="0" applyNumberFormat="1" applyFont="1" applyBorder="1" applyAlignment="1">
      <alignment horizontal="right" vertical="center"/>
    </xf>
    <xf numFmtId="177" fontId="13" fillId="0" borderId="242" xfId="0" applyNumberFormat="1" applyFont="1" applyBorder="1" applyAlignment="1">
      <alignment horizontal="right" vertical="center"/>
    </xf>
    <xf numFmtId="177" fontId="13" fillId="0" borderId="36" xfId="0" applyNumberFormat="1" applyFont="1" applyBorder="1" applyAlignment="1">
      <alignment horizontal="right" vertical="center"/>
    </xf>
    <xf numFmtId="177" fontId="13" fillId="0" borderId="34" xfId="1" applyNumberFormat="1" applyFont="1" applyFill="1" applyBorder="1" applyAlignment="1">
      <alignment horizontal="left" vertical="center"/>
    </xf>
    <xf numFmtId="177" fontId="13" fillId="0" borderId="229" xfId="0" applyNumberFormat="1" applyFont="1" applyBorder="1" applyAlignment="1">
      <alignment horizontal="right" vertical="center"/>
    </xf>
    <xf numFmtId="177" fontId="13" fillId="0" borderId="35" xfId="1" applyNumberFormat="1" applyFont="1" applyFill="1" applyBorder="1" applyAlignment="1">
      <alignment horizontal="left" vertical="center"/>
    </xf>
    <xf numFmtId="177" fontId="13" fillId="0" borderId="49" xfId="0" applyNumberFormat="1" applyFont="1" applyBorder="1" applyAlignment="1">
      <alignment horizontal="right" vertical="center"/>
    </xf>
    <xf numFmtId="177" fontId="13" fillId="0" borderId="26" xfId="1" applyNumberFormat="1" applyFont="1" applyFill="1" applyBorder="1" applyAlignment="1">
      <alignment horizontal="left" vertical="center"/>
    </xf>
    <xf numFmtId="0" fontId="15" fillId="0" borderId="0" xfId="0" applyFont="1" applyAlignment="1">
      <alignment horizontal="left" indent="1"/>
    </xf>
    <xf numFmtId="38" fontId="13" fillId="0" borderId="0" xfId="1" applyFont="1" applyFill="1" applyBorder="1" applyAlignment="1"/>
    <xf numFmtId="0" fontId="55" fillId="0" borderId="0" xfId="0" applyFont="1" applyAlignment="1">
      <alignment horizontal="left" vertical="center"/>
    </xf>
    <xf numFmtId="0" fontId="0" fillId="3" borderId="95" xfId="0" applyFill="1" applyBorder="1" applyAlignment="1">
      <alignment horizontal="center" vertical="center" wrapText="1"/>
    </xf>
    <xf numFmtId="38" fontId="48" fillId="15" borderId="1" xfId="1" applyFont="1" applyFill="1" applyBorder="1" applyAlignment="1">
      <alignment horizontal="right" vertical="center" wrapText="1"/>
    </xf>
    <xf numFmtId="0" fontId="8" fillId="0" borderId="29" xfId="0" applyFont="1" applyBorder="1" applyAlignment="1">
      <alignment horizontal="center" vertical="center"/>
    </xf>
    <xf numFmtId="0" fontId="8" fillId="0" borderId="40" xfId="0" applyFont="1" applyBorder="1">
      <alignment vertical="center"/>
    </xf>
    <xf numFmtId="0" fontId="8" fillId="0" borderId="47" xfId="0" applyFont="1" applyBorder="1" applyAlignment="1">
      <alignment horizontal="right" vertical="center"/>
    </xf>
    <xf numFmtId="0" fontId="8" fillId="0" borderId="47" xfId="0" applyFont="1" applyBorder="1" applyAlignment="1">
      <alignment horizontal="center" vertical="center"/>
    </xf>
    <xf numFmtId="0" fontId="8" fillId="0" borderId="47" xfId="0" applyFont="1" applyBorder="1">
      <alignment vertical="center"/>
    </xf>
    <xf numFmtId="0" fontId="8" fillId="0" borderId="41" xfId="0" applyFont="1" applyBorder="1" applyAlignment="1">
      <alignment horizontal="right" vertical="center"/>
    </xf>
    <xf numFmtId="176" fontId="18" fillId="0" borderId="27" xfId="0" applyNumberFormat="1" applyFont="1" applyBorder="1">
      <alignment vertical="center"/>
    </xf>
    <xf numFmtId="176" fontId="18" fillId="12" borderId="29" xfId="0" applyNumberFormat="1" applyFont="1" applyFill="1" applyBorder="1">
      <alignment vertical="center"/>
    </xf>
    <xf numFmtId="0" fontId="0" fillId="0" borderId="199" xfId="0" applyBorder="1" applyAlignment="1">
      <alignment horizontal="left" vertical="center" wrapText="1"/>
    </xf>
    <xf numFmtId="185" fontId="39" fillId="0" borderId="0" xfId="0" applyNumberFormat="1" applyFont="1">
      <alignment vertical="center"/>
    </xf>
    <xf numFmtId="186" fontId="39" fillId="0" borderId="0" xfId="0" applyNumberFormat="1" applyFont="1">
      <alignment vertical="center"/>
    </xf>
    <xf numFmtId="0" fontId="39" fillId="0" borderId="1" xfId="0" applyFont="1" applyBorder="1" applyAlignment="1">
      <alignment horizontal="center" vertical="center"/>
    </xf>
    <xf numFmtId="38" fontId="12" fillId="15" borderId="6" xfId="1" applyFont="1" applyFill="1" applyBorder="1" applyAlignment="1">
      <alignment vertical="center" wrapText="1"/>
    </xf>
    <xf numFmtId="38" fontId="48" fillId="15" borderId="1" xfId="1" applyFont="1" applyFill="1" applyBorder="1" applyAlignment="1">
      <alignment vertical="center" wrapText="1"/>
    </xf>
    <xf numFmtId="38" fontId="27" fillId="0" borderId="5" xfId="7" applyFont="1" applyBorder="1" applyAlignment="1">
      <alignment horizontal="center" vertical="center"/>
    </xf>
    <xf numFmtId="38" fontId="27" fillId="0" borderId="89" xfId="7" applyFont="1" applyFill="1" applyBorder="1" applyAlignment="1">
      <alignment horizontal="center" vertical="center"/>
    </xf>
    <xf numFmtId="38" fontId="27" fillId="0" borderId="1" xfId="7" applyFont="1" applyFill="1" applyBorder="1" applyAlignment="1">
      <alignment horizontal="center" vertical="center"/>
    </xf>
    <xf numFmtId="38" fontId="27" fillId="0" borderId="85" xfId="7" applyFont="1" applyFill="1" applyBorder="1" applyAlignment="1">
      <alignment horizontal="center" vertical="center"/>
    </xf>
    <xf numFmtId="38" fontId="27" fillId="0" borderId="135" xfId="7" applyFont="1" applyFill="1" applyBorder="1" applyAlignment="1">
      <alignment horizontal="center" vertical="center"/>
    </xf>
    <xf numFmtId="0" fontId="25" fillId="0" borderId="1" xfId="3" applyFont="1" applyBorder="1">
      <alignment vertical="center"/>
    </xf>
    <xf numFmtId="0" fontId="25" fillId="0" borderId="1" xfId="3" applyFont="1" applyBorder="1" applyAlignment="1">
      <alignment vertical="top"/>
    </xf>
    <xf numFmtId="38" fontId="56" fillId="0" borderId="1" xfId="7" applyFont="1" applyBorder="1" applyAlignment="1">
      <alignment horizontal="center" vertical="center"/>
    </xf>
    <xf numFmtId="0" fontId="24" fillId="0" borderId="2" xfId="6" applyBorder="1" applyAlignment="1">
      <alignment horizontal="center" vertical="center"/>
    </xf>
    <xf numFmtId="0" fontId="13" fillId="0" borderId="0" xfId="3" applyFont="1" applyAlignment="1">
      <alignment vertical="top" wrapText="1"/>
    </xf>
    <xf numFmtId="0" fontId="13" fillId="0" borderId="0" xfId="3" applyFont="1" applyAlignment="1">
      <alignment horizontal="left" vertical="center" wrapText="1"/>
    </xf>
    <xf numFmtId="0" fontId="13" fillId="0" borderId="0" xfId="3" applyFont="1">
      <alignment vertical="center"/>
    </xf>
    <xf numFmtId="0" fontId="13" fillId="0" borderId="0" xfId="3" applyFont="1" applyAlignment="1">
      <alignment vertical="center" wrapText="1"/>
    </xf>
    <xf numFmtId="0" fontId="13" fillId="0" borderId="0" xfId="3" applyFont="1" applyAlignment="1">
      <alignment horizontal="left" vertical="center"/>
    </xf>
    <xf numFmtId="0" fontId="24" fillId="0" borderId="215" xfId="6" applyBorder="1" applyAlignment="1">
      <alignment horizontal="center" vertical="center"/>
    </xf>
    <xf numFmtId="38" fontId="56" fillId="0" borderId="232" xfId="7" applyFont="1" applyFill="1" applyBorder="1" applyAlignment="1">
      <alignment horizontal="center" vertical="center"/>
    </xf>
    <xf numFmtId="0" fontId="24" fillId="0" borderId="232" xfId="6" applyBorder="1" applyAlignment="1">
      <alignment horizontal="center" vertical="center"/>
    </xf>
    <xf numFmtId="38" fontId="56" fillId="0" borderId="232" xfId="7" applyFont="1" applyBorder="1" applyAlignment="1">
      <alignment horizontal="center" vertical="center"/>
    </xf>
    <xf numFmtId="0" fontId="24" fillId="0" borderId="246" xfId="6" applyBorder="1" applyAlignment="1">
      <alignment horizontal="center" vertical="center"/>
    </xf>
    <xf numFmtId="0" fontId="24" fillId="0" borderId="135" xfId="6" applyBorder="1" applyAlignment="1">
      <alignment horizontal="center" vertical="center"/>
    </xf>
    <xf numFmtId="0" fontId="24" fillId="0" borderId="0" xfId="6" applyAlignment="1">
      <alignment vertical="top"/>
    </xf>
    <xf numFmtId="0" fontId="9" fillId="0" borderId="0" xfId="3" applyFont="1">
      <alignment vertical="center"/>
    </xf>
    <xf numFmtId="0" fontId="13" fillId="3" borderId="52" xfId="0" applyFont="1" applyFill="1" applyBorder="1" applyAlignment="1">
      <alignment horizontal="center" vertical="center" wrapText="1"/>
    </xf>
    <xf numFmtId="38" fontId="56" fillId="0" borderId="1" xfId="7" applyFont="1" applyFill="1" applyBorder="1" applyAlignment="1">
      <alignment horizontal="center" vertical="center"/>
    </xf>
    <xf numFmtId="0" fontId="0" fillId="0" borderId="0" xfId="0" applyFont="1" applyAlignment="1">
      <alignment horizontal="right" vertical="center"/>
    </xf>
    <xf numFmtId="0" fontId="9" fillId="0" borderId="0" xfId="0" applyFont="1">
      <alignment vertical="center"/>
    </xf>
    <xf numFmtId="0" fontId="9" fillId="0" borderId="0" xfId="0" applyFont="1" applyAlignment="1">
      <alignment horizontal="right" vertical="center"/>
    </xf>
    <xf numFmtId="0" fontId="29" fillId="0" borderId="0" xfId="0" applyFont="1" applyAlignment="1">
      <alignment horizontal="center" vertical="center"/>
    </xf>
    <xf numFmtId="0" fontId="9" fillId="0" borderId="0" xfId="0" applyFont="1" applyAlignment="1">
      <alignment vertical="center" wrapText="1"/>
    </xf>
    <xf numFmtId="0" fontId="8" fillId="0" borderId="46" xfId="2" applyFont="1" applyBorder="1" applyAlignment="1">
      <alignment horizontal="center" vertical="center"/>
    </xf>
    <xf numFmtId="0" fontId="8" fillId="0" borderId="17" xfId="2" applyFont="1" applyBorder="1" applyAlignment="1">
      <alignment horizontal="center" vertical="center"/>
    </xf>
    <xf numFmtId="0" fontId="8" fillId="0" borderId="64" xfId="2" applyFont="1" applyBorder="1" applyAlignment="1">
      <alignment horizontal="center" vertical="center"/>
    </xf>
    <xf numFmtId="0" fontId="8" fillId="0" borderId="13" xfId="2" applyFont="1" applyBorder="1" applyAlignment="1">
      <alignment horizontal="center" vertical="center"/>
    </xf>
    <xf numFmtId="0" fontId="9" fillId="0" borderId="0" xfId="2" applyFont="1" applyAlignment="1">
      <alignment horizontal="right" vertical="center"/>
    </xf>
    <xf numFmtId="0" fontId="29" fillId="0" borderId="0" xfId="2" applyFont="1" applyAlignment="1">
      <alignment horizontal="center" vertical="center"/>
    </xf>
    <xf numFmtId="0" fontId="9" fillId="0" borderId="13" xfId="2" applyFont="1" applyBorder="1" applyAlignment="1">
      <alignment horizontal="center" vertical="center"/>
    </xf>
    <xf numFmtId="0" fontId="9" fillId="0" borderId="13" xfId="2" applyFont="1" applyBorder="1">
      <alignment vertical="center"/>
    </xf>
    <xf numFmtId="0" fontId="25" fillId="4" borderId="0" xfId="3" applyFont="1" applyFill="1" applyAlignment="1">
      <alignment horizontal="center" vertical="top" textRotation="255"/>
    </xf>
    <xf numFmtId="0" fontId="25" fillId="0" borderId="0" xfId="3" applyFont="1" applyAlignment="1" applyProtection="1">
      <alignment horizontal="right"/>
      <protection locked="0"/>
    </xf>
    <xf numFmtId="0" fontId="26" fillId="0" borderId="0" xfId="3" applyFont="1" applyAlignment="1">
      <alignment horizontal="center"/>
    </xf>
    <xf numFmtId="0" fontId="25" fillId="0" borderId="0" xfId="3" applyFont="1" applyAlignment="1">
      <alignment wrapText="1"/>
    </xf>
    <xf numFmtId="0" fontId="25" fillId="0" borderId="2" xfId="3" applyFont="1" applyBorder="1" applyAlignment="1">
      <alignment horizontal="left" vertical="center"/>
    </xf>
    <xf numFmtId="0" fontId="25" fillId="0" borderId="11" xfId="3" applyFont="1" applyBorder="1" applyAlignment="1">
      <alignment horizontal="left" vertical="center"/>
    </xf>
    <xf numFmtId="0" fontId="25" fillId="0" borderId="3" xfId="3" applyFont="1" applyBorder="1" applyAlignment="1">
      <alignment horizontal="left" vertical="center"/>
    </xf>
    <xf numFmtId="0" fontId="25" fillId="0" borderId="1" xfId="3" applyFont="1" applyBorder="1" applyAlignment="1">
      <alignment horizontal="center" vertical="center"/>
    </xf>
    <xf numFmtId="0" fontId="60" fillId="0" borderId="1" xfId="3" applyFont="1" applyBorder="1" applyAlignment="1">
      <alignment horizontal="center" vertical="center"/>
    </xf>
    <xf numFmtId="0" fontId="19" fillId="0" borderId="0" xfId="3" applyFont="1" applyAlignment="1">
      <alignment horizontal="left" vertical="top" wrapText="1"/>
    </xf>
    <xf numFmtId="0" fontId="9" fillId="0" borderId="0" xfId="3" applyFont="1" applyAlignment="1">
      <alignment horizontal="right" vertical="center"/>
    </xf>
    <xf numFmtId="0" fontId="25" fillId="12" borderId="7" xfId="3" applyFont="1" applyFill="1" applyBorder="1" applyAlignment="1">
      <alignment horizontal="center" vertical="center"/>
    </xf>
    <xf numFmtId="0" fontId="25" fillId="12" borderId="22" xfId="3" applyFont="1" applyFill="1" applyBorder="1" applyAlignment="1">
      <alignment horizontal="center" vertical="center"/>
    </xf>
    <xf numFmtId="0" fontId="25" fillId="12" borderId="10" xfId="3" applyFont="1" applyFill="1" applyBorder="1" applyAlignment="1">
      <alignment horizontal="center" vertical="center"/>
    </xf>
    <xf numFmtId="0" fontId="25" fillId="12" borderId="9" xfId="3" applyFont="1" applyFill="1" applyBorder="1" applyAlignment="1">
      <alignment horizontal="center" vertical="center"/>
    </xf>
    <xf numFmtId="0" fontId="25" fillId="12" borderId="12" xfId="3" applyFont="1" applyFill="1" applyBorder="1" applyAlignment="1">
      <alignment horizontal="center" vertical="center"/>
    </xf>
    <xf numFmtId="0" fontId="25" fillId="12" borderId="23" xfId="3" applyFont="1" applyFill="1" applyBorder="1" applyAlignment="1">
      <alignment horizontal="center" vertical="center"/>
    </xf>
    <xf numFmtId="0" fontId="25" fillId="0" borderId="8" xfId="3" applyFont="1" applyBorder="1" applyAlignment="1">
      <alignment horizontal="center" vertical="center"/>
    </xf>
    <xf numFmtId="0" fontId="25" fillId="0" borderId="0" xfId="3" applyFont="1" applyAlignment="1">
      <alignment horizontal="center" vertical="center"/>
    </xf>
    <xf numFmtId="0" fontId="25" fillId="0" borderId="2" xfId="3" applyFont="1" applyBorder="1" applyAlignment="1">
      <alignment horizontal="center" vertical="center"/>
    </xf>
    <xf numFmtId="0" fontId="25" fillId="0" borderId="11" xfId="3" applyFont="1" applyBorder="1" applyAlignment="1">
      <alignment horizontal="center" vertical="center"/>
    </xf>
    <xf numFmtId="0" fontId="25" fillId="0" borderId="3" xfId="3" applyFont="1" applyBorder="1" applyAlignment="1">
      <alignment horizontal="center" vertical="center"/>
    </xf>
    <xf numFmtId="0" fontId="25" fillId="0" borderId="0" xfId="3" applyFont="1" applyAlignment="1">
      <alignment horizontal="right"/>
    </xf>
    <xf numFmtId="0" fontId="25" fillId="0" borderId="1" xfId="3" applyFont="1" applyBorder="1" applyAlignment="1">
      <alignment horizontal="center" vertical="center" wrapText="1"/>
    </xf>
    <xf numFmtId="0" fontId="25" fillId="4" borderId="79" xfId="3" applyFont="1" applyFill="1" applyBorder="1" applyAlignment="1">
      <alignment horizontal="center" vertical="top" textRotation="255"/>
    </xf>
    <xf numFmtId="0" fontId="25" fillId="0" borderId="0" xfId="3" applyFont="1" applyAlignment="1">
      <alignment horizontal="center" wrapText="1"/>
    </xf>
    <xf numFmtId="0" fontId="25" fillId="0" borderId="0" xfId="3" applyFont="1" applyAlignment="1">
      <alignment horizontal="center"/>
    </xf>
    <xf numFmtId="0" fontId="25" fillId="0" borderId="0" xfId="3" applyFont="1" applyAlignment="1">
      <alignment vertical="center" wrapText="1"/>
    </xf>
    <xf numFmtId="0" fontId="26" fillId="0" borderId="0" xfId="3" applyFont="1" applyAlignment="1">
      <alignment horizontal="center" vertical="center"/>
    </xf>
    <xf numFmtId="0" fontId="8" fillId="0" borderId="0" xfId="3" applyFont="1" applyAlignment="1">
      <alignment horizontal="left" vertical="top" wrapText="1"/>
    </xf>
    <xf numFmtId="0" fontId="25" fillId="0" borderId="0" xfId="3" applyFont="1" applyAlignment="1">
      <alignment horizontal="center" vertical="center" wrapText="1"/>
    </xf>
    <xf numFmtId="0" fontId="25" fillId="0" borderId="2" xfId="3" applyFont="1" applyBorder="1" applyAlignment="1" applyProtection="1">
      <alignment horizontal="left" vertical="top" wrapText="1"/>
      <protection locked="0"/>
    </xf>
    <xf numFmtId="0" fontId="25" fillId="0" borderId="11" xfId="3" applyFont="1" applyBorder="1" applyAlignment="1" applyProtection="1">
      <alignment horizontal="left" vertical="top" wrapText="1"/>
      <protection locked="0"/>
    </xf>
    <xf numFmtId="0" fontId="25" fillId="0" borderId="3" xfId="3" applyFont="1" applyBorder="1" applyAlignment="1" applyProtection="1">
      <alignment horizontal="left" vertical="top" wrapText="1"/>
      <protection locked="0"/>
    </xf>
    <xf numFmtId="0" fontId="13" fillId="0" borderId="0" xfId="3" applyFont="1" applyAlignment="1">
      <alignment horizontal="left" vertical="top" wrapText="1"/>
    </xf>
    <xf numFmtId="0" fontId="25" fillId="0" borderId="7" xfId="3" applyFont="1" applyBorder="1" applyAlignment="1" applyProtection="1">
      <alignment horizontal="center" vertical="top" wrapText="1"/>
      <protection locked="0"/>
    </xf>
    <xf numFmtId="0" fontId="25" fillId="0" borderId="22" xfId="3" applyFont="1" applyBorder="1" applyAlignment="1" applyProtection="1">
      <alignment horizontal="center" vertical="top" wrapText="1"/>
      <protection locked="0"/>
    </xf>
    <xf numFmtId="0" fontId="25" fillId="0" borderId="10" xfId="3" applyFont="1" applyBorder="1" applyAlignment="1" applyProtection="1">
      <alignment horizontal="center" vertical="top" wrapText="1"/>
      <protection locked="0"/>
    </xf>
    <xf numFmtId="0" fontId="25" fillId="0" borderId="8" xfId="3" applyFont="1" applyBorder="1" applyAlignment="1" applyProtection="1">
      <alignment horizontal="center" vertical="top" wrapText="1"/>
      <protection locked="0"/>
    </xf>
    <xf numFmtId="0" fontId="25" fillId="0" borderId="0" xfId="3" applyFont="1" applyAlignment="1" applyProtection="1">
      <alignment horizontal="center" vertical="top" wrapText="1"/>
      <protection locked="0"/>
    </xf>
    <xf numFmtId="0" fontId="25" fillId="0" borderId="50" xfId="3" applyFont="1" applyBorder="1" applyAlignment="1" applyProtection="1">
      <alignment horizontal="center" vertical="top" wrapText="1"/>
      <protection locked="0"/>
    </xf>
    <xf numFmtId="0" fontId="25" fillId="0" borderId="9" xfId="3" applyFont="1" applyBorder="1" applyAlignment="1" applyProtection="1">
      <alignment horizontal="center" vertical="top" wrapText="1"/>
      <protection locked="0"/>
    </xf>
    <xf numFmtId="0" fontId="25" fillId="0" borderId="12" xfId="3" applyFont="1" applyBorder="1" applyAlignment="1" applyProtection="1">
      <alignment horizontal="center" vertical="top" wrapText="1"/>
      <protection locked="0"/>
    </xf>
    <xf numFmtId="0" fontId="25" fillId="0" borderId="23" xfId="3" applyFont="1" applyBorder="1" applyAlignment="1" applyProtection="1">
      <alignment horizontal="center" vertical="top" wrapText="1"/>
      <protection locked="0"/>
    </xf>
    <xf numFmtId="0" fontId="25" fillId="0" borderId="7" xfId="3" applyFont="1" applyBorder="1" applyAlignment="1">
      <alignment horizontal="center" vertical="center" textRotation="255"/>
    </xf>
    <xf numFmtId="0" fontId="25" fillId="0" borderId="10" xfId="3" applyFont="1" applyBorder="1" applyAlignment="1">
      <alignment horizontal="center" vertical="center" textRotation="255"/>
    </xf>
    <xf numFmtId="0" fontId="25" fillId="0" borderId="8" xfId="3" applyFont="1" applyBorder="1" applyAlignment="1">
      <alignment horizontal="center" vertical="center" textRotation="255"/>
    </xf>
    <xf numFmtId="0" fontId="25" fillId="0" borderId="50" xfId="3" applyFont="1" applyBorder="1" applyAlignment="1">
      <alignment horizontal="center" vertical="center" textRotation="255"/>
    </xf>
    <xf numFmtId="0" fontId="25" fillId="0" borderId="9" xfId="3" applyFont="1" applyBorder="1" applyAlignment="1">
      <alignment horizontal="center" vertical="center" textRotation="255"/>
    </xf>
    <xf numFmtId="0" fontId="25" fillId="0" borderId="23" xfId="3" applyFont="1" applyBorder="1" applyAlignment="1">
      <alignment horizontal="center" vertical="center" textRotation="255"/>
    </xf>
    <xf numFmtId="0" fontId="25" fillId="0" borderId="2" xfId="3" applyFont="1" applyBorder="1" applyAlignment="1" applyProtection="1">
      <alignment horizontal="center" vertical="top" wrapText="1"/>
      <protection locked="0"/>
    </xf>
    <xf numFmtId="0" fontId="25" fillId="0" borderId="11" xfId="3" applyFont="1" applyBorder="1" applyAlignment="1" applyProtection="1">
      <alignment horizontal="center" vertical="top" wrapText="1"/>
      <protection locked="0"/>
    </xf>
    <xf numFmtId="0" fontId="26" fillId="0" borderId="0" xfId="3" applyFont="1" applyAlignment="1">
      <alignment horizontal="center" vertical="center" wrapText="1"/>
    </xf>
    <xf numFmtId="0" fontId="25" fillId="0" borderId="3" xfId="3" applyFont="1" applyBorder="1" applyAlignment="1" applyProtection="1">
      <alignment horizontal="center" vertical="top" wrapText="1"/>
      <protection locked="0"/>
    </xf>
    <xf numFmtId="0" fontId="25" fillId="0" borderId="29" xfId="3" applyFont="1" applyBorder="1">
      <alignment vertical="center"/>
    </xf>
    <xf numFmtId="0" fontId="25" fillId="0" borderId="29" xfId="3" applyFont="1" applyBorder="1" applyAlignment="1" applyProtection="1">
      <alignment horizontal="left" vertical="top" wrapText="1"/>
      <protection locked="0"/>
    </xf>
    <xf numFmtId="0" fontId="25" fillId="0" borderId="26" xfId="3" applyFont="1" applyBorder="1">
      <alignment vertical="center"/>
    </xf>
    <xf numFmtId="0" fontId="25" fillId="0" borderId="28" xfId="3" applyFont="1" applyBorder="1" applyAlignment="1" applyProtection="1">
      <alignment horizontal="center" vertical="top" wrapText="1"/>
      <protection locked="0"/>
    </xf>
    <xf numFmtId="0" fontId="25" fillId="0" borderId="244" xfId="3" applyFont="1" applyBorder="1" applyAlignment="1" applyProtection="1">
      <alignment horizontal="center" vertical="top" wrapText="1"/>
      <protection locked="0"/>
    </xf>
    <xf numFmtId="0" fontId="25" fillId="0" borderId="31" xfId="3" applyFont="1" applyBorder="1" applyAlignment="1" applyProtection="1">
      <alignment horizontal="center" vertical="top" wrapText="1"/>
      <protection locked="0"/>
    </xf>
    <xf numFmtId="0" fontId="25" fillId="0" borderId="245" xfId="3" applyFont="1" applyBorder="1" applyAlignment="1" applyProtection="1">
      <alignment horizontal="center" vertical="top" wrapText="1"/>
      <protection locked="0"/>
    </xf>
    <xf numFmtId="0" fontId="25" fillId="0" borderId="27" xfId="3" applyFont="1" applyBorder="1" applyAlignment="1">
      <alignment horizontal="center" vertical="center"/>
    </xf>
    <xf numFmtId="0" fontId="25" fillId="0" borderId="28" xfId="3" applyFont="1" applyBorder="1" applyAlignment="1">
      <alignment horizontal="center" vertical="center"/>
    </xf>
    <xf numFmtId="0" fontId="25" fillId="0" borderId="30" xfId="3" applyFont="1" applyBorder="1" applyAlignment="1">
      <alignment horizontal="center" vertical="center"/>
    </xf>
    <xf numFmtId="0" fontId="25" fillId="0" borderId="31" xfId="3" applyFont="1" applyBorder="1" applyAlignment="1">
      <alignment horizontal="center" vertical="center"/>
    </xf>
    <xf numFmtId="0" fontId="25" fillId="0" borderId="1" xfId="3" applyFont="1" applyBorder="1" applyAlignment="1">
      <alignment horizontal="left" vertical="top"/>
    </xf>
    <xf numFmtId="0" fontId="25" fillId="0" borderId="26" xfId="3" applyFont="1" applyBorder="1" applyAlignment="1" applyProtection="1">
      <alignment horizontal="left" vertical="top" wrapText="1"/>
      <protection locked="0"/>
    </xf>
    <xf numFmtId="0" fontId="25" fillId="0" borderId="29" xfId="3" applyFont="1" applyBorder="1" applyAlignment="1" applyProtection="1">
      <alignment horizontal="center" vertical="top" wrapText="1"/>
      <protection locked="0"/>
    </xf>
    <xf numFmtId="0" fontId="25" fillId="0" borderId="32" xfId="3" applyFont="1" applyBorder="1" applyAlignment="1" applyProtection="1">
      <alignment horizontal="left" vertical="top" wrapText="1"/>
      <protection locked="0"/>
    </xf>
    <xf numFmtId="0" fontId="25" fillId="0" borderId="2" xfId="3" applyFont="1" applyBorder="1" applyAlignment="1">
      <alignment horizontal="center" vertical="top"/>
    </xf>
    <xf numFmtId="0" fontId="25" fillId="0" borderId="3" xfId="3" applyFont="1" applyBorder="1" applyAlignment="1">
      <alignment horizontal="center" vertical="top"/>
    </xf>
    <xf numFmtId="0" fontId="25" fillId="0" borderId="1" xfId="3" applyFont="1" applyBorder="1">
      <alignment vertical="center"/>
    </xf>
    <xf numFmtId="0" fontId="25" fillId="0" borderId="7" xfId="3" applyFont="1" applyBorder="1" applyAlignment="1">
      <alignment vertical="top"/>
    </xf>
    <xf numFmtId="0" fontId="25" fillId="0" borderId="22" xfId="3" applyFont="1" applyBorder="1" applyAlignment="1">
      <alignment vertical="top"/>
    </xf>
    <xf numFmtId="0" fontId="25" fillId="0" borderId="10" xfId="3" applyFont="1" applyBorder="1" applyAlignment="1">
      <alignment vertical="top"/>
    </xf>
    <xf numFmtId="0" fontId="25" fillId="0" borderId="8" xfId="3" applyFont="1" applyBorder="1" applyAlignment="1">
      <alignment vertical="top"/>
    </xf>
    <xf numFmtId="0" fontId="25" fillId="0" borderId="0" xfId="3" applyFont="1" applyAlignment="1">
      <alignment vertical="top"/>
    </xf>
    <xf numFmtId="0" fontId="25" fillId="0" borderId="50" xfId="3" applyFont="1" applyBorder="1" applyAlignment="1">
      <alignment vertical="top"/>
    </xf>
    <xf numFmtId="0" fontId="25" fillId="0" borderId="9" xfId="3" applyFont="1" applyBorder="1" applyAlignment="1">
      <alignment vertical="top"/>
    </xf>
    <xf numFmtId="0" fontId="25" fillId="0" borderId="12" xfId="3" applyFont="1" applyBorder="1" applyAlignment="1">
      <alignment vertical="top"/>
    </xf>
    <xf numFmtId="0" fontId="25" fillId="0" borderId="23" xfId="3" applyFont="1" applyBorder="1" applyAlignment="1">
      <alignment vertical="top"/>
    </xf>
    <xf numFmtId="0" fontId="13" fillId="0" borderId="0" xfId="3" applyFont="1" applyAlignment="1">
      <alignment horizontal="left" vertical="center" wrapText="1"/>
    </xf>
    <xf numFmtId="0" fontId="10" fillId="0" borderId="0" xfId="0" applyFont="1" applyAlignment="1">
      <alignment horizontal="center" vertical="center"/>
    </xf>
    <xf numFmtId="0" fontId="11" fillId="0" borderId="0" xfId="0" applyFont="1" applyAlignment="1">
      <alignment horizontal="center" vertical="center"/>
    </xf>
    <xf numFmtId="0" fontId="8" fillId="0" borderId="0" xfId="0" applyFont="1" applyAlignment="1">
      <alignment horizontal="right" vertical="center"/>
    </xf>
    <xf numFmtId="0" fontId="0" fillId="0" borderId="1" xfId="0" applyBorder="1" applyAlignment="1">
      <alignment horizontal="center" vertical="center"/>
    </xf>
    <xf numFmtId="0" fontId="8" fillId="0" borderId="1" xfId="0" applyFont="1" applyBorder="1" applyAlignment="1">
      <alignment horizontal="center" vertical="center"/>
    </xf>
    <xf numFmtId="0" fontId="43" fillId="0" borderId="0" xfId="0" applyFont="1" applyAlignment="1">
      <alignment horizontal="center" vertical="center"/>
    </xf>
    <xf numFmtId="0" fontId="0" fillId="3" borderId="1" xfId="0" applyFill="1" applyBorder="1" applyAlignment="1">
      <alignment horizontal="center" vertical="center"/>
    </xf>
    <xf numFmtId="0" fontId="39"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left" vertical="top" wrapText="1"/>
    </xf>
    <xf numFmtId="0" fontId="38" fillId="2" borderId="1"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64" fillId="2" borderId="1" xfId="0" applyFont="1" applyFill="1" applyBorder="1" applyAlignment="1">
      <alignment horizontal="center" vertical="center" wrapText="1"/>
    </xf>
    <xf numFmtId="0" fontId="0" fillId="0" borderId="2" xfId="0" applyBorder="1" applyAlignment="1">
      <alignment horizontal="left" vertical="center" wrapText="1"/>
    </xf>
    <xf numFmtId="0" fontId="0" fillId="0" borderId="11" xfId="0"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41" fillId="0" borderId="0" xfId="0" applyFont="1" applyAlignment="1">
      <alignment horizontal="center" vertical="center"/>
    </xf>
    <xf numFmtId="0" fontId="62" fillId="3" borderId="2" xfId="0" applyFont="1" applyFill="1" applyBorder="1" applyAlignment="1">
      <alignment horizontal="center" vertical="center" wrapText="1"/>
    </xf>
    <xf numFmtId="0" fontId="62" fillId="3" borderId="11" xfId="0" applyFont="1" applyFill="1" applyBorder="1" applyAlignment="1">
      <alignment horizontal="center" vertical="center"/>
    </xf>
    <xf numFmtId="0" fontId="62" fillId="3" borderId="2" xfId="0" applyFont="1" applyFill="1" applyBorder="1" applyAlignment="1">
      <alignment horizontal="center" vertical="center"/>
    </xf>
    <xf numFmtId="0" fontId="62" fillId="3" borderId="3" xfId="0" applyFont="1" applyFill="1" applyBorder="1" applyAlignment="1">
      <alignment horizontal="center" vertical="center"/>
    </xf>
    <xf numFmtId="0" fontId="0" fillId="0" borderId="1" xfId="0" applyBorder="1" applyAlignment="1">
      <alignment horizontal="left" vertical="top" wrapText="1"/>
    </xf>
    <xf numFmtId="0" fontId="0" fillId="3" borderId="95" xfId="0" applyFill="1" applyBorder="1" applyAlignment="1">
      <alignment horizontal="center" vertical="center"/>
    </xf>
    <xf numFmtId="0" fontId="0" fillId="3" borderId="199" xfId="0" applyFill="1" applyBorder="1" applyAlignment="1">
      <alignment horizontal="center"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3" borderId="137" xfId="0" applyFill="1" applyBorder="1" applyAlignment="1">
      <alignment horizontal="center" vertical="center"/>
    </xf>
    <xf numFmtId="0" fontId="0" fillId="0" borderId="8" xfId="0" applyBorder="1" applyAlignment="1">
      <alignment horizontal="center" vertical="center" wrapText="1"/>
    </xf>
    <xf numFmtId="0" fontId="0" fillId="0" borderId="50" xfId="0" applyBorder="1" applyAlignment="1">
      <alignment horizontal="center" vertical="center" wrapText="1"/>
    </xf>
    <xf numFmtId="0" fontId="0" fillId="0" borderId="9" xfId="0" applyBorder="1" applyAlignment="1">
      <alignment horizontal="center" vertical="center" wrapText="1"/>
    </xf>
    <xf numFmtId="0" fontId="0" fillId="0" borderId="23" xfId="0" applyBorder="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11" xfId="0" applyBorder="1" applyAlignment="1">
      <alignment horizontal="center" vertical="center" wrapText="1"/>
    </xf>
    <xf numFmtId="0" fontId="0" fillId="0" borderId="1" xfId="0" applyBorder="1" applyAlignment="1">
      <alignment horizontal="left" vertical="center" wrapText="1"/>
    </xf>
    <xf numFmtId="0" fontId="39" fillId="0" borderId="1" xfId="0" applyFont="1" applyBorder="1" applyAlignment="1">
      <alignment horizontal="left"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0" borderId="95" xfId="0" applyBorder="1" applyAlignment="1">
      <alignment horizontal="center" vertical="center"/>
    </xf>
    <xf numFmtId="0" fontId="0" fillId="0" borderId="137" xfId="0" applyBorder="1" applyAlignment="1">
      <alignment horizontal="center" vertical="center"/>
    </xf>
    <xf numFmtId="38" fontId="12" fillId="12" borderId="9" xfId="0" applyNumberFormat="1" applyFont="1" applyFill="1" applyBorder="1" applyAlignment="1">
      <alignment horizontal="right" vertical="center"/>
    </xf>
    <xf numFmtId="38" fontId="12" fillId="12" borderId="12" xfId="0" applyNumberFormat="1" applyFont="1" applyFill="1" applyBorder="1" applyAlignment="1">
      <alignment horizontal="right" vertical="center"/>
    </xf>
    <xf numFmtId="0" fontId="12" fillId="12" borderId="23" xfId="0" applyFont="1" applyFill="1" applyBorder="1" applyAlignment="1">
      <alignment horizontal="right" vertical="center"/>
    </xf>
    <xf numFmtId="0" fontId="0" fillId="0" borderId="9" xfId="0" applyBorder="1" applyAlignment="1">
      <alignment horizontal="center" vertical="center"/>
    </xf>
    <xf numFmtId="0" fontId="0" fillId="0" borderId="23" xfId="0" applyBorder="1" applyAlignment="1">
      <alignment horizontal="center" vertical="center"/>
    </xf>
    <xf numFmtId="0" fontId="0" fillId="0" borderId="232" xfId="0" applyBorder="1" applyAlignment="1">
      <alignment horizontal="left" vertical="center" wrapText="1"/>
    </xf>
    <xf numFmtId="0" fontId="0" fillId="0" borderId="235" xfId="0" applyBorder="1" applyAlignment="1">
      <alignment horizontal="left" vertical="center" wrapText="1"/>
    </xf>
    <xf numFmtId="0" fontId="0" fillId="0" borderId="0" xfId="0" applyAlignment="1">
      <alignment horizontal="right" vertical="center"/>
    </xf>
    <xf numFmtId="0" fontId="39" fillId="0" borderId="0" xfId="0" applyFont="1" applyAlignment="1">
      <alignment horizontal="right" vertical="center"/>
    </xf>
    <xf numFmtId="0" fontId="62" fillId="3"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xf>
    <xf numFmtId="0" fontId="8" fillId="0" borderId="0" xfId="0" applyFont="1" applyAlignment="1">
      <alignment horizontal="left" vertical="top" wrapText="1"/>
    </xf>
    <xf numFmtId="0" fontId="40" fillId="3" borderId="1" xfId="0" applyFont="1" applyFill="1" applyBorder="1" applyAlignment="1">
      <alignment horizontal="center" vertical="center" wrapText="1"/>
    </xf>
    <xf numFmtId="0" fontId="13" fillId="0" borderId="0" xfId="0" applyFont="1" applyAlignment="1">
      <alignment horizontal="right"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18" xfId="0" applyFont="1" applyBorder="1" applyAlignment="1">
      <alignment horizontal="center" vertical="center"/>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39" fillId="3" borderId="1" xfId="0" applyFont="1" applyFill="1" applyBorder="1" applyAlignment="1">
      <alignment horizontal="center" vertical="center" wrapText="1"/>
    </xf>
    <xf numFmtId="0" fontId="39" fillId="0" borderId="5" xfId="0" applyFont="1" applyBorder="1" applyAlignment="1">
      <alignment horizontal="justify" vertical="center" wrapText="1"/>
    </xf>
    <xf numFmtId="0" fontId="39" fillId="0" borderId="6" xfId="0" applyFont="1" applyBorder="1" applyAlignment="1">
      <alignment horizontal="justify" vertical="center" wrapText="1"/>
    </xf>
    <xf numFmtId="0" fontId="39" fillId="0" borderId="1" xfId="0" applyFont="1" applyBorder="1" applyAlignment="1">
      <alignment horizontal="justify" vertical="center" wrapText="1"/>
    </xf>
    <xf numFmtId="0" fontId="44" fillId="0" borderId="210" xfId="6" applyFont="1" applyBorder="1" applyAlignment="1">
      <alignment horizontal="left"/>
    </xf>
    <xf numFmtId="0" fontId="44" fillId="0" borderId="145" xfId="6" applyFont="1" applyBorder="1" applyAlignment="1">
      <alignment horizontal="left"/>
    </xf>
    <xf numFmtId="0" fontId="63" fillId="0" borderId="5" xfId="0" applyFont="1" applyBorder="1" applyAlignment="1">
      <alignment horizontal="center" vertical="center" textRotation="255"/>
    </xf>
    <xf numFmtId="0" fontId="63" fillId="0" borderId="4" xfId="0" applyFont="1" applyBorder="1" applyAlignment="1">
      <alignment horizontal="center" vertical="center" textRotation="255"/>
    </xf>
    <xf numFmtId="0" fontId="63" fillId="0" borderId="6" xfId="0" applyFont="1" applyBorder="1" applyAlignment="1">
      <alignment horizontal="center" vertical="center" textRotation="255"/>
    </xf>
    <xf numFmtId="0" fontId="13" fillId="0" borderId="1" xfId="0" applyFont="1" applyBorder="1" applyAlignment="1">
      <alignment horizontal="center" vertical="center" shrinkToFit="1"/>
    </xf>
    <xf numFmtId="0" fontId="15" fillId="0" borderId="1" xfId="0" applyFont="1" applyBorder="1" applyAlignment="1">
      <alignment horizontal="center"/>
    </xf>
    <xf numFmtId="0" fontId="15" fillId="0" borderId="0" xfId="0" applyFont="1" applyAlignment="1">
      <alignment horizontal="center" vertical="center"/>
    </xf>
    <xf numFmtId="0" fontId="13" fillId="3" borderId="7" xfId="0" applyFont="1" applyFill="1" applyBorder="1" applyAlignment="1">
      <alignment horizontal="right" vertical="center" wrapText="1"/>
    </xf>
    <xf numFmtId="0" fontId="13" fillId="3" borderId="10" xfId="0" applyFont="1" applyFill="1" applyBorder="1" applyAlignment="1">
      <alignment horizontal="right" vertical="center" wrapText="1"/>
    </xf>
    <xf numFmtId="0" fontId="13" fillId="3" borderId="2"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3" xfId="0" applyFont="1" applyFill="1" applyBorder="1" applyAlignment="1">
      <alignment horizontal="center" vertical="center"/>
    </xf>
    <xf numFmtId="38" fontId="13" fillId="3" borderId="4" xfId="1" applyFont="1" applyFill="1" applyBorder="1" applyAlignment="1">
      <alignment horizontal="center" vertical="center"/>
    </xf>
    <xf numFmtId="38" fontId="13" fillId="3" borderId="5" xfId="1" applyFont="1" applyFill="1" applyBorder="1" applyAlignment="1">
      <alignment horizontal="center" vertical="center"/>
    </xf>
    <xf numFmtId="0" fontId="20" fillId="0" borderId="6" xfId="0" applyFont="1" applyBorder="1" applyAlignment="1">
      <alignment horizontal="center" vertical="center"/>
    </xf>
    <xf numFmtId="0" fontId="15" fillId="3" borderId="8" xfId="0" applyFont="1" applyFill="1" applyBorder="1" applyAlignment="1">
      <alignment horizontal="center" vertical="center"/>
    </xf>
    <xf numFmtId="0" fontId="15" fillId="3" borderId="50" xfId="0" applyFont="1" applyFill="1" applyBorder="1" applyAlignment="1">
      <alignment horizontal="center" vertical="center"/>
    </xf>
    <xf numFmtId="0" fontId="13" fillId="3" borderId="8" xfId="0" applyFont="1" applyFill="1" applyBorder="1" applyAlignment="1">
      <alignment horizontal="left"/>
    </xf>
    <xf numFmtId="0" fontId="13" fillId="3" borderId="50" xfId="0" applyFont="1" applyFill="1" applyBorder="1" applyAlignment="1">
      <alignment horizontal="left"/>
    </xf>
    <xf numFmtId="0" fontId="38" fillId="2" borderId="8" xfId="0" applyFont="1" applyFill="1" applyBorder="1" applyAlignment="1">
      <alignment horizontal="center" vertical="center" wrapText="1"/>
    </xf>
    <xf numFmtId="0" fontId="38" fillId="2" borderId="50" xfId="0" applyFont="1" applyFill="1" applyBorder="1" applyAlignment="1">
      <alignment horizontal="center" vertical="center" wrapText="1"/>
    </xf>
    <xf numFmtId="0" fontId="38" fillId="2" borderId="9" xfId="0" applyFont="1" applyFill="1" applyBorder="1" applyAlignment="1">
      <alignment horizontal="left" vertical="center" wrapText="1"/>
    </xf>
    <xf numFmtId="0" fontId="38" fillId="2" borderId="23" xfId="0" applyFont="1" applyFill="1" applyBorder="1" applyAlignment="1">
      <alignment horizontal="left" vertical="center" wrapText="1"/>
    </xf>
    <xf numFmtId="38" fontId="56" fillId="13" borderId="99" xfId="7" applyFont="1" applyFill="1" applyBorder="1" applyAlignment="1">
      <alignment horizontal="center" vertical="center"/>
    </xf>
    <xf numFmtId="38" fontId="56" fillId="13" borderId="89" xfId="7" applyFont="1" applyFill="1" applyBorder="1" applyAlignment="1">
      <alignment horizontal="center" vertical="center"/>
    </xf>
    <xf numFmtId="38" fontId="56" fillId="13" borderId="1" xfId="7" applyFont="1" applyFill="1" applyBorder="1" applyAlignment="1">
      <alignment horizontal="center" vertical="center"/>
    </xf>
    <xf numFmtId="0" fontId="24" fillId="0" borderId="2" xfId="6" applyBorder="1" applyAlignment="1">
      <alignment horizontal="center" vertical="center" wrapText="1"/>
    </xf>
    <xf numFmtId="0" fontId="24" fillId="0" borderId="11" xfId="6" applyBorder="1" applyAlignment="1">
      <alignment horizontal="center" vertical="center" wrapText="1"/>
    </xf>
    <xf numFmtId="0" fontId="24" fillId="0" borderId="3" xfId="6" applyBorder="1" applyAlignment="1">
      <alignment horizontal="center" vertical="center" wrapText="1"/>
    </xf>
    <xf numFmtId="0" fontId="24" fillId="0" borderId="85" xfId="6" applyBorder="1" applyAlignment="1">
      <alignment horizontal="center" vertical="center" wrapText="1"/>
    </xf>
    <xf numFmtId="38" fontId="56" fillId="0" borderId="6" xfId="7" applyFont="1" applyBorder="1" applyAlignment="1">
      <alignment horizontal="center" vertical="center"/>
    </xf>
    <xf numFmtId="38" fontId="56" fillId="0" borderId="1" xfId="7" applyFont="1" applyBorder="1" applyAlignment="1">
      <alignment horizontal="center" vertical="center"/>
    </xf>
    <xf numFmtId="179" fontId="24" fillId="0" borderId="234" xfId="6" applyNumberFormat="1" applyBorder="1" applyAlignment="1">
      <alignment horizontal="center" vertical="center" shrinkToFit="1"/>
    </xf>
    <xf numFmtId="179" fontId="24" fillId="0" borderId="135" xfId="6" applyNumberFormat="1" applyBorder="1" applyAlignment="1">
      <alignment horizontal="center" vertical="center" shrinkToFit="1"/>
    </xf>
    <xf numFmtId="38" fontId="56" fillId="7" borderId="99" xfId="7" applyFont="1" applyFill="1" applyBorder="1" applyAlignment="1">
      <alignment horizontal="center" vertical="center"/>
    </xf>
    <xf numFmtId="38" fontId="56" fillId="7" borderId="89" xfId="7" applyFont="1" applyFill="1" applyBorder="1" applyAlignment="1">
      <alignment horizontal="center" vertical="center"/>
    </xf>
    <xf numFmtId="38" fontId="56" fillId="0" borderId="23" xfId="7" applyFont="1" applyBorder="1" applyAlignment="1">
      <alignment horizontal="center" vertical="center"/>
    </xf>
    <xf numFmtId="38" fontId="56" fillId="0" borderId="3" xfId="7" applyFont="1" applyBorder="1" applyAlignment="1">
      <alignment horizontal="center" vertical="center"/>
    </xf>
    <xf numFmtId="0" fontId="24" fillId="0" borderId="1" xfId="6" applyBorder="1" applyAlignment="1">
      <alignment horizontal="center" vertical="center" wrapText="1"/>
    </xf>
    <xf numFmtId="0" fontId="24" fillId="0" borderId="1" xfId="6" applyBorder="1" applyAlignment="1">
      <alignment horizontal="center" vertical="center"/>
    </xf>
    <xf numFmtId="0" fontId="24" fillId="0" borderId="4" xfId="6" applyBorder="1" applyAlignment="1">
      <alignment horizontal="center" vertical="center"/>
    </xf>
    <xf numFmtId="0" fontId="24" fillId="0" borderId="91" xfId="6" applyBorder="1" applyAlignment="1">
      <alignment horizontal="center" vertical="center"/>
    </xf>
    <xf numFmtId="0" fontId="24" fillId="0" borderId="83" xfId="6" applyBorder="1" applyAlignment="1">
      <alignment horizontal="center" vertical="center"/>
    </xf>
    <xf numFmtId="0" fontId="24" fillId="0" borderId="87" xfId="6" applyBorder="1" applyAlignment="1">
      <alignment horizontal="center" vertical="center"/>
    </xf>
    <xf numFmtId="0" fontId="24" fillId="0" borderId="92" xfId="6" applyBorder="1" applyAlignment="1">
      <alignment horizontal="center" vertical="center"/>
    </xf>
    <xf numFmtId="0" fontId="24" fillId="0" borderId="84" xfId="6" applyBorder="1" applyAlignment="1">
      <alignment horizontal="center" vertical="center"/>
    </xf>
    <xf numFmtId="0" fontId="24" fillId="0" borderId="11" xfId="6" applyBorder="1" applyAlignment="1">
      <alignment horizontal="center" vertical="center"/>
    </xf>
    <xf numFmtId="0" fontId="24" fillId="0" borderId="85" xfId="6" applyBorder="1" applyAlignment="1">
      <alignment horizontal="center" vertical="center"/>
    </xf>
    <xf numFmtId="0" fontId="24" fillId="0" borderId="86" xfId="6" applyBorder="1" applyAlignment="1">
      <alignment horizontal="center" vertical="center"/>
    </xf>
    <xf numFmtId="0" fontId="24" fillId="0" borderId="22" xfId="6" applyBorder="1" applyAlignment="1">
      <alignment horizontal="center" vertical="center"/>
    </xf>
    <xf numFmtId="0" fontId="24" fillId="0" borderId="10" xfId="6" applyBorder="1" applyAlignment="1">
      <alignment horizontal="center" vertical="center"/>
    </xf>
    <xf numFmtId="0" fontId="24" fillId="0" borderId="88" xfId="6" applyBorder="1" applyAlignment="1">
      <alignment horizontal="center" vertical="center" wrapText="1"/>
    </xf>
    <xf numFmtId="0" fontId="24" fillId="0" borderId="90" xfId="6" applyBorder="1" applyAlignment="1">
      <alignment horizontal="center" vertical="center" wrapText="1"/>
    </xf>
    <xf numFmtId="0" fontId="24" fillId="0" borderId="4" xfId="6" applyBorder="1" applyAlignment="1">
      <alignment horizontal="center" vertical="center" wrapText="1"/>
    </xf>
    <xf numFmtId="0" fontId="24" fillId="0" borderId="5" xfId="6" applyBorder="1" applyAlignment="1">
      <alignment horizontal="center" vertical="center" wrapText="1"/>
    </xf>
    <xf numFmtId="0" fontId="24" fillId="0" borderId="89" xfId="6" applyBorder="1" applyAlignment="1">
      <alignment horizontal="center" vertical="center" wrapText="1"/>
    </xf>
    <xf numFmtId="0" fontId="24" fillId="0" borderId="96" xfId="6" applyBorder="1" applyAlignment="1">
      <alignment horizontal="center" vertical="center" wrapText="1"/>
    </xf>
    <xf numFmtId="0" fontId="24" fillId="0" borderId="10" xfId="6" applyBorder="1" applyAlignment="1">
      <alignment horizontal="center" vertical="center" wrapText="1"/>
    </xf>
    <xf numFmtId="0" fontId="24" fillId="0" borderId="50" xfId="6" applyBorder="1" applyAlignment="1">
      <alignment horizontal="center" vertical="center" wrapText="1"/>
    </xf>
    <xf numFmtId="38" fontId="56" fillId="13" borderId="6" xfId="7" applyFont="1" applyFill="1" applyBorder="1" applyAlignment="1">
      <alignment horizontal="center" vertical="center"/>
    </xf>
    <xf numFmtId="0" fontId="57" fillId="13" borderId="4" xfId="7" applyNumberFormat="1" applyFont="1" applyFill="1" applyBorder="1" applyAlignment="1">
      <alignment horizontal="center" vertical="center" wrapText="1" shrinkToFit="1"/>
    </xf>
    <xf numFmtId="0" fontId="57" fillId="13" borderId="6" xfId="7" applyNumberFormat="1" applyFont="1" applyFill="1" applyBorder="1" applyAlignment="1">
      <alignment horizontal="center" vertical="center" wrapText="1" shrinkToFit="1"/>
    </xf>
    <xf numFmtId="38" fontId="57" fillId="13" borderId="1" xfId="7" applyFont="1" applyFill="1" applyBorder="1" applyAlignment="1">
      <alignment horizontal="center" vertical="center" wrapText="1"/>
    </xf>
    <xf numFmtId="38" fontId="57" fillId="13" borderId="1" xfId="7" applyFont="1" applyFill="1" applyBorder="1" applyAlignment="1">
      <alignment horizontal="center" vertical="center"/>
    </xf>
    <xf numFmtId="0" fontId="56" fillId="0" borderId="83" xfId="0" applyFont="1" applyBorder="1" applyAlignment="1">
      <alignment horizontal="center" vertical="center"/>
    </xf>
    <xf numFmtId="0" fontId="56" fillId="0" borderId="234" xfId="0" applyFont="1" applyBorder="1" applyAlignment="1">
      <alignment horizontal="center" vertical="center"/>
    </xf>
    <xf numFmtId="0" fontId="56" fillId="0" borderId="83" xfId="0" applyFont="1" applyBorder="1" applyAlignment="1">
      <alignment horizontal="center" vertical="center" wrapText="1"/>
    </xf>
    <xf numFmtId="0" fontId="56" fillId="0" borderId="234" xfId="0" applyFont="1" applyBorder="1" applyAlignment="1">
      <alignment horizontal="center" vertical="center" wrapText="1"/>
    </xf>
    <xf numFmtId="0" fontId="56" fillId="0" borderId="98" xfId="0" applyFont="1" applyBorder="1" applyAlignment="1">
      <alignment horizontal="center" vertical="center"/>
    </xf>
    <xf numFmtId="0" fontId="24" fillId="0" borderId="8" xfId="6" applyBorder="1" applyAlignment="1">
      <alignment horizontal="center" vertical="center"/>
    </xf>
    <xf numFmtId="0" fontId="24" fillId="0" borderId="0" xfId="6" applyAlignment="1">
      <alignment horizontal="center" vertical="center"/>
    </xf>
    <xf numFmtId="179" fontId="59" fillId="0" borderId="135" xfId="6" applyNumberFormat="1" applyFont="1" applyBorder="1" applyAlignment="1">
      <alignment horizontal="center" vertical="center" wrapText="1" shrinkToFit="1"/>
    </xf>
    <xf numFmtId="179" fontId="59" fillId="0" borderId="135" xfId="6" applyNumberFormat="1" applyFont="1" applyBorder="1" applyAlignment="1">
      <alignment horizontal="center" vertical="center" shrinkToFit="1"/>
    </xf>
    <xf numFmtId="179" fontId="58" fillId="0" borderId="135" xfId="6" applyNumberFormat="1" applyFont="1" applyBorder="1" applyAlignment="1">
      <alignment horizontal="center" vertical="center" wrapText="1" shrinkToFit="1"/>
    </xf>
    <xf numFmtId="179" fontId="58" fillId="0" borderId="135" xfId="6" applyNumberFormat="1" applyFont="1" applyBorder="1" applyAlignment="1">
      <alignment horizontal="center" vertical="center" shrinkToFit="1"/>
    </xf>
    <xf numFmtId="0" fontId="24" fillId="0" borderId="2" xfId="6" applyBorder="1" applyAlignment="1">
      <alignment horizontal="left" vertical="center"/>
    </xf>
    <xf numFmtId="0" fontId="24" fillId="0" borderId="3" xfId="6" applyBorder="1" applyAlignment="1">
      <alignment horizontal="left" vertical="center"/>
    </xf>
    <xf numFmtId="0" fontId="24" fillId="0" borderId="94" xfId="6" applyBorder="1" applyAlignment="1">
      <alignment horizontal="center" vertical="center" wrapText="1"/>
    </xf>
    <xf numFmtId="0" fontId="31" fillId="0" borderId="4" xfId="6" applyFont="1" applyBorder="1" applyAlignment="1">
      <alignment horizontal="center" vertical="center" wrapText="1" shrinkToFit="1"/>
    </xf>
    <xf numFmtId="0" fontId="27" fillId="0" borderId="94" xfId="6" applyFont="1" applyBorder="1" applyAlignment="1">
      <alignment horizontal="center" vertical="center" shrinkToFit="1"/>
    </xf>
    <xf numFmtId="38" fontId="24" fillId="0" borderId="102" xfId="7" applyFont="1" applyBorder="1" applyAlignment="1">
      <alignment horizontal="center" vertical="center"/>
    </xf>
    <xf numFmtId="179" fontId="24" fillId="0" borderId="103" xfId="6" applyNumberFormat="1" applyBorder="1" applyAlignment="1">
      <alignment horizontal="center" vertical="center" shrinkToFit="1"/>
    </xf>
    <xf numFmtId="0" fontId="24" fillId="0" borderId="108" xfId="6" applyBorder="1" applyAlignment="1">
      <alignment horizontal="center" vertical="center"/>
    </xf>
    <xf numFmtId="0" fontId="24" fillId="0" borderId="93" xfId="6" applyBorder="1" applyAlignment="1">
      <alignment horizontal="center" vertical="center"/>
    </xf>
    <xf numFmtId="38" fontId="24" fillId="0" borderId="109" xfId="15" applyFont="1" applyBorder="1" applyAlignment="1">
      <alignment vertical="center"/>
    </xf>
    <xf numFmtId="38" fontId="24" fillId="0" borderId="94" xfId="15" applyFont="1" applyBorder="1" applyAlignment="1">
      <alignment vertical="center"/>
    </xf>
    <xf numFmtId="0" fontId="24" fillId="0" borderId="7" xfId="6" applyBorder="1" applyAlignment="1">
      <alignment horizontal="center" vertical="center"/>
    </xf>
    <xf numFmtId="0" fontId="24" fillId="0" borderId="101" xfId="6" applyBorder="1" applyAlignment="1">
      <alignment horizontal="center" vertical="center"/>
    </xf>
    <xf numFmtId="0" fontId="24" fillId="0" borderId="100" xfId="6" applyBorder="1" applyAlignment="1">
      <alignment horizontal="center" vertical="center"/>
    </xf>
    <xf numFmtId="0" fontId="24" fillId="0" borderId="89" xfId="6" applyBorder="1" applyAlignment="1">
      <alignment horizontal="center" vertical="center"/>
    </xf>
    <xf numFmtId="0" fontId="24" fillId="0" borderId="88" xfId="6" applyBorder="1" applyAlignment="1">
      <alignment horizontal="center" vertical="center"/>
    </xf>
    <xf numFmtId="0" fontId="24" fillId="0" borderId="83" xfId="6" applyBorder="1" applyAlignment="1">
      <alignment horizontal="center" vertical="center" wrapText="1"/>
    </xf>
    <xf numFmtId="0" fontId="24" fillId="0" borderId="92" xfId="6" applyBorder="1" applyAlignment="1">
      <alignment horizontal="center" vertical="center" wrapText="1"/>
    </xf>
    <xf numFmtId="38" fontId="24" fillId="0" borderId="109" xfId="7" applyFont="1" applyBorder="1" applyAlignment="1">
      <alignment horizontal="center" vertical="center"/>
    </xf>
    <xf numFmtId="38" fontId="24" fillId="0" borderId="5" xfId="7" applyFont="1" applyBorder="1" applyAlignment="1">
      <alignment horizontal="center" vertical="center"/>
    </xf>
    <xf numFmtId="38" fontId="24" fillId="0" borderId="5" xfId="15" applyFont="1" applyBorder="1" applyAlignment="1">
      <alignment vertical="center"/>
    </xf>
    <xf numFmtId="38" fontId="24" fillId="0" borderId="94" xfId="7" applyFont="1" applyBorder="1" applyAlignment="1">
      <alignment horizontal="center" vertical="center"/>
    </xf>
    <xf numFmtId="179" fontId="24" fillId="0" borderId="115" xfId="6" applyNumberFormat="1" applyBorder="1" applyAlignment="1">
      <alignment horizontal="center" vertical="center"/>
    </xf>
    <xf numFmtId="179" fontId="24" fillId="0" borderId="116" xfId="6" applyNumberFormat="1" applyBorder="1" applyAlignment="1">
      <alignment horizontal="center" vertical="center"/>
    </xf>
    <xf numFmtId="179" fontId="58" fillId="0" borderId="98" xfId="6" applyNumberFormat="1" applyFont="1" applyBorder="1" applyAlignment="1">
      <alignment horizontal="center" vertical="center" wrapText="1" shrinkToFit="1"/>
    </xf>
    <xf numFmtId="179" fontId="58" fillId="0" borderId="92" xfId="6" applyNumberFormat="1" applyFont="1" applyBorder="1" applyAlignment="1">
      <alignment horizontal="center" vertical="center" shrinkToFit="1"/>
    </xf>
    <xf numFmtId="179" fontId="24" fillId="0" borderId="98" xfId="6" applyNumberFormat="1" applyBorder="1" applyAlignment="1">
      <alignment horizontal="center" vertical="center" shrinkToFit="1"/>
    </xf>
    <xf numFmtId="179" fontId="24" fillId="0" borderId="92" xfId="6" applyNumberFormat="1" applyBorder="1" applyAlignment="1">
      <alignment horizontal="center" vertical="center" shrinkToFit="1"/>
    </xf>
    <xf numFmtId="0" fontId="27" fillId="9" borderId="2" xfId="6" applyFont="1" applyFill="1" applyBorder="1" applyAlignment="1">
      <alignment horizontal="center" vertical="center"/>
    </xf>
    <xf numFmtId="0" fontId="27" fillId="9" borderId="3" xfId="6" applyFont="1" applyFill="1" applyBorder="1" applyAlignment="1">
      <alignment horizontal="center" vertical="center"/>
    </xf>
    <xf numFmtId="0" fontId="27" fillId="0" borderId="2" xfId="6" applyFont="1" applyBorder="1" applyAlignment="1">
      <alignment horizontal="center" vertical="center"/>
    </xf>
    <xf numFmtId="0" fontId="27" fillId="0" borderId="3" xfId="6" applyFont="1" applyBorder="1" applyAlignment="1">
      <alignment horizontal="center" vertical="center"/>
    </xf>
    <xf numFmtId="0" fontId="34" fillId="0" borderId="0" xfId="6" applyFont="1" applyAlignment="1">
      <alignment horizontal="right" vertical="center"/>
    </xf>
    <xf numFmtId="0" fontId="27" fillId="0" borderId="120" xfId="6" applyFont="1" applyBorder="1" applyAlignment="1">
      <alignment horizontal="center" vertical="center"/>
    </xf>
    <xf numFmtId="0" fontId="27" fillId="0" borderId="121" xfId="6" applyFont="1" applyBorder="1" applyAlignment="1">
      <alignment horizontal="center" vertical="center"/>
    </xf>
    <xf numFmtId="0" fontId="27" fillId="0" borderId="122" xfId="6" applyFont="1" applyBorder="1" applyAlignment="1">
      <alignment horizontal="center" vertical="center"/>
    </xf>
    <xf numFmtId="0" fontId="27" fillId="0" borderId="119" xfId="6" applyFont="1" applyBorder="1" applyAlignment="1">
      <alignment horizontal="center" vertical="center"/>
    </xf>
    <xf numFmtId="0" fontId="27" fillId="0" borderId="123" xfId="6" applyFont="1" applyBorder="1" applyAlignment="1">
      <alignment horizontal="center" vertical="center"/>
    </xf>
    <xf numFmtId="0" fontId="27" fillId="0" borderId="129" xfId="6" applyFont="1" applyBorder="1" applyAlignment="1">
      <alignment horizontal="center" vertical="center"/>
    </xf>
    <xf numFmtId="0" fontId="27" fillId="0" borderId="99" xfId="6" applyFont="1" applyBorder="1" applyAlignment="1">
      <alignment horizontal="center" vertical="center"/>
    </xf>
    <xf numFmtId="0" fontId="27" fillId="0" borderId="6" xfId="6" applyFont="1" applyBorder="1" applyAlignment="1">
      <alignment horizontal="center" vertical="center"/>
    </xf>
    <xf numFmtId="0" fontId="27" fillId="0" borderId="89" xfId="6" applyFont="1" applyBorder="1" applyAlignment="1">
      <alignment horizontal="center" vertical="center"/>
    </xf>
    <xf numFmtId="0" fontId="27" fillId="0" borderId="1" xfId="6" applyFont="1" applyBorder="1" applyAlignment="1">
      <alignment horizontal="center" vertical="center"/>
    </xf>
    <xf numFmtId="0" fontId="27" fillId="0" borderId="124" xfId="6" applyFont="1" applyBorder="1" applyAlignment="1">
      <alignment horizontal="center" vertical="center" wrapText="1"/>
    </xf>
    <xf numFmtId="0" fontId="27" fillId="0" borderId="125" xfId="6" applyFont="1" applyBorder="1" applyAlignment="1">
      <alignment horizontal="center" vertical="center" wrapText="1"/>
    </xf>
    <xf numFmtId="0" fontId="27" fillId="0" borderId="12" xfId="6" applyFont="1" applyBorder="1" applyAlignment="1">
      <alignment horizontal="center" vertical="center" wrapText="1"/>
    </xf>
    <xf numFmtId="0" fontId="27" fillId="0" borderId="86" xfId="6" applyFont="1" applyBorder="1" applyAlignment="1">
      <alignment horizontal="center" vertical="center" wrapText="1"/>
    </xf>
    <xf numFmtId="0" fontId="27" fillId="0" borderId="126" xfId="6" applyFont="1" applyBorder="1" applyAlignment="1">
      <alignment horizontal="center" vertical="center" wrapText="1"/>
    </xf>
    <xf numFmtId="0" fontId="27" fillId="0" borderId="127" xfId="6" applyFont="1" applyBorder="1" applyAlignment="1">
      <alignment horizontal="center" vertical="center" wrapText="1"/>
    </xf>
    <xf numFmtId="0" fontId="27" fillId="0" borderId="50" xfId="6" applyFont="1" applyBorder="1" applyAlignment="1">
      <alignment horizontal="center" vertical="center" wrapText="1"/>
    </xf>
    <xf numFmtId="0" fontId="27" fillId="0" borderId="23" xfId="6" applyFont="1" applyBorder="1" applyAlignment="1">
      <alignment horizontal="center" vertical="center" wrapText="1"/>
    </xf>
    <xf numFmtId="0" fontId="27" fillId="0" borderId="8" xfId="6" applyFont="1" applyBorder="1" applyAlignment="1">
      <alignment horizontal="center" vertical="center" wrapText="1" shrinkToFit="1"/>
    </xf>
    <xf numFmtId="0" fontId="27" fillId="0" borderId="128" xfId="6" applyFont="1" applyBorder="1" applyAlignment="1">
      <alignment horizontal="center" vertical="center" wrapText="1" shrinkToFit="1"/>
    </xf>
    <xf numFmtId="0" fontId="27" fillId="0" borderId="9" xfId="6" applyFont="1" applyBorder="1" applyAlignment="1">
      <alignment horizontal="center" vertical="center" wrapText="1" shrinkToFit="1"/>
    </xf>
    <xf numFmtId="0" fontId="27" fillId="0" borderId="125" xfId="6" applyFont="1" applyBorder="1" applyAlignment="1">
      <alignment horizontal="center" vertical="center" wrapText="1" shrinkToFit="1"/>
    </xf>
    <xf numFmtId="0" fontId="27" fillId="11" borderId="133" xfId="6" applyFont="1" applyFill="1" applyBorder="1" applyAlignment="1">
      <alignment horizontal="center" vertical="center"/>
    </xf>
    <xf numFmtId="0" fontId="27" fillId="11" borderId="134" xfId="6" applyFont="1" applyFill="1" applyBorder="1" applyAlignment="1">
      <alignment horizontal="center" vertical="center"/>
    </xf>
    <xf numFmtId="0" fontId="27" fillId="11" borderId="132" xfId="6" applyFont="1" applyFill="1" applyBorder="1" applyAlignment="1">
      <alignment horizontal="center" vertical="center"/>
    </xf>
    <xf numFmtId="0" fontId="27" fillId="11" borderId="141" xfId="6" applyFont="1" applyFill="1" applyBorder="1" applyAlignment="1">
      <alignment horizontal="center" vertical="center"/>
    </xf>
    <xf numFmtId="0" fontId="27" fillId="11" borderId="143" xfId="6" applyFont="1" applyFill="1" applyBorder="1" applyAlignment="1">
      <alignment horizontal="center" vertical="center"/>
    </xf>
    <xf numFmtId="0" fontId="27" fillId="11" borderId="144" xfId="6" applyFont="1" applyFill="1" applyBorder="1" applyAlignment="1">
      <alignment horizontal="center" vertical="center"/>
    </xf>
    <xf numFmtId="0" fontId="27" fillId="11" borderId="146" xfId="6" applyFont="1" applyFill="1" applyBorder="1" applyAlignment="1">
      <alignment horizontal="center" vertical="center"/>
    </xf>
    <xf numFmtId="0" fontId="27" fillId="0" borderId="147" xfId="6" applyFont="1" applyBorder="1" applyAlignment="1">
      <alignment horizontal="center" vertical="center"/>
    </xf>
    <xf numFmtId="0" fontId="27" fillId="0" borderId="148" xfId="6" applyFont="1" applyBorder="1" applyAlignment="1">
      <alignment horizontal="center" vertical="center"/>
    </xf>
    <xf numFmtId="0" fontId="27" fillId="0" borderId="149" xfId="6" applyFont="1" applyBorder="1" applyAlignment="1">
      <alignment horizontal="center" vertical="center"/>
    </xf>
    <xf numFmtId="0" fontId="27" fillId="0" borderId="108" xfId="6" applyFont="1" applyBorder="1" applyAlignment="1">
      <alignment horizontal="center" vertical="center"/>
    </xf>
    <xf numFmtId="0" fontId="27" fillId="6" borderId="132" xfId="6" applyFont="1" applyFill="1" applyBorder="1" applyAlignment="1">
      <alignment horizontal="center" vertical="center"/>
    </xf>
    <xf numFmtId="0" fontId="27" fillId="6" borderId="133" xfId="6" applyFont="1" applyFill="1" applyBorder="1" applyAlignment="1">
      <alignment horizontal="center" vertical="center"/>
    </xf>
    <xf numFmtId="0" fontId="27" fillId="6" borderId="134" xfId="6" applyFont="1" applyFill="1" applyBorder="1" applyAlignment="1">
      <alignment horizontal="center" vertical="center"/>
    </xf>
    <xf numFmtId="0" fontId="30" fillId="0" borderId="152" xfId="6" applyFont="1" applyBorder="1" applyAlignment="1">
      <alignment vertical="center" shrinkToFit="1"/>
    </xf>
    <xf numFmtId="0" fontId="30" fillId="0" borderId="150" xfId="6" applyFont="1" applyBorder="1" applyAlignment="1">
      <alignment vertical="center" shrinkToFit="1"/>
    </xf>
    <xf numFmtId="0" fontId="30" fillId="0" borderId="151" xfId="6" applyFont="1" applyBorder="1" applyAlignment="1">
      <alignment vertical="center" shrinkToFit="1"/>
    </xf>
    <xf numFmtId="38" fontId="27" fillId="0" borderId="153" xfId="7" applyFont="1" applyBorder="1" applyAlignment="1">
      <alignment horizontal="center" vertical="center"/>
    </xf>
    <xf numFmtId="38" fontId="27" fillId="0" borderId="157" xfId="7" applyFont="1" applyBorder="1" applyAlignment="1">
      <alignment horizontal="center" vertical="center"/>
    </xf>
    <xf numFmtId="0" fontId="27" fillId="10" borderId="84" xfId="6" applyFont="1" applyFill="1" applyBorder="1" applyAlignment="1">
      <alignment horizontal="center" vertical="center"/>
    </xf>
    <xf numFmtId="0" fontId="27" fillId="10" borderId="11" xfId="6" applyFont="1" applyFill="1" applyBorder="1" applyAlignment="1">
      <alignment horizontal="center" vertical="center"/>
    </xf>
    <xf numFmtId="0" fontId="27" fillId="10" borderId="85" xfId="6" applyFont="1" applyFill="1" applyBorder="1" applyAlignment="1">
      <alignment horizontal="center" vertical="center"/>
    </xf>
    <xf numFmtId="0" fontId="27" fillId="6" borderId="84" xfId="6" applyFont="1" applyFill="1" applyBorder="1" applyAlignment="1">
      <alignment horizontal="center" vertical="center"/>
    </xf>
    <xf numFmtId="0" fontId="27" fillId="6" borderId="11" xfId="6" applyFont="1" applyFill="1" applyBorder="1" applyAlignment="1">
      <alignment horizontal="center" vertical="center"/>
    </xf>
    <xf numFmtId="0" fontId="27" fillId="6" borderId="85" xfId="6" applyFont="1" applyFill="1" applyBorder="1" applyAlignment="1">
      <alignment horizontal="center" vertical="center"/>
    </xf>
    <xf numFmtId="0" fontId="36" fillId="0" borderId="156" xfId="6" applyFont="1" applyBorder="1" applyAlignment="1">
      <alignment vertical="center"/>
    </xf>
    <xf numFmtId="0" fontId="36" fillId="0" borderId="48" xfId="6" applyFont="1" applyBorder="1" applyAlignment="1">
      <alignment vertical="center"/>
    </xf>
    <xf numFmtId="0" fontId="36" fillId="0" borderId="155" xfId="6" applyFont="1" applyBorder="1" applyAlignment="1">
      <alignment vertical="center"/>
    </xf>
    <xf numFmtId="38" fontId="27" fillId="0" borderId="34" xfId="7" applyFont="1" applyBorder="1" applyAlignment="1">
      <alignment horizontal="center" vertical="center"/>
    </xf>
    <xf numFmtId="38" fontId="27" fillId="0" borderId="5" xfId="7" applyFont="1" applyBorder="1" applyAlignment="1">
      <alignment horizontal="center" vertical="center"/>
    </xf>
    <xf numFmtId="38" fontId="27" fillId="0" borderId="6" xfId="7" applyFont="1" applyBorder="1" applyAlignment="1">
      <alignment horizontal="center" vertical="center"/>
    </xf>
    <xf numFmtId="0" fontId="27" fillId="0" borderId="88" xfId="6" applyFont="1" applyBorder="1" applyAlignment="1">
      <alignment horizontal="center" vertical="center" wrapText="1"/>
    </xf>
    <xf numFmtId="0" fontId="27" fillId="0" borderId="90" xfId="6" applyFont="1" applyBorder="1" applyAlignment="1">
      <alignment horizontal="center" vertical="center" wrapText="1"/>
    </xf>
    <xf numFmtId="0" fontId="27" fillId="0" borderId="99" xfId="6" applyFont="1" applyBorder="1" applyAlignment="1">
      <alignment horizontal="center" vertical="center" wrapText="1"/>
    </xf>
    <xf numFmtId="0" fontId="27" fillId="0" borderId="84" xfId="6" applyFont="1" applyBorder="1" applyAlignment="1">
      <alignment horizontal="center" vertical="center"/>
    </xf>
    <xf numFmtId="0" fontId="27" fillId="0" borderId="11" xfId="6" applyFont="1" applyBorder="1" applyAlignment="1">
      <alignment horizontal="center" vertical="center"/>
    </xf>
    <xf numFmtId="0" fontId="27" fillId="0" borderId="85" xfId="6" applyFont="1" applyBorder="1" applyAlignment="1">
      <alignment horizontal="center" vertical="center"/>
    </xf>
    <xf numFmtId="0" fontId="27" fillId="0" borderId="52" xfId="6" applyFont="1" applyBorder="1" applyAlignment="1">
      <alignment horizontal="center" vertical="center"/>
    </xf>
    <xf numFmtId="0" fontId="27" fillId="0" borderId="54" xfId="6" applyFont="1" applyBorder="1" applyAlignment="1">
      <alignment horizontal="center" vertical="center"/>
    </xf>
    <xf numFmtId="180" fontId="27" fillId="0" borderId="166" xfId="6" applyNumberFormat="1" applyFont="1" applyBorder="1" applyAlignment="1">
      <alignment horizontal="center" vertical="center"/>
    </xf>
    <xf numFmtId="180" fontId="27" fillId="0" borderId="173" xfId="6" applyNumberFormat="1" applyFont="1" applyBorder="1" applyAlignment="1">
      <alignment horizontal="center" vertical="center"/>
    </xf>
    <xf numFmtId="38" fontId="27" fillId="0" borderId="168" xfId="7" applyFont="1" applyBorder="1" applyAlignment="1">
      <alignment horizontal="center" vertical="center"/>
    </xf>
    <xf numFmtId="38" fontId="27" fillId="0" borderId="137" xfId="7" applyFont="1" applyBorder="1" applyAlignment="1">
      <alignment horizontal="center" vertical="center"/>
    </xf>
    <xf numFmtId="38" fontId="27" fillId="0" borderId="176" xfId="7" applyFont="1" applyBorder="1" applyAlignment="1">
      <alignment horizontal="center" vertical="center"/>
    </xf>
    <xf numFmtId="38" fontId="27" fillId="0" borderId="133" xfId="7" applyFont="1" applyBorder="1" applyAlignment="1">
      <alignment horizontal="center" vertical="center"/>
    </xf>
    <xf numFmtId="38" fontId="27" fillId="0" borderId="177" xfId="7" applyFont="1" applyBorder="1" applyAlignment="1">
      <alignment horizontal="center" vertical="center"/>
    </xf>
    <xf numFmtId="0" fontId="27" fillId="0" borderId="89" xfId="6" applyFont="1" applyBorder="1" applyAlignment="1">
      <alignment horizontal="center" vertical="center" wrapText="1"/>
    </xf>
    <xf numFmtId="38" fontId="27" fillId="0" borderId="147" xfId="7" applyFont="1" applyBorder="1" applyAlignment="1">
      <alignment horizontal="center" vertical="center"/>
    </xf>
    <xf numFmtId="38" fontId="27" fillId="0" borderId="181" xfId="7" applyFont="1" applyBorder="1" applyAlignment="1">
      <alignment horizontal="center" vertical="center"/>
    </xf>
    <xf numFmtId="38" fontId="27" fillId="0" borderId="178" xfId="7" applyFont="1" applyBorder="1" applyAlignment="1">
      <alignment horizontal="center" vertical="center"/>
    </xf>
    <xf numFmtId="38" fontId="27" fillId="0" borderId="184" xfId="7" applyFont="1" applyBorder="1" applyAlignment="1">
      <alignment horizontal="center" vertical="center"/>
    </xf>
    <xf numFmtId="38" fontId="27" fillId="0" borderId="243" xfId="7" applyFont="1" applyBorder="1" applyAlignment="1">
      <alignment horizontal="center" vertical="center"/>
    </xf>
    <xf numFmtId="0" fontId="27" fillId="0" borderId="90" xfId="6" applyFont="1" applyBorder="1" applyAlignment="1">
      <alignment horizontal="center" vertical="center"/>
    </xf>
    <xf numFmtId="38" fontId="27" fillId="0" borderId="179" xfId="7" applyFont="1" applyBorder="1" applyAlignment="1">
      <alignment horizontal="center" vertical="center"/>
    </xf>
    <xf numFmtId="38" fontId="27" fillId="0" borderId="180" xfId="7" applyFont="1" applyBorder="1" applyAlignment="1">
      <alignment horizontal="center" vertical="center"/>
    </xf>
    <xf numFmtId="0" fontId="27" fillId="0" borderId="178" xfId="6" applyFont="1" applyBorder="1" applyAlignment="1">
      <alignment horizontal="center" vertical="center"/>
    </xf>
    <xf numFmtId="0" fontId="27" fillId="0" borderId="184" xfId="6" applyFont="1" applyBorder="1" applyAlignment="1">
      <alignment horizontal="center" vertical="center"/>
    </xf>
    <xf numFmtId="183" fontId="27" fillId="0" borderId="166" xfId="7" applyNumberFormat="1" applyFont="1" applyBorder="1" applyAlignment="1">
      <alignment horizontal="center" vertical="center"/>
    </xf>
    <xf numFmtId="183" fontId="27" fillId="0" borderId="173" xfId="7" applyNumberFormat="1" applyFont="1" applyBorder="1" applyAlignment="1">
      <alignment horizontal="center" vertical="center"/>
    </xf>
    <xf numFmtId="183" fontId="27" fillId="0" borderId="188" xfId="7" applyNumberFormat="1" applyFont="1" applyBorder="1" applyAlignment="1">
      <alignment horizontal="center" vertical="center"/>
    </xf>
    <xf numFmtId="183" fontId="27" fillId="0" borderId="99" xfId="7" applyNumberFormat="1" applyFont="1" applyBorder="1" applyAlignment="1">
      <alignment horizontal="center" vertical="center"/>
    </xf>
    <xf numFmtId="183" fontId="27" fillId="0" borderId="34" xfId="7" applyNumberFormat="1" applyFont="1" applyBorder="1" applyAlignment="1">
      <alignment horizontal="center" vertical="center"/>
    </xf>
    <xf numFmtId="183" fontId="27" fillId="0" borderId="6" xfId="7" applyNumberFormat="1" applyFont="1" applyBorder="1" applyAlignment="1">
      <alignment horizontal="center" vertical="center"/>
    </xf>
    <xf numFmtId="180" fontId="27" fillId="0" borderId="187" xfId="6" applyNumberFormat="1" applyFont="1" applyBorder="1" applyAlignment="1">
      <alignment horizontal="center" vertical="center"/>
    </xf>
    <xf numFmtId="180" fontId="27" fillId="0" borderId="124" xfId="6" applyNumberFormat="1" applyFont="1" applyBorder="1" applyAlignment="1">
      <alignment horizontal="center" vertical="center"/>
    </xf>
    <xf numFmtId="0" fontId="27" fillId="0" borderId="124" xfId="6" applyFont="1" applyBorder="1" applyAlignment="1">
      <alignment horizontal="center" vertical="center"/>
    </xf>
    <xf numFmtId="0" fontId="27" fillId="0" borderId="12" xfId="6" applyFont="1" applyBorder="1" applyAlignment="1">
      <alignment horizontal="center" vertical="center"/>
    </xf>
    <xf numFmtId="184" fontId="27" fillId="0" borderId="124" xfId="6" applyNumberFormat="1" applyFont="1" applyBorder="1" applyAlignment="1">
      <alignment horizontal="center" vertical="center"/>
    </xf>
    <xf numFmtId="184" fontId="27" fillId="0" borderId="12" xfId="6" applyNumberFormat="1" applyFont="1" applyBorder="1" applyAlignment="1">
      <alignment horizontal="center" vertical="center"/>
    </xf>
    <xf numFmtId="184" fontId="27" fillId="0" borderId="125" xfId="6" applyNumberFormat="1" applyFont="1" applyBorder="1" applyAlignment="1">
      <alignment horizontal="center" vertical="center"/>
    </xf>
    <xf numFmtId="184" fontId="27" fillId="0" borderId="84" xfId="6" applyNumberFormat="1" applyFont="1" applyBorder="1" applyAlignment="1">
      <alignment horizontal="center" vertical="center"/>
    </xf>
    <xf numFmtId="184" fontId="27" fillId="0" borderId="11" xfId="6" applyNumberFormat="1" applyFont="1" applyBorder="1" applyAlignment="1">
      <alignment horizontal="center" vertical="center"/>
    </xf>
    <xf numFmtId="184" fontId="27" fillId="0" borderId="85" xfId="6" applyNumberFormat="1" applyFont="1" applyBorder="1" applyAlignment="1">
      <alignment horizontal="center" vertical="center"/>
    </xf>
    <xf numFmtId="0" fontId="30" fillId="0" borderId="84" xfId="6" applyFont="1" applyBorder="1" applyAlignment="1">
      <alignment vertical="center" shrinkToFit="1"/>
    </xf>
    <xf numFmtId="0" fontId="30" fillId="0" borderId="11" xfId="6" applyFont="1" applyBorder="1" applyAlignment="1">
      <alignment vertical="center" shrinkToFit="1"/>
    </xf>
    <xf numFmtId="0" fontId="30" fillId="0" borderId="85" xfId="6" applyFont="1" applyBorder="1" applyAlignment="1">
      <alignment vertical="center" shrinkToFit="1"/>
    </xf>
    <xf numFmtId="38" fontId="27" fillId="0" borderId="188" xfId="7" applyFont="1" applyBorder="1" applyAlignment="1">
      <alignment horizontal="center" vertical="center"/>
    </xf>
    <xf numFmtId="38" fontId="27" fillId="0" borderId="99" xfId="7" applyFont="1" applyBorder="1" applyAlignment="1">
      <alignment horizontal="center" vertical="center"/>
    </xf>
    <xf numFmtId="0" fontId="27" fillId="0" borderId="19" xfId="6" applyFont="1" applyBorder="1" applyAlignment="1">
      <alignment horizontal="center" vertical="center"/>
    </xf>
    <xf numFmtId="0" fontId="27" fillId="0" borderId="24" xfId="6" applyFont="1" applyBorder="1" applyAlignment="1">
      <alignment horizontal="center" vertical="center"/>
    </xf>
    <xf numFmtId="183" fontId="27" fillId="0" borderId="90" xfId="7" applyNumberFormat="1" applyFont="1" applyBorder="1" applyAlignment="1">
      <alignment horizontal="center" vertical="center"/>
    </xf>
    <xf numFmtId="183" fontId="27" fillId="0" borderId="5" xfId="7" applyNumberFormat="1" applyFont="1" applyBorder="1" applyAlignment="1">
      <alignment horizontal="center" vertical="center"/>
    </xf>
    <xf numFmtId="0" fontId="27" fillId="0" borderId="93" xfId="6" applyFont="1" applyBorder="1" applyAlignment="1">
      <alignment horizontal="center" vertical="center"/>
    </xf>
    <xf numFmtId="0" fontId="30" fillId="0" borderId="167" xfId="6" applyFont="1" applyBorder="1" applyAlignment="1">
      <alignment vertical="center" shrinkToFit="1"/>
    </xf>
    <xf numFmtId="0" fontId="30" fillId="0" borderId="49" xfId="6" applyFont="1" applyBorder="1" applyAlignment="1">
      <alignment vertical="center" shrinkToFit="1"/>
    </xf>
    <xf numFmtId="0" fontId="30" fillId="0" borderId="159" xfId="6" applyFont="1" applyBorder="1" applyAlignment="1">
      <alignment vertical="center" shrinkToFit="1"/>
    </xf>
    <xf numFmtId="0" fontId="30" fillId="0" borderId="124" xfId="6" applyFont="1" applyBorder="1" applyAlignment="1">
      <alignment vertical="center" shrinkToFit="1"/>
    </xf>
    <xf numFmtId="0" fontId="30" fillId="0" borderId="12" xfId="6" applyFont="1" applyBorder="1" applyAlignment="1">
      <alignment vertical="center" shrinkToFit="1"/>
    </xf>
    <xf numFmtId="0" fontId="30" fillId="0" borderId="125" xfId="6" applyFont="1" applyBorder="1" applyAlignment="1">
      <alignment vertical="center" shrinkToFit="1"/>
    </xf>
    <xf numFmtId="0" fontId="27" fillId="0" borderId="108" xfId="6" applyFont="1" applyBorder="1" applyAlignment="1">
      <alignment vertical="center"/>
    </xf>
    <xf numFmtId="0" fontId="27" fillId="0" borderId="90" xfId="6" applyFont="1" applyBorder="1" applyAlignment="1">
      <alignment vertical="center"/>
    </xf>
    <xf numFmtId="0" fontId="27" fillId="0" borderId="93" xfId="6" applyFont="1" applyBorder="1" applyAlignment="1">
      <alignment vertical="center"/>
    </xf>
    <xf numFmtId="38" fontId="27" fillId="0" borderId="152" xfId="7" applyFont="1" applyFill="1" applyBorder="1" applyAlignment="1">
      <alignment horizontal="right" vertical="center"/>
    </xf>
    <xf numFmtId="38" fontId="27" fillId="0" borderId="151" xfId="7" applyFont="1" applyFill="1" applyBorder="1" applyAlignment="1">
      <alignment horizontal="right" vertical="center"/>
    </xf>
    <xf numFmtId="0" fontId="30" fillId="0" borderId="141" xfId="6" applyFont="1" applyBorder="1" applyAlignment="1">
      <alignment vertical="center" wrapText="1"/>
    </xf>
    <xf numFmtId="0" fontId="30" fillId="0" borderId="142" xfId="6" applyFont="1" applyBorder="1" applyAlignment="1">
      <alignment vertical="center" wrapText="1"/>
    </xf>
    <xf numFmtId="0" fontId="30" fillId="0" borderId="143" xfId="6" applyFont="1" applyBorder="1" applyAlignment="1">
      <alignment vertical="center" wrapText="1"/>
    </xf>
    <xf numFmtId="0" fontId="30" fillId="0" borderId="127" xfId="6" applyFont="1" applyBorder="1" applyAlignment="1">
      <alignment vertical="center" wrapText="1"/>
    </xf>
    <xf numFmtId="0" fontId="30" fillId="0" borderId="0" xfId="6" applyFont="1" applyAlignment="1">
      <alignment vertical="center" wrapText="1"/>
    </xf>
    <xf numFmtId="0" fontId="30" fillId="0" borderId="128" xfId="6" applyFont="1" applyBorder="1" applyAlignment="1">
      <alignment vertical="center" wrapText="1"/>
    </xf>
    <xf numFmtId="0" fontId="30" fillId="0" borderId="144" xfId="6" applyFont="1" applyBorder="1" applyAlignment="1">
      <alignment vertical="center" wrapText="1"/>
    </xf>
    <xf numFmtId="0" fontId="30" fillId="0" borderId="145" xfId="6" applyFont="1" applyBorder="1" applyAlignment="1">
      <alignment vertical="center" wrapText="1"/>
    </xf>
    <xf numFmtId="0" fontId="30" fillId="0" borderId="146" xfId="6" applyFont="1" applyBorder="1" applyAlignment="1">
      <alignment vertical="center" wrapText="1"/>
    </xf>
    <xf numFmtId="0" fontId="27" fillId="0" borderId="27" xfId="6" applyFont="1" applyBorder="1" applyAlignment="1">
      <alignment vertical="center"/>
    </xf>
    <xf numFmtId="0" fontId="27" fillId="0" borderId="28" xfId="6" applyFont="1" applyBorder="1" applyAlignment="1">
      <alignment horizontal="center" vertical="center"/>
    </xf>
    <xf numFmtId="38" fontId="27" fillId="0" borderId="174" xfId="7" applyFont="1" applyFill="1" applyBorder="1" applyAlignment="1">
      <alignment horizontal="right" vertical="center"/>
    </xf>
    <xf numFmtId="38" fontId="27" fillId="0" borderId="175" xfId="7" applyFont="1" applyFill="1" applyBorder="1" applyAlignment="1">
      <alignment horizontal="right" vertical="center"/>
    </xf>
    <xf numFmtId="0" fontId="27" fillId="0" borderId="86" xfId="6" applyFont="1" applyBorder="1" applyAlignment="1">
      <alignment horizontal="center" vertical="center"/>
    </xf>
    <xf numFmtId="0" fontId="27" fillId="0" borderId="10" xfId="6" applyFont="1" applyBorder="1" applyAlignment="1">
      <alignment horizontal="center" vertical="center"/>
    </xf>
    <xf numFmtId="0" fontId="27" fillId="0" borderId="144" xfId="6" applyFont="1" applyBorder="1" applyAlignment="1">
      <alignment horizontal="center" vertical="center"/>
    </xf>
    <xf numFmtId="0" fontId="27" fillId="0" borderId="97" xfId="6" applyFont="1" applyBorder="1" applyAlignment="1">
      <alignment horizontal="center" vertical="center"/>
    </xf>
    <xf numFmtId="38" fontId="27" fillId="0" borderId="167" xfId="7" applyFont="1" applyBorder="1" applyAlignment="1">
      <alignment horizontal="center" vertical="center"/>
    </xf>
    <xf numFmtId="38" fontId="27" fillId="0" borderId="159" xfId="7" applyFont="1" applyBorder="1" applyAlignment="1">
      <alignment horizontal="center" vertical="center"/>
    </xf>
    <xf numFmtId="38" fontId="27" fillId="0" borderId="190" xfId="7" applyFont="1" applyBorder="1" applyAlignment="1">
      <alignment horizontal="center" vertical="center"/>
    </xf>
    <xf numFmtId="38" fontId="27" fillId="0" borderId="192" xfId="7" applyFont="1" applyBorder="1" applyAlignment="1">
      <alignment horizontal="center" vertical="center"/>
    </xf>
    <xf numFmtId="0" fontId="27" fillId="0" borderId="181" xfId="6" applyFont="1" applyBorder="1" applyAlignment="1">
      <alignment horizontal="center" vertical="center"/>
    </xf>
    <xf numFmtId="0" fontId="27" fillId="9" borderId="194" xfId="6" applyFont="1" applyFill="1" applyBorder="1" applyAlignment="1">
      <alignment horizontal="center" vertical="center"/>
    </xf>
    <xf numFmtId="0" fontId="27" fillId="9" borderId="148" xfId="6" applyFont="1" applyFill="1" applyBorder="1" applyAlignment="1">
      <alignment horizontal="center" vertical="center"/>
    </xf>
    <xf numFmtId="0" fontId="27" fillId="9" borderId="149" xfId="6" applyFont="1" applyFill="1" applyBorder="1" applyAlignment="1">
      <alignment horizontal="center" vertical="center"/>
    </xf>
    <xf numFmtId="0" fontId="27" fillId="0" borderId="197" xfId="6" applyFont="1" applyBorder="1" applyAlignment="1">
      <alignment horizontal="center" vertical="center"/>
    </xf>
    <xf numFmtId="38" fontId="27" fillId="0" borderId="156" xfId="7" applyFont="1" applyFill="1" applyBorder="1" applyAlignment="1">
      <alignment horizontal="center" vertical="center"/>
    </xf>
    <xf numFmtId="38" fontId="27" fillId="0" borderId="155" xfId="7" applyFont="1" applyFill="1" applyBorder="1" applyAlignment="1">
      <alignment horizontal="center" vertical="center"/>
    </xf>
    <xf numFmtId="38" fontId="27" fillId="0" borderId="201" xfId="6" applyNumberFormat="1" applyFont="1" applyBorder="1" applyAlignment="1">
      <alignment vertical="center"/>
    </xf>
    <xf numFmtId="38" fontId="27" fillId="0" borderId="200" xfId="6" applyNumberFormat="1" applyFont="1" applyBorder="1" applyAlignment="1">
      <alignment vertical="center"/>
    </xf>
    <xf numFmtId="0" fontId="27" fillId="0" borderId="195" xfId="6" applyFont="1" applyBorder="1" applyAlignment="1">
      <alignment horizontal="center" vertical="center"/>
    </xf>
    <xf numFmtId="0" fontId="27" fillId="0" borderId="61" xfId="6" applyFont="1" applyBorder="1" applyAlignment="1">
      <alignment horizontal="center" vertical="center"/>
    </xf>
    <xf numFmtId="0" fontId="27" fillId="9" borderId="60" xfId="6" applyFont="1" applyFill="1" applyBorder="1" applyAlignment="1">
      <alignment horizontal="center" vertical="center"/>
    </xf>
    <xf numFmtId="0" fontId="27" fillId="9" borderId="59" xfId="6" applyFont="1" applyFill="1" applyBorder="1" applyAlignment="1">
      <alignment horizontal="center" vertical="center"/>
    </xf>
    <xf numFmtId="0" fontId="27" fillId="9" borderId="196" xfId="6" applyFont="1" applyFill="1" applyBorder="1" applyAlignment="1">
      <alignment horizontal="center" vertical="center"/>
    </xf>
    <xf numFmtId="0" fontId="27" fillId="0" borderId="139" xfId="6" applyFont="1" applyBorder="1" applyAlignment="1">
      <alignment horizontal="center" vertical="center"/>
    </xf>
    <xf numFmtId="38" fontId="27" fillId="0" borderId="120" xfId="6" applyNumberFormat="1" applyFont="1" applyBorder="1" applyAlignment="1">
      <alignment vertical="center"/>
    </xf>
    <xf numFmtId="38" fontId="27" fillId="0" borderId="122" xfId="6" applyNumberFormat="1" applyFont="1" applyBorder="1" applyAlignment="1">
      <alignment vertical="center"/>
    </xf>
    <xf numFmtId="0" fontId="27" fillId="0" borderId="40" xfId="6" applyFont="1" applyBorder="1" applyAlignment="1">
      <alignment horizontal="left" vertical="center"/>
    </xf>
    <xf numFmtId="0" fontId="27" fillId="0" borderId="55" xfId="6" applyFont="1" applyBorder="1" applyAlignment="1">
      <alignment horizontal="left" vertical="center"/>
    </xf>
    <xf numFmtId="0" fontId="24" fillId="0" borderId="2" xfId="6" applyBorder="1" applyAlignment="1">
      <alignment horizontal="center" vertical="center"/>
    </xf>
    <xf numFmtId="0" fontId="24" fillId="0" borderId="3" xfId="6" applyBorder="1" applyAlignment="1">
      <alignment horizontal="center" vertical="center"/>
    </xf>
    <xf numFmtId="0" fontId="27" fillId="0" borderId="83" xfId="6" applyFont="1" applyBorder="1" applyAlignment="1">
      <alignment horizontal="center" vertical="center" wrapText="1"/>
    </xf>
    <xf numFmtId="0" fontId="27" fillId="0" borderId="87" xfId="6" applyFont="1" applyBorder="1" applyAlignment="1">
      <alignment horizontal="center" vertical="center"/>
    </xf>
    <xf numFmtId="0" fontId="27" fillId="0" borderId="92" xfId="6" applyFont="1" applyBorder="1" applyAlignment="1">
      <alignment horizontal="center" vertical="center"/>
    </xf>
    <xf numFmtId="0" fontId="27" fillId="0" borderId="22" xfId="6" applyFont="1" applyBorder="1" applyAlignment="1">
      <alignment horizontal="center" vertical="center"/>
    </xf>
    <xf numFmtId="0" fontId="27" fillId="0" borderId="126" xfId="6" applyFont="1" applyBorder="1" applyAlignment="1">
      <alignment horizontal="center" vertical="center"/>
    </xf>
    <xf numFmtId="0" fontId="27" fillId="0" borderId="125" xfId="6" applyFont="1" applyBorder="1" applyAlignment="1">
      <alignment horizontal="center" vertical="center"/>
    </xf>
    <xf numFmtId="0" fontId="27" fillId="0" borderId="127" xfId="6" applyFont="1" applyBorder="1" applyAlignment="1">
      <alignment horizontal="center" vertical="center"/>
    </xf>
    <xf numFmtId="0" fontId="27" fillId="0" borderId="0" xfId="6" applyFont="1" applyAlignment="1">
      <alignment horizontal="center" vertical="center"/>
    </xf>
    <xf numFmtId="0" fontId="27" fillId="0" borderId="50" xfId="6" applyFont="1" applyBorder="1" applyAlignment="1">
      <alignment horizontal="center" vertical="center"/>
    </xf>
    <xf numFmtId="0" fontId="27" fillId="0" borderId="145" xfId="6" applyFont="1" applyBorder="1" applyAlignment="1">
      <alignment horizontal="center" vertical="center"/>
    </xf>
    <xf numFmtId="0" fontId="53" fillId="0" borderId="0" xfId="0" applyFont="1" applyAlignment="1">
      <alignment horizontal="center" vertical="center"/>
    </xf>
    <xf numFmtId="0" fontId="52" fillId="0" borderId="0" xfId="0" applyFont="1" applyAlignment="1">
      <alignment vertical="center" wrapText="1"/>
    </xf>
  </cellXfs>
  <cellStyles count="20">
    <cellStyle name="パーセント 2" xfId="9"/>
    <cellStyle name="パーセント 3" xfId="10"/>
    <cellStyle name="桁区切り" xfId="1" builtinId="6"/>
    <cellStyle name="桁区切り 2" xfId="7"/>
    <cellStyle name="桁区切り 2 2" xfId="11"/>
    <cellStyle name="桁区切り 3" xfId="8"/>
    <cellStyle name="桁区切り 3 2" xfId="15"/>
    <cellStyle name="桁区切り 3 2 2" xfId="19"/>
    <cellStyle name="桁区切り 3 3" xfId="17"/>
    <cellStyle name="桁区切り 4" xfId="12"/>
    <cellStyle name="標準" xfId="0" builtinId="0"/>
    <cellStyle name="標準 2" xfId="2"/>
    <cellStyle name="標準 2 2" xfId="6"/>
    <cellStyle name="標準 2 3" xfId="16"/>
    <cellStyle name="標準 3" xfId="3"/>
    <cellStyle name="標準 3 2" xfId="13"/>
    <cellStyle name="標準 3 2 2" xfId="18"/>
    <cellStyle name="標準 4" xfId="4"/>
    <cellStyle name="標準 5" xfId="14"/>
    <cellStyle name="未定義" xfId="5"/>
  </cellStyles>
  <dxfs count="2">
    <dxf>
      <font>
        <condense val="0"/>
        <extend val="0"/>
        <color indexed="22"/>
      </font>
    </dxf>
    <dxf>
      <font>
        <condense val="0"/>
        <extend val="0"/>
        <color indexed="22"/>
      </font>
    </dxf>
  </dxfs>
  <tableStyles count="0" defaultTableStyle="TableStyleMedium2" defaultPivotStyle="PivotStyleLight16"/>
  <colors>
    <mruColors>
      <color rgb="FFFFFFCC"/>
      <color rgb="FFB7DEE8"/>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0</xdr:colOff>
      <xdr:row>8</xdr:row>
      <xdr:rowOff>0</xdr:rowOff>
    </xdr:to>
    <xdr:sp macro="" textlink="">
      <xdr:nvSpPr>
        <xdr:cNvPr id="2" name="Line 1">
          <a:extLst>
            <a:ext uri="{FF2B5EF4-FFF2-40B4-BE49-F238E27FC236}">
              <a16:creationId xmlns:a16="http://schemas.microsoft.com/office/drawing/2014/main" id="{00000000-0008-0000-1000-000002000000}"/>
            </a:ext>
          </a:extLst>
        </xdr:cNvPr>
        <xdr:cNvSpPr>
          <a:spLocks noChangeShapeType="1"/>
        </xdr:cNvSpPr>
      </xdr:nvSpPr>
      <xdr:spPr bwMode="auto">
        <a:xfrm>
          <a:off x="9525" y="685800"/>
          <a:ext cx="2381250" cy="285750"/>
        </a:xfrm>
        <a:prstGeom prst="line">
          <a:avLst/>
        </a:prstGeom>
        <a:noFill/>
        <a:ln w="9525">
          <a:solidFill>
            <a:srgbClr val="000000"/>
          </a:solidFill>
          <a:round/>
          <a:headEnd/>
          <a:tailEnd/>
        </a:ln>
      </xdr:spPr>
    </xdr:sp>
    <xdr:clientData/>
  </xdr:twoCellAnchor>
  <xdr:twoCellAnchor>
    <xdr:from>
      <xdr:col>0</xdr:col>
      <xdr:colOff>9525</xdr:colOff>
      <xdr:row>24</xdr:row>
      <xdr:rowOff>28575</xdr:rowOff>
    </xdr:from>
    <xdr:to>
      <xdr:col>3</xdr:col>
      <xdr:colOff>0</xdr:colOff>
      <xdr:row>26</xdr:row>
      <xdr:rowOff>0</xdr:rowOff>
    </xdr:to>
    <xdr:sp macro="" textlink="">
      <xdr:nvSpPr>
        <xdr:cNvPr id="3" name="Line 1">
          <a:extLst>
            <a:ext uri="{FF2B5EF4-FFF2-40B4-BE49-F238E27FC236}">
              <a16:creationId xmlns:a16="http://schemas.microsoft.com/office/drawing/2014/main" id="{00000000-0008-0000-1000-000003000000}"/>
            </a:ext>
          </a:extLst>
        </xdr:cNvPr>
        <xdr:cNvSpPr>
          <a:spLocks noChangeShapeType="1"/>
        </xdr:cNvSpPr>
      </xdr:nvSpPr>
      <xdr:spPr bwMode="auto">
        <a:xfrm>
          <a:off x="9525" y="3790950"/>
          <a:ext cx="2381250" cy="28575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36"/>
  <sheetViews>
    <sheetView showGridLines="0" tabSelected="1" view="pageBreakPreview" zoomScaleNormal="100" zoomScaleSheetLayoutView="100" workbookViewId="0">
      <selection activeCell="B7" sqref="B7:D7"/>
    </sheetView>
  </sheetViews>
  <sheetFormatPr defaultColWidth="9.140625" defaultRowHeight="18" customHeight="1" x14ac:dyDescent="0.15"/>
  <cols>
    <col min="1" max="1" width="1.7109375" style="43" customWidth="1"/>
    <col min="2" max="2" width="35.28515625" style="43" customWidth="1"/>
    <col min="3" max="3" width="13.85546875" style="43" customWidth="1"/>
    <col min="4" max="4" width="44.42578125" style="43" customWidth="1"/>
    <col min="5" max="5" width="1.7109375" style="43" customWidth="1"/>
    <col min="6" max="16384" width="9.140625" style="43"/>
  </cols>
  <sheetData>
    <row r="1" spans="1:4" ht="18" customHeight="1" x14ac:dyDescent="0.15">
      <c r="A1" s="717" t="s">
        <v>23</v>
      </c>
      <c r="B1" s="717"/>
      <c r="C1" s="717"/>
      <c r="D1" s="717"/>
    </row>
    <row r="3" spans="1:4" ht="18" customHeight="1" x14ac:dyDescent="0.15">
      <c r="B3" s="717" t="s">
        <v>603</v>
      </c>
      <c r="C3" s="717"/>
      <c r="D3" s="717"/>
    </row>
    <row r="5" spans="1:4" ht="18" customHeight="1" x14ac:dyDescent="0.15">
      <c r="B5" s="718" t="s">
        <v>772</v>
      </c>
      <c r="C5" s="718"/>
      <c r="D5" s="718"/>
    </row>
    <row r="7" spans="1:4" ht="18" customHeight="1" x14ac:dyDescent="0.15">
      <c r="B7" s="716" t="s">
        <v>597</v>
      </c>
      <c r="C7" s="716"/>
      <c r="D7" s="716"/>
    </row>
    <row r="8" spans="1:4" ht="18" customHeight="1" x14ac:dyDescent="0.15">
      <c r="C8" s="43" t="s">
        <v>343</v>
      </c>
    </row>
    <row r="9" spans="1:4" ht="18" customHeight="1" x14ac:dyDescent="0.15">
      <c r="C9" s="44" t="s">
        <v>24</v>
      </c>
      <c r="D9" s="44"/>
    </row>
    <row r="10" spans="1:4" ht="18" customHeight="1" x14ac:dyDescent="0.15">
      <c r="C10" s="44" t="s">
        <v>25</v>
      </c>
      <c r="D10" s="44"/>
    </row>
    <row r="11" spans="1:4" ht="18" customHeight="1" x14ac:dyDescent="0.15">
      <c r="C11" s="44" t="s">
        <v>26</v>
      </c>
      <c r="D11" s="45"/>
    </row>
    <row r="13" spans="1:4" ht="33.75" customHeight="1" x14ac:dyDescent="0.15">
      <c r="B13" s="719" t="s">
        <v>599</v>
      </c>
      <c r="C13" s="719"/>
      <c r="D13" s="719"/>
    </row>
    <row r="15" spans="1:4" ht="18" customHeight="1" x14ac:dyDescent="0.15">
      <c r="B15" s="4" t="s">
        <v>27</v>
      </c>
      <c r="C15" s="4" t="s">
        <v>28</v>
      </c>
      <c r="D15" s="4" t="s">
        <v>29</v>
      </c>
    </row>
    <row r="16" spans="1:4" ht="18" customHeight="1" x14ac:dyDescent="0.15">
      <c r="B16" s="46" t="s">
        <v>30</v>
      </c>
      <c r="C16" s="47" t="s">
        <v>868</v>
      </c>
      <c r="D16" s="46"/>
    </row>
    <row r="17" spans="2:4" ht="18" customHeight="1" x14ac:dyDescent="0.15">
      <c r="B17" s="48" t="s">
        <v>31</v>
      </c>
      <c r="C17" s="49"/>
      <c r="D17" s="48"/>
    </row>
    <row r="18" spans="2:4" ht="18" customHeight="1" x14ac:dyDescent="0.15">
      <c r="B18" s="48" t="s">
        <v>32</v>
      </c>
      <c r="C18" s="49"/>
      <c r="D18" s="48"/>
    </row>
    <row r="19" spans="2:4" ht="18" customHeight="1" x14ac:dyDescent="0.15">
      <c r="B19" s="48" t="s">
        <v>33</v>
      </c>
      <c r="C19" s="49"/>
      <c r="D19" s="48"/>
    </row>
    <row r="20" spans="2:4" ht="18" customHeight="1" x14ac:dyDescent="0.15">
      <c r="B20" s="48" t="s">
        <v>342</v>
      </c>
      <c r="C20" s="49"/>
      <c r="D20" s="48"/>
    </row>
    <row r="21" spans="2:4" ht="18" customHeight="1" x14ac:dyDescent="0.15">
      <c r="B21" s="48" t="s">
        <v>34</v>
      </c>
      <c r="C21" s="49"/>
      <c r="D21" s="48"/>
    </row>
    <row r="22" spans="2:4" ht="18" customHeight="1" x14ac:dyDescent="0.15">
      <c r="B22" s="50" t="s">
        <v>13</v>
      </c>
      <c r="C22" s="51"/>
      <c r="D22" s="50"/>
    </row>
    <row r="23" spans="2:4" ht="18" customHeight="1" x14ac:dyDescent="0.15">
      <c r="B23" s="4" t="s">
        <v>3</v>
      </c>
      <c r="C23" s="52"/>
      <c r="D23" s="5"/>
    </row>
    <row r="25" spans="2:4" ht="18" customHeight="1" x14ac:dyDescent="0.15">
      <c r="C25" s="53" t="s">
        <v>35</v>
      </c>
    </row>
    <row r="26" spans="2:4" ht="18" customHeight="1" x14ac:dyDescent="0.15">
      <c r="C26" s="44" t="s">
        <v>36</v>
      </c>
      <c r="D26" s="44"/>
    </row>
    <row r="27" spans="2:4" ht="18" customHeight="1" x14ac:dyDescent="0.15">
      <c r="C27" s="44" t="s">
        <v>37</v>
      </c>
      <c r="D27" s="44"/>
    </row>
    <row r="28" spans="2:4" ht="18" customHeight="1" x14ac:dyDescent="0.15">
      <c r="C28" s="44" t="s">
        <v>38</v>
      </c>
      <c r="D28" s="44"/>
    </row>
    <row r="29" spans="2:4" ht="18" customHeight="1" x14ac:dyDescent="0.15">
      <c r="C29" s="44" t="s">
        <v>39</v>
      </c>
      <c r="D29" s="44"/>
    </row>
    <row r="30" spans="2:4" ht="18" customHeight="1" x14ac:dyDescent="0.15">
      <c r="C30" s="44" t="s">
        <v>40</v>
      </c>
      <c r="D30" s="44"/>
    </row>
    <row r="31" spans="2:4" ht="18" customHeight="1" x14ac:dyDescent="0.15">
      <c r="C31" s="44" t="s">
        <v>867</v>
      </c>
      <c r="D31" s="44"/>
    </row>
    <row r="32" spans="2:4" ht="18" customHeight="1" x14ac:dyDescent="0.15">
      <c r="C32" s="44" t="s">
        <v>41</v>
      </c>
      <c r="D32" s="44"/>
    </row>
    <row r="34" spans="2:8" ht="18" customHeight="1" x14ac:dyDescent="0.15">
      <c r="E34" s="54"/>
      <c r="F34" s="54"/>
      <c r="G34" s="54"/>
      <c r="H34" s="54"/>
    </row>
    <row r="35" spans="2:8" ht="18" customHeight="1" x14ac:dyDescent="0.15">
      <c r="B35" s="43" t="s">
        <v>344</v>
      </c>
      <c r="C35" s="54"/>
      <c r="D35" s="54"/>
    </row>
    <row r="36" spans="2:8" ht="18" customHeight="1" x14ac:dyDescent="0.15">
      <c r="B36" s="716" t="s">
        <v>345</v>
      </c>
      <c r="C36" s="716"/>
      <c r="D36" s="716"/>
    </row>
  </sheetData>
  <mergeCells count="6">
    <mergeCell ref="B36:D36"/>
    <mergeCell ref="A1:D1"/>
    <mergeCell ref="B3:D3"/>
    <mergeCell ref="B5:D5"/>
    <mergeCell ref="B7:D7"/>
    <mergeCell ref="B13:D13"/>
  </mergeCells>
  <phoneticPr fontId="7"/>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N191"/>
  <sheetViews>
    <sheetView view="pageBreakPreview" zoomScale="115" zoomScaleNormal="100" zoomScaleSheetLayoutView="115" workbookViewId="0">
      <selection activeCell="A3" sqref="A3:G3"/>
    </sheetView>
  </sheetViews>
  <sheetFormatPr defaultRowHeight="12" x14ac:dyDescent="0.15"/>
  <cols>
    <col min="1" max="1" width="7.28515625" customWidth="1"/>
    <col min="2" max="2" width="14.85546875" style="383" customWidth="1"/>
    <col min="3" max="3" width="7.7109375" style="383" customWidth="1"/>
    <col min="4" max="6" width="17" customWidth="1"/>
    <col min="7" max="7" width="17.7109375" customWidth="1"/>
    <col min="11" max="22" width="5.7109375" customWidth="1"/>
  </cols>
  <sheetData>
    <row r="1" spans="1:14" x14ac:dyDescent="0.15">
      <c r="E1" s="1"/>
      <c r="F1" s="380"/>
      <c r="G1" s="380" t="s">
        <v>891</v>
      </c>
    </row>
    <row r="2" spans="1:14" ht="3.75" customHeight="1" x14ac:dyDescent="0.15"/>
    <row r="3" spans="1:14" ht="17.25" x14ac:dyDescent="0.15">
      <c r="A3" s="829" t="s">
        <v>786</v>
      </c>
      <c r="B3" s="829"/>
      <c r="C3" s="829"/>
      <c r="D3" s="829"/>
      <c r="E3" s="829"/>
      <c r="F3" s="829"/>
      <c r="G3" s="829"/>
    </row>
    <row r="4" spans="1:14" ht="13.5" customHeight="1" x14ac:dyDescent="0.15">
      <c r="A4" s="382"/>
      <c r="B4" s="382"/>
      <c r="C4" s="382"/>
      <c r="D4" s="382"/>
      <c r="E4" s="382"/>
      <c r="F4" s="382"/>
      <c r="G4" s="382"/>
    </row>
    <row r="5" spans="1:14" ht="13.5" x14ac:dyDescent="0.15">
      <c r="A5" s="830" t="s">
        <v>838</v>
      </c>
      <c r="B5" s="831"/>
      <c r="C5" s="831"/>
      <c r="D5" s="831"/>
      <c r="E5" s="831"/>
      <c r="F5" s="832" t="s">
        <v>833</v>
      </c>
      <c r="G5" s="833"/>
    </row>
    <row r="6" spans="1:14" ht="17.25" customHeight="1" x14ac:dyDescent="0.15">
      <c r="A6" s="651" t="s">
        <v>777</v>
      </c>
      <c r="B6" s="824" t="s">
        <v>834</v>
      </c>
      <c r="C6" s="825"/>
      <c r="D6" s="825"/>
      <c r="E6" s="826"/>
      <c r="F6" s="827" t="s">
        <v>829</v>
      </c>
      <c r="G6" s="828"/>
    </row>
    <row r="7" spans="1:14" ht="17.25" customHeight="1" x14ac:dyDescent="0.15">
      <c r="A7" s="651" t="s">
        <v>778</v>
      </c>
      <c r="B7" s="824" t="s">
        <v>835</v>
      </c>
      <c r="C7" s="825"/>
      <c r="D7" s="825"/>
      <c r="E7" s="826"/>
      <c r="F7" s="827" t="s">
        <v>830</v>
      </c>
      <c r="G7" s="828"/>
    </row>
    <row r="8" spans="1:14" ht="17.25" customHeight="1" x14ac:dyDescent="0.15">
      <c r="A8" s="651" t="s">
        <v>779</v>
      </c>
      <c r="B8" s="824" t="s">
        <v>836</v>
      </c>
      <c r="C8" s="825"/>
      <c r="D8" s="825"/>
      <c r="E8" s="826"/>
      <c r="F8" s="827" t="s">
        <v>831</v>
      </c>
      <c r="G8" s="828"/>
    </row>
    <row r="9" spans="1:14" ht="17.25" customHeight="1" x14ac:dyDescent="0.15">
      <c r="A9" s="651" t="s">
        <v>780</v>
      </c>
      <c r="B9" s="824" t="s">
        <v>837</v>
      </c>
      <c r="C9" s="825"/>
      <c r="D9" s="825"/>
      <c r="E9" s="826"/>
      <c r="F9" s="827" t="s">
        <v>832</v>
      </c>
      <c r="G9" s="828"/>
    </row>
    <row r="10" spans="1:14" ht="17.25" x14ac:dyDescent="0.15">
      <c r="A10" s="382"/>
      <c r="B10" s="382"/>
      <c r="C10" s="382"/>
      <c r="D10" s="382"/>
      <c r="E10" s="382"/>
      <c r="F10" s="382"/>
      <c r="G10" s="382"/>
    </row>
    <row r="11" spans="1:14" ht="17.25" x14ac:dyDescent="0.15">
      <c r="A11" s="829" t="s">
        <v>562</v>
      </c>
      <c r="B11" s="829"/>
      <c r="C11" s="829"/>
      <c r="D11" s="829"/>
      <c r="E11" s="829"/>
      <c r="F11" s="829"/>
      <c r="G11" s="829"/>
    </row>
    <row r="12" spans="1:14" ht="19.5" customHeight="1" x14ac:dyDescent="0.15">
      <c r="A12" s="409" t="s">
        <v>500</v>
      </c>
      <c r="G12" s="377" t="s">
        <v>2</v>
      </c>
    </row>
    <row r="13" spans="1:14" ht="18.75" customHeight="1" x14ac:dyDescent="0.15">
      <c r="A13" s="821" t="s">
        <v>271</v>
      </c>
      <c r="B13" s="821" t="s">
        <v>272</v>
      </c>
      <c r="C13" s="821" t="s">
        <v>810</v>
      </c>
      <c r="D13" s="822" t="s">
        <v>921</v>
      </c>
      <c r="E13" s="822"/>
      <c r="F13" s="822"/>
      <c r="G13" s="821" t="s">
        <v>275</v>
      </c>
    </row>
    <row r="14" spans="1:14" ht="18" customHeight="1" x14ac:dyDescent="0.15">
      <c r="A14" s="821"/>
      <c r="B14" s="821"/>
      <c r="C14" s="821"/>
      <c r="D14" s="822" t="s">
        <v>922</v>
      </c>
      <c r="E14" s="822" t="s">
        <v>923</v>
      </c>
      <c r="F14" s="822" t="s">
        <v>924</v>
      </c>
      <c r="G14" s="821"/>
    </row>
    <row r="15" spans="1:14" ht="12.75" customHeight="1" x14ac:dyDescent="0.15">
      <c r="A15" s="821"/>
      <c r="B15" s="821"/>
      <c r="C15" s="821"/>
      <c r="D15" s="822"/>
      <c r="E15" s="822"/>
      <c r="F15" s="822"/>
      <c r="G15" s="821"/>
    </row>
    <row r="16" spans="1:14" ht="12" customHeight="1" x14ac:dyDescent="0.15">
      <c r="A16" s="387">
        <v>1</v>
      </c>
      <c r="B16" s="618" t="s">
        <v>449</v>
      </c>
      <c r="C16" s="618"/>
      <c r="D16" s="479"/>
      <c r="E16" s="479"/>
      <c r="F16" s="479"/>
      <c r="G16" s="480">
        <f>SUM(D16:F16)</f>
        <v>0</v>
      </c>
      <c r="N16" t="str">
        <f>IF(C16="第4期",D16,"")</f>
        <v/>
      </c>
    </row>
    <row r="17" spans="1:7" ht="12" customHeight="1" x14ac:dyDescent="0.15">
      <c r="A17" s="385">
        <f>A16+1</f>
        <v>2</v>
      </c>
      <c r="B17" s="578" t="s">
        <v>450</v>
      </c>
      <c r="C17" s="578"/>
      <c r="D17" s="477"/>
      <c r="E17" s="477"/>
      <c r="F17" s="477"/>
      <c r="G17" s="480">
        <f t="shared" ref="G17:G98" si="0">SUM(D17:F17)</f>
        <v>0</v>
      </c>
    </row>
    <row r="18" spans="1:7" ht="12" customHeight="1" x14ac:dyDescent="0.15">
      <c r="A18" s="385">
        <f t="shared" ref="A18:A90" si="1">A17+1</f>
        <v>3</v>
      </c>
      <c r="B18" s="578" t="s">
        <v>451</v>
      </c>
      <c r="C18" s="578"/>
      <c r="D18" s="477"/>
      <c r="E18" s="477"/>
      <c r="F18" s="477"/>
      <c r="G18" s="480">
        <f t="shared" si="0"/>
        <v>0</v>
      </c>
    </row>
    <row r="19" spans="1:7" ht="12" customHeight="1" x14ac:dyDescent="0.15">
      <c r="A19" s="385">
        <f t="shared" si="1"/>
        <v>4</v>
      </c>
      <c r="B19" s="578" t="s">
        <v>452</v>
      </c>
      <c r="C19" s="578"/>
      <c r="D19" s="477"/>
      <c r="E19" s="477"/>
      <c r="F19" s="477"/>
      <c r="G19" s="480">
        <f t="shared" si="0"/>
        <v>0</v>
      </c>
    </row>
    <row r="20" spans="1:7" ht="12" customHeight="1" x14ac:dyDescent="0.15">
      <c r="A20" s="385">
        <f t="shared" si="1"/>
        <v>5</v>
      </c>
      <c r="B20" s="578" t="s">
        <v>453</v>
      </c>
      <c r="C20" s="578"/>
      <c r="D20" s="477"/>
      <c r="E20" s="477"/>
      <c r="F20" s="477"/>
      <c r="G20" s="480">
        <f t="shared" si="0"/>
        <v>0</v>
      </c>
    </row>
    <row r="21" spans="1:7" ht="12" customHeight="1" x14ac:dyDescent="0.15">
      <c r="A21" s="385">
        <f t="shared" si="1"/>
        <v>6</v>
      </c>
      <c r="B21" s="578" t="s">
        <v>454</v>
      </c>
      <c r="C21" s="578"/>
      <c r="D21" s="477"/>
      <c r="E21" s="477"/>
      <c r="F21" s="477"/>
      <c r="G21" s="480">
        <f t="shared" si="0"/>
        <v>0</v>
      </c>
    </row>
    <row r="22" spans="1:7" ht="12" customHeight="1" x14ac:dyDescent="0.15">
      <c r="A22" s="385">
        <f t="shared" si="1"/>
        <v>7</v>
      </c>
      <c r="B22" s="578" t="s">
        <v>455</v>
      </c>
      <c r="C22" s="578"/>
      <c r="D22" s="477"/>
      <c r="E22" s="477"/>
      <c r="F22" s="477"/>
      <c r="G22" s="480">
        <f t="shared" si="0"/>
        <v>0</v>
      </c>
    </row>
    <row r="23" spans="1:7" ht="12" customHeight="1" x14ac:dyDescent="0.15">
      <c r="A23" s="385">
        <f t="shared" si="1"/>
        <v>8</v>
      </c>
      <c r="B23" s="578" t="s">
        <v>456</v>
      </c>
      <c r="C23" s="578"/>
      <c r="D23" s="477"/>
      <c r="E23" s="477"/>
      <c r="F23" s="477"/>
      <c r="G23" s="480">
        <f t="shared" si="0"/>
        <v>0</v>
      </c>
    </row>
    <row r="24" spans="1:7" ht="12" customHeight="1" x14ac:dyDescent="0.15">
      <c r="A24" s="385">
        <f t="shared" si="1"/>
        <v>9</v>
      </c>
      <c r="B24" s="578" t="s">
        <v>457</v>
      </c>
      <c r="C24" s="578"/>
      <c r="D24" s="477"/>
      <c r="E24" s="477"/>
      <c r="F24" s="477"/>
      <c r="G24" s="480">
        <f t="shared" si="0"/>
        <v>0</v>
      </c>
    </row>
    <row r="25" spans="1:7" ht="12" customHeight="1" x14ac:dyDescent="0.15">
      <c r="A25" s="385">
        <f t="shared" si="1"/>
        <v>10</v>
      </c>
      <c r="B25" s="578" t="s">
        <v>458</v>
      </c>
      <c r="C25" s="578"/>
      <c r="D25" s="477"/>
      <c r="E25" s="477"/>
      <c r="F25" s="477"/>
      <c r="G25" s="480">
        <f t="shared" si="0"/>
        <v>0</v>
      </c>
    </row>
    <row r="26" spans="1:7" ht="12" customHeight="1" x14ac:dyDescent="0.15">
      <c r="A26" s="385">
        <f t="shared" si="1"/>
        <v>11</v>
      </c>
      <c r="B26" s="578" t="s">
        <v>459</v>
      </c>
      <c r="C26" s="578"/>
      <c r="D26" s="477"/>
      <c r="E26" s="477"/>
      <c r="F26" s="477"/>
      <c r="G26" s="480">
        <f t="shared" si="0"/>
        <v>0</v>
      </c>
    </row>
    <row r="27" spans="1:7" ht="12" customHeight="1" x14ac:dyDescent="0.15">
      <c r="A27" s="385">
        <f t="shared" si="1"/>
        <v>12</v>
      </c>
      <c r="B27" s="578" t="s">
        <v>460</v>
      </c>
      <c r="C27" s="578"/>
      <c r="D27" s="477"/>
      <c r="E27" s="477"/>
      <c r="F27" s="477"/>
      <c r="G27" s="480">
        <f t="shared" si="0"/>
        <v>0</v>
      </c>
    </row>
    <row r="28" spans="1:7" ht="12" customHeight="1" x14ac:dyDescent="0.15">
      <c r="A28" s="385">
        <f t="shared" si="1"/>
        <v>13</v>
      </c>
      <c r="B28" s="578" t="s">
        <v>461</v>
      </c>
      <c r="C28" s="578"/>
      <c r="D28" s="477"/>
      <c r="E28" s="477"/>
      <c r="F28" s="477"/>
      <c r="G28" s="480">
        <f t="shared" si="0"/>
        <v>0</v>
      </c>
    </row>
    <row r="29" spans="1:7" ht="12" customHeight="1" x14ac:dyDescent="0.15">
      <c r="A29" s="385">
        <f t="shared" si="1"/>
        <v>14</v>
      </c>
      <c r="B29" s="578" t="s">
        <v>462</v>
      </c>
      <c r="C29" s="578"/>
      <c r="D29" s="477"/>
      <c r="E29" s="477"/>
      <c r="F29" s="477"/>
      <c r="G29" s="480">
        <f t="shared" si="0"/>
        <v>0</v>
      </c>
    </row>
    <row r="30" spans="1:7" ht="12" customHeight="1" x14ac:dyDescent="0.15">
      <c r="A30" s="385">
        <f t="shared" si="1"/>
        <v>15</v>
      </c>
      <c r="B30" s="578" t="s">
        <v>463</v>
      </c>
      <c r="C30" s="578"/>
      <c r="D30" s="477"/>
      <c r="E30" s="477"/>
      <c r="F30" s="477"/>
      <c r="G30" s="480">
        <f t="shared" si="0"/>
        <v>0</v>
      </c>
    </row>
    <row r="31" spans="1:7" ht="12" customHeight="1" x14ac:dyDescent="0.15">
      <c r="A31" s="385">
        <f t="shared" si="1"/>
        <v>16</v>
      </c>
      <c r="B31" s="578" t="s">
        <v>464</v>
      </c>
      <c r="C31" s="578"/>
      <c r="D31" s="477"/>
      <c r="E31" s="477"/>
      <c r="F31" s="477"/>
      <c r="G31" s="480">
        <f t="shared" si="0"/>
        <v>0</v>
      </c>
    </row>
    <row r="32" spans="1:7" ht="12" customHeight="1" x14ac:dyDescent="0.15">
      <c r="A32" s="385">
        <f t="shared" si="1"/>
        <v>17</v>
      </c>
      <c r="B32" s="578" t="s">
        <v>609</v>
      </c>
      <c r="C32" s="578"/>
      <c r="D32" s="477"/>
      <c r="E32" s="477"/>
      <c r="F32" s="477"/>
      <c r="G32" s="480">
        <f t="shared" si="0"/>
        <v>0</v>
      </c>
    </row>
    <row r="33" spans="1:7" ht="12" customHeight="1" x14ac:dyDescent="0.15">
      <c r="A33" s="385">
        <f t="shared" si="1"/>
        <v>18</v>
      </c>
      <c r="B33" s="578" t="s">
        <v>465</v>
      </c>
      <c r="C33" s="578"/>
      <c r="D33" s="477"/>
      <c r="E33" s="477"/>
      <c r="F33" s="477"/>
      <c r="G33" s="480">
        <f t="shared" si="0"/>
        <v>0</v>
      </c>
    </row>
    <row r="34" spans="1:7" ht="12" customHeight="1" x14ac:dyDescent="0.15">
      <c r="A34" s="385">
        <f t="shared" si="1"/>
        <v>19</v>
      </c>
      <c r="B34" s="578" t="s">
        <v>466</v>
      </c>
      <c r="C34" s="578"/>
      <c r="D34" s="477"/>
      <c r="E34" s="477"/>
      <c r="F34" s="477"/>
      <c r="G34" s="480">
        <f t="shared" si="0"/>
        <v>0</v>
      </c>
    </row>
    <row r="35" spans="1:7" ht="12" customHeight="1" x14ac:dyDescent="0.15">
      <c r="A35" s="385">
        <f t="shared" si="1"/>
        <v>20</v>
      </c>
      <c r="B35" s="578" t="s">
        <v>467</v>
      </c>
      <c r="C35" s="578"/>
      <c r="D35" s="477"/>
      <c r="E35" s="477"/>
      <c r="F35" s="477"/>
      <c r="G35" s="480">
        <f t="shared" si="0"/>
        <v>0</v>
      </c>
    </row>
    <row r="36" spans="1:7" ht="12" customHeight="1" x14ac:dyDescent="0.15">
      <c r="A36" s="385">
        <f t="shared" si="1"/>
        <v>21</v>
      </c>
      <c r="B36" s="578" t="s">
        <v>468</v>
      </c>
      <c r="C36" s="578"/>
      <c r="D36" s="477"/>
      <c r="E36" s="477"/>
      <c r="F36" s="477"/>
      <c r="G36" s="480">
        <f t="shared" si="0"/>
        <v>0</v>
      </c>
    </row>
    <row r="37" spans="1:7" ht="12" customHeight="1" x14ac:dyDescent="0.15">
      <c r="A37" s="385">
        <f t="shared" si="1"/>
        <v>22</v>
      </c>
      <c r="B37" s="578" t="s">
        <v>469</v>
      </c>
      <c r="C37" s="578"/>
      <c r="D37" s="477"/>
      <c r="E37" s="477"/>
      <c r="F37" s="477"/>
      <c r="G37" s="480">
        <f t="shared" si="0"/>
        <v>0</v>
      </c>
    </row>
    <row r="38" spans="1:7" ht="12" customHeight="1" x14ac:dyDescent="0.15">
      <c r="A38" s="385">
        <f t="shared" si="1"/>
        <v>23</v>
      </c>
      <c r="B38" s="578" t="s">
        <v>470</v>
      </c>
      <c r="C38" s="578"/>
      <c r="D38" s="477"/>
      <c r="E38" s="477"/>
      <c r="F38" s="477"/>
      <c r="G38" s="480">
        <f t="shared" si="0"/>
        <v>0</v>
      </c>
    </row>
    <row r="39" spans="1:7" ht="12" customHeight="1" x14ac:dyDescent="0.15">
      <c r="A39" s="385">
        <f t="shared" si="1"/>
        <v>24</v>
      </c>
      <c r="B39" s="578" t="s">
        <v>471</v>
      </c>
      <c r="C39" s="578"/>
      <c r="D39" s="477"/>
      <c r="E39" s="477"/>
      <c r="F39" s="477"/>
      <c r="G39" s="480">
        <f t="shared" si="0"/>
        <v>0</v>
      </c>
    </row>
    <row r="40" spans="1:7" ht="12" customHeight="1" x14ac:dyDescent="0.15">
      <c r="A40" s="385">
        <f t="shared" si="1"/>
        <v>25</v>
      </c>
      <c r="B40" s="578" t="s">
        <v>472</v>
      </c>
      <c r="C40" s="578"/>
      <c r="D40" s="477"/>
      <c r="E40" s="477"/>
      <c r="F40" s="477"/>
      <c r="G40" s="480">
        <f t="shared" si="0"/>
        <v>0</v>
      </c>
    </row>
    <row r="41" spans="1:7" ht="12" customHeight="1" x14ac:dyDescent="0.15">
      <c r="A41" s="385">
        <f t="shared" si="1"/>
        <v>26</v>
      </c>
      <c r="B41" s="578" t="s">
        <v>473</v>
      </c>
      <c r="C41" s="578"/>
      <c r="D41" s="477"/>
      <c r="E41" s="477"/>
      <c r="F41" s="477"/>
      <c r="G41" s="480">
        <f t="shared" si="0"/>
        <v>0</v>
      </c>
    </row>
    <row r="42" spans="1:7" ht="12" customHeight="1" x14ac:dyDescent="0.15">
      <c r="A42" s="385">
        <f t="shared" si="1"/>
        <v>27</v>
      </c>
      <c r="B42" s="578" t="s">
        <v>610</v>
      </c>
      <c r="C42" s="578"/>
      <c r="D42" s="477"/>
      <c r="E42" s="477"/>
      <c r="F42" s="477"/>
      <c r="G42" s="480">
        <f t="shared" si="0"/>
        <v>0</v>
      </c>
    </row>
    <row r="43" spans="1:7" ht="12" customHeight="1" x14ac:dyDescent="0.15">
      <c r="A43" s="385">
        <f t="shared" si="1"/>
        <v>28</v>
      </c>
      <c r="B43" s="578" t="s">
        <v>611</v>
      </c>
      <c r="C43" s="578"/>
      <c r="D43" s="477"/>
      <c r="E43" s="477"/>
      <c r="F43" s="477"/>
      <c r="G43" s="480">
        <f t="shared" si="0"/>
        <v>0</v>
      </c>
    </row>
    <row r="44" spans="1:7" ht="12" customHeight="1" x14ac:dyDescent="0.15">
      <c r="A44" s="385">
        <f t="shared" si="1"/>
        <v>29</v>
      </c>
      <c r="B44" s="578" t="s">
        <v>612</v>
      </c>
      <c r="C44" s="578"/>
      <c r="D44" s="477"/>
      <c r="E44" s="477"/>
      <c r="F44" s="477"/>
      <c r="G44" s="480">
        <f t="shared" si="0"/>
        <v>0</v>
      </c>
    </row>
    <row r="45" spans="1:7" ht="12" customHeight="1" x14ac:dyDescent="0.15">
      <c r="A45" s="385">
        <f t="shared" si="1"/>
        <v>30</v>
      </c>
      <c r="B45" s="578" t="s">
        <v>613</v>
      </c>
      <c r="C45" s="578"/>
      <c r="D45" s="477"/>
      <c r="E45" s="477"/>
      <c r="F45" s="477"/>
      <c r="G45" s="480">
        <f t="shared" si="0"/>
        <v>0</v>
      </c>
    </row>
    <row r="46" spans="1:7" ht="12" customHeight="1" x14ac:dyDescent="0.15">
      <c r="A46" s="385">
        <f t="shared" si="1"/>
        <v>31</v>
      </c>
      <c r="B46" s="578" t="s">
        <v>474</v>
      </c>
      <c r="C46" s="578"/>
      <c r="D46" s="477"/>
      <c r="E46" s="477"/>
      <c r="F46" s="477"/>
      <c r="G46" s="480">
        <f t="shared" si="0"/>
        <v>0</v>
      </c>
    </row>
    <row r="47" spans="1:7" ht="12" customHeight="1" x14ac:dyDescent="0.15">
      <c r="A47" s="385">
        <f t="shared" si="1"/>
        <v>32</v>
      </c>
      <c r="B47" s="578" t="s">
        <v>475</v>
      </c>
      <c r="C47" s="578"/>
      <c r="D47" s="477"/>
      <c r="E47" s="477"/>
      <c r="F47" s="477"/>
      <c r="G47" s="480">
        <f t="shared" si="0"/>
        <v>0</v>
      </c>
    </row>
    <row r="48" spans="1:7" ht="12" customHeight="1" x14ac:dyDescent="0.15">
      <c r="A48" s="385">
        <f t="shared" si="1"/>
        <v>33</v>
      </c>
      <c r="B48" s="578" t="s">
        <v>614</v>
      </c>
      <c r="C48" s="578"/>
      <c r="D48" s="477"/>
      <c r="E48" s="477"/>
      <c r="F48" s="477"/>
      <c r="G48" s="480">
        <f t="shared" si="0"/>
        <v>0</v>
      </c>
    </row>
    <row r="49" spans="1:7" ht="12" customHeight="1" x14ac:dyDescent="0.15">
      <c r="A49" s="385">
        <f t="shared" si="1"/>
        <v>34</v>
      </c>
      <c r="B49" s="578" t="s">
        <v>615</v>
      </c>
      <c r="C49" s="578"/>
      <c r="D49" s="477"/>
      <c r="E49" s="477"/>
      <c r="F49" s="477"/>
      <c r="G49" s="480">
        <f t="shared" si="0"/>
        <v>0</v>
      </c>
    </row>
    <row r="50" spans="1:7" ht="12" customHeight="1" x14ac:dyDescent="0.15">
      <c r="A50" s="385">
        <f t="shared" si="1"/>
        <v>35</v>
      </c>
      <c r="B50" s="578" t="s">
        <v>476</v>
      </c>
      <c r="C50" s="578"/>
      <c r="D50" s="477"/>
      <c r="E50" s="477"/>
      <c r="F50" s="477"/>
      <c r="G50" s="480">
        <f t="shared" si="0"/>
        <v>0</v>
      </c>
    </row>
    <row r="51" spans="1:7" ht="12" customHeight="1" x14ac:dyDescent="0.15">
      <c r="A51" s="385">
        <f t="shared" si="1"/>
        <v>36</v>
      </c>
      <c r="B51" s="578" t="s">
        <v>616</v>
      </c>
      <c r="C51" s="578"/>
      <c r="D51" s="477"/>
      <c r="E51" s="477"/>
      <c r="F51" s="477"/>
      <c r="G51" s="480">
        <f t="shared" si="0"/>
        <v>0</v>
      </c>
    </row>
    <row r="52" spans="1:7" ht="12" customHeight="1" x14ac:dyDescent="0.15">
      <c r="A52" s="385">
        <f t="shared" si="1"/>
        <v>37</v>
      </c>
      <c r="B52" s="578" t="s">
        <v>477</v>
      </c>
      <c r="C52" s="578"/>
      <c r="D52" s="477"/>
      <c r="E52" s="477"/>
      <c r="F52" s="477"/>
      <c r="G52" s="480">
        <f t="shared" si="0"/>
        <v>0</v>
      </c>
    </row>
    <row r="53" spans="1:7" ht="12" customHeight="1" x14ac:dyDescent="0.15">
      <c r="A53" s="385">
        <f t="shared" si="1"/>
        <v>38</v>
      </c>
      <c r="B53" s="578" t="s">
        <v>478</v>
      </c>
      <c r="C53" s="578"/>
      <c r="D53" s="477"/>
      <c r="E53" s="477"/>
      <c r="F53" s="477"/>
      <c r="G53" s="480">
        <f t="shared" si="0"/>
        <v>0</v>
      </c>
    </row>
    <row r="54" spans="1:7" ht="12" customHeight="1" x14ac:dyDescent="0.15">
      <c r="A54" s="385">
        <f t="shared" si="1"/>
        <v>39</v>
      </c>
      <c r="B54" s="578" t="s">
        <v>479</v>
      </c>
      <c r="C54" s="578"/>
      <c r="D54" s="477"/>
      <c r="E54" s="477"/>
      <c r="F54" s="477"/>
      <c r="G54" s="480">
        <f t="shared" si="0"/>
        <v>0</v>
      </c>
    </row>
    <row r="55" spans="1:7" ht="12" customHeight="1" x14ac:dyDescent="0.15">
      <c r="A55" s="385">
        <f t="shared" si="1"/>
        <v>40</v>
      </c>
      <c r="B55" s="578" t="s">
        <v>480</v>
      </c>
      <c r="C55" s="578"/>
      <c r="D55" s="477"/>
      <c r="E55" s="477"/>
      <c r="F55" s="477"/>
      <c r="G55" s="480">
        <f t="shared" si="0"/>
        <v>0</v>
      </c>
    </row>
    <row r="56" spans="1:7" ht="12" customHeight="1" x14ac:dyDescent="0.15">
      <c r="A56" s="385">
        <f t="shared" si="1"/>
        <v>41</v>
      </c>
      <c r="B56" s="578" t="s">
        <v>481</v>
      </c>
      <c r="C56" s="578"/>
      <c r="D56" s="477"/>
      <c r="E56" s="477"/>
      <c r="F56" s="477"/>
      <c r="G56" s="480">
        <f t="shared" si="0"/>
        <v>0</v>
      </c>
    </row>
    <row r="57" spans="1:7" ht="12" customHeight="1" x14ac:dyDescent="0.15">
      <c r="A57" s="385">
        <f t="shared" si="1"/>
        <v>42</v>
      </c>
      <c r="B57" s="578" t="s">
        <v>482</v>
      </c>
      <c r="C57" s="578"/>
      <c r="D57" s="477"/>
      <c r="E57" s="477"/>
      <c r="F57" s="477"/>
      <c r="G57" s="480">
        <f t="shared" si="0"/>
        <v>0</v>
      </c>
    </row>
    <row r="58" spans="1:7" ht="12" customHeight="1" x14ac:dyDescent="0.15">
      <c r="A58" s="385">
        <f t="shared" si="1"/>
        <v>43</v>
      </c>
      <c r="B58" s="578" t="s">
        <v>617</v>
      </c>
      <c r="C58" s="578"/>
      <c r="D58" s="477"/>
      <c r="E58" s="477"/>
      <c r="F58" s="477"/>
      <c r="G58" s="480">
        <f t="shared" si="0"/>
        <v>0</v>
      </c>
    </row>
    <row r="59" spans="1:7" ht="12" customHeight="1" x14ac:dyDescent="0.15">
      <c r="A59" s="385">
        <f t="shared" si="1"/>
        <v>44</v>
      </c>
      <c r="B59" s="578" t="s">
        <v>483</v>
      </c>
      <c r="C59" s="578"/>
      <c r="D59" s="477"/>
      <c r="E59" s="477"/>
      <c r="F59" s="477"/>
      <c r="G59" s="480">
        <f t="shared" si="0"/>
        <v>0</v>
      </c>
    </row>
    <row r="60" spans="1:7" ht="12" customHeight="1" x14ac:dyDescent="0.15">
      <c r="A60" s="385">
        <f t="shared" si="1"/>
        <v>45</v>
      </c>
      <c r="B60" s="578" t="s">
        <v>484</v>
      </c>
      <c r="C60" s="578"/>
      <c r="D60" s="477"/>
      <c r="E60" s="477"/>
      <c r="F60" s="477"/>
      <c r="G60" s="480">
        <f t="shared" si="0"/>
        <v>0</v>
      </c>
    </row>
    <row r="61" spans="1:7" ht="12" customHeight="1" x14ac:dyDescent="0.15">
      <c r="A61" s="385">
        <f t="shared" si="1"/>
        <v>46</v>
      </c>
      <c r="B61" s="578" t="s">
        <v>618</v>
      </c>
      <c r="C61" s="578"/>
      <c r="D61" s="477"/>
      <c r="E61" s="477"/>
      <c r="F61" s="477"/>
      <c r="G61" s="480">
        <f t="shared" si="0"/>
        <v>0</v>
      </c>
    </row>
    <row r="62" spans="1:7" ht="12" customHeight="1" x14ac:dyDescent="0.15">
      <c r="A62" s="385">
        <f t="shared" si="1"/>
        <v>47</v>
      </c>
      <c r="B62" s="578" t="s">
        <v>485</v>
      </c>
      <c r="C62" s="578"/>
      <c r="D62" s="477"/>
      <c r="E62" s="477"/>
      <c r="F62" s="477"/>
      <c r="G62" s="480">
        <f t="shared" si="0"/>
        <v>0</v>
      </c>
    </row>
    <row r="63" spans="1:7" ht="12" customHeight="1" x14ac:dyDescent="0.15">
      <c r="A63" s="385">
        <f t="shared" si="1"/>
        <v>48</v>
      </c>
      <c r="B63" s="578" t="s">
        <v>619</v>
      </c>
      <c r="C63" s="578"/>
      <c r="D63" s="477"/>
      <c r="E63" s="477"/>
      <c r="F63" s="477"/>
      <c r="G63" s="480">
        <f t="shared" si="0"/>
        <v>0</v>
      </c>
    </row>
    <row r="64" spans="1:7" ht="12" customHeight="1" x14ac:dyDescent="0.15">
      <c r="A64" s="385">
        <f t="shared" si="1"/>
        <v>49</v>
      </c>
      <c r="B64" s="578" t="s">
        <v>620</v>
      </c>
      <c r="C64" s="578"/>
      <c r="D64" s="477"/>
      <c r="E64" s="477"/>
      <c r="F64" s="477"/>
      <c r="G64" s="480">
        <f>SUM(D64:F64)</f>
        <v>0</v>
      </c>
    </row>
    <row r="65" spans="1:7" ht="12" customHeight="1" x14ac:dyDescent="0.15">
      <c r="A65" s="385">
        <f t="shared" si="1"/>
        <v>50</v>
      </c>
      <c r="B65" s="578" t="s">
        <v>641</v>
      </c>
      <c r="C65" s="578"/>
      <c r="D65" s="477"/>
      <c r="E65" s="477"/>
      <c r="F65" s="477"/>
      <c r="G65" s="480">
        <f t="shared" ref="G65:G97" si="2">SUM(D65:F65)</f>
        <v>0</v>
      </c>
    </row>
    <row r="66" spans="1:7" ht="12" customHeight="1" x14ac:dyDescent="0.15">
      <c r="A66" s="385">
        <f t="shared" si="1"/>
        <v>51</v>
      </c>
      <c r="B66" s="578" t="s">
        <v>621</v>
      </c>
      <c r="C66" s="578"/>
      <c r="D66" s="477"/>
      <c r="E66" s="477"/>
      <c r="F66" s="477"/>
      <c r="G66" s="480">
        <f t="shared" si="2"/>
        <v>0</v>
      </c>
    </row>
    <row r="67" spans="1:7" ht="12" customHeight="1" x14ac:dyDescent="0.15">
      <c r="A67" s="385">
        <f t="shared" si="1"/>
        <v>52</v>
      </c>
      <c r="B67" s="578" t="s">
        <v>622</v>
      </c>
      <c r="C67" s="578"/>
      <c r="D67" s="477"/>
      <c r="E67" s="477"/>
      <c r="F67" s="477"/>
      <c r="G67" s="480">
        <f t="shared" si="2"/>
        <v>0</v>
      </c>
    </row>
    <row r="68" spans="1:7" ht="12" customHeight="1" x14ac:dyDescent="0.15">
      <c r="A68" s="385">
        <f t="shared" si="1"/>
        <v>53</v>
      </c>
      <c r="B68" s="578" t="s">
        <v>623</v>
      </c>
      <c r="C68" s="578"/>
      <c r="D68" s="477"/>
      <c r="E68" s="477"/>
      <c r="F68" s="477"/>
      <c r="G68" s="480">
        <f t="shared" si="2"/>
        <v>0</v>
      </c>
    </row>
    <row r="69" spans="1:7" ht="12" customHeight="1" x14ac:dyDescent="0.15">
      <c r="A69" s="385">
        <f t="shared" si="1"/>
        <v>54</v>
      </c>
      <c r="B69" s="578" t="s">
        <v>624</v>
      </c>
      <c r="C69" s="578"/>
      <c r="D69" s="477"/>
      <c r="E69" s="477"/>
      <c r="F69" s="477"/>
      <c r="G69" s="480">
        <f t="shared" si="2"/>
        <v>0</v>
      </c>
    </row>
    <row r="70" spans="1:7" ht="12" customHeight="1" x14ac:dyDescent="0.15">
      <c r="A70" s="385">
        <f t="shared" si="1"/>
        <v>55</v>
      </c>
      <c r="B70" s="578" t="s">
        <v>625</v>
      </c>
      <c r="C70" s="578"/>
      <c r="D70" s="477"/>
      <c r="E70" s="477"/>
      <c r="F70" s="477"/>
      <c r="G70" s="480">
        <f t="shared" si="2"/>
        <v>0</v>
      </c>
    </row>
    <row r="71" spans="1:7" ht="12" customHeight="1" x14ac:dyDescent="0.15">
      <c r="A71" s="385">
        <f t="shared" si="1"/>
        <v>56</v>
      </c>
      <c r="B71" s="578" t="s">
        <v>626</v>
      </c>
      <c r="C71" s="578"/>
      <c r="D71" s="477"/>
      <c r="E71" s="477"/>
      <c r="F71" s="477"/>
      <c r="G71" s="480">
        <f t="shared" si="2"/>
        <v>0</v>
      </c>
    </row>
    <row r="72" spans="1:7" ht="12" customHeight="1" x14ac:dyDescent="0.15">
      <c r="A72" s="385">
        <f t="shared" si="1"/>
        <v>57</v>
      </c>
      <c r="B72" s="578" t="s">
        <v>627</v>
      </c>
      <c r="C72" s="578"/>
      <c r="D72" s="477"/>
      <c r="E72" s="477"/>
      <c r="F72" s="477"/>
      <c r="G72" s="480">
        <f t="shared" si="2"/>
        <v>0</v>
      </c>
    </row>
    <row r="73" spans="1:7" ht="12" customHeight="1" x14ac:dyDescent="0.15">
      <c r="A73" s="385">
        <f t="shared" si="1"/>
        <v>58</v>
      </c>
      <c r="B73" s="578" t="s">
        <v>628</v>
      </c>
      <c r="C73" s="578"/>
      <c r="D73" s="477"/>
      <c r="E73" s="477"/>
      <c r="F73" s="477"/>
      <c r="G73" s="480">
        <f t="shared" si="2"/>
        <v>0</v>
      </c>
    </row>
    <row r="74" spans="1:7" ht="12" customHeight="1" x14ac:dyDescent="0.15">
      <c r="A74" s="385">
        <f t="shared" si="1"/>
        <v>59</v>
      </c>
      <c r="B74" s="578" t="s">
        <v>629</v>
      </c>
      <c r="C74" s="578"/>
      <c r="D74" s="477"/>
      <c r="E74" s="477"/>
      <c r="F74" s="477"/>
      <c r="G74" s="480">
        <f t="shared" si="2"/>
        <v>0</v>
      </c>
    </row>
    <row r="75" spans="1:7" ht="12" customHeight="1" x14ac:dyDescent="0.15">
      <c r="A75" s="385">
        <f t="shared" si="1"/>
        <v>60</v>
      </c>
      <c r="B75" s="578" t="s">
        <v>630</v>
      </c>
      <c r="C75" s="578"/>
      <c r="D75" s="477"/>
      <c r="E75" s="477"/>
      <c r="F75" s="477"/>
      <c r="G75" s="480">
        <f t="shared" si="2"/>
        <v>0</v>
      </c>
    </row>
    <row r="76" spans="1:7" ht="12" customHeight="1" x14ac:dyDescent="0.15">
      <c r="A76" s="385">
        <f t="shared" si="1"/>
        <v>61</v>
      </c>
      <c r="B76" s="578" t="s">
        <v>631</v>
      </c>
      <c r="C76" s="578"/>
      <c r="D76" s="477"/>
      <c r="E76" s="477"/>
      <c r="F76" s="477"/>
      <c r="G76" s="480">
        <f t="shared" si="2"/>
        <v>0</v>
      </c>
    </row>
    <row r="77" spans="1:7" ht="12" customHeight="1" x14ac:dyDescent="0.15">
      <c r="A77" s="385">
        <f t="shared" si="1"/>
        <v>62</v>
      </c>
      <c r="B77" s="578" t="s">
        <v>632</v>
      </c>
      <c r="C77" s="578"/>
      <c r="D77" s="477"/>
      <c r="E77" s="477"/>
      <c r="F77" s="477"/>
      <c r="G77" s="480">
        <f t="shared" si="2"/>
        <v>0</v>
      </c>
    </row>
    <row r="78" spans="1:7" ht="12" customHeight="1" x14ac:dyDescent="0.15">
      <c r="A78" s="385">
        <f t="shared" si="1"/>
        <v>63</v>
      </c>
      <c r="B78" s="578" t="s">
        <v>633</v>
      </c>
      <c r="C78" s="578"/>
      <c r="D78" s="477"/>
      <c r="E78" s="477"/>
      <c r="F78" s="477"/>
      <c r="G78" s="480">
        <f t="shared" si="2"/>
        <v>0</v>
      </c>
    </row>
    <row r="79" spans="1:7" ht="12" customHeight="1" x14ac:dyDescent="0.15">
      <c r="A79" s="385">
        <f t="shared" si="1"/>
        <v>64</v>
      </c>
      <c r="B79" s="578" t="s">
        <v>634</v>
      </c>
      <c r="C79" s="578"/>
      <c r="D79" s="477"/>
      <c r="E79" s="477"/>
      <c r="F79" s="477"/>
      <c r="G79" s="480">
        <f t="shared" si="2"/>
        <v>0</v>
      </c>
    </row>
    <row r="80" spans="1:7" ht="12" customHeight="1" x14ac:dyDescent="0.15">
      <c r="A80" s="385">
        <f t="shared" si="1"/>
        <v>65</v>
      </c>
      <c r="B80" s="578" t="s">
        <v>635</v>
      </c>
      <c r="C80" s="578"/>
      <c r="D80" s="477"/>
      <c r="E80" s="477"/>
      <c r="F80" s="477"/>
      <c r="G80" s="480">
        <f t="shared" si="2"/>
        <v>0</v>
      </c>
    </row>
    <row r="81" spans="1:7" ht="12" customHeight="1" x14ac:dyDescent="0.15">
      <c r="A81" s="385">
        <f t="shared" si="1"/>
        <v>66</v>
      </c>
      <c r="B81" s="578" t="s">
        <v>636</v>
      </c>
      <c r="C81" s="578"/>
      <c r="D81" s="477"/>
      <c r="E81" s="477"/>
      <c r="F81" s="477"/>
      <c r="G81" s="480">
        <f t="shared" si="2"/>
        <v>0</v>
      </c>
    </row>
    <row r="82" spans="1:7" ht="12" customHeight="1" x14ac:dyDescent="0.15">
      <c r="A82" s="385">
        <f t="shared" si="1"/>
        <v>67</v>
      </c>
      <c r="B82" s="578" t="s">
        <v>637</v>
      </c>
      <c r="C82" s="578"/>
      <c r="D82" s="477"/>
      <c r="E82" s="477"/>
      <c r="F82" s="477"/>
      <c r="G82" s="480">
        <f t="shared" si="2"/>
        <v>0</v>
      </c>
    </row>
    <row r="83" spans="1:7" ht="12" customHeight="1" x14ac:dyDescent="0.15">
      <c r="A83" s="385">
        <f t="shared" si="1"/>
        <v>68</v>
      </c>
      <c r="B83" s="578" t="s">
        <v>638</v>
      </c>
      <c r="C83" s="578"/>
      <c r="D83" s="477"/>
      <c r="E83" s="477"/>
      <c r="F83" s="477"/>
      <c r="G83" s="480">
        <f t="shared" si="2"/>
        <v>0</v>
      </c>
    </row>
    <row r="84" spans="1:7" ht="12" customHeight="1" x14ac:dyDescent="0.15">
      <c r="A84" s="385">
        <f t="shared" si="1"/>
        <v>69</v>
      </c>
      <c r="B84" s="578" t="s">
        <v>639</v>
      </c>
      <c r="C84" s="578"/>
      <c r="D84" s="477"/>
      <c r="E84" s="477"/>
      <c r="F84" s="477"/>
      <c r="G84" s="480">
        <f t="shared" si="2"/>
        <v>0</v>
      </c>
    </row>
    <row r="85" spans="1:7" ht="12" customHeight="1" x14ac:dyDescent="0.15">
      <c r="A85" s="385">
        <f t="shared" si="1"/>
        <v>70</v>
      </c>
      <c r="B85" s="578" t="s">
        <v>640</v>
      </c>
      <c r="C85" s="578"/>
      <c r="D85" s="477"/>
      <c r="E85" s="477"/>
      <c r="F85" s="477"/>
      <c r="G85" s="480">
        <f t="shared" si="2"/>
        <v>0</v>
      </c>
    </row>
    <row r="86" spans="1:7" ht="12" customHeight="1" x14ac:dyDescent="0.15">
      <c r="A86" s="385">
        <f t="shared" si="1"/>
        <v>71</v>
      </c>
      <c r="B86" s="578" t="s">
        <v>486</v>
      </c>
      <c r="C86" s="578"/>
      <c r="D86" s="477"/>
      <c r="E86" s="477"/>
      <c r="F86" s="477"/>
      <c r="G86" s="480">
        <f t="shared" si="2"/>
        <v>0</v>
      </c>
    </row>
    <row r="87" spans="1:7" ht="12" customHeight="1" x14ac:dyDescent="0.15">
      <c r="A87" s="385">
        <f t="shared" si="1"/>
        <v>72</v>
      </c>
      <c r="B87" s="578" t="s">
        <v>487</v>
      </c>
      <c r="C87" s="578"/>
      <c r="D87" s="477"/>
      <c r="E87" s="477"/>
      <c r="F87" s="477"/>
      <c r="G87" s="480">
        <f t="shared" si="2"/>
        <v>0</v>
      </c>
    </row>
    <row r="88" spans="1:7" ht="12" customHeight="1" x14ac:dyDescent="0.15">
      <c r="A88" s="385">
        <f t="shared" si="1"/>
        <v>73</v>
      </c>
      <c r="B88" s="578" t="s">
        <v>488</v>
      </c>
      <c r="C88" s="578"/>
      <c r="D88" s="477"/>
      <c r="E88" s="477"/>
      <c r="F88" s="477"/>
      <c r="G88" s="480">
        <f t="shared" si="2"/>
        <v>0</v>
      </c>
    </row>
    <row r="89" spans="1:7" ht="12" customHeight="1" x14ac:dyDescent="0.15">
      <c r="A89" s="385">
        <f t="shared" si="1"/>
        <v>74</v>
      </c>
      <c r="B89" s="578" t="s">
        <v>489</v>
      </c>
      <c r="C89" s="578"/>
      <c r="D89" s="477"/>
      <c r="E89" s="477"/>
      <c r="F89" s="477"/>
      <c r="G89" s="480">
        <f t="shared" si="2"/>
        <v>0</v>
      </c>
    </row>
    <row r="90" spans="1:7" ht="12" customHeight="1" x14ac:dyDescent="0.15">
      <c r="A90" s="385">
        <f t="shared" si="1"/>
        <v>75</v>
      </c>
      <c r="B90" s="578" t="s">
        <v>490</v>
      </c>
      <c r="C90" s="578"/>
      <c r="D90" s="477"/>
      <c r="E90" s="477"/>
      <c r="F90" s="477"/>
      <c r="G90" s="480">
        <f t="shared" si="2"/>
        <v>0</v>
      </c>
    </row>
    <row r="91" spans="1:7" ht="12" customHeight="1" x14ac:dyDescent="0.15">
      <c r="A91" s="385">
        <f t="shared" ref="A91:A94" si="3">A90+1</f>
        <v>76</v>
      </c>
      <c r="B91" s="578" t="s">
        <v>491</v>
      </c>
      <c r="C91" s="578"/>
      <c r="D91" s="477"/>
      <c r="E91" s="477"/>
      <c r="F91" s="477"/>
      <c r="G91" s="480">
        <f t="shared" si="2"/>
        <v>0</v>
      </c>
    </row>
    <row r="92" spans="1:7" ht="12" customHeight="1" x14ac:dyDescent="0.15">
      <c r="A92" s="385">
        <f t="shared" si="3"/>
        <v>77</v>
      </c>
      <c r="B92" s="578" t="s">
        <v>492</v>
      </c>
      <c r="C92" s="578"/>
      <c r="D92" s="477"/>
      <c r="E92" s="477"/>
      <c r="F92" s="477"/>
      <c r="G92" s="480">
        <f t="shared" si="2"/>
        <v>0</v>
      </c>
    </row>
    <row r="93" spans="1:7" ht="12" customHeight="1" x14ac:dyDescent="0.15">
      <c r="A93" s="385">
        <f t="shared" si="3"/>
        <v>78</v>
      </c>
      <c r="B93" s="578" t="s">
        <v>493</v>
      </c>
      <c r="C93" s="578"/>
      <c r="D93" s="477"/>
      <c r="E93" s="477"/>
      <c r="F93" s="477"/>
      <c r="G93" s="480">
        <f t="shared" si="2"/>
        <v>0</v>
      </c>
    </row>
    <row r="94" spans="1:7" ht="12" customHeight="1" x14ac:dyDescent="0.15">
      <c r="A94" s="385">
        <f t="shared" si="3"/>
        <v>79</v>
      </c>
      <c r="B94" s="578" t="s">
        <v>494</v>
      </c>
      <c r="C94" s="578"/>
      <c r="D94" s="477"/>
      <c r="E94" s="477"/>
      <c r="F94" s="477"/>
      <c r="G94" s="480">
        <f t="shared" si="2"/>
        <v>0</v>
      </c>
    </row>
    <row r="95" spans="1:7" ht="12" customHeight="1" x14ac:dyDescent="0.15">
      <c r="A95" s="385">
        <f t="shared" ref="A95:A98" si="4">A94+1</f>
        <v>80</v>
      </c>
      <c r="B95" s="578" t="s">
        <v>495</v>
      </c>
      <c r="C95" s="578"/>
      <c r="D95" s="477"/>
      <c r="E95" s="477"/>
      <c r="F95" s="477"/>
      <c r="G95" s="480">
        <f t="shared" si="2"/>
        <v>0</v>
      </c>
    </row>
    <row r="96" spans="1:7" ht="12" customHeight="1" x14ac:dyDescent="0.15">
      <c r="A96" s="385">
        <f t="shared" si="4"/>
        <v>81</v>
      </c>
      <c r="B96" s="578" t="s">
        <v>496</v>
      </c>
      <c r="C96" s="578"/>
      <c r="D96" s="477"/>
      <c r="E96" s="477"/>
      <c r="F96" s="477"/>
      <c r="G96" s="480">
        <f t="shared" si="2"/>
        <v>0</v>
      </c>
    </row>
    <row r="97" spans="1:7" ht="12" customHeight="1" x14ac:dyDescent="0.15">
      <c r="A97" s="385">
        <f t="shared" si="4"/>
        <v>82</v>
      </c>
      <c r="B97" s="578" t="s">
        <v>497</v>
      </c>
      <c r="C97" s="578"/>
      <c r="D97" s="477"/>
      <c r="E97" s="477"/>
      <c r="F97" s="477"/>
      <c r="G97" s="480">
        <f t="shared" si="2"/>
        <v>0</v>
      </c>
    </row>
    <row r="98" spans="1:7" ht="12" customHeight="1" x14ac:dyDescent="0.15">
      <c r="A98" s="385">
        <f t="shared" si="4"/>
        <v>83</v>
      </c>
      <c r="B98" s="409" t="s">
        <v>498</v>
      </c>
      <c r="C98" s="578"/>
      <c r="D98" s="477"/>
      <c r="E98" s="477"/>
      <c r="F98" s="477"/>
      <c r="G98" s="480">
        <f t="shared" si="0"/>
        <v>0</v>
      </c>
    </row>
    <row r="99" spans="1:7" ht="12" customHeight="1" x14ac:dyDescent="0.15">
      <c r="A99" s="818" t="s">
        <v>565</v>
      </c>
      <c r="B99" s="819"/>
      <c r="C99" s="652"/>
      <c r="D99" s="478">
        <f t="shared" ref="D99:F99" si="5">SUM(D16:D64,D96)</f>
        <v>0</v>
      </c>
      <c r="E99" s="478">
        <f t="shared" si="5"/>
        <v>0</v>
      </c>
      <c r="F99" s="478">
        <f t="shared" si="5"/>
        <v>0</v>
      </c>
      <c r="G99" s="478">
        <f>SUM(G16:G64,G96)</f>
        <v>0</v>
      </c>
    </row>
    <row r="100" spans="1:7" ht="6.75" customHeight="1" x14ac:dyDescent="0.15">
      <c r="A100" s="580"/>
      <c r="B100" s="580"/>
      <c r="C100" s="580"/>
      <c r="D100" s="581"/>
      <c r="E100" s="581"/>
      <c r="F100" s="581"/>
      <c r="G100" s="581"/>
    </row>
    <row r="101" spans="1:7" ht="36.75" customHeight="1" x14ac:dyDescent="0.15">
      <c r="A101" s="646" t="s">
        <v>766</v>
      </c>
      <c r="B101" s="820" t="s">
        <v>788</v>
      </c>
      <c r="C101" s="820"/>
      <c r="D101" s="820"/>
      <c r="E101" s="820"/>
      <c r="F101" s="820"/>
      <c r="G101" s="820"/>
    </row>
    <row r="102" spans="1:7" ht="12" customHeight="1" x14ac:dyDescent="0.15">
      <c r="A102" s="646" t="s">
        <v>769</v>
      </c>
      <c r="B102" s="409" t="s">
        <v>767</v>
      </c>
    </row>
    <row r="103" spans="1:7" ht="12" customHeight="1" x14ac:dyDescent="0.15">
      <c r="A103" s="646" t="s">
        <v>770</v>
      </c>
      <c r="B103" s="28" t="s">
        <v>768</v>
      </c>
      <c r="C103" s="28"/>
    </row>
    <row r="104" spans="1:7" ht="12" customHeight="1" x14ac:dyDescent="0.15">
      <c r="A104" s="28" t="s">
        <v>361</v>
      </c>
      <c r="B104" s="28"/>
      <c r="C104" s="28"/>
    </row>
    <row r="105" spans="1:7" ht="12" customHeight="1" x14ac:dyDescent="0.15">
      <c r="F105" s="2" t="s">
        <v>12</v>
      </c>
      <c r="G105" s="388"/>
    </row>
    <row r="106" spans="1:7" ht="3.6" customHeight="1" x14ac:dyDescent="0.15">
      <c r="F106" s="481"/>
      <c r="G106" s="1"/>
    </row>
    <row r="107" spans="1:7" ht="12" customHeight="1" x14ac:dyDescent="0.15">
      <c r="F107" s="481"/>
      <c r="G107" s="380" t="s">
        <v>891</v>
      </c>
    </row>
    <row r="108" spans="1:7" ht="18" customHeight="1" x14ac:dyDescent="0.15">
      <c r="A108" s="616" t="s">
        <v>499</v>
      </c>
      <c r="B108" s="583"/>
      <c r="C108" s="583"/>
      <c r="D108" s="582"/>
      <c r="E108" s="582"/>
      <c r="F108" s="582"/>
      <c r="G108" s="715" t="s">
        <v>2</v>
      </c>
    </row>
    <row r="109" spans="1:7" ht="25.5" customHeight="1" x14ac:dyDescent="0.15">
      <c r="A109" s="821" t="s">
        <v>271</v>
      </c>
      <c r="B109" s="821" t="s">
        <v>272</v>
      </c>
      <c r="C109" s="821" t="s">
        <v>810</v>
      </c>
      <c r="D109" s="822" t="s">
        <v>921</v>
      </c>
      <c r="E109" s="822"/>
      <c r="F109" s="822"/>
      <c r="G109" s="821" t="s">
        <v>275</v>
      </c>
    </row>
    <row r="110" spans="1:7" ht="18.75" customHeight="1" x14ac:dyDescent="0.15">
      <c r="A110" s="821"/>
      <c r="B110" s="821"/>
      <c r="C110" s="821"/>
      <c r="D110" s="822" t="s">
        <v>922</v>
      </c>
      <c r="E110" s="822" t="s">
        <v>923</v>
      </c>
      <c r="F110" s="822" t="s">
        <v>924</v>
      </c>
      <c r="G110" s="821"/>
    </row>
    <row r="111" spans="1:7" ht="12" customHeight="1" x14ac:dyDescent="0.15">
      <c r="A111" s="821"/>
      <c r="B111" s="821"/>
      <c r="C111" s="821"/>
      <c r="D111" s="822"/>
      <c r="E111" s="822"/>
      <c r="F111" s="822"/>
      <c r="G111" s="821"/>
    </row>
    <row r="112" spans="1:7" ht="12" customHeight="1" x14ac:dyDescent="0.15">
      <c r="A112" s="385">
        <v>1</v>
      </c>
      <c r="B112" s="578" t="s">
        <v>642</v>
      </c>
      <c r="C112" s="578"/>
      <c r="D112" s="477"/>
      <c r="E112" s="477"/>
      <c r="F112" s="477"/>
      <c r="G112" s="480">
        <f>SUM(D112:F112)</f>
        <v>0</v>
      </c>
    </row>
    <row r="113" spans="1:7" ht="12" customHeight="1" x14ac:dyDescent="0.15">
      <c r="A113" s="385">
        <f>A112+1</f>
        <v>2</v>
      </c>
      <c r="B113" s="578" t="s">
        <v>643</v>
      </c>
      <c r="C113" s="578"/>
      <c r="D113" s="477"/>
      <c r="E113" s="477"/>
      <c r="F113" s="477"/>
      <c r="G113" s="480">
        <f t="shared" ref="G113:G153" si="6">SUM(D113:F113)</f>
        <v>0</v>
      </c>
    </row>
    <row r="114" spans="1:7" ht="12" customHeight="1" x14ac:dyDescent="0.15">
      <c r="A114" s="385">
        <f t="shared" ref="A114:A154" si="7">A113+1</f>
        <v>3</v>
      </c>
      <c r="B114" s="578" t="s">
        <v>501</v>
      </c>
      <c r="C114" s="578"/>
      <c r="D114" s="477"/>
      <c r="E114" s="477"/>
      <c r="F114" s="477"/>
      <c r="G114" s="480">
        <f t="shared" si="6"/>
        <v>0</v>
      </c>
    </row>
    <row r="115" spans="1:7" ht="12" customHeight="1" x14ac:dyDescent="0.15">
      <c r="A115" s="385">
        <f t="shared" si="7"/>
        <v>4</v>
      </c>
      <c r="B115" s="578" t="s">
        <v>502</v>
      </c>
      <c r="C115" s="578"/>
      <c r="D115" s="477"/>
      <c r="E115" s="477"/>
      <c r="F115" s="477"/>
      <c r="G115" s="480">
        <f t="shared" si="6"/>
        <v>0</v>
      </c>
    </row>
    <row r="116" spans="1:7" ht="12" customHeight="1" x14ac:dyDescent="0.15">
      <c r="A116" s="385">
        <f t="shared" si="7"/>
        <v>5</v>
      </c>
      <c r="B116" s="578" t="s">
        <v>503</v>
      </c>
      <c r="C116" s="578"/>
      <c r="D116" s="477"/>
      <c r="E116" s="477"/>
      <c r="F116" s="477"/>
      <c r="G116" s="480">
        <f t="shared" si="6"/>
        <v>0</v>
      </c>
    </row>
    <row r="117" spans="1:7" ht="12" customHeight="1" x14ac:dyDescent="0.15">
      <c r="A117" s="385">
        <f t="shared" si="7"/>
        <v>6</v>
      </c>
      <c r="B117" s="578" t="s">
        <v>504</v>
      </c>
      <c r="C117" s="578"/>
      <c r="D117" s="477"/>
      <c r="E117" s="477"/>
      <c r="F117" s="477"/>
      <c r="G117" s="480">
        <f t="shared" si="6"/>
        <v>0</v>
      </c>
    </row>
    <row r="118" spans="1:7" ht="12" customHeight="1" x14ac:dyDescent="0.15">
      <c r="A118" s="385">
        <f t="shared" si="7"/>
        <v>7</v>
      </c>
      <c r="B118" s="578" t="s">
        <v>505</v>
      </c>
      <c r="C118" s="578"/>
      <c r="D118" s="477"/>
      <c r="E118" s="477"/>
      <c r="F118" s="477"/>
      <c r="G118" s="480">
        <f t="shared" si="6"/>
        <v>0</v>
      </c>
    </row>
    <row r="119" spans="1:7" ht="12" customHeight="1" x14ac:dyDescent="0.15">
      <c r="A119" s="385">
        <f t="shared" si="7"/>
        <v>8</v>
      </c>
      <c r="B119" s="578" t="s">
        <v>506</v>
      </c>
      <c r="C119" s="578"/>
      <c r="D119" s="477"/>
      <c r="E119" s="477"/>
      <c r="F119" s="477"/>
      <c r="G119" s="480">
        <f t="shared" si="6"/>
        <v>0</v>
      </c>
    </row>
    <row r="120" spans="1:7" ht="12" customHeight="1" x14ac:dyDescent="0.15">
      <c r="A120" s="385">
        <f t="shared" si="7"/>
        <v>9</v>
      </c>
      <c r="B120" s="578" t="s">
        <v>507</v>
      </c>
      <c r="C120" s="578"/>
      <c r="D120" s="477"/>
      <c r="E120" s="477"/>
      <c r="F120" s="477"/>
      <c r="G120" s="480">
        <f t="shared" si="6"/>
        <v>0</v>
      </c>
    </row>
    <row r="121" spans="1:7" ht="12" customHeight="1" x14ac:dyDescent="0.15">
      <c r="A121" s="385">
        <f t="shared" si="7"/>
        <v>10</v>
      </c>
      <c r="B121" s="578" t="s">
        <v>508</v>
      </c>
      <c r="C121" s="578"/>
      <c r="D121" s="477"/>
      <c r="E121" s="477"/>
      <c r="F121" s="477"/>
      <c r="G121" s="480">
        <f t="shared" si="6"/>
        <v>0</v>
      </c>
    </row>
    <row r="122" spans="1:7" ht="12" customHeight="1" x14ac:dyDescent="0.15">
      <c r="A122" s="385">
        <f t="shared" si="7"/>
        <v>11</v>
      </c>
      <c r="B122" s="578" t="s">
        <v>509</v>
      </c>
      <c r="C122" s="578"/>
      <c r="D122" s="477"/>
      <c r="E122" s="477"/>
      <c r="F122" s="477"/>
      <c r="G122" s="480">
        <f t="shared" si="6"/>
        <v>0</v>
      </c>
    </row>
    <row r="123" spans="1:7" ht="12" customHeight="1" x14ac:dyDescent="0.15">
      <c r="A123" s="385">
        <f t="shared" si="7"/>
        <v>12</v>
      </c>
      <c r="B123" s="578" t="s">
        <v>510</v>
      </c>
      <c r="C123" s="578"/>
      <c r="D123" s="477"/>
      <c r="E123" s="477"/>
      <c r="F123" s="477"/>
      <c r="G123" s="480">
        <f t="shared" si="6"/>
        <v>0</v>
      </c>
    </row>
    <row r="124" spans="1:7" ht="12" customHeight="1" x14ac:dyDescent="0.15">
      <c r="A124" s="385">
        <f t="shared" si="7"/>
        <v>13</v>
      </c>
      <c r="B124" s="578" t="s">
        <v>511</v>
      </c>
      <c r="C124" s="578"/>
      <c r="D124" s="477"/>
      <c r="E124" s="477"/>
      <c r="F124" s="477"/>
      <c r="G124" s="480">
        <f t="shared" si="6"/>
        <v>0</v>
      </c>
    </row>
    <row r="125" spans="1:7" ht="12" customHeight="1" x14ac:dyDescent="0.15">
      <c r="A125" s="385">
        <f t="shared" si="7"/>
        <v>14</v>
      </c>
      <c r="B125" s="578" t="s">
        <v>645</v>
      </c>
      <c r="C125" s="578"/>
      <c r="D125" s="477"/>
      <c r="E125" s="477"/>
      <c r="F125" s="477"/>
      <c r="G125" s="480">
        <f t="shared" si="6"/>
        <v>0</v>
      </c>
    </row>
    <row r="126" spans="1:7" ht="12" customHeight="1" x14ac:dyDescent="0.15">
      <c r="A126" s="385">
        <f t="shared" si="7"/>
        <v>15</v>
      </c>
      <c r="B126" s="578" t="s">
        <v>646</v>
      </c>
      <c r="C126" s="578"/>
      <c r="D126" s="477"/>
      <c r="E126" s="477"/>
      <c r="F126" s="477"/>
      <c r="G126" s="480">
        <f t="shared" si="6"/>
        <v>0</v>
      </c>
    </row>
    <row r="127" spans="1:7" ht="12" customHeight="1" x14ac:dyDescent="0.15">
      <c r="A127" s="385">
        <f t="shared" si="7"/>
        <v>16</v>
      </c>
      <c r="B127" s="578" t="s">
        <v>512</v>
      </c>
      <c r="C127" s="578"/>
      <c r="D127" s="477"/>
      <c r="E127" s="477"/>
      <c r="F127" s="477"/>
      <c r="G127" s="480">
        <f t="shared" si="6"/>
        <v>0</v>
      </c>
    </row>
    <row r="128" spans="1:7" ht="12" customHeight="1" x14ac:dyDescent="0.15">
      <c r="A128" s="385">
        <f t="shared" si="7"/>
        <v>17</v>
      </c>
      <c r="B128" s="578" t="s">
        <v>513</v>
      </c>
      <c r="C128" s="578"/>
      <c r="D128" s="477"/>
      <c r="E128" s="477"/>
      <c r="F128" s="477"/>
      <c r="G128" s="480">
        <f t="shared" si="6"/>
        <v>0</v>
      </c>
    </row>
    <row r="129" spans="1:7" ht="12" customHeight="1" x14ac:dyDescent="0.15">
      <c r="A129" s="385">
        <f t="shared" si="7"/>
        <v>18</v>
      </c>
      <c r="B129" s="578" t="s">
        <v>514</v>
      </c>
      <c r="C129" s="578"/>
      <c r="D129" s="477"/>
      <c r="E129" s="477"/>
      <c r="F129" s="477"/>
      <c r="G129" s="480">
        <f t="shared" si="6"/>
        <v>0</v>
      </c>
    </row>
    <row r="130" spans="1:7" ht="12" customHeight="1" x14ac:dyDescent="0.15">
      <c r="A130" s="385">
        <f t="shared" si="7"/>
        <v>19</v>
      </c>
      <c r="B130" s="578" t="s">
        <v>515</v>
      </c>
      <c r="C130" s="578"/>
      <c r="D130" s="477"/>
      <c r="E130" s="477"/>
      <c r="F130" s="477"/>
      <c r="G130" s="480">
        <f t="shared" si="6"/>
        <v>0</v>
      </c>
    </row>
    <row r="131" spans="1:7" ht="12" customHeight="1" x14ac:dyDescent="0.15">
      <c r="A131" s="385">
        <f t="shared" si="7"/>
        <v>20</v>
      </c>
      <c r="B131" s="578" t="s">
        <v>647</v>
      </c>
      <c r="C131" s="578"/>
      <c r="D131" s="477"/>
      <c r="E131" s="477"/>
      <c r="F131" s="477"/>
      <c r="G131" s="480">
        <f t="shared" si="6"/>
        <v>0</v>
      </c>
    </row>
    <row r="132" spans="1:7" ht="12" customHeight="1" x14ac:dyDescent="0.15">
      <c r="A132" s="385">
        <f t="shared" si="7"/>
        <v>21</v>
      </c>
      <c r="B132" s="578" t="s">
        <v>648</v>
      </c>
      <c r="C132" s="578"/>
      <c r="D132" s="477"/>
      <c r="E132" s="477"/>
      <c r="F132" s="477"/>
      <c r="G132" s="480">
        <f t="shared" si="6"/>
        <v>0</v>
      </c>
    </row>
    <row r="133" spans="1:7" ht="12" customHeight="1" x14ac:dyDescent="0.15">
      <c r="A133" s="385">
        <f t="shared" si="7"/>
        <v>22</v>
      </c>
      <c r="B133" s="578" t="s">
        <v>516</v>
      </c>
      <c r="C133" s="578"/>
      <c r="D133" s="477"/>
      <c r="E133" s="477"/>
      <c r="F133" s="477"/>
      <c r="G133" s="480">
        <f t="shared" si="6"/>
        <v>0</v>
      </c>
    </row>
    <row r="134" spans="1:7" ht="12" customHeight="1" x14ac:dyDescent="0.15">
      <c r="A134" s="385">
        <f t="shared" si="7"/>
        <v>23</v>
      </c>
      <c r="B134" s="578" t="s">
        <v>649</v>
      </c>
      <c r="C134" s="578"/>
      <c r="D134" s="477"/>
      <c r="E134" s="477"/>
      <c r="F134" s="477"/>
      <c r="G134" s="480">
        <f t="shared" si="6"/>
        <v>0</v>
      </c>
    </row>
    <row r="135" spans="1:7" ht="12" customHeight="1" x14ac:dyDescent="0.15">
      <c r="A135" s="385">
        <f t="shared" si="7"/>
        <v>24</v>
      </c>
      <c r="B135" s="578" t="s">
        <v>717</v>
      </c>
      <c r="C135" s="578"/>
      <c r="D135" s="477"/>
      <c r="E135" s="477"/>
      <c r="F135" s="477"/>
      <c r="G135" s="480">
        <f t="shared" si="6"/>
        <v>0</v>
      </c>
    </row>
    <row r="136" spans="1:7" ht="12" customHeight="1" x14ac:dyDescent="0.15">
      <c r="A136" s="385">
        <f t="shared" si="7"/>
        <v>25</v>
      </c>
      <c r="B136" s="578" t="s">
        <v>650</v>
      </c>
      <c r="C136" s="578"/>
      <c r="D136" s="477"/>
      <c r="E136" s="477"/>
      <c r="F136" s="477"/>
      <c r="G136" s="480">
        <f t="shared" si="6"/>
        <v>0</v>
      </c>
    </row>
    <row r="137" spans="1:7" ht="12" customHeight="1" x14ac:dyDescent="0.15">
      <c r="A137" s="385">
        <f t="shared" si="7"/>
        <v>26</v>
      </c>
      <c r="B137" s="578" t="s">
        <v>517</v>
      </c>
      <c r="C137" s="578"/>
      <c r="D137" s="477"/>
      <c r="E137" s="477"/>
      <c r="F137" s="477"/>
      <c r="G137" s="480">
        <f t="shared" si="6"/>
        <v>0</v>
      </c>
    </row>
    <row r="138" spans="1:7" ht="12" customHeight="1" x14ac:dyDescent="0.15">
      <c r="A138" s="385">
        <f t="shared" si="7"/>
        <v>27</v>
      </c>
      <c r="B138" s="578" t="s">
        <v>518</v>
      </c>
      <c r="C138" s="578"/>
      <c r="D138" s="477"/>
      <c r="E138" s="477"/>
      <c r="F138" s="477"/>
      <c r="G138" s="480">
        <f t="shared" si="6"/>
        <v>0</v>
      </c>
    </row>
    <row r="139" spans="1:7" ht="12" customHeight="1" x14ac:dyDescent="0.15">
      <c r="A139" s="385">
        <f t="shared" si="7"/>
        <v>28</v>
      </c>
      <c r="B139" s="578" t="s">
        <v>519</v>
      </c>
      <c r="C139" s="578"/>
      <c r="D139" s="477"/>
      <c r="E139" s="477"/>
      <c r="F139" s="477"/>
      <c r="G139" s="480">
        <f t="shared" si="6"/>
        <v>0</v>
      </c>
    </row>
    <row r="140" spans="1:7" ht="12" customHeight="1" x14ac:dyDescent="0.15">
      <c r="A140" s="385">
        <f t="shared" si="7"/>
        <v>29</v>
      </c>
      <c r="B140" s="578" t="s">
        <v>520</v>
      </c>
      <c r="C140" s="578"/>
      <c r="D140" s="477"/>
      <c r="E140" s="477"/>
      <c r="F140" s="477"/>
      <c r="G140" s="480">
        <f t="shared" si="6"/>
        <v>0</v>
      </c>
    </row>
    <row r="141" spans="1:7" ht="12" customHeight="1" x14ac:dyDescent="0.15">
      <c r="A141" s="385">
        <f t="shared" si="7"/>
        <v>30</v>
      </c>
      <c r="B141" s="578" t="s">
        <v>651</v>
      </c>
      <c r="C141" s="578"/>
      <c r="D141" s="477"/>
      <c r="E141" s="477"/>
      <c r="F141" s="477"/>
      <c r="G141" s="480">
        <f t="shared" si="6"/>
        <v>0</v>
      </c>
    </row>
    <row r="142" spans="1:7" ht="12" customHeight="1" x14ac:dyDescent="0.15">
      <c r="A142" s="385">
        <f t="shared" si="7"/>
        <v>31</v>
      </c>
      <c r="B142" s="578" t="s">
        <v>652</v>
      </c>
      <c r="C142" s="578"/>
      <c r="D142" s="477"/>
      <c r="E142" s="477"/>
      <c r="F142" s="477"/>
      <c r="G142" s="480">
        <f t="shared" si="6"/>
        <v>0</v>
      </c>
    </row>
    <row r="143" spans="1:7" ht="12" customHeight="1" x14ac:dyDescent="0.15">
      <c r="A143" s="385">
        <f t="shared" si="7"/>
        <v>32</v>
      </c>
      <c r="B143" s="578" t="s">
        <v>653</v>
      </c>
      <c r="C143" s="578"/>
      <c r="D143" s="477"/>
      <c r="E143" s="477"/>
      <c r="F143" s="477"/>
      <c r="G143" s="480">
        <f t="shared" si="6"/>
        <v>0</v>
      </c>
    </row>
    <row r="144" spans="1:7" ht="12" customHeight="1" x14ac:dyDescent="0.15">
      <c r="A144" s="385">
        <f t="shared" si="7"/>
        <v>33</v>
      </c>
      <c r="B144" s="578" t="s">
        <v>654</v>
      </c>
      <c r="C144" s="578"/>
      <c r="D144" s="477"/>
      <c r="E144" s="477"/>
      <c r="F144" s="477"/>
      <c r="G144" s="480">
        <f t="shared" si="6"/>
        <v>0</v>
      </c>
    </row>
    <row r="145" spans="1:7" ht="12" customHeight="1" x14ac:dyDescent="0.15">
      <c r="A145" s="385">
        <f t="shared" si="7"/>
        <v>34</v>
      </c>
      <c r="B145" s="578" t="s">
        <v>655</v>
      </c>
      <c r="C145" s="578"/>
      <c r="D145" s="477"/>
      <c r="E145" s="477"/>
      <c r="F145" s="477"/>
      <c r="G145" s="480">
        <f t="shared" si="6"/>
        <v>0</v>
      </c>
    </row>
    <row r="146" spans="1:7" ht="12" customHeight="1" x14ac:dyDescent="0.15">
      <c r="A146" s="385">
        <f t="shared" si="7"/>
        <v>35</v>
      </c>
      <c r="B146" s="578" t="s">
        <v>656</v>
      </c>
      <c r="C146" s="578"/>
      <c r="D146" s="477"/>
      <c r="E146" s="477"/>
      <c r="F146" s="477"/>
      <c r="G146" s="480">
        <f t="shared" si="6"/>
        <v>0</v>
      </c>
    </row>
    <row r="147" spans="1:7" ht="12" customHeight="1" x14ac:dyDescent="0.15">
      <c r="A147" s="385">
        <f t="shared" si="7"/>
        <v>36</v>
      </c>
      <c r="B147" s="578" t="s">
        <v>657</v>
      </c>
      <c r="C147" s="578"/>
      <c r="D147" s="477"/>
      <c r="E147" s="477"/>
      <c r="F147" s="477"/>
      <c r="G147" s="480">
        <f t="shared" si="6"/>
        <v>0</v>
      </c>
    </row>
    <row r="148" spans="1:7" ht="12" customHeight="1" x14ac:dyDescent="0.15">
      <c r="A148" s="385">
        <f t="shared" si="7"/>
        <v>37</v>
      </c>
      <c r="B148" s="578" t="s">
        <v>658</v>
      </c>
      <c r="C148" s="578"/>
      <c r="D148" s="477"/>
      <c r="E148" s="477"/>
      <c r="F148" s="477"/>
      <c r="G148" s="480">
        <f t="shared" si="6"/>
        <v>0</v>
      </c>
    </row>
    <row r="149" spans="1:7" ht="12" customHeight="1" x14ac:dyDescent="0.15">
      <c r="A149" s="385">
        <f t="shared" si="7"/>
        <v>38</v>
      </c>
      <c r="B149" s="578" t="s">
        <v>659</v>
      </c>
      <c r="C149" s="578"/>
      <c r="D149" s="477"/>
      <c r="E149" s="477"/>
      <c r="F149" s="477"/>
      <c r="G149" s="480">
        <f t="shared" si="6"/>
        <v>0</v>
      </c>
    </row>
    <row r="150" spans="1:7" ht="12" customHeight="1" x14ac:dyDescent="0.15">
      <c r="A150" s="385">
        <f t="shared" si="7"/>
        <v>39</v>
      </c>
      <c r="B150" s="578" t="s">
        <v>660</v>
      </c>
      <c r="C150" s="578"/>
      <c r="D150" s="477"/>
      <c r="E150" s="477"/>
      <c r="F150" s="477"/>
      <c r="G150" s="480">
        <f t="shared" si="6"/>
        <v>0</v>
      </c>
    </row>
    <row r="151" spans="1:7" ht="12" customHeight="1" x14ac:dyDescent="0.15">
      <c r="A151" s="385">
        <f t="shared" si="7"/>
        <v>40</v>
      </c>
      <c r="B151" s="578" t="s">
        <v>661</v>
      </c>
      <c r="C151" s="578"/>
      <c r="D151" s="477"/>
      <c r="E151" s="477"/>
      <c r="F151" s="477"/>
      <c r="G151" s="480">
        <f t="shared" si="6"/>
        <v>0</v>
      </c>
    </row>
    <row r="152" spans="1:7" ht="12" customHeight="1" x14ac:dyDescent="0.15">
      <c r="A152" s="385">
        <f t="shared" si="7"/>
        <v>41</v>
      </c>
      <c r="B152" s="578" t="s">
        <v>521</v>
      </c>
      <c r="C152" s="578"/>
      <c r="D152" s="477"/>
      <c r="E152" s="477"/>
      <c r="F152" s="477"/>
      <c r="G152" s="480">
        <f t="shared" si="6"/>
        <v>0</v>
      </c>
    </row>
    <row r="153" spans="1:7" ht="12" customHeight="1" x14ac:dyDescent="0.15">
      <c r="A153" s="385">
        <f t="shared" si="7"/>
        <v>42</v>
      </c>
      <c r="B153" s="578" t="s">
        <v>522</v>
      </c>
      <c r="C153" s="578"/>
      <c r="D153" s="477"/>
      <c r="E153" s="477"/>
      <c r="F153" s="477"/>
      <c r="G153" s="480">
        <f t="shared" si="6"/>
        <v>0</v>
      </c>
    </row>
    <row r="154" spans="1:7" ht="12" customHeight="1" x14ac:dyDescent="0.15">
      <c r="A154" s="385">
        <f t="shared" si="7"/>
        <v>43</v>
      </c>
      <c r="B154" s="578" t="s">
        <v>523</v>
      </c>
      <c r="C154" s="578"/>
      <c r="D154" s="477"/>
      <c r="E154" s="477"/>
      <c r="F154" s="477"/>
      <c r="G154" s="480">
        <f>SUM(D154:F154)</f>
        <v>0</v>
      </c>
    </row>
    <row r="155" spans="1:7" ht="12" customHeight="1" x14ac:dyDescent="0.15">
      <c r="A155" s="818" t="s">
        <v>565</v>
      </c>
      <c r="B155" s="819"/>
      <c r="C155" s="652"/>
      <c r="D155" s="478">
        <f>SUM(D112:D154)</f>
        <v>0</v>
      </c>
      <c r="E155" s="478">
        <f>SUM(E112:E154)</f>
        <v>0</v>
      </c>
      <c r="F155" s="478">
        <f>SUM(F112:F154)</f>
        <v>0</v>
      </c>
      <c r="G155" s="478">
        <f>SUM(G112:G154)</f>
        <v>0</v>
      </c>
    </row>
    <row r="156" spans="1:7" ht="12" customHeight="1" x14ac:dyDescent="0.15">
      <c r="A156" s="383"/>
      <c r="D156" s="579"/>
      <c r="E156" s="579"/>
      <c r="F156" s="579"/>
      <c r="G156" s="579"/>
    </row>
    <row r="157" spans="1:7" ht="38.25" customHeight="1" x14ac:dyDescent="0.15">
      <c r="A157" s="646" t="s">
        <v>766</v>
      </c>
      <c r="B157" s="820" t="s">
        <v>788</v>
      </c>
      <c r="C157" s="820"/>
      <c r="D157" s="820"/>
      <c r="E157" s="820"/>
      <c r="F157" s="820"/>
      <c r="G157" s="820"/>
    </row>
    <row r="158" spans="1:7" ht="12" customHeight="1" x14ac:dyDescent="0.15">
      <c r="A158" s="646" t="s">
        <v>769</v>
      </c>
      <c r="B158" s="409" t="s">
        <v>767</v>
      </c>
    </row>
    <row r="159" spans="1:7" ht="12" customHeight="1" x14ac:dyDescent="0.15">
      <c r="A159" s="646" t="s">
        <v>770</v>
      </c>
      <c r="B159" s="28" t="s">
        <v>768</v>
      </c>
      <c r="C159" s="28"/>
    </row>
    <row r="160" spans="1:7" ht="12" customHeight="1" x14ac:dyDescent="0.15">
      <c r="A160" s="28"/>
      <c r="B160" s="28" t="s">
        <v>771</v>
      </c>
      <c r="C160" s="28"/>
    </row>
    <row r="161" spans="1:7" x14ac:dyDescent="0.15">
      <c r="A161" s="28"/>
      <c r="B161" s="28"/>
      <c r="C161" s="28"/>
    </row>
    <row r="162" spans="1:7" x14ac:dyDescent="0.15">
      <c r="A162" s="28"/>
      <c r="B162" s="28"/>
      <c r="C162" s="28"/>
      <c r="F162" s="2" t="s">
        <v>12</v>
      </c>
      <c r="G162" s="388"/>
    </row>
    <row r="163" spans="1:7" ht="12" customHeight="1" x14ac:dyDescent="0.15">
      <c r="F163" s="481"/>
      <c r="G163" s="380" t="s">
        <v>891</v>
      </c>
    </row>
    <row r="164" spans="1:7" ht="18" customHeight="1" x14ac:dyDescent="0.15">
      <c r="A164" s="616" t="s">
        <v>605</v>
      </c>
      <c r="B164" s="583"/>
      <c r="C164" s="583"/>
      <c r="D164" s="582"/>
      <c r="E164" s="582"/>
      <c r="F164" s="582"/>
      <c r="G164" s="715" t="s">
        <v>2</v>
      </c>
    </row>
    <row r="165" spans="1:7" ht="18.75" customHeight="1" x14ac:dyDescent="0.15">
      <c r="A165" s="821" t="s">
        <v>271</v>
      </c>
      <c r="B165" s="821" t="s">
        <v>272</v>
      </c>
      <c r="C165" s="821" t="s">
        <v>810</v>
      </c>
      <c r="D165" s="822" t="s">
        <v>921</v>
      </c>
      <c r="E165" s="822"/>
      <c r="F165" s="822"/>
      <c r="G165" s="823" t="s">
        <v>275</v>
      </c>
    </row>
    <row r="166" spans="1:7" ht="18.75" customHeight="1" x14ac:dyDescent="0.15">
      <c r="A166" s="821"/>
      <c r="B166" s="821"/>
      <c r="C166" s="821"/>
      <c r="D166" s="822" t="s">
        <v>922</v>
      </c>
      <c r="E166" s="822" t="s">
        <v>923</v>
      </c>
      <c r="F166" s="822" t="s">
        <v>924</v>
      </c>
      <c r="G166" s="823"/>
    </row>
    <row r="167" spans="1:7" ht="12" customHeight="1" x14ac:dyDescent="0.15">
      <c r="A167" s="821"/>
      <c r="B167" s="821"/>
      <c r="C167" s="821"/>
      <c r="D167" s="822"/>
      <c r="E167" s="822"/>
      <c r="F167" s="822"/>
      <c r="G167" s="823"/>
    </row>
    <row r="168" spans="1:7" ht="24" customHeight="1" x14ac:dyDescent="0.15">
      <c r="A168" s="385">
        <v>1</v>
      </c>
      <c r="B168" s="617" t="s">
        <v>663</v>
      </c>
      <c r="C168" s="617"/>
      <c r="D168" s="477"/>
      <c r="E168" s="477"/>
      <c r="F168" s="477"/>
      <c r="G168" s="480">
        <f>SUM(D168:F168)</f>
        <v>0</v>
      </c>
    </row>
    <row r="169" spans="1:7" ht="12" customHeight="1" x14ac:dyDescent="0.15">
      <c r="A169" s="385">
        <v>2</v>
      </c>
      <c r="B169" s="617" t="s">
        <v>665</v>
      </c>
      <c r="C169" s="617"/>
      <c r="D169" s="477"/>
      <c r="E169" s="477"/>
      <c r="F169" s="477"/>
      <c r="G169" s="480">
        <f t="shared" ref="G169:G170" si="8">SUM(D169:F169)</f>
        <v>0</v>
      </c>
    </row>
    <row r="170" spans="1:7" ht="12" customHeight="1" x14ac:dyDescent="0.15">
      <c r="A170" s="385">
        <v>3</v>
      </c>
      <c r="B170" s="617" t="s">
        <v>667</v>
      </c>
      <c r="C170" s="617"/>
      <c r="D170" s="477"/>
      <c r="E170" s="477"/>
      <c r="F170" s="477"/>
      <c r="G170" s="480">
        <f t="shared" si="8"/>
        <v>0</v>
      </c>
    </row>
    <row r="171" spans="1:7" ht="12" customHeight="1" x14ac:dyDescent="0.15">
      <c r="A171" s="818" t="s">
        <v>565</v>
      </c>
      <c r="B171" s="819"/>
      <c r="C171" s="652"/>
      <c r="D171" s="478">
        <f>SUM(D168:D170)</f>
        <v>0</v>
      </c>
      <c r="E171" s="478">
        <f>SUM(E168:E170)</f>
        <v>0</v>
      </c>
      <c r="F171" s="478">
        <f>SUM(F168:F170)</f>
        <v>0</v>
      </c>
      <c r="G171" s="478">
        <f>SUM(G168:G170)</f>
        <v>0</v>
      </c>
    </row>
    <row r="172" spans="1:7" ht="12" customHeight="1" x14ac:dyDescent="0.15">
      <c r="A172" s="383"/>
      <c r="D172" s="579"/>
      <c r="E172" s="579"/>
      <c r="F172" s="579"/>
      <c r="G172" s="579"/>
    </row>
    <row r="173" spans="1:7" ht="37.5" customHeight="1" x14ac:dyDescent="0.15">
      <c r="A173" s="646" t="s">
        <v>766</v>
      </c>
      <c r="B173" s="820" t="s">
        <v>788</v>
      </c>
      <c r="C173" s="820"/>
      <c r="D173" s="820"/>
      <c r="E173" s="820"/>
      <c r="F173" s="820"/>
      <c r="G173" s="820"/>
    </row>
    <row r="174" spans="1:7" ht="12" customHeight="1" x14ac:dyDescent="0.15">
      <c r="A174" s="646" t="s">
        <v>769</v>
      </c>
      <c r="B174" s="409" t="s">
        <v>767</v>
      </c>
    </row>
    <row r="175" spans="1:7" ht="12" customHeight="1" x14ac:dyDescent="0.15">
      <c r="A175" s="646" t="s">
        <v>770</v>
      </c>
      <c r="B175" s="28" t="s">
        <v>768</v>
      </c>
      <c r="C175" s="28"/>
    </row>
    <row r="176" spans="1:7" ht="12" customHeight="1" x14ac:dyDescent="0.15">
      <c r="A176" s="28"/>
      <c r="B176" s="28" t="s">
        <v>771</v>
      </c>
      <c r="C176" s="28"/>
    </row>
    <row r="177" spans="1:8" x14ac:dyDescent="0.15">
      <c r="A177" s="28"/>
      <c r="B177" s="28"/>
      <c r="C177" s="28"/>
    </row>
    <row r="178" spans="1:8" ht="12" customHeight="1" x14ac:dyDescent="0.15">
      <c r="A178" s="409" t="s">
        <v>765</v>
      </c>
      <c r="B178" s="409"/>
      <c r="C178" s="409"/>
      <c r="D178" s="579"/>
      <c r="E178" s="579"/>
      <c r="F178" s="579"/>
      <c r="G178" s="715" t="s">
        <v>2</v>
      </c>
    </row>
    <row r="179" spans="1:8" ht="18.75" customHeight="1" x14ac:dyDescent="0.15">
      <c r="A179" s="822"/>
      <c r="B179" s="822"/>
      <c r="C179" s="822"/>
      <c r="D179" s="822" t="s">
        <v>921</v>
      </c>
      <c r="E179" s="822"/>
      <c r="F179" s="822"/>
      <c r="G179" s="821" t="s">
        <v>275</v>
      </c>
    </row>
    <row r="180" spans="1:8" ht="18.75" customHeight="1" x14ac:dyDescent="0.15">
      <c r="A180" s="822"/>
      <c r="B180" s="822"/>
      <c r="C180" s="822"/>
      <c r="D180" s="822" t="s">
        <v>922</v>
      </c>
      <c r="E180" s="822" t="s">
        <v>923</v>
      </c>
      <c r="F180" s="822" t="s">
        <v>924</v>
      </c>
      <c r="G180" s="821"/>
    </row>
    <row r="181" spans="1:8" ht="12" customHeight="1" x14ac:dyDescent="0.15">
      <c r="A181" s="822"/>
      <c r="B181" s="822"/>
      <c r="C181" s="822"/>
      <c r="D181" s="822"/>
      <c r="E181" s="822"/>
      <c r="F181" s="822"/>
      <c r="G181" s="821"/>
    </row>
    <row r="182" spans="1:8" ht="38.25" customHeight="1" x14ac:dyDescent="0.15">
      <c r="A182" s="834" t="s">
        <v>840</v>
      </c>
      <c r="B182" s="834"/>
      <c r="C182" s="834"/>
      <c r="D182" s="689">
        <f>SUMIF($C$16:$C$98,$A$6,D$16:D$98)+SUMIF($C$112:$C$154,$A$6,D$112:D$154)+SUMIF($C$168:$C$170,$A$6,D$168:D$170)</f>
        <v>0</v>
      </c>
      <c r="E182" s="690">
        <f>SUMIF($C$16:$C$98,$A$6,E$16:E$98)+SUMIF($C$112:$C$154,$A$6,E$112:E$154)+SUMIF($C$168:$C$170,$A$6,E$168:E$170)</f>
        <v>0</v>
      </c>
      <c r="F182" s="690">
        <f>SUMIF($C$16:$C$98,$A$6,F$16:F$98)+SUMIF($C$112:$C$154,$A$6,F$112:F$154)+SUMIF($C$168:$C$170,$A$6,F$168:F$170)</f>
        <v>0</v>
      </c>
      <c r="G182" s="676">
        <f>SUM(D182:F182)</f>
        <v>0</v>
      </c>
    </row>
    <row r="183" spans="1:8" ht="38.25" customHeight="1" x14ac:dyDescent="0.15">
      <c r="A183" s="834" t="s">
        <v>844</v>
      </c>
      <c r="B183" s="834"/>
      <c r="C183" s="834"/>
      <c r="D183" s="689">
        <f>SUMIF($C$16:$C$98,$A$7,D$16:D$98)+SUMIF($C$112:$C$154,$A$7,D$112:D$154)+SUMIF($C$168:$C$170,$A$7,D$168:D$170)</f>
        <v>0</v>
      </c>
      <c r="E183" s="690">
        <f>SUMIF($C$16:$C$98,$A$7,E$16:E$98)+SUMIF($C$112:$C$154,$A$7,E$112:E$154)+SUMIF($C$168:$C$170,$A$7,E$168:E$170)</f>
        <v>0</v>
      </c>
      <c r="F183" s="690">
        <f>SUMIF($C$16:$C$98,$A$7,F$16:F$98)+SUMIF($C$112:$C$154,$A$7,F$112:F$154)+SUMIF($C$168:$C$170,$A$7,F$168:F$170)</f>
        <v>0</v>
      </c>
      <c r="G183" s="480">
        <f>SUM(D183:F183)</f>
        <v>0</v>
      </c>
    </row>
    <row r="184" spans="1:8" ht="38.25" customHeight="1" x14ac:dyDescent="0.15">
      <c r="A184" s="834" t="s">
        <v>845</v>
      </c>
      <c r="B184" s="834"/>
      <c r="C184" s="834"/>
      <c r="D184" s="689">
        <f>SUMIF($C$16:$C$98,$A$8,D$16:D$98)+SUMIF($C$112:$C$154,$A$8,D$112:D$154)+SUMIF($C$168:$C$170,$A$8,D$168:D$170)</f>
        <v>0</v>
      </c>
      <c r="E184" s="690">
        <f>SUMIF($C$16:$C$98,$A$8,E$16:E$98)+SUMIF($C$112:$C$154,$A$8,E$112:E$154)+SUMIF($C$168:$C$170,$A$8,E$168:E$170)</f>
        <v>0</v>
      </c>
      <c r="F184" s="690">
        <f>SUMIF($C$16:$C$98,$A$8,F$16:F$98)+SUMIF($C$112:$C$154,$A$8,F$112:F$154)+SUMIF($C$168:$C$170,$A$8,F$168:F$170)</f>
        <v>0</v>
      </c>
      <c r="G184" s="480">
        <f>SUM(D184:F184)</f>
        <v>0</v>
      </c>
    </row>
    <row r="185" spans="1:8" ht="38.25" customHeight="1" x14ac:dyDescent="0.15">
      <c r="A185" s="834" t="s">
        <v>846</v>
      </c>
      <c r="B185" s="834"/>
      <c r="C185" s="834"/>
      <c r="D185" s="689">
        <f>SUMIF($C$16:$C$98,$A$9,D$16:D$98)+SUMIF($C$112:$C$154,$A$9,D$112:D$154)+SUMIF($C$168:$C$170,$A$9,D$168:D$170)</f>
        <v>0</v>
      </c>
      <c r="E185" s="690">
        <f>SUMIF($C$16:$C$98,$A$9,E$16:E$98)+SUMIF($C$112:$C$154,$A$9,E$112:E$154)+SUMIF($C$168:$C$170,$A$9,E$168:E$170)</f>
        <v>0</v>
      </c>
      <c r="F185" s="690">
        <f>SUMIF($C$16:$C$98,$A$9,F$16:F$98)+SUMIF($C$112:$C$154,$A$9,F$112:F$154)+SUMIF($C$168:$C$170,$A$9,F$168:F$170)</f>
        <v>0</v>
      </c>
      <c r="G185" s="480">
        <f>SUM(D185:F185)</f>
        <v>0</v>
      </c>
    </row>
    <row r="186" spans="1:8" ht="19.5" customHeight="1" x14ac:dyDescent="0.15">
      <c r="A186" s="813" t="s">
        <v>856</v>
      </c>
      <c r="B186" s="813"/>
      <c r="C186" s="813"/>
      <c r="D186" s="478">
        <f>SUM(D182:D185)</f>
        <v>0</v>
      </c>
      <c r="E186" s="478">
        <f t="shared" ref="E186" si="9">SUM(E182:E185)</f>
        <v>0</v>
      </c>
      <c r="F186" s="478">
        <f>SUM(F182:F185)</f>
        <v>0</v>
      </c>
      <c r="G186" s="478">
        <f>SUM(G99,G155,G171)</f>
        <v>0</v>
      </c>
    </row>
    <row r="187" spans="1:8" ht="6.75" customHeight="1" x14ac:dyDescent="0.15"/>
    <row r="188" spans="1:8" x14ac:dyDescent="0.15">
      <c r="A188" t="s">
        <v>374</v>
      </c>
    </row>
    <row r="189" spans="1:8" x14ac:dyDescent="0.15">
      <c r="A189" s="28" t="s">
        <v>375</v>
      </c>
      <c r="B189" s="28"/>
      <c r="C189" s="28"/>
    </row>
    <row r="190" spans="1:8" x14ac:dyDescent="0.15">
      <c r="A190" s="28" t="s">
        <v>361</v>
      </c>
      <c r="B190" s="28"/>
      <c r="C190" s="28"/>
    </row>
    <row r="191" spans="1:8" x14ac:dyDescent="0.15">
      <c r="F191" s="2" t="s">
        <v>12</v>
      </c>
      <c r="G191" s="388"/>
      <c r="H191" s="1"/>
    </row>
  </sheetData>
  <mergeCells count="53">
    <mergeCell ref="A182:C182"/>
    <mergeCell ref="A183:C183"/>
    <mergeCell ref="A184:C184"/>
    <mergeCell ref="A185:C185"/>
    <mergeCell ref="A186:C186"/>
    <mergeCell ref="F6:G6"/>
    <mergeCell ref="A3:G3"/>
    <mergeCell ref="A5:E5"/>
    <mergeCell ref="F5:G5"/>
    <mergeCell ref="B6:E6"/>
    <mergeCell ref="B7:E7"/>
    <mergeCell ref="B9:E9"/>
    <mergeCell ref="B8:E8"/>
    <mergeCell ref="A13:A15"/>
    <mergeCell ref="B13:B15"/>
    <mergeCell ref="D14:D15"/>
    <mergeCell ref="E14:E15"/>
    <mergeCell ref="D13:F13"/>
    <mergeCell ref="F9:G9"/>
    <mergeCell ref="F8:G8"/>
    <mergeCell ref="F7:G7"/>
    <mergeCell ref="G13:G15"/>
    <mergeCell ref="C13:C15"/>
    <mergeCell ref="A11:G11"/>
    <mergeCell ref="F14:F15"/>
    <mergeCell ref="A179:C181"/>
    <mergeCell ref="B173:G173"/>
    <mergeCell ref="C109:C111"/>
    <mergeCell ref="C165:C167"/>
    <mergeCell ref="B165:B167"/>
    <mergeCell ref="D165:F165"/>
    <mergeCell ref="G165:G167"/>
    <mergeCell ref="D166:D167"/>
    <mergeCell ref="E166:E167"/>
    <mergeCell ref="F166:F167"/>
    <mergeCell ref="D179:F179"/>
    <mergeCell ref="G179:G181"/>
    <mergeCell ref="D180:D181"/>
    <mergeCell ref="E180:E181"/>
    <mergeCell ref="F180:F181"/>
    <mergeCell ref="A99:B99"/>
    <mergeCell ref="A155:B155"/>
    <mergeCell ref="A171:B171"/>
    <mergeCell ref="B101:G101"/>
    <mergeCell ref="B157:G157"/>
    <mergeCell ref="A165:A167"/>
    <mergeCell ref="A109:A111"/>
    <mergeCell ref="D110:D111"/>
    <mergeCell ref="E110:E111"/>
    <mergeCell ref="F110:F111"/>
    <mergeCell ref="B109:B111"/>
    <mergeCell ref="D109:F109"/>
    <mergeCell ref="G109:G111"/>
  </mergeCells>
  <phoneticPr fontId="7"/>
  <dataValidations count="1">
    <dataValidation type="list" allowBlank="1" showInputMessage="1" showErrorMessage="1" sqref="C16:C98 C112:C154 C168:C170">
      <formula1>$A$6:$A$9</formula1>
    </dataValidation>
  </dataValidations>
  <pageMargins left="0.70866141732283472" right="0.70866141732283472" top="0.74803149606299213" bottom="0.74803149606299213" header="0.31496062992125984" footer="0.31496062992125984"/>
  <pageSetup paperSize="9" scale="93" fitToWidth="0" fitToHeight="2" orientation="portrait" r:id="rId1"/>
  <rowBreaks count="2" manualBreakCount="2">
    <brk id="105" max="6" man="1"/>
    <brk id="162"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3"/>
  <sheetViews>
    <sheetView view="pageBreakPreview" topLeftCell="A5" zoomScaleNormal="100" zoomScaleSheetLayoutView="100" workbookViewId="0">
      <selection activeCell="B3" sqref="B3:H3"/>
    </sheetView>
  </sheetViews>
  <sheetFormatPr defaultRowHeight="12" x14ac:dyDescent="0.15"/>
  <cols>
    <col min="1" max="1" width="1.28515625" customWidth="1"/>
    <col min="2" max="2" width="3.7109375" customWidth="1"/>
    <col min="3" max="3" width="21.7109375" customWidth="1"/>
    <col min="4" max="6" width="16" customWidth="1"/>
    <col min="7" max="7" width="17.42578125" customWidth="1"/>
    <col min="8" max="8" width="16" customWidth="1"/>
  </cols>
  <sheetData>
    <row r="1" spans="2:8" ht="18" customHeight="1" x14ac:dyDescent="0.15">
      <c r="H1" s="380" t="s">
        <v>892</v>
      </c>
    </row>
    <row r="2" spans="2:8" ht="21" customHeight="1" x14ac:dyDescent="0.15">
      <c r="H2" s="1"/>
    </row>
    <row r="3" spans="2:8" ht="21" customHeight="1" x14ac:dyDescent="0.15">
      <c r="B3" s="815" t="s">
        <v>563</v>
      </c>
      <c r="C3" s="815"/>
      <c r="D3" s="815"/>
      <c r="E3" s="815"/>
      <c r="F3" s="815"/>
      <c r="G3" s="815"/>
      <c r="H3" s="815"/>
    </row>
    <row r="4" spans="2:8" ht="21" customHeight="1" x14ac:dyDescent="0.15">
      <c r="H4" s="377" t="s">
        <v>2</v>
      </c>
    </row>
    <row r="5" spans="2:8" ht="36.75" customHeight="1" thickBot="1" x14ac:dyDescent="0.2">
      <c r="B5" s="835"/>
      <c r="C5" s="839"/>
      <c r="D5" s="835"/>
      <c r="E5" s="839"/>
      <c r="F5" s="605" t="s">
        <v>447</v>
      </c>
      <c r="G5" s="675" t="s">
        <v>376</v>
      </c>
      <c r="H5" s="648" t="s">
        <v>3</v>
      </c>
    </row>
    <row r="6" spans="2:8" ht="32.25" customHeight="1" thickTop="1" x14ac:dyDescent="0.15">
      <c r="B6" s="840" t="s">
        <v>446</v>
      </c>
      <c r="C6" s="841"/>
      <c r="D6" s="844" t="s">
        <v>840</v>
      </c>
      <c r="E6" s="845"/>
      <c r="F6" s="604">
        <f>D19</f>
        <v>0</v>
      </c>
      <c r="G6" s="619">
        <f>ROUNDDOWN(F6*0.1,0)</f>
        <v>0</v>
      </c>
      <c r="H6" s="649">
        <f>SUM(F6:G6)</f>
        <v>0</v>
      </c>
    </row>
    <row r="7" spans="2:8" ht="32.25" customHeight="1" x14ac:dyDescent="0.15">
      <c r="B7" s="840"/>
      <c r="C7" s="841"/>
      <c r="D7" s="844" t="s">
        <v>844</v>
      </c>
      <c r="E7" s="845"/>
      <c r="F7" s="604">
        <f>E19</f>
        <v>0</v>
      </c>
      <c r="G7" s="619">
        <f>ROUNDDOWN(F7*0.1,0)</f>
        <v>0</v>
      </c>
      <c r="H7" s="649">
        <f>SUM(F7:G7)</f>
        <v>0</v>
      </c>
    </row>
    <row r="8" spans="2:8" ht="32.25" customHeight="1" x14ac:dyDescent="0.15">
      <c r="B8" s="840"/>
      <c r="C8" s="841"/>
      <c r="D8" s="844" t="s">
        <v>845</v>
      </c>
      <c r="E8" s="845"/>
      <c r="F8" s="604">
        <f>F19</f>
        <v>0</v>
      </c>
      <c r="G8" s="619">
        <f>ROUNDDOWN(F8*0.1,0)</f>
        <v>0</v>
      </c>
      <c r="H8" s="649">
        <f t="shared" ref="H8:H10" si="0">SUM(F8:G8)</f>
        <v>0</v>
      </c>
    </row>
    <row r="9" spans="2:8" ht="32.25" customHeight="1" x14ac:dyDescent="0.15">
      <c r="B9" s="840"/>
      <c r="C9" s="841"/>
      <c r="D9" s="844" t="s">
        <v>846</v>
      </c>
      <c r="E9" s="845"/>
      <c r="F9" s="604">
        <f>G19</f>
        <v>0</v>
      </c>
      <c r="G9" s="619">
        <f>ROUNDDOWN(F9*0.1,0)</f>
        <v>0</v>
      </c>
      <c r="H9" s="649">
        <f t="shared" si="0"/>
        <v>0</v>
      </c>
    </row>
    <row r="10" spans="2:8" ht="32.25" customHeight="1" x14ac:dyDescent="0.15">
      <c r="B10" s="842"/>
      <c r="C10" s="843"/>
      <c r="D10" s="827" t="s">
        <v>577</v>
      </c>
      <c r="E10" s="846"/>
      <c r="F10" s="478">
        <f>SUM(F6:F9)</f>
        <v>0</v>
      </c>
      <c r="G10" s="619">
        <f>ROUNDDOWN(F10*0.1,0)</f>
        <v>0</v>
      </c>
      <c r="H10" s="649">
        <f t="shared" si="0"/>
        <v>0</v>
      </c>
    </row>
    <row r="11" spans="2:8" ht="21" customHeight="1" x14ac:dyDescent="0.15"/>
    <row r="12" spans="2:8" ht="21" customHeight="1" x14ac:dyDescent="0.15">
      <c r="B12" t="s">
        <v>362</v>
      </c>
      <c r="H12" s="377" t="s">
        <v>2</v>
      </c>
    </row>
    <row r="13" spans="2:8" ht="49.5" customHeight="1" thickBot="1" x14ac:dyDescent="0.2">
      <c r="B13" s="835"/>
      <c r="C13" s="836"/>
      <c r="D13" s="605" t="s">
        <v>839</v>
      </c>
      <c r="E13" s="605" t="s">
        <v>841</v>
      </c>
      <c r="F13" s="605" t="s">
        <v>842</v>
      </c>
      <c r="G13" s="605" t="s">
        <v>843</v>
      </c>
      <c r="H13" s="648" t="s">
        <v>570</v>
      </c>
    </row>
    <row r="14" spans="2:8" ht="21" customHeight="1" thickTop="1" x14ac:dyDescent="0.15">
      <c r="B14" s="607" t="s">
        <v>349</v>
      </c>
      <c r="C14" s="621" t="s">
        <v>354</v>
      </c>
      <c r="D14" s="602"/>
      <c r="E14" s="609"/>
      <c r="F14" s="609"/>
      <c r="G14" s="609"/>
      <c r="H14" s="604">
        <f>SUM(D14:G14)</f>
        <v>0</v>
      </c>
    </row>
    <row r="15" spans="2:8" ht="21" customHeight="1" x14ac:dyDescent="0.15">
      <c r="B15" s="601" t="s">
        <v>350</v>
      </c>
      <c r="C15" s="620" t="s">
        <v>355</v>
      </c>
      <c r="D15" s="476"/>
      <c r="E15" s="609"/>
      <c r="F15" s="609"/>
      <c r="G15" s="609"/>
      <c r="H15" s="604">
        <f>SUM(D15:G15)</f>
        <v>0</v>
      </c>
    </row>
    <row r="16" spans="2:8" ht="21" customHeight="1" x14ac:dyDescent="0.15">
      <c r="B16" s="601" t="s">
        <v>351</v>
      </c>
      <c r="C16" s="620" t="s">
        <v>356</v>
      </c>
      <c r="D16" s="476"/>
      <c r="E16" s="609"/>
      <c r="F16" s="609"/>
      <c r="G16" s="609"/>
      <c r="H16" s="604">
        <f t="shared" ref="H16:H17" si="1">SUM(D16:G16)</f>
        <v>0</v>
      </c>
    </row>
    <row r="17" spans="2:8" ht="21" customHeight="1" x14ac:dyDescent="0.15">
      <c r="B17" s="601" t="s">
        <v>352</v>
      </c>
      <c r="C17" s="620" t="s">
        <v>357</v>
      </c>
      <c r="D17" s="476"/>
      <c r="E17" s="609"/>
      <c r="F17" s="609"/>
      <c r="G17" s="609"/>
      <c r="H17" s="604">
        <f t="shared" si="1"/>
        <v>0</v>
      </c>
    </row>
    <row r="18" spans="2:8" ht="21" customHeight="1" thickBot="1" x14ac:dyDescent="0.2">
      <c r="B18" s="606" t="s">
        <v>353</v>
      </c>
      <c r="C18" s="685" t="s">
        <v>13</v>
      </c>
      <c r="D18" s="603"/>
      <c r="E18" s="611"/>
      <c r="F18" s="611"/>
      <c r="G18" s="647"/>
      <c r="H18" s="604">
        <f>SUM(D18:G18)</f>
        <v>0</v>
      </c>
    </row>
    <row r="19" spans="2:8" ht="21" customHeight="1" thickTop="1" x14ac:dyDescent="0.15">
      <c r="B19" s="837" t="s">
        <v>571</v>
      </c>
      <c r="C19" s="838"/>
      <c r="D19" s="608">
        <f>SUM(D14:D18)</f>
        <v>0</v>
      </c>
      <c r="E19" s="610">
        <f>SUM(E14:E18)</f>
        <v>0</v>
      </c>
      <c r="F19" s="610">
        <f>SUM(F14:F18)</f>
        <v>0</v>
      </c>
      <c r="G19" s="610">
        <f>SUM(G14:G18)</f>
        <v>0</v>
      </c>
      <c r="H19" s="650">
        <f>SUM(D19:G19)</f>
        <v>0</v>
      </c>
    </row>
    <row r="20" spans="2:8" ht="21" customHeight="1" x14ac:dyDescent="0.15"/>
    <row r="21" spans="2:8" s="8" customFormat="1" x14ac:dyDescent="0.15">
      <c r="B21" s="8" t="s">
        <v>11</v>
      </c>
    </row>
    <row r="22" spans="2:8" s="8" customFormat="1" x14ac:dyDescent="0.15">
      <c r="B22" s="8" t="s">
        <v>925</v>
      </c>
    </row>
    <row r="23" spans="2:8" s="8" customFormat="1" x14ac:dyDescent="0.15">
      <c r="B23" s="8" t="s">
        <v>926</v>
      </c>
    </row>
    <row r="24" spans="2:8" s="8" customFormat="1" x14ac:dyDescent="0.15">
      <c r="B24" s="8" t="s">
        <v>927</v>
      </c>
    </row>
    <row r="25" spans="2:8" s="8" customFormat="1" x14ac:dyDescent="0.15">
      <c r="B25" s="8" t="s">
        <v>928</v>
      </c>
    </row>
    <row r="26" spans="2:8" s="8" customFormat="1" x14ac:dyDescent="0.15">
      <c r="B26" s="8" t="s">
        <v>828</v>
      </c>
    </row>
    <row r="27" spans="2:8" s="8" customFormat="1" x14ac:dyDescent="0.15">
      <c r="B27" s="8" t="s">
        <v>929</v>
      </c>
    </row>
    <row r="28" spans="2:8" s="8" customFormat="1" ht="15" customHeight="1" x14ac:dyDescent="0.15">
      <c r="B28" s="8" t="s">
        <v>361</v>
      </c>
    </row>
    <row r="29" spans="2:8" ht="21" customHeight="1" x14ac:dyDescent="0.15"/>
    <row r="30" spans="2:8" ht="21" customHeight="1" x14ac:dyDescent="0.15">
      <c r="G30" s="2" t="s">
        <v>12</v>
      </c>
      <c r="H30" s="388"/>
    </row>
    <row r="31" spans="2:8" ht="21" customHeight="1" x14ac:dyDescent="0.15"/>
    <row r="32" spans="2:8" ht="21" customHeight="1" x14ac:dyDescent="0.15"/>
    <row r="33" ht="21" customHeight="1" x14ac:dyDescent="0.15"/>
    <row r="34" ht="21" customHeight="1" x14ac:dyDescent="0.15"/>
    <row r="35" ht="21" customHeight="1" x14ac:dyDescent="0.15"/>
    <row r="36" ht="21" customHeight="1" x14ac:dyDescent="0.15"/>
    <row r="37" ht="21" customHeight="1" x14ac:dyDescent="0.15"/>
    <row r="38" ht="21" customHeight="1" x14ac:dyDescent="0.15"/>
    <row r="39" ht="21" customHeight="1" x14ac:dyDescent="0.15"/>
    <row r="40" ht="21" customHeight="1" x14ac:dyDescent="0.15"/>
    <row r="41" ht="21" customHeight="1" x14ac:dyDescent="0.15"/>
    <row r="42" ht="21" customHeight="1" x14ac:dyDescent="0.15"/>
    <row r="43" ht="21" customHeight="1" x14ac:dyDescent="0.15"/>
  </sheetData>
  <mergeCells count="11">
    <mergeCell ref="B13:C13"/>
    <mergeCell ref="B19:C19"/>
    <mergeCell ref="B5:C5"/>
    <mergeCell ref="B6:C10"/>
    <mergeCell ref="B3:H3"/>
    <mergeCell ref="D5:E5"/>
    <mergeCell ref="D6:E6"/>
    <mergeCell ref="D10:E10"/>
    <mergeCell ref="D9:E9"/>
    <mergeCell ref="D8:E8"/>
    <mergeCell ref="D7:E7"/>
  </mergeCells>
  <phoneticPr fontId="7"/>
  <pageMargins left="0.7" right="0.7" top="0.75" bottom="0.75" header="0.3" footer="0.3"/>
  <pageSetup paperSize="9" scale="8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view="pageBreakPreview" zoomScaleNormal="100" zoomScaleSheetLayoutView="100" workbookViewId="0">
      <selection activeCell="B3" sqref="B3:J3"/>
    </sheetView>
  </sheetViews>
  <sheetFormatPr defaultRowHeight="12" x14ac:dyDescent="0.15"/>
  <cols>
    <col min="1" max="1" width="1.28515625" customWidth="1"/>
    <col min="2" max="2" width="3.7109375" customWidth="1"/>
    <col min="3" max="3" width="21.7109375" customWidth="1"/>
    <col min="4" max="7" width="13" customWidth="1"/>
    <col min="8" max="8" width="13.28515625" customWidth="1"/>
    <col min="9" max="9" width="6.28515625" customWidth="1"/>
    <col min="10" max="10" width="15.7109375" customWidth="1"/>
  </cols>
  <sheetData>
    <row r="1" spans="1:10" ht="18" customHeight="1" x14ac:dyDescent="0.15">
      <c r="J1" s="380" t="s">
        <v>363</v>
      </c>
    </row>
    <row r="2" spans="1:10" ht="21" customHeight="1" x14ac:dyDescent="0.15">
      <c r="J2" s="1"/>
    </row>
    <row r="3" spans="1:10" ht="21" customHeight="1" x14ac:dyDescent="0.15">
      <c r="B3" s="815" t="s">
        <v>560</v>
      </c>
      <c r="C3" s="815"/>
      <c r="D3" s="815"/>
      <c r="E3" s="815"/>
      <c r="F3" s="815"/>
      <c r="G3" s="815"/>
      <c r="H3" s="815"/>
      <c r="I3" s="815"/>
      <c r="J3" s="815"/>
    </row>
    <row r="4" spans="1:10" ht="21" customHeight="1" x14ac:dyDescent="0.15">
      <c r="B4" s="386"/>
      <c r="C4" s="386"/>
      <c r="D4" s="386"/>
      <c r="E4" s="386"/>
      <c r="F4" s="386"/>
      <c r="G4" s="386"/>
      <c r="H4" s="386"/>
      <c r="I4" s="386"/>
      <c r="J4" s="386"/>
    </row>
    <row r="5" spans="1:10" ht="21" customHeight="1" x14ac:dyDescent="0.15">
      <c r="J5" t="s">
        <v>2</v>
      </c>
    </row>
    <row r="6" spans="1:10" ht="87" customHeight="1" x14ac:dyDescent="0.15">
      <c r="B6" s="816" t="s">
        <v>358</v>
      </c>
      <c r="C6" s="816"/>
      <c r="D6" s="589" t="s">
        <v>847</v>
      </c>
      <c r="E6" s="589" t="s">
        <v>848</v>
      </c>
      <c r="F6" s="589" t="s">
        <v>849</v>
      </c>
      <c r="G6" s="589" t="s">
        <v>850</v>
      </c>
      <c r="H6" s="589" t="s">
        <v>851</v>
      </c>
      <c r="I6" s="849" t="s">
        <v>29</v>
      </c>
      <c r="J6" s="850"/>
    </row>
    <row r="7" spans="1:10" ht="30" customHeight="1" x14ac:dyDescent="0.15">
      <c r="B7" s="378" t="s">
        <v>349</v>
      </c>
      <c r="C7" s="379" t="s">
        <v>366</v>
      </c>
      <c r="D7" s="477"/>
      <c r="E7" s="477"/>
      <c r="F7" s="477"/>
      <c r="G7" s="477"/>
      <c r="H7" s="612"/>
      <c r="I7" s="848" t="s">
        <v>940</v>
      </c>
      <c r="J7" s="848"/>
    </row>
    <row r="8" spans="1:10" ht="30" customHeight="1" x14ac:dyDescent="0.15">
      <c r="B8" s="378" t="s">
        <v>350</v>
      </c>
      <c r="C8" s="379" t="s">
        <v>13</v>
      </c>
      <c r="D8" s="477"/>
      <c r="E8" s="477"/>
      <c r="F8" s="477"/>
      <c r="G8" s="477"/>
      <c r="H8" s="612"/>
      <c r="I8" s="847" t="s">
        <v>377</v>
      </c>
      <c r="J8" s="847"/>
    </row>
    <row r="9" spans="1:10" ht="21" customHeight="1" thickBot="1" x14ac:dyDescent="0.2">
      <c r="B9" s="613" t="s">
        <v>378</v>
      </c>
      <c r="C9" s="614" t="s">
        <v>572</v>
      </c>
      <c r="D9" s="615">
        <f>SUM(D7:D8)</f>
        <v>0</v>
      </c>
      <c r="E9" s="615">
        <f>SUM(E7:E8)</f>
        <v>0</v>
      </c>
      <c r="F9" s="615">
        <f>SUM(F7:F8)</f>
        <v>0</v>
      </c>
      <c r="G9" s="615">
        <f>SUM(G7:G8)</f>
        <v>0</v>
      </c>
      <c r="H9" s="615">
        <f>SUM(H7:H8)</f>
        <v>0</v>
      </c>
      <c r="I9" s="851"/>
      <c r="J9" s="852"/>
    </row>
    <row r="10" spans="1:10" ht="42" customHeight="1" thickTop="1" x14ac:dyDescent="0.15">
      <c r="B10" s="858" t="s">
        <v>857</v>
      </c>
      <c r="C10" s="859"/>
      <c r="D10" s="853">
        <f>D9+E9+F9+G9+H9*12</f>
        <v>0</v>
      </c>
      <c r="E10" s="854"/>
      <c r="F10" s="854"/>
      <c r="G10" s="854"/>
      <c r="H10" s="855"/>
      <c r="I10" s="856"/>
      <c r="J10" s="857"/>
    </row>
    <row r="11" spans="1:10" ht="21" customHeight="1" x14ac:dyDescent="0.15">
      <c r="D11" s="473"/>
      <c r="E11" s="473"/>
      <c r="F11" s="473"/>
      <c r="G11" s="473"/>
    </row>
    <row r="12" spans="1:10" ht="21" customHeight="1" x14ac:dyDescent="0.15"/>
    <row r="13" spans="1:10" s="8" customFormat="1" x14ac:dyDescent="0.15">
      <c r="A13" s="8" t="s">
        <v>11</v>
      </c>
    </row>
    <row r="14" spans="1:10" s="8" customFormat="1" x14ac:dyDescent="0.15">
      <c r="A14" s="8" t="s">
        <v>930</v>
      </c>
    </row>
    <row r="15" spans="1:10" s="8" customFormat="1" x14ac:dyDescent="0.15">
      <c r="A15" s="8" t="s">
        <v>931</v>
      </c>
    </row>
    <row r="16" spans="1:10" s="8" customFormat="1" x14ac:dyDescent="0.15">
      <c r="A16" s="8" t="s">
        <v>932</v>
      </c>
    </row>
    <row r="17" spans="1:10" s="8" customFormat="1" x14ac:dyDescent="0.15">
      <c r="A17" s="8" t="s">
        <v>388</v>
      </c>
    </row>
    <row r="18" spans="1:10" s="8" customFormat="1" x14ac:dyDescent="0.15">
      <c r="A18" s="8" t="s">
        <v>361</v>
      </c>
    </row>
    <row r="19" spans="1:10" s="8" customFormat="1" ht="15" customHeight="1" x14ac:dyDescent="0.15"/>
    <row r="20" spans="1:10" ht="21" customHeight="1" x14ac:dyDescent="0.15"/>
    <row r="21" spans="1:10" ht="21" customHeight="1" x14ac:dyDescent="0.15"/>
    <row r="22" spans="1:10" ht="21" customHeight="1" x14ac:dyDescent="0.15"/>
    <row r="23" spans="1:10" ht="21" customHeight="1" x14ac:dyDescent="0.15"/>
    <row r="24" spans="1:10" ht="21" customHeight="1" x14ac:dyDescent="0.15">
      <c r="H24" s="2" t="s">
        <v>12</v>
      </c>
      <c r="I24" s="814"/>
      <c r="J24" s="814"/>
    </row>
    <row r="25" spans="1:10" ht="21" customHeight="1" x14ac:dyDescent="0.15"/>
    <row r="26" spans="1:10" ht="21" customHeight="1" x14ac:dyDescent="0.15"/>
    <row r="27" spans="1:10" ht="21" customHeight="1" x14ac:dyDescent="0.15"/>
    <row r="28" spans="1:10" ht="21" customHeight="1" x14ac:dyDescent="0.15"/>
    <row r="29" spans="1:10" ht="21" customHeight="1" x14ac:dyDescent="0.15"/>
    <row r="30" spans="1:10" ht="21" customHeight="1" x14ac:dyDescent="0.15"/>
    <row r="31" spans="1:10" ht="21" customHeight="1" x14ac:dyDescent="0.15"/>
    <row r="32" spans="1:10" ht="21" customHeight="1" x14ac:dyDescent="0.15"/>
    <row r="33" ht="21" customHeight="1" x14ac:dyDescent="0.15"/>
    <row r="34" ht="21" customHeight="1" x14ac:dyDescent="0.15"/>
    <row r="35" ht="21" customHeight="1" x14ac:dyDescent="0.15"/>
    <row r="36" ht="21" customHeight="1" x14ac:dyDescent="0.15"/>
    <row r="37" ht="21" customHeight="1" x14ac:dyDescent="0.15"/>
  </sheetData>
  <mergeCells count="10">
    <mergeCell ref="B3:J3"/>
    <mergeCell ref="B6:C6"/>
    <mergeCell ref="I24:J24"/>
    <mergeCell ref="I8:J8"/>
    <mergeCell ref="I7:J7"/>
    <mergeCell ref="I6:J6"/>
    <mergeCell ref="I9:J9"/>
    <mergeCell ref="D10:H10"/>
    <mergeCell ref="I10:J10"/>
    <mergeCell ref="B10:C10"/>
  </mergeCells>
  <phoneticPr fontId="7"/>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J183"/>
  <sheetViews>
    <sheetView view="pageBreakPreview" topLeftCell="A115" zoomScale="115" zoomScaleNormal="70" zoomScaleSheetLayoutView="115" workbookViewId="0">
      <selection activeCell="C134" sqref="C134"/>
    </sheetView>
  </sheetViews>
  <sheetFormatPr defaultRowHeight="12" x14ac:dyDescent="0.15"/>
  <cols>
    <col min="1" max="1" width="5.140625" customWidth="1"/>
    <col min="2" max="2" width="7.28515625" style="383" customWidth="1"/>
    <col min="3" max="3" width="17" style="383" customWidth="1"/>
    <col min="4" max="4" width="7.7109375" style="383" customWidth="1"/>
    <col min="5" max="8" width="12.85546875" customWidth="1"/>
    <col min="9" max="9" width="13.140625" customWidth="1"/>
    <col min="10" max="10" width="1" customWidth="1"/>
  </cols>
  <sheetData>
    <row r="1" spans="1:9" x14ac:dyDescent="0.15">
      <c r="A1" s="860" t="s">
        <v>893</v>
      </c>
      <c r="B1" s="860"/>
      <c r="C1" s="860"/>
      <c r="D1" s="860"/>
      <c r="E1" s="860"/>
      <c r="F1" s="860"/>
      <c r="G1" s="860"/>
      <c r="H1" s="860"/>
      <c r="I1" s="860"/>
    </row>
    <row r="2" spans="1:9" ht="3.75" customHeight="1" x14ac:dyDescent="0.15"/>
    <row r="3" spans="1:9" ht="17.25" x14ac:dyDescent="0.15">
      <c r="B3" s="829" t="s">
        <v>785</v>
      </c>
      <c r="C3" s="829"/>
      <c r="D3" s="829"/>
      <c r="E3" s="829"/>
      <c r="F3" s="829"/>
      <c r="G3" s="829"/>
      <c r="H3" s="829"/>
      <c r="I3" s="829"/>
    </row>
    <row r="4" spans="1:9" ht="17.25" x14ac:dyDescent="0.15">
      <c r="A4" s="382"/>
      <c r="B4" s="382"/>
      <c r="C4" s="382"/>
      <c r="D4" s="382"/>
      <c r="E4" s="382"/>
      <c r="F4" s="382"/>
      <c r="G4" s="382"/>
    </row>
    <row r="5" spans="1:9" ht="17.25" customHeight="1" x14ac:dyDescent="0.15">
      <c r="A5" s="382"/>
      <c r="B5" s="862" t="s">
        <v>838</v>
      </c>
      <c r="C5" s="862"/>
      <c r="D5" s="862"/>
      <c r="E5" s="862"/>
      <c r="F5" s="862"/>
      <c r="G5" s="862"/>
      <c r="H5" s="832" t="s">
        <v>833</v>
      </c>
      <c r="I5" s="833"/>
    </row>
    <row r="6" spans="1:9" ht="17.25" customHeight="1" x14ac:dyDescent="0.15">
      <c r="B6" s="651" t="s">
        <v>777</v>
      </c>
      <c r="C6" s="847" t="s">
        <v>834</v>
      </c>
      <c r="D6" s="847"/>
      <c r="E6" s="847"/>
      <c r="F6" s="847"/>
      <c r="G6" s="847"/>
      <c r="H6" s="863" t="s">
        <v>829</v>
      </c>
      <c r="I6" s="863"/>
    </row>
    <row r="7" spans="1:9" ht="17.25" customHeight="1" x14ac:dyDescent="0.15">
      <c r="B7" s="651" t="s">
        <v>778</v>
      </c>
      <c r="C7" s="847" t="s">
        <v>835</v>
      </c>
      <c r="D7" s="847"/>
      <c r="E7" s="847"/>
      <c r="F7" s="847"/>
      <c r="G7" s="847"/>
      <c r="H7" s="863" t="s">
        <v>830</v>
      </c>
      <c r="I7" s="863"/>
    </row>
    <row r="8" spans="1:9" ht="17.25" customHeight="1" x14ac:dyDescent="0.15">
      <c r="B8" s="651" t="s">
        <v>779</v>
      </c>
      <c r="C8" s="847" t="s">
        <v>836</v>
      </c>
      <c r="D8" s="847"/>
      <c r="E8" s="847"/>
      <c r="F8" s="847"/>
      <c r="G8" s="847"/>
      <c r="H8" s="863" t="s">
        <v>831</v>
      </c>
      <c r="I8" s="863"/>
    </row>
    <row r="9" spans="1:9" ht="17.25" customHeight="1" x14ac:dyDescent="0.15">
      <c r="B9" s="651" t="s">
        <v>780</v>
      </c>
      <c r="C9" s="847" t="s">
        <v>837</v>
      </c>
      <c r="D9" s="847"/>
      <c r="E9" s="847"/>
      <c r="F9" s="847"/>
      <c r="G9" s="847"/>
      <c r="H9" s="863" t="s">
        <v>832</v>
      </c>
      <c r="I9" s="863"/>
    </row>
    <row r="10" spans="1:9" ht="17.25" x14ac:dyDescent="0.15">
      <c r="A10" s="382"/>
      <c r="B10" s="382"/>
      <c r="C10" s="382"/>
      <c r="D10" s="382"/>
      <c r="E10" s="382"/>
      <c r="F10" s="382"/>
      <c r="G10" s="382"/>
    </row>
    <row r="11" spans="1:9" ht="17.25" x14ac:dyDescent="0.15">
      <c r="B11" s="829" t="s">
        <v>564</v>
      </c>
      <c r="C11" s="829"/>
      <c r="D11" s="829"/>
      <c r="E11" s="829"/>
      <c r="F11" s="829"/>
      <c r="G11" s="829"/>
      <c r="H11" s="829"/>
      <c r="I11" s="829"/>
    </row>
    <row r="13" spans="1:9" x14ac:dyDescent="0.15">
      <c r="B13" t="s">
        <v>500</v>
      </c>
      <c r="E13" s="377"/>
      <c r="F13" s="377"/>
      <c r="G13" s="377"/>
      <c r="H13" s="377"/>
      <c r="I13" s="377" t="s">
        <v>364</v>
      </c>
    </row>
    <row r="14" spans="1:9" ht="22.5" customHeight="1" x14ac:dyDescent="0.15">
      <c r="B14" s="822" t="s">
        <v>271</v>
      </c>
      <c r="C14" s="822" t="s">
        <v>272</v>
      </c>
      <c r="D14" s="866" t="s">
        <v>811</v>
      </c>
      <c r="E14" s="816" t="s">
        <v>933</v>
      </c>
      <c r="F14" s="816"/>
      <c r="G14" s="816"/>
      <c r="H14" s="816"/>
      <c r="I14" s="816"/>
    </row>
    <row r="15" spans="1:9" ht="78" customHeight="1" x14ac:dyDescent="0.15">
      <c r="B15" s="822"/>
      <c r="C15" s="822"/>
      <c r="D15" s="866"/>
      <c r="E15" s="589" t="s">
        <v>847</v>
      </c>
      <c r="F15" s="589" t="s">
        <v>848</v>
      </c>
      <c r="G15" s="589" t="s">
        <v>849</v>
      </c>
      <c r="H15" s="589" t="s">
        <v>850</v>
      </c>
      <c r="I15" s="589" t="s">
        <v>784</v>
      </c>
    </row>
    <row r="16" spans="1:9" ht="12.95" customHeight="1" x14ac:dyDescent="0.15">
      <c r="B16" s="387">
        <v>1</v>
      </c>
      <c r="C16" s="584" t="s">
        <v>449</v>
      </c>
      <c r="D16" s="584"/>
      <c r="E16" s="472"/>
      <c r="F16" s="472"/>
      <c r="G16" s="472"/>
      <c r="H16" s="472"/>
      <c r="I16" s="472"/>
    </row>
    <row r="17" spans="2:9" ht="12.95" customHeight="1" x14ac:dyDescent="0.15">
      <c r="B17" s="385">
        <f>B16+1</f>
        <v>2</v>
      </c>
      <c r="C17" s="578" t="s">
        <v>450</v>
      </c>
      <c r="D17" s="578"/>
      <c r="E17" s="471"/>
      <c r="F17" s="471"/>
      <c r="G17" s="471"/>
      <c r="H17" s="471"/>
      <c r="I17" s="471"/>
    </row>
    <row r="18" spans="2:9" ht="12.95" customHeight="1" x14ac:dyDescent="0.15">
      <c r="B18" s="385">
        <f t="shared" ref="B18:B94" si="0">B17+1</f>
        <v>3</v>
      </c>
      <c r="C18" s="578" t="s">
        <v>451</v>
      </c>
      <c r="D18" s="578"/>
      <c r="E18" s="471"/>
      <c r="F18" s="471"/>
      <c r="G18" s="471"/>
      <c r="H18" s="471"/>
      <c r="I18" s="471"/>
    </row>
    <row r="19" spans="2:9" ht="12.95" customHeight="1" x14ac:dyDescent="0.15">
      <c r="B19" s="385">
        <f t="shared" si="0"/>
        <v>4</v>
      </c>
      <c r="C19" s="578" t="s">
        <v>452</v>
      </c>
      <c r="D19" s="578"/>
      <c r="E19" s="471"/>
      <c r="F19" s="471"/>
      <c r="G19" s="471"/>
      <c r="H19" s="471"/>
      <c r="I19" s="471"/>
    </row>
    <row r="20" spans="2:9" ht="12.95" customHeight="1" x14ac:dyDescent="0.15">
      <c r="B20" s="385">
        <f t="shared" si="0"/>
        <v>5</v>
      </c>
      <c r="C20" s="578" t="s">
        <v>453</v>
      </c>
      <c r="D20" s="578"/>
      <c r="E20" s="471"/>
      <c r="F20" s="471"/>
      <c r="G20" s="471"/>
      <c r="H20" s="471"/>
      <c r="I20" s="471"/>
    </row>
    <row r="21" spans="2:9" ht="12.95" customHeight="1" x14ac:dyDescent="0.15">
      <c r="B21" s="385">
        <f t="shared" si="0"/>
        <v>6</v>
      </c>
      <c r="C21" s="578" t="s">
        <v>454</v>
      </c>
      <c r="D21" s="578"/>
      <c r="E21" s="471"/>
      <c r="F21" s="471"/>
      <c r="G21" s="471"/>
      <c r="H21" s="471"/>
      <c r="I21" s="471"/>
    </row>
    <row r="22" spans="2:9" ht="12.95" customHeight="1" x14ac:dyDescent="0.15">
      <c r="B22" s="385">
        <f t="shared" si="0"/>
        <v>7</v>
      </c>
      <c r="C22" s="578" t="s">
        <v>455</v>
      </c>
      <c r="D22" s="578"/>
      <c r="E22" s="471"/>
      <c r="F22" s="471"/>
      <c r="G22" s="471"/>
      <c r="H22" s="471"/>
      <c r="I22" s="471"/>
    </row>
    <row r="23" spans="2:9" ht="12.95" customHeight="1" x14ac:dyDescent="0.15">
      <c r="B23" s="385">
        <f t="shared" si="0"/>
        <v>8</v>
      </c>
      <c r="C23" s="578" t="s">
        <v>456</v>
      </c>
      <c r="D23" s="578"/>
      <c r="E23" s="471"/>
      <c r="F23" s="471"/>
      <c r="G23" s="471"/>
      <c r="H23" s="471"/>
      <c r="I23" s="471"/>
    </row>
    <row r="24" spans="2:9" ht="12.95" customHeight="1" x14ac:dyDescent="0.15">
      <c r="B24" s="385">
        <f t="shared" si="0"/>
        <v>9</v>
      </c>
      <c r="C24" s="578" t="s">
        <v>457</v>
      </c>
      <c r="D24" s="578"/>
      <c r="E24" s="471"/>
      <c r="F24" s="471"/>
      <c r="G24" s="471"/>
      <c r="H24" s="471"/>
      <c r="I24" s="471"/>
    </row>
    <row r="25" spans="2:9" ht="12.95" customHeight="1" x14ac:dyDescent="0.15">
      <c r="B25" s="385">
        <f t="shared" si="0"/>
        <v>10</v>
      </c>
      <c r="C25" s="578" t="s">
        <v>458</v>
      </c>
      <c r="D25" s="578"/>
      <c r="E25" s="471"/>
      <c r="F25" s="471"/>
      <c r="G25" s="471"/>
      <c r="H25" s="471"/>
      <c r="I25" s="471"/>
    </row>
    <row r="26" spans="2:9" ht="12.95" customHeight="1" x14ac:dyDescent="0.15">
      <c r="B26" s="385">
        <f t="shared" si="0"/>
        <v>11</v>
      </c>
      <c r="C26" s="578" t="s">
        <v>459</v>
      </c>
      <c r="D26" s="578"/>
      <c r="E26" s="471"/>
      <c r="F26" s="471"/>
      <c r="G26" s="471"/>
      <c r="H26" s="471"/>
      <c r="I26" s="471"/>
    </row>
    <row r="27" spans="2:9" ht="12.95" customHeight="1" x14ac:dyDescent="0.15">
      <c r="B27" s="385">
        <f t="shared" si="0"/>
        <v>12</v>
      </c>
      <c r="C27" s="578" t="s">
        <v>460</v>
      </c>
      <c r="D27" s="578"/>
      <c r="E27" s="471"/>
      <c r="F27" s="471"/>
      <c r="G27" s="471"/>
      <c r="H27" s="471"/>
      <c r="I27" s="471"/>
    </row>
    <row r="28" spans="2:9" ht="12.95" customHeight="1" x14ac:dyDescent="0.15">
      <c r="B28" s="385">
        <f t="shared" si="0"/>
        <v>13</v>
      </c>
      <c r="C28" s="578" t="s">
        <v>461</v>
      </c>
      <c r="D28" s="578"/>
      <c r="E28" s="471"/>
      <c r="F28" s="471"/>
      <c r="G28" s="471"/>
      <c r="H28" s="471"/>
      <c r="I28" s="471"/>
    </row>
    <row r="29" spans="2:9" ht="12.95" customHeight="1" x14ac:dyDescent="0.15">
      <c r="B29" s="385">
        <f t="shared" si="0"/>
        <v>14</v>
      </c>
      <c r="C29" s="578" t="s">
        <v>462</v>
      </c>
      <c r="D29" s="578"/>
      <c r="E29" s="471"/>
      <c r="F29" s="471"/>
      <c r="G29" s="471"/>
      <c r="H29" s="471"/>
      <c r="I29" s="471"/>
    </row>
    <row r="30" spans="2:9" ht="12.95" customHeight="1" x14ac:dyDescent="0.15">
      <c r="B30" s="385">
        <f t="shared" si="0"/>
        <v>15</v>
      </c>
      <c r="C30" s="578" t="s">
        <v>463</v>
      </c>
      <c r="D30" s="578"/>
      <c r="E30" s="471"/>
      <c r="F30" s="471"/>
      <c r="G30" s="471"/>
      <c r="H30" s="471"/>
      <c r="I30" s="471"/>
    </row>
    <row r="31" spans="2:9" ht="12.95" customHeight="1" x14ac:dyDescent="0.15">
      <c r="B31" s="385">
        <f t="shared" si="0"/>
        <v>16</v>
      </c>
      <c r="C31" s="578" t="s">
        <v>464</v>
      </c>
      <c r="D31" s="578"/>
      <c r="E31" s="471"/>
      <c r="F31" s="471"/>
      <c r="G31" s="471"/>
      <c r="H31" s="471"/>
      <c r="I31" s="471"/>
    </row>
    <row r="32" spans="2:9" ht="12.95" customHeight="1" x14ac:dyDescent="0.15">
      <c r="B32" s="385">
        <f t="shared" si="0"/>
        <v>17</v>
      </c>
      <c r="C32" s="578" t="s">
        <v>609</v>
      </c>
      <c r="D32" s="578"/>
      <c r="E32" s="471"/>
      <c r="F32" s="471"/>
      <c r="G32" s="471"/>
      <c r="H32" s="471"/>
      <c r="I32" s="471"/>
    </row>
    <row r="33" spans="2:9" ht="12.95" customHeight="1" x14ac:dyDescent="0.15">
      <c r="B33" s="385">
        <f t="shared" si="0"/>
        <v>18</v>
      </c>
      <c r="C33" s="578" t="s">
        <v>465</v>
      </c>
      <c r="D33" s="578"/>
      <c r="E33" s="471"/>
      <c r="F33" s="471"/>
      <c r="G33" s="471"/>
      <c r="H33" s="471"/>
      <c r="I33" s="471"/>
    </row>
    <row r="34" spans="2:9" ht="12.95" customHeight="1" x14ac:dyDescent="0.15">
      <c r="B34" s="385">
        <f t="shared" si="0"/>
        <v>19</v>
      </c>
      <c r="C34" s="578" t="s">
        <v>466</v>
      </c>
      <c r="D34" s="578"/>
      <c r="E34" s="471"/>
      <c r="F34" s="471"/>
      <c r="G34" s="471"/>
      <c r="H34" s="471"/>
      <c r="I34" s="471"/>
    </row>
    <row r="35" spans="2:9" ht="12.95" customHeight="1" x14ac:dyDescent="0.15">
      <c r="B35" s="385">
        <f t="shared" si="0"/>
        <v>20</v>
      </c>
      <c r="C35" s="578" t="s">
        <v>467</v>
      </c>
      <c r="D35" s="578"/>
      <c r="E35" s="471"/>
      <c r="F35" s="471"/>
      <c r="G35" s="471"/>
      <c r="H35" s="471"/>
      <c r="I35" s="471"/>
    </row>
    <row r="36" spans="2:9" ht="12.95" customHeight="1" x14ac:dyDescent="0.15">
      <c r="B36" s="385">
        <f t="shared" si="0"/>
        <v>21</v>
      </c>
      <c r="C36" s="578" t="s">
        <v>468</v>
      </c>
      <c r="D36" s="578"/>
      <c r="E36" s="471"/>
      <c r="F36" s="471"/>
      <c r="G36" s="471"/>
      <c r="H36" s="471"/>
      <c r="I36" s="471"/>
    </row>
    <row r="37" spans="2:9" ht="12.95" customHeight="1" x14ac:dyDescent="0.15">
      <c r="B37" s="385">
        <f>B36+1</f>
        <v>22</v>
      </c>
      <c r="C37" s="578" t="s">
        <v>469</v>
      </c>
      <c r="D37" s="578"/>
      <c r="E37" s="471"/>
      <c r="F37" s="471"/>
      <c r="G37" s="471"/>
      <c r="H37" s="471"/>
      <c r="I37" s="471"/>
    </row>
    <row r="38" spans="2:9" ht="12.95" customHeight="1" x14ac:dyDescent="0.15">
      <c r="B38" s="385">
        <f t="shared" ref="B38:B67" si="1">B37+1</f>
        <v>23</v>
      </c>
      <c r="C38" s="578" t="s">
        <v>470</v>
      </c>
      <c r="D38" s="578"/>
      <c r="E38" s="471"/>
      <c r="F38" s="471"/>
      <c r="G38" s="471"/>
      <c r="H38" s="471"/>
      <c r="I38" s="471"/>
    </row>
    <row r="39" spans="2:9" ht="12.95" customHeight="1" x14ac:dyDescent="0.15">
      <c r="B39" s="385">
        <f t="shared" si="1"/>
        <v>24</v>
      </c>
      <c r="C39" s="578" t="s">
        <v>471</v>
      </c>
      <c r="D39" s="578"/>
      <c r="E39" s="471"/>
      <c r="F39" s="471"/>
      <c r="G39" s="471"/>
      <c r="H39" s="471"/>
      <c r="I39" s="471"/>
    </row>
    <row r="40" spans="2:9" ht="12.95" customHeight="1" x14ac:dyDescent="0.15">
      <c r="B40" s="385">
        <f t="shared" si="1"/>
        <v>25</v>
      </c>
      <c r="C40" s="578" t="s">
        <v>472</v>
      </c>
      <c r="D40" s="578"/>
      <c r="E40" s="471"/>
      <c r="F40" s="471"/>
      <c r="G40" s="471"/>
      <c r="H40" s="471"/>
      <c r="I40" s="471"/>
    </row>
    <row r="41" spans="2:9" ht="12.95" customHeight="1" x14ac:dyDescent="0.15">
      <c r="B41" s="385">
        <f t="shared" si="1"/>
        <v>26</v>
      </c>
      <c r="C41" s="578" t="s">
        <v>473</v>
      </c>
      <c r="D41" s="578"/>
      <c r="E41" s="471"/>
      <c r="F41" s="471"/>
      <c r="G41" s="471"/>
      <c r="H41" s="471"/>
      <c r="I41" s="471"/>
    </row>
    <row r="42" spans="2:9" ht="12.95" customHeight="1" x14ac:dyDescent="0.15">
      <c r="B42" s="385">
        <f t="shared" si="1"/>
        <v>27</v>
      </c>
      <c r="C42" s="578" t="s">
        <v>610</v>
      </c>
      <c r="D42" s="578"/>
      <c r="E42" s="471"/>
      <c r="F42" s="471"/>
      <c r="G42" s="471"/>
      <c r="H42" s="471"/>
      <c r="I42" s="471"/>
    </row>
    <row r="43" spans="2:9" ht="12.95" customHeight="1" x14ac:dyDescent="0.15">
      <c r="B43" s="385">
        <f t="shared" si="1"/>
        <v>28</v>
      </c>
      <c r="C43" s="578" t="s">
        <v>611</v>
      </c>
      <c r="D43" s="578"/>
      <c r="E43" s="471"/>
      <c r="F43" s="471"/>
      <c r="G43" s="471"/>
      <c r="H43" s="471"/>
      <c r="I43" s="471"/>
    </row>
    <row r="44" spans="2:9" ht="12.95" customHeight="1" x14ac:dyDescent="0.15">
      <c r="B44" s="385">
        <f t="shared" si="1"/>
        <v>29</v>
      </c>
      <c r="C44" s="578" t="s">
        <v>612</v>
      </c>
      <c r="D44" s="578"/>
      <c r="E44" s="471"/>
      <c r="F44" s="471"/>
      <c r="G44" s="471"/>
      <c r="H44" s="471"/>
      <c r="I44" s="471"/>
    </row>
    <row r="45" spans="2:9" ht="12.95" customHeight="1" x14ac:dyDescent="0.15">
      <c r="B45" s="385">
        <f t="shared" si="1"/>
        <v>30</v>
      </c>
      <c r="C45" s="578" t="s">
        <v>613</v>
      </c>
      <c r="D45" s="578"/>
      <c r="E45" s="471"/>
      <c r="F45" s="471"/>
      <c r="G45" s="471"/>
      <c r="H45" s="471"/>
      <c r="I45" s="471"/>
    </row>
    <row r="46" spans="2:9" ht="12.95" customHeight="1" x14ac:dyDescent="0.15">
      <c r="B46" s="385">
        <f t="shared" si="1"/>
        <v>31</v>
      </c>
      <c r="C46" s="578" t="s">
        <v>474</v>
      </c>
      <c r="D46" s="578"/>
      <c r="E46" s="471"/>
      <c r="F46" s="471"/>
      <c r="G46" s="471"/>
      <c r="H46" s="471"/>
      <c r="I46" s="471"/>
    </row>
    <row r="47" spans="2:9" ht="12.95" customHeight="1" x14ac:dyDescent="0.15">
      <c r="B47" s="385">
        <f t="shared" si="1"/>
        <v>32</v>
      </c>
      <c r="C47" s="578" t="s">
        <v>475</v>
      </c>
      <c r="D47" s="578"/>
      <c r="E47" s="471"/>
      <c r="F47" s="471"/>
      <c r="G47" s="471"/>
      <c r="H47" s="471"/>
      <c r="I47" s="471"/>
    </row>
    <row r="48" spans="2:9" ht="12.95" customHeight="1" x14ac:dyDescent="0.15">
      <c r="B48" s="385">
        <f t="shared" si="1"/>
        <v>33</v>
      </c>
      <c r="C48" s="578" t="s">
        <v>614</v>
      </c>
      <c r="D48" s="578"/>
      <c r="E48" s="471"/>
      <c r="F48" s="471"/>
      <c r="G48" s="471"/>
      <c r="H48" s="471"/>
      <c r="I48" s="471"/>
    </row>
    <row r="49" spans="2:9" ht="12.95" customHeight="1" x14ac:dyDescent="0.15">
      <c r="B49" s="385">
        <f t="shared" si="1"/>
        <v>34</v>
      </c>
      <c r="C49" s="578" t="s">
        <v>615</v>
      </c>
      <c r="D49" s="578"/>
      <c r="E49" s="471"/>
      <c r="F49" s="471"/>
      <c r="G49" s="471"/>
      <c r="H49" s="471"/>
      <c r="I49" s="471"/>
    </row>
    <row r="50" spans="2:9" ht="12.95" customHeight="1" x14ac:dyDescent="0.15">
      <c r="B50" s="385">
        <f t="shared" si="1"/>
        <v>35</v>
      </c>
      <c r="C50" s="578" t="s">
        <v>476</v>
      </c>
      <c r="D50" s="578"/>
      <c r="E50" s="471"/>
      <c r="F50" s="471"/>
      <c r="G50" s="471"/>
      <c r="H50" s="471"/>
      <c r="I50" s="471"/>
    </row>
    <row r="51" spans="2:9" ht="12.95" customHeight="1" x14ac:dyDescent="0.15">
      <c r="B51" s="385">
        <f t="shared" si="1"/>
        <v>36</v>
      </c>
      <c r="C51" s="578" t="s">
        <v>616</v>
      </c>
      <c r="D51" s="578"/>
      <c r="E51" s="471"/>
      <c r="F51" s="471"/>
      <c r="G51" s="471"/>
      <c r="H51" s="471"/>
      <c r="I51" s="471"/>
    </row>
    <row r="52" spans="2:9" ht="12.95" customHeight="1" x14ac:dyDescent="0.15">
      <c r="B52" s="385">
        <f t="shared" si="1"/>
        <v>37</v>
      </c>
      <c r="C52" s="578" t="s">
        <v>477</v>
      </c>
      <c r="D52" s="578"/>
      <c r="E52" s="471"/>
      <c r="F52" s="471"/>
      <c r="G52" s="471"/>
      <c r="H52" s="471"/>
      <c r="I52" s="471"/>
    </row>
    <row r="53" spans="2:9" ht="12.95" customHeight="1" x14ac:dyDescent="0.15">
      <c r="B53" s="385">
        <f t="shared" si="1"/>
        <v>38</v>
      </c>
      <c r="C53" s="578" t="s">
        <v>478</v>
      </c>
      <c r="D53" s="578"/>
      <c r="E53" s="471"/>
      <c r="F53" s="471"/>
      <c r="G53" s="471"/>
      <c r="H53" s="471"/>
      <c r="I53" s="471"/>
    </row>
    <row r="54" spans="2:9" ht="12.95" customHeight="1" x14ac:dyDescent="0.15">
      <c r="B54" s="385">
        <f t="shared" si="1"/>
        <v>39</v>
      </c>
      <c r="C54" s="578" t="s">
        <v>479</v>
      </c>
      <c r="D54" s="578"/>
      <c r="E54" s="471"/>
      <c r="F54" s="471"/>
      <c r="G54" s="471"/>
      <c r="H54" s="471"/>
      <c r="I54" s="471"/>
    </row>
    <row r="55" spans="2:9" ht="12.95" customHeight="1" x14ac:dyDescent="0.15">
      <c r="B55" s="385">
        <f t="shared" si="1"/>
        <v>40</v>
      </c>
      <c r="C55" s="578" t="s">
        <v>480</v>
      </c>
      <c r="D55" s="578"/>
      <c r="E55" s="471"/>
      <c r="F55" s="471"/>
      <c r="G55" s="471"/>
      <c r="H55" s="471"/>
      <c r="I55" s="471"/>
    </row>
    <row r="56" spans="2:9" ht="12.95" customHeight="1" x14ac:dyDescent="0.15">
      <c r="B56" s="385">
        <f t="shared" si="1"/>
        <v>41</v>
      </c>
      <c r="C56" s="578" t="s">
        <v>481</v>
      </c>
      <c r="D56" s="578"/>
      <c r="E56" s="471"/>
      <c r="F56" s="471"/>
      <c r="G56" s="471"/>
      <c r="H56" s="471"/>
      <c r="I56" s="471"/>
    </row>
    <row r="57" spans="2:9" ht="12.95" customHeight="1" x14ac:dyDescent="0.15">
      <c r="B57" s="385">
        <f t="shared" si="1"/>
        <v>42</v>
      </c>
      <c r="C57" s="578" t="s">
        <v>482</v>
      </c>
      <c r="D57" s="578"/>
      <c r="E57" s="471"/>
      <c r="F57" s="471"/>
      <c r="G57" s="471"/>
      <c r="H57" s="471"/>
      <c r="I57" s="471"/>
    </row>
    <row r="58" spans="2:9" ht="12.95" customHeight="1" x14ac:dyDescent="0.15">
      <c r="B58" s="385">
        <f t="shared" si="1"/>
        <v>43</v>
      </c>
      <c r="C58" s="578" t="s">
        <v>617</v>
      </c>
      <c r="D58" s="578"/>
      <c r="E58" s="471"/>
      <c r="F58" s="471"/>
      <c r="G58" s="471"/>
      <c r="H58" s="471"/>
      <c r="I58" s="471"/>
    </row>
    <row r="59" spans="2:9" ht="12.95" customHeight="1" x14ac:dyDescent="0.15">
      <c r="B59" s="385">
        <f t="shared" si="1"/>
        <v>44</v>
      </c>
      <c r="C59" s="578" t="s">
        <v>483</v>
      </c>
      <c r="D59" s="578"/>
      <c r="E59" s="471"/>
      <c r="F59" s="471"/>
      <c r="G59" s="471"/>
      <c r="H59" s="471"/>
      <c r="I59" s="471"/>
    </row>
    <row r="60" spans="2:9" ht="12.95" customHeight="1" x14ac:dyDescent="0.15">
      <c r="B60" s="385">
        <f t="shared" si="1"/>
        <v>45</v>
      </c>
      <c r="C60" s="578" t="s">
        <v>484</v>
      </c>
      <c r="D60" s="578"/>
      <c r="E60" s="471"/>
      <c r="F60" s="471"/>
      <c r="G60" s="471"/>
      <c r="H60" s="471"/>
      <c r="I60" s="471"/>
    </row>
    <row r="61" spans="2:9" ht="12.95" customHeight="1" x14ac:dyDescent="0.15">
      <c r="B61" s="385">
        <f t="shared" si="1"/>
        <v>46</v>
      </c>
      <c r="C61" s="578" t="s">
        <v>618</v>
      </c>
      <c r="D61" s="578"/>
      <c r="E61" s="471"/>
      <c r="F61" s="471"/>
      <c r="G61" s="471"/>
      <c r="H61" s="471"/>
      <c r="I61" s="471"/>
    </row>
    <row r="62" spans="2:9" ht="12.95" customHeight="1" x14ac:dyDescent="0.15">
      <c r="B62" s="385">
        <f t="shared" si="1"/>
        <v>47</v>
      </c>
      <c r="C62" s="578" t="s">
        <v>485</v>
      </c>
      <c r="D62" s="578"/>
      <c r="E62" s="471"/>
      <c r="F62" s="471"/>
      <c r="G62" s="471"/>
      <c r="H62" s="471"/>
      <c r="I62" s="471"/>
    </row>
    <row r="63" spans="2:9" ht="12.95" customHeight="1" x14ac:dyDescent="0.15">
      <c r="B63" s="385">
        <f t="shared" si="1"/>
        <v>48</v>
      </c>
      <c r="C63" s="578" t="s">
        <v>619</v>
      </c>
      <c r="D63" s="578"/>
      <c r="E63" s="471"/>
      <c r="F63" s="471"/>
      <c r="G63" s="471"/>
      <c r="H63" s="471"/>
      <c r="I63" s="471"/>
    </row>
    <row r="64" spans="2:9" ht="12.95" customHeight="1" x14ac:dyDescent="0.15">
      <c r="B64" s="385">
        <f t="shared" si="1"/>
        <v>49</v>
      </c>
      <c r="C64" s="578" t="s">
        <v>620</v>
      </c>
      <c r="D64" s="578"/>
      <c r="E64" s="471"/>
      <c r="F64" s="471"/>
      <c r="G64" s="471"/>
      <c r="H64" s="471"/>
      <c r="I64" s="471"/>
    </row>
    <row r="65" spans="2:9" ht="12.95" customHeight="1" x14ac:dyDescent="0.15">
      <c r="B65" s="385">
        <f t="shared" si="1"/>
        <v>50</v>
      </c>
      <c r="C65" s="578" t="s">
        <v>641</v>
      </c>
      <c r="D65" s="578"/>
      <c r="E65" s="471"/>
      <c r="F65" s="471"/>
      <c r="G65" s="471"/>
      <c r="H65" s="471"/>
      <c r="I65" s="471"/>
    </row>
    <row r="66" spans="2:9" ht="12.95" customHeight="1" x14ac:dyDescent="0.15">
      <c r="B66" s="385">
        <f t="shared" si="1"/>
        <v>51</v>
      </c>
      <c r="C66" s="578" t="s">
        <v>621</v>
      </c>
      <c r="D66" s="578"/>
      <c r="E66" s="471"/>
      <c r="F66" s="471"/>
      <c r="G66" s="471"/>
      <c r="H66" s="471"/>
      <c r="I66" s="471"/>
    </row>
    <row r="67" spans="2:9" ht="12.95" customHeight="1" x14ac:dyDescent="0.15">
      <c r="B67" s="385">
        <f t="shared" si="1"/>
        <v>52</v>
      </c>
      <c r="C67" s="578" t="s">
        <v>622</v>
      </c>
      <c r="D67" s="578"/>
      <c r="E67" s="471"/>
      <c r="F67" s="471"/>
      <c r="G67" s="471"/>
      <c r="H67" s="471"/>
      <c r="I67" s="471"/>
    </row>
    <row r="68" spans="2:9" ht="12.95" customHeight="1" x14ac:dyDescent="0.15">
      <c r="B68" s="385">
        <f>B67+1</f>
        <v>53</v>
      </c>
      <c r="C68" s="578" t="s">
        <v>623</v>
      </c>
      <c r="D68" s="578"/>
      <c r="E68" s="471"/>
      <c r="F68" s="471"/>
      <c r="G68" s="471"/>
      <c r="H68" s="471"/>
      <c r="I68" s="471"/>
    </row>
    <row r="69" spans="2:9" ht="12.95" customHeight="1" x14ac:dyDescent="0.15">
      <c r="B69" s="385">
        <f t="shared" si="0"/>
        <v>54</v>
      </c>
      <c r="C69" s="578" t="s">
        <v>624</v>
      </c>
      <c r="D69" s="578"/>
      <c r="E69" s="471"/>
      <c r="F69" s="471"/>
      <c r="G69" s="471"/>
      <c r="H69" s="471"/>
      <c r="I69" s="471"/>
    </row>
    <row r="70" spans="2:9" ht="12.95" customHeight="1" x14ac:dyDescent="0.15">
      <c r="B70" s="385">
        <f t="shared" si="0"/>
        <v>55</v>
      </c>
      <c r="C70" s="578" t="s">
        <v>625</v>
      </c>
      <c r="D70" s="578"/>
      <c r="E70" s="471"/>
      <c r="F70" s="471"/>
      <c r="G70" s="471"/>
      <c r="H70" s="471"/>
      <c r="I70" s="471"/>
    </row>
    <row r="71" spans="2:9" ht="12.95" customHeight="1" x14ac:dyDescent="0.15">
      <c r="B71" s="385">
        <f t="shared" si="0"/>
        <v>56</v>
      </c>
      <c r="C71" s="578" t="s">
        <v>626</v>
      </c>
      <c r="D71" s="578"/>
      <c r="E71" s="471"/>
      <c r="F71" s="471"/>
      <c r="G71" s="471"/>
      <c r="H71" s="471"/>
      <c r="I71" s="471"/>
    </row>
    <row r="72" spans="2:9" ht="12.95" customHeight="1" x14ac:dyDescent="0.15">
      <c r="B72" s="385">
        <f t="shared" si="0"/>
        <v>57</v>
      </c>
      <c r="C72" s="578" t="s">
        <v>627</v>
      </c>
      <c r="D72" s="578"/>
      <c r="E72" s="471"/>
      <c r="F72" s="471"/>
      <c r="G72" s="471"/>
      <c r="H72" s="471"/>
      <c r="I72" s="471"/>
    </row>
    <row r="73" spans="2:9" ht="12.95" customHeight="1" x14ac:dyDescent="0.15">
      <c r="B73" s="385">
        <f t="shared" si="0"/>
        <v>58</v>
      </c>
      <c r="C73" s="578" t="s">
        <v>628</v>
      </c>
      <c r="D73" s="578"/>
      <c r="E73" s="471"/>
      <c r="F73" s="471"/>
      <c r="G73" s="471"/>
      <c r="H73" s="471"/>
      <c r="I73" s="471"/>
    </row>
    <row r="74" spans="2:9" ht="12.95" customHeight="1" x14ac:dyDescent="0.15">
      <c r="B74" s="385">
        <f t="shared" si="0"/>
        <v>59</v>
      </c>
      <c r="C74" s="578" t="s">
        <v>629</v>
      </c>
      <c r="D74" s="578"/>
      <c r="E74" s="471"/>
      <c r="F74" s="471"/>
      <c r="G74" s="471"/>
      <c r="H74" s="471"/>
      <c r="I74" s="471"/>
    </row>
    <row r="75" spans="2:9" ht="12.95" customHeight="1" x14ac:dyDescent="0.15">
      <c r="B75" s="385">
        <f t="shared" si="0"/>
        <v>60</v>
      </c>
      <c r="C75" s="578" t="s">
        <v>630</v>
      </c>
      <c r="D75" s="578"/>
      <c r="E75" s="471"/>
      <c r="F75" s="471"/>
      <c r="G75" s="471"/>
      <c r="H75" s="471"/>
      <c r="I75" s="471"/>
    </row>
    <row r="76" spans="2:9" ht="12.95" customHeight="1" x14ac:dyDescent="0.15">
      <c r="B76" s="385">
        <f t="shared" si="0"/>
        <v>61</v>
      </c>
      <c r="C76" s="578" t="s">
        <v>631</v>
      </c>
      <c r="D76" s="578"/>
      <c r="E76" s="471"/>
      <c r="F76" s="471"/>
      <c r="G76" s="471"/>
      <c r="H76" s="471"/>
      <c r="I76" s="471"/>
    </row>
    <row r="77" spans="2:9" ht="12.95" customHeight="1" x14ac:dyDescent="0.15">
      <c r="B77" s="385">
        <f t="shared" si="0"/>
        <v>62</v>
      </c>
      <c r="C77" s="578" t="s">
        <v>632</v>
      </c>
      <c r="D77" s="578"/>
      <c r="E77" s="471"/>
      <c r="F77" s="471"/>
      <c r="G77" s="471"/>
      <c r="H77" s="471"/>
      <c r="I77" s="471"/>
    </row>
    <row r="78" spans="2:9" ht="12.95" customHeight="1" x14ac:dyDescent="0.15">
      <c r="B78" s="385">
        <f t="shared" si="0"/>
        <v>63</v>
      </c>
      <c r="C78" s="578" t="s">
        <v>633</v>
      </c>
      <c r="D78" s="578"/>
      <c r="E78" s="471"/>
      <c r="F78" s="471"/>
      <c r="G78" s="471"/>
      <c r="H78" s="471"/>
      <c r="I78" s="471"/>
    </row>
    <row r="79" spans="2:9" ht="12.95" customHeight="1" x14ac:dyDescent="0.15">
      <c r="B79" s="385">
        <f t="shared" si="0"/>
        <v>64</v>
      </c>
      <c r="C79" s="578" t="s">
        <v>634</v>
      </c>
      <c r="D79" s="578"/>
      <c r="E79" s="471"/>
      <c r="F79" s="471"/>
      <c r="G79" s="471"/>
      <c r="H79" s="471"/>
      <c r="I79" s="471"/>
    </row>
    <row r="80" spans="2:9" ht="12.95" customHeight="1" x14ac:dyDescent="0.15">
      <c r="B80" s="385">
        <f t="shared" si="0"/>
        <v>65</v>
      </c>
      <c r="C80" s="578" t="s">
        <v>635</v>
      </c>
      <c r="D80" s="578"/>
      <c r="E80" s="471"/>
      <c r="F80" s="471"/>
      <c r="G80" s="471"/>
      <c r="H80" s="471"/>
      <c r="I80" s="471"/>
    </row>
    <row r="81" spans="2:9" ht="12.95" customHeight="1" x14ac:dyDescent="0.15">
      <c r="B81" s="385">
        <f t="shared" si="0"/>
        <v>66</v>
      </c>
      <c r="C81" s="578" t="s">
        <v>636</v>
      </c>
      <c r="D81" s="578"/>
      <c r="E81" s="471"/>
      <c r="F81" s="471"/>
      <c r="G81" s="471"/>
      <c r="H81" s="471"/>
      <c r="I81" s="471"/>
    </row>
    <row r="82" spans="2:9" ht="12.95" customHeight="1" x14ac:dyDescent="0.15">
      <c r="B82" s="385">
        <f t="shared" si="0"/>
        <v>67</v>
      </c>
      <c r="C82" s="578" t="s">
        <v>637</v>
      </c>
      <c r="D82" s="578"/>
      <c r="E82" s="471"/>
      <c r="F82" s="471"/>
      <c r="G82" s="471"/>
      <c r="H82" s="471"/>
      <c r="I82" s="471"/>
    </row>
    <row r="83" spans="2:9" ht="12.95" customHeight="1" x14ac:dyDescent="0.15">
      <c r="B83" s="385">
        <f t="shared" si="0"/>
        <v>68</v>
      </c>
      <c r="C83" s="578" t="s">
        <v>638</v>
      </c>
      <c r="D83" s="578"/>
      <c r="E83" s="471"/>
      <c r="F83" s="471"/>
      <c r="G83" s="471"/>
      <c r="H83" s="471"/>
      <c r="I83" s="471"/>
    </row>
    <row r="84" spans="2:9" ht="12.95" customHeight="1" x14ac:dyDescent="0.15">
      <c r="B84" s="385">
        <f t="shared" si="0"/>
        <v>69</v>
      </c>
      <c r="C84" s="578" t="s">
        <v>639</v>
      </c>
      <c r="D84" s="578"/>
      <c r="E84" s="471"/>
      <c r="F84" s="471"/>
      <c r="G84" s="471"/>
      <c r="H84" s="471"/>
      <c r="I84" s="471"/>
    </row>
    <row r="85" spans="2:9" ht="12.95" customHeight="1" x14ac:dyDescent="0.15">
      <c r="B85" s="385">
        <f t="shared" si="0"/>
        <v>70</v>
      </c>
      <c r="C85" s="578" t="s">
        <v>640</v>
      </c>
      <c r="D85" s="578"/>
      <c r="E85" s="471"/>
      <c r="F85" s="471"/>
      <c r="G85" s="471"/>
      <c r="H85" s="471"/>
      <c r="I85" s="471"/>
    </row>
    <row r="86" spans="2:9" ht="12.95" customHeight="1" x14ac:dyDescent="0.15">
      <c r="B86" s="385">
        <f t="shared" si="0"/>
        <v>71</v>
      </c>
      <c r="C86" s="578" t="s">
        <v>486</v>
      </c>
      <c r="D86" s="578"/>
      <c r="E86" s="471"/>
      <c r="F86" s="471"/>
      <c r="G86" s="471"/>
      <c r="H86" s="471"/>
      <c r="I86" s="471"/>
    </row>
    <row r="87" spans="2:9" ht="12.95" customHeight="1" x14ac:dyDescent="0.15">
      <c r="B87" s="385">
        <f t="shared" si="0"/>
        <v>72</v>
      </c>
      <c r="C87" s="578" t="s">
        <v>487</v>
      </c>
      <c r="D87" s="578"/>
      <c r="E87" s="471"/>
      <c r="F87" s="471"/>
      <c r="G87" s="471"/>
      <c r="H87" s="471"/>
      <c r="I87" s="471"/>
    </row>
    <row r="88" spans="2:9" ht="12.95" customHeight="1" x14ac:dyDescent="0.15">
      <c r="B88" s="385">
        <f t="shared" si="0"/>
        <v>73</v>
      </c>
      <c r="C88" s="578" t="s">
        <v>488</v>
      </c>
      <c r="D88" s="578"/>
      <c r="E88" s="471"/>
      <c r="F88" s="471"/>
      <c r="G88" s="471"/>
      <c r="H88" s="471"/>
      <c r="I88" s="471"/>
    </row>
    <row r="89" spans="2:9" ht="12.95" customHeight="1" x14ac:dyDescent="0.15">
      <c r="B89" s="385">
        <f t="shared" si="0"/>
        <v>74</v>
      </c>
      <c r="C89" s="578" t="s">
        <v>489</v>
      </c>
      <c r="D89" s="578"/>
      <c r="E89" s="471"/>
      <c r="F89" s="471"/>
      <c r="G89" s="471"/>
      <c r="H89" s="471"/>
      <c r="I89" s="471"/>
    </row>
    <row r="90" spans="2:9" ht="12.95" customHeight="1" x14ac:dyDescent="0.15">
      <c r="B90" s="385">
        <f t="shared" si="0"/>
        <v>75</v>
      </c>
      <c r="C90" s="578" t="s">
        <v>490</v>
      </c>
      <c r="D90" s="578"/>
      <c r="E90" s="471"/>
      <c r="F90" s="471"/>
      <c r="G90" s="471"/>
      <c r="H90" s="471"/>
      <c r="I90" s="471"/>
    </row>
    <row r="91" spans="2:9" ht="12.95" customHeight="1" x14ac:dyDescent="0.15">
      <c r="B91" s="385">
        <f t="shared" si="0"/>
        <v>76</v>
      </c>
      <c r="C91" s="578" t="s">
        <v>491</v>
      </c>
      <c r="D91" s="578"/>
      <c r="E91" s="471"/>
      <c r="F91" s="471"/>
      <c r="G91" s="471"/>
      <c r="H91" s="471"/>
      <c r="I91" s="471"/>
    </row>
    <row r="92" spans="2:9" ht="12.95" customHeight="1" x14ac:dyDescent="0.15">
      <c r="B92" s="385">
        <f t="shared" si="0"/>
        <v>77</v>
      </c>
      <c r="C92" s="578" t="s">
        <v>492</v>
      </c>
      <c r="D92" s="578"/>
      <c r="E92" s="471"/>
      <c r="F92" s="471"/>
      <c r="G92" s="471"/>
      <c r="H92" s="471"/>
      <c r="I92" s="471"/>
    </row>
    <row r="93" spans="2:9" ht="12.95" customHeight="1" x14ac:dyDescent="0.15">
      <c r="B93" s="385">
        <f t="shared" si="0"/>
        <v>78</v>
      </c>
      <c r="C93" s="578" t="s">
        <v>493</v>
      </c>
      <c r="D93" s="578"/>
      <c r="E93" s="471"/>
      <c r="F93" s="471"/>
      <c r="G93" s="471"/>
      <c r="H93" s="471"/>
      <c r="I93" s="471"/>
    </row>
    <row r="94" spans="2:9" ht="12.95" customHeight="1" x14ac:dyDescent="0.15">
      <c r="B94" s="385">
        <f t="shared" si="0"/>
        <v>79</v>
      </c>
      <c r="C94" s="578" t="s">
        <v>494</v>
      </c>
      <c r="D94" s="578"/>
      <c r="E94" s="471"/>
      <c r="F94" s="471"/>
      <c r="G94" s="471"/>
      <c r="H94" s="471"/>
      <c r="I94" s="471"/>
    </row>
    <row r="95" spans="2:9" ht="12.95" customHeight="1" x14ac:dyDescent="0.15">
      <c r="B95" s="385">
        <f>B94+1</f>
        <v>80</v>
      </c>
      <c r="C95" s="578" t="s">
        <v>495</v>
      </c>
      <c r="D95" s="578"/>
      <c r="E95" s="471"/>
      <c r="F95" s="471"/>
      <c r="G95" s="471"/>
      <c r="H95" s="471"/>
      <c r="I95" s="471"/>
    </row>
    <row r="96" spans="2:9" ht="12.95" customHeight="1" x14ac:dyDescent="0.15">
      <c r="B96" s="385">
        <f t="shared" ref="B96:B98" si="2">B95+1</f>
        <v>81</v>
      </c>
      <c r="C96" s="578" t="s">
        <v>496</v>
      </c>
      <c r="D96" s="578"/>
      <c r="E96" s="471"/>
      <c r="F96" s="471"/>
      <c r="G96" s="471"/>
      <c r="H96" s="471"/>
      <c r="I96" s="471"/>
    </row>
    <row r="97" spans="1:10" ht="12.95" customHeight="1" x14ac:dyDescent="0.15">
      <c r="B97" s="385">
        <f t="shared" si="2"/>
        <v>82</v>
      </c>
      <c r="C97" s="578" t="s">
        <v>497</v>
      </c>
      <c r="D97" s="578"/>
      <c r="E97" s="471"/>
      <c r="F97" s="471"/>
      <c r="G97" s="471"/>
      <c r="H97" s="471"/>
      <c r="I97" s="471"/>
    </row>
    <row r="98" spans="1:10" ht="12.95" customHeight="1" x14ac:dyDescent="0.15">
      <c r="B98" s="385">
        <f t="shared" si="2"/>
        <v>83</v>
      </c>
      <c r="C98" s="578" t="s">
        <v>498</v>
      </c>
      <c r="D98" s="409"/>
      <c r="E98" s="471"/>
      <c r="F98" s="471"/>
      <c r="G98" s="471"/>
      <c r="H98" s="471"/>
      <c r="I98" s="471"/>
    </row>
    <row r="99" spans="1:10" ht="12.95" customHeight="1" x14ac:dyDescent="0.15">
      <c r="B99" s="818" t="s">
        <v>565</v>
      </c>
      <c r="C99" s="819"/>
      <c r="D99" s="652"/>
      <c r="E99" s="470">
        <f>SUM(E16:E98)</f>
        <v>0</v>
      </c>
      <c r="F99" s="470">
        <f t="shared" ref="F99:I99" si="3">SUM(F16:F98)</f>
        <v>0</v>
      </c>
      <c r="G99" s="470">
        <f t="shared" si="3"/>
        <v>0</v>
      </c>
      <c r="H99" s="470">
        <f>SUM(H16:H98)</f>
        <v>0</v>
      </c>
      <c r="I99" s="470">
        <f t="shared" si="3"/>
        <v>0</v>
      </c>
    </row>
    <row r="100" spans="1:10" ht="3.75" customHeight="1" x14ac:dyDescent="0.15"/>
    <row r="101" spans="1:10" ht="24.75" customHeight="1" x14ac:dyDescent="0.15">
      <c r="A101" s="409"/>
      <c r="B101" s="646" t="s">
        <v>766</v>
      </c>
      <c r="C101" s="865" t="s">
        <v>809</v>
      </c>
      <c r="D101" s="865"/>
      <c r="E101" s="865"/>
      <c r="F101" s="865"/>
      <c r="G101" s="865"/>
      <c r="H101" s="865"/>
      <c r="I101" s="865"/>
    </row>
    <row r="102" spans="1:10" x14ac:dyDescent="0.15">
      <c r="A102" s="409"/>
      <c r="B102" s="646" t="s">
        <v>769</v>
      </c>
      <c r="C102" s="409" t="s">
        <v>767</v>
      </c>
      <c r="D102" s="481"/>
      <c r="E102" s="1"/>
      <c r="F102" s="1"/>
      <c r="G102" s="1"/>
      <c r="H102" s="1"/>
      <c r="I102" s="1"/>
    </row>
    <row r="103" spans="1:10" x14ac:dyDescent="0.15">
      <c r="A103" s="409"/>
      <c r="B103" s="646" t="s">
        <v>770</v>
      </c>
      <c r="C103" s="28" t="s">
        <v>768</v>
      </c>
      <c r="D103" s="481"/>
      <c r="E103" s="1"/>
      <c r="F103" s="1"/>
      <c r="G103" s="1"/>
      <c r="H103" s="1"/>
      <c r="I103" s="1"/>
    </row>
    <row r="104" spans="1:10" x14ac:dyDescent="0.15">
      <c r="A104" s="409"/>
      <c r="B104" s="646"/>
      <c r="C104" s="28" t="s">
        <v>771</v>
      </c>
      <c r="D104" s="481"/>
      <c r="E104" s="1"/>
      <c r="F104" s="1"/>
      <c r="G104" s="1"/>
      <c r="H104" s="1"/>
      <c r="I104" s="1"/>
    </row>
    <row r="105" spans="1:10" x14ac:dyDescent="0.15">
      <c r="A105" s="409"/>
      <c r="B105" s="8"/>
      <c r="H105" s="2" t="s">
        <v>12</v>
      </c>
      <c r="I105" s="388"/>
    </row>
    <row r="106" spans="1:10" ht="5.25" customHeight="1" x14ac:dyDescent="0.15">
      <c r="B106" s="31"/>
    </row>
    <row r="107" spans="1:10" ht="12.95" customHeight="1" x14ac:dyDescent="0.15">
      <c r="A107" s="861" t="s">
        <v>893</v>
      </c>
      <c r="B107" s="861"/>
      <c r="C107" s="861"/>
      <c r="D107" s="861"/>
      <c r="E107" s="861"/>
      <c r="F107" s="861"/>
      <c r="G107" s="861"/>
      <c r="H107" s="861"/>
      <c r="I107" s="861"/>
      <c r="J107" s="377"/>
    </row>
    <row r="108" spans="1:10" x14ac:dyDescent="0.15">
      <c r="B108" t="s">
        <v>499</v>
      </c>
      <c r="I108" s="377" t="s">
        <v>2</v>
      </c>
    </row>
    <row r="109" spans="1:10" ht="19.5" customHeight="1" x14ac:dyDescent="0.15">
      <c r="B109" s="822" t="s">
        <v>271</v>
      </c>
      <c r="C109" s="822" t="s">
        <v>272</v>
      </c>
      <c r="D109" s="866" t="s">
        <v>811</v>
      </c>
      <c r="E109" s="816" t="s">
        <v>933</v>
      </c>
      <c r="F109" s="816"/>
      <c r="G109" s="816"/>
      <c r="H109" s="816"/>
      <c r="I109" s="816"/>
    </row>
    <row r="110" spans="1:10" ht="78" customHeight="1" x14ac:dyDescent="0.15">
      <c r="B110" s="822"/>
      <c r="C110" s="822"/>
      <c r="D110" s="866"/>
      <c r="E110" s="589" t="s">
        <v>847</v>
      </c>
      <c r="F110" s="589" t="s">
        <v>848</v>
      </c>
      <c r="G110" s="589" t="s">
        <v>849</v>
      </c>
      <c r="H110" s="589" t="s">
        <v>850</v>
      </c>
      <c r="I110" s="589" t="s">
        <v>784</v>
      </c>
    </row>
    <row r="111" spans="1:10" ht="15.75" x14ac:dyDescent="0.15">
      <c r="B111" s="387">
        <v>1</v>
      </c>
      <c r="C111" s="584" t="s">
        <v>642</v>
      </c>
      <c r="D111" s="584"/>
      <c r="E111" s="472"/>
      <c r="F111" s="472"/>
      <c r="G111" s="472"/>
      <c r="H111" s="472"/>
      <c r="I111" s="472"/>
    </row>
    <row r="112" spans="1:10" ht="13.5" x14ac:dyDescent="0.15">
      <c r="B112" s="385">
        <f>B111+1</f>
        <v>2</v>
      </c>
      <c r="C112" s="578" t="s">
        <v>643</v>
      </c>
      <c r="D112" s="578"/>
      <c r="E112" s="471"/>
      <c r="F112" s="471"/>
      <c r="G112" s="471"/>
      <c r="H112" s="471"/>
      <c r="I112" s="471"/>
    </row>
    <row r="113" spans="2:9" ht="13.5" x14ac:dyDescent="0.15">
      <c r="B113" s="385">
        <f t="shared" ref="B113:B153" si="4">B112+1</f>
        <v>3</v>
      </c>
      <c r="C113" s="578" t="s">
        <v>501</v>
      </c>
      <c r="D113" s="578"/>
      <c r="E113" s="471"/>
      <c r="F113" s="471"/>
      <c r="G113" s="471"/>
      <c r="H113" s="471"/>
      <c r="I113" s="471"/>
    </row>
    <row r="114" spans="2:9" ht="13.5" x14ac:dyDescent="0.15">
      <c r="B114" s="385">
        <f t="shared" si="4"/>
        <v>4</v>
      </c>
      <c r="C114" s="617" t="s">
        <v>502</v>
      </c>
      <c r="D114" s="617"/>
      <c r="E114" s="471"/>
      <c r="F114" s="471"/>
      <c r="G114" s="471"/>
      <c r="H114" s="471"/>
      <c r="I114" s="471"/>
    </row>
    <row r="115" spans="2:9" ht="13.5" x14ac:dyDescent="0.15">
      <c r="B115" s="385">
        <f t="shared" si="4"/>
        <v>5</v>
      </c>
      <c r="C115" s="578" t="s">
        <v>503</v>
      </c>
      <c r="D115" s="578"/>
      <c r="E115" s="471"/>
      <c r="F115" s="471"/>
      <c r="G115" s="471"/>
      <c r="H115" s="471"/>
      <c r="I115" s="471"/>
    </row>
    <row r="116" spans="2:9" ht="13.5" x14ac:dyDescent="0.15">
      <c r="B116" s="385">
        <f t="shared" si="4"/>
        <v>6</v>
      </c>
      <c r="C116" s="578" t="s">
        <v>504</v>
      </c>
      <c r="D116" s="578"/>
      <c r="E116" s="471"/>
      <c r="F116" s="471"/>
      <c r="G116" s="471"/>
      <c r="H116" s="471"/>
      <c r="I116" s="471"/>
    </row>
    <row r="117" spans="2:9" ht="13.5" x14ac:dyDescent="0.15">
      <c r="B117" s="385">
        <f t="shared" si="4"/>
        <v>7</v>
      </c>
      <c r="C117" s="578" t="s">
        <v>505</v>
      </c>
      <c r="D117" s="578"/>
      <c r="E117" s="471"/>
      <c r="F117" s="471"/>
      <c r="G117" s="471"/>
      <c r="H117" s="471"/>
      <c r="I117" s="471"/>
    </row>
    <row r="118" spans="2:9" ht="13.5" x14ac:dyDescent="0.15">
      <c r="B118" s="385">
        <f t="shared" si="4"/>
        <v>8</v>
      </c>
      <c r="C118" s="578" t="s">
        <v>506</v>
      </c>
      <c r="D118" s="578"/>
      <c r="E118" s="471"/>
      <c r="F118" s="471"/>
      <c r="G118" s="471"/>
      <c r="H118" s="471"/>
      <c r="I118" s="471"/>
    </row>
    <row r="119" spans="2:9" ht="13.5" x14ac:dyDescent="0.15">
      <c r="B119" s="385">
        <f t="shared" si="4"/>
        <v>9</v>
      </c>
      <c r="C119" s="578" t="s">
        <v>507</v>
      </c>
      <c r="D119" s="578"/>
      <c r="E119" s="471"/>
      <c r="F119" s="471"/>
      <c r="G119" s="471"/>
      <c r="H119" s="471"/>
      <c r="I119" s="471"/>
    </row>
    <row r="120" spans="2:9" ht="13.5" x14ac:dyDescent="0.15">
      <c r="B120" s="385">
        <f t="shared" si="4"/>
        <v>10</v>
      </c>
      <c r="C120" s="578" t="s">
        <v>508</v>
      </c>
      <c r="D120" s="578"/>
      <c r="E120" s="471"/>
      <c r="F120" s="471"/>
      <c r="G120" s="471"/>
      <c r="H120" s="471"/>
      <c r="I120" s="471"/>
    </row>
    <row r="121" spans="2:9" ht="13.5" x14ac:dyDescent="0.15">
      <c r="B121" s="385">
        <f t="shared" si="4"/>
        <v>11</v>
      </c>
      <c r="C121" s="578" t="s">
        <v>509</v>
      </c>
      <c r="D121" s="578"/>
      <c r="E121" s="471"/>
      <c r="F121" s="471"/>
      <c r="G121" s="471"/>
      <c r="H121" s="471"/>
      <c r="I121" s="471"/>
    </row>
    <row r="122" spans="2:9" ht="13.5" x14ac:dyDescent="0.15">
      <c r="B122" s="385">
        <f t="shared" si="4"/>
        <v>12</v>
      </c>
      <c r="C122" s="578" t="s">
        <v>510</v>
      </c>
      <c r="D122" s="578"/>
      <c r="E122" s="471"/>
      <c r="F122" s="471"/>
      <c r="G122" s="471"/>
      <c r="H122" s="471"/>
      <c r="I122" s="471"/>
    </row>
    <row r="123" spans="2:9" ht="13.5" x14ac:dyDescent="0.15">
      <c r="B123" s="385">
        <f t="shared" si="4"/>
        <v>13</v>
      </c>
      <c r="C123" s="578" t="s">
        <v>511</v>
      </c>
      <c r="D123" s="578"/>
      <c r="E123" s="471"/>
      <c r="F123" s="471"/>
      <c r="G123" s="471"/>
      <c r="H123" s="471"/>
      <c r="I123" s="471"/>
    </row>
    <row r="124" spans="2:9" ht="13.5" x14ac:dyDescent="0.15">
      <c r="B124" s="385">
        <f t="shared" si="4"/>
        <v>14</v>
      </c>
      <c r="C124" s="578" t="s">
        <v>645</v>
      </c>
      <c r="D124" s="578"/>
      <c r="E124" s="471"/>
      <c r="F124" s="471"/>
      <c r="G124" s="471"/>
      <c r="H124" s="471"/>
      <c r="I124" s="471"/>
    </row>
    <row r="125" spans="2:9" ht="13.5" x14ac:dyDescent="0.15">
      <c r="B125" s="385">
        <f t="shared" si="4"/>
        <v>15</v>
      </c>
      <c r="C125" s="578" t="s">
        <v>646</v>
      </c>
      <c r="D125" s="578"/>
      <c r="E125" s="471"/>
      <c r="F125" s="471"/>
      <c r="G125" s="471"/>
      <c r="H125" s="471"/>
      <c r="I125" s="471"/>
    </row>
    <row r="126" spans="2:9" ht="13.5" x14ac:dyDescent="0.15">
      <c r="B126" s="385">
        <f t="shared" si="4"/>
        <v>16</v>
      </c>
      <c r="C126" s="578" t="s">
        <v>512</v>
      </c>
      <c r="D126" s="578"/>
      <c r="E126" s="471"/>
      <c r="F126" s="471"/>
      <c r="G126" s="471"/>
      <c r="H126" s="471"/>
      <c r="I126" s="471"/>
    </row>
    <row r="127" spans="2:9" ht="13.5" x14ac:dyDescent="0.15">
      <c r="B127" s="385">
        <f t="shared" si="4"/>
        <v>17</v>
      </c>
      <c r="C127" s="578" t="s">
        <v>513</v>
      </c>
      <c r="D127" s="578"/>
      <c r="E127" s="471"/>
      <c r="F127" s="471"/>
      <c r="G127" s="471"/>
      <c r="H127" s="471"/>
      <c r="I127" s="471"/>
    </row>
    <row r="128" spans="2:9" ht="13.5" x14ac:dyDescent="0.15">
      <c r="B128" s="385">
        <f t="shared" si="4"/>
        <v>18</v>
      </c>
      <c r="C128" s="617" t="s">
        <v>514</v>
      </c>
      <c r="D128" s="617"/>
      <c r="E128" s="471"/>
      <c r="F128" s="471"/>
      <c r="G128" s="471"/>
      <c r="H128" s="471"/>
      <c r="I128" s="471"/>
    </row>
    <row r="129" spans="2:9" ht="13.5" x14ac:dyDescent="0.15">
      <c r="B129" s="385">
        <f t="shared" si="4"/>
        <v>19</v>
      </c>
      <c r="C129" s="578" t="s">
        <v>515</v>
      </c>
      <c r="D129" s="578"/>
      <c r="E129" s="471"/>
      <c r="F129" s="471"/>
      <c r="G129" s="471"/>
      <c r="H129" s="471"/>
      <c r="I129" s="471"/>
    </row>
    <row r="130" spans="2:9" ht="13.5" x14ac:dyDescent="0.15">
      <c r="B130" s="385">
        <f t="shared" si="4"/>
        <v>20</v>
      </c>
      <c r="C130" s="578" t="s">
        <v>647</v>
      </c>
      <c r="D130" s="578"/>
      <c r="E130" s="471"/>
      <c r="F130" s="471"/>
      <c r="G130" s="471"/>
      <c r="H130" s="471"/>
      <c r="I130" s="471"/>
    </row>
    <row r="131" spans="2:9" ht="13.5" x14ac:dyDescent="0.15">
      <c r="B131" s="385">
        <f t="shared" si="4"/>
        <v>21</v>
      </c>
      <c r="C131" s="578" t="s">
        <v>648</v>
      </c>
      <c r="D131" s="578"/>
      <c r="E131" s="471"/>
      <c r="F131" s="471"/>
      <c r="G131" s="471"/>
      <c r="H131" s="471"/>
      <c r="I131" s="471"/>
    </row>
    <row r="132" spans="2:9" ht="13.5" x14ac:dyDescent="0.15">
      <c r="B132" s="385">
        <f t="shared" si="4"/>
        <v>22</v>
      </c>
      <c r="C132" s="578" t="s">
        <v>516</v>
      </c>
      <c r="D132" s="578"/>
      <c r="E132" s="471"/>
      <c r="F132" s="471"/>
      <c r="G132" s="471"/>
      <c r="H132" s="471"/>
      <c r="I132" s="471"/>
    </row>
    <row r="133" spans="2:9" ht="13.5" x14ac:dyDescent="0.15">
      <c r="B133" s="385">
        <f t="shared" si="4"/>
        <v>23</v>
      </c>
      <c r="C133" s="578" t="s">
        <v>649</v>
      </c>
      <c r="D133" s="578"/>
      <c r="E133" s="471"/>
      <c r="F133" s="471"/>
      <c r="G133" s="471"/>
      <c r="H133" s="471"/>
      <c r="I133" s="471"/>
    </row>
    <row r="134" spans="2:9" ht="13.5" x14ac:dyDescent="0.15">
      <c r="B134" s="385">
        <f t="shared" si="4"/>
        <v>24</v>
      </c>
      <c r="C134" s="578" t="s">
        <v>942</v>
      </c>
      <c r="D134" s="578"/>
      <c r="E134" s="471"/>
      <c r="F134" s="471"/>
      <c r="G134" s="471"/>
      <c r="H134" s="471"/>
      <c r="I134" s="471"/>
    </row>
    <row r="135" spans="2:9" ht="13.5" x14ac:dyDescent="0.15">
      <c r="B135" s="385">
        <f t="shared" si="4"/>
        <v>25</v>
      </c>
      <c r="C135" s="578" t="s">
        <v>650</v>
      </c>
      <c r="D135" s="578"/>
      <c r="E135" s="471"/>
      <c r="F135" s="471"/>
      <c r="G135" s="471"/>
      <c r="H135" s="471"/>
      <c r="I135" s="471"/>
    </row>
    <row r="136" spans="2:9" ht="13.5" x14ac:dyDescent="0.15">
      <c r="B136" s="385">
        <f t="shared" si="4"/>
        <v>26</v>
      </c>
      <c r="C136" s="578" t="s">
        <v>517</v>
      </c>
      <c r="D136" s="578"/>
      <c r="E136" s="471"/>
      <c r="F136" s="471"/>
      <c r="G136" s="471"/>
      <c r="H136" s="471"/>
      <c r="I136" s="471"/>
    </row>
    <row r="137" spans="2:9" ht="13.5" x14ac:dyDescent="0.15">
      <c r="B137" s="385">
        <f t="shared" si="4"/>
        <v>27</v>
      </c>
      <c r="C137" s="578" t="s">
        <v>518</v>
      </c>
      <c r="D137" s="578"/>
      <c r="E137" s="471"/>
      <c r="F137" s="471"/>
      <c r="G137" s="471"/>
      <c r="H137" s="471"/>
      <c r="I137" s="471"/>
    </row>
    <row r="138" spans="2:9" ht="13.5" x14ac:dyDescent="0.15">
      <c r="B138" s="385">
        <f t="shared" si="4"/>
        <v>28</v>
      </c>
      <c r="C138" s="578" t="s">
        <v>519</v>
      </c>
      <c r="D138" s="578"/>
      <c r="E138" s="471"/>
      <c r="F138" s="471"/>
      <c r="G138" s="471"/>
      <c r="H138" s="471"/>
      <c r="I138" s="471"/>
    </row>
    <row r="139" spans="2:9" ht="13.5" x14ac:dyDescent="0.15">
      <c r="B139" s="385">
        <f t="shared" si="4"/>
        <v>29</v>
      </c>
      <c r="C139" s="578" t="s">
        <v>520</v>
      </c>
      <c r="D139" s="578"/>
      <c r="E139" s="471"/>
      <c r="F139" s="471"/>
      <c r="G139" s="471"/>
      <c r="H139" s="471"/>
      <c r="I139" s="471"/>
    </row>
    <row r="140" spans="2:9" ht="13.5" x14ac:dyDescent="0.15">
      <c r="B140" s="385">
        <f t="shared" si="4"/>
        <v>30</v>
      </c>
      <c r="C140" s="578" t="s">
        <v>651</v>
      </c>
      <c r="D140" s="578"/>
      <c r="E140" s="471"/>
      <c r="F140" s="471"/>
      <c r="G140" s="471"/>
      <c r="H140" s="471"/>
      <c r="I140" s="471"/>
    </row>
    <row r="141" spans="2:9" ht="13.5" x14ac:dyDescent="0.15">
      <c r="B141" s="385">
        <f t="shared" si="4"/>
        <v>31</v>
      </c>
      <c r="C141" s="578" t="s">
        <v>652</v>
      </c>
      <c r="D141" s="578"/>
      <c r="E141" s="471"/>
      <c r="F141" s="471"/>
      <c r="G141" s="471"/>
      <c r="H141" s="471"/>
      <c r="I141" s="471"/>
    </row>
    <row r="142" spans="2:9" ht="13.5" x14ac:dyDescent="0.15">
      <c r="B142" s="385">
        <f t="shared" si="4"/>
        <v>32</v>
      </c>
      <c r="C142" s="578" t="s">
        <v>653</v>
      </c>
      <c r="D142" s="578"/>
      <c r="E142" s="471"/>
      <c r="F142" s="471"/>
      <c r="G142" s="471"/>
      <c r="H142" s="471"/>
      <c r="I142" s="471"/>
    </row>
    <row r="143" spans="2:9" ht="13.5" x14ac:dyDescent="0.15">
      <c r="B143" s="385">
        <f t="shared" si="4"/>
        <v>33</v>
      </c>
      <c r="C143" s="578" t="s">
        <v>654</v>
      </c>
      <c r="D143" s="578"/>
      <c r="E143" s="471"/>
      <c r="F143" s="471"/>
      <c r="G143" s="471"/>
      <c r="H143" s="471"/>
      <c r="I143" s="471"/>
    </row>
    <row r="144" spans="2:9" ht="13.5" x14ac:dyDescent="0.15">
      <c r="B144" s="385">
        <f t="shared" si="4"/>
        <v>34</v>
      </c>
      <c r="C144" s="578" t="s">
        <v>655</v>
      </c>
      <c r="D144" s="578"/>
      <c r="E144" s="471"/>
      <c r="F144" s="471"/>
      <c r="G144" s="471"/>
      <c r="H144" s="471"/>
      <c r="I144" s="471"/>
    </row>
    <row r="145" spans="1:9" ht="13.5" x14ac:dyDescent="0.15">
      <c r="B145" s="385">
        <f t="shared" si="4"/>
        <v>35</v>
      </c>
      <c r="C145" s="578" t="s">
        <v>656</v>
      </c>
      <c r="D145" s="578"/>
      <c r="E145" s="471"/>
      <c r="F145" s="471"/>
      <c r="G145" s="471"/>
      <c r="H145" s="471"/>
      <c r="I145" s="471"/>
    </row>
    <row r="146" spans="1:9" ht="13.5" x14ac:dyDescent="0.15">
      <c r="B146" s="385">
        <f t="shared" si="4"/>
        <v>36</v>
      </c>
      <c r="C146" s="578" t="s">
        <v>657</v>
      </c>
      <c r="D146" s="578"/>
      <c r="E146" s="471"/>
      <c r="F146" s="471"/>
      <c r="G146" s="471"/>
      <c r="H146" s="471"/>
      <c r="I146" s="471"/>
    </row>
    <row r="147" spans="1:9" ht="13.5" x14ac:dyDescent="0.15">
      <c r="B147" s="385">
        <f t="shared" si="4"/>
        <v>37</v>
      </c>
      <c r="C147" s="578" t="s">
        <v>658</v>
      </c>
      <c r="D147" s="578"/>
      <c r="E147" s="471"/>
      <c r="F147" s="471"/>
      <c r="G147" s="471"/>
      <c r="H147" s="471"/>
      <c r="I147" s="471"/>
    </row>
    <row r="148" spans="1:9" ht="13.5" x14ac:dyDescent="0.15">
      <c r="B148" s="385">
        <f t="shared" si="4"/>
        <v>38</v>
      </c>
      <c r="C148" s="578" t="s">
        <v>659</v>
      </c>
      <c r="D148" s="578"/>
      <c r="E148" s="471"/>
      <c r="F148" s="471"/>
      <c r="G148" s="471"/>
      <c r="H148" s="471"/>
      <c r="I148" s="471"/>
    </row>
    <row r="149" spans="1:9" ht="13.5" x14ac:dyDescent="0.15">
      <c r="B149" s="385">
        <f t="shared" si="4"/>
        <v>39</v>
      </c>
      <c r="C149" s="578" t="s">
        <v>660</v>
      </c>
      <c r="D149" s="578"/>
      <c r="E149" s="471"/>
      <c r="F149" s="471"/>
      <c r="G149" s="471"/>
      <c r="H149" s="471"/>
      <c r="I149" s="471"/>
    </row>
    <row r="150" spans="1:9" ht="13.5" x14ac:dyDescent="0.15">
      <c r="B150" s="385">
        <f t="shared" si="4"/>
        <v>40</v>
      </c>
      <c r="C150" s="578" t="s">
        <v>661</v>
      </c>
      <c r="D150" s="578"/>
      <c r="E150" s="471"/>
      <c r="F150" s="471"/>
      <c r="G150" s="471"/>
      <c r="H150" s="471"/>
      <c r="I150" s="471"/>
    </row>
    <row r="151" spans="1:9" ht="13.5" x14ac:dyDescent="0.15">
      <c r="B151" s="385">
        <f t="shared" si="4"/>
        <v>41</v>
      </c>
      <c r="C151" s="578" t="s">
        <v>521</v>
      </c>
      <c r="D151" s="578"/>
      <c r="E151" s="471"/>
      <c r="F151" s="471"/>
      <c r="G151" s="471"/>
      <c r="H151" s="471"/>
      <c r="I151" s="471"/>
    </row>
    <row r="152" spans="1:9" ht="13.5" x14ac:dyDescent="0.15">
      <c r="B152" s="385">
        <f t="shared" si="4"/>
        <v>42</v>
      </c>
      <c r="C152" s="617" t="s">
        <v>522</v>
      </c>
      <c r="D152" s="617"/>
      <c r="E152" s="471"/>
      <c r="F152" s="471"/>
      <c r="G152" s="471"/>
      <c r="H152" s="471"/>
      <c r="I152" s="471"/>
    </row>
    <row r="153" spans="1:9" ht="13.5" x14ac:dyDescent="0.15">
      <c r="B153" s="385">
        <f t="shared" si="4"/>
        <v>43</v>
      </c>
      <c r="C153" s="578" t="s">
        <v>523</v>
      </c>
      <c r="D153" s="578"/>
      <c r="E153" s="471"/>
      <c r="F153" s="471"/>
      <c r="G153" s="471"/>
      <c r="H153" s="471"/>
      <c r="I153" s="471"/>
    </row>
    <row r="154" spans="1:9" ht="13.5" x14ac:dyDescent="0.15">
      <c r="B154" s="813" t="s">
        <v>565</v>
      </c>
      <c r="C154" s="813"/>
      <c r="D154" s="652"/>
      <c r="E154" s="470">
        <f>SUM(E111:E153)</f>
        <v>0</v>
      </c>
      <c r="F154" s="470">
        <f t="shared" ref="F154:I154" si="5">SUM(F111:F153)</f>
        <v>0</v>
      </c>
      <c r="G154" s="470">
        <f t="shared" si="5"/>
        <v>0</v>
      </c>
      <c r="H154" s="470">
        <f t="shared" si="5"/>
        <v>0</v>
      </c>
      <c r="I154" s="470">
        <f t="shared" si="5"/>
        <v>0</v>
      </c>
    </row>
    <row r="156" spans="1:9" ht="24.75" customHeight="1" x14ac:dyDescent="0.15">
      <c r="A156" s="409"/>
      <c r="B156" s="646" t="s">
        <v>766</v>
      </c>
      <c r="C156" s="865" t="s">
        <v>809</v>
      </c>
      <c r="D156" s="865"/>
      <c r="E156" s="865"/>
      <c r="F156" s="865"/>
      <c r="G156" s="865"/>
      <c r="H156" s="865"/>
      <c r="I156" s="865"/>
    </row>
    <row r="157" spans="1:9" x14ac:dyDescent="0.15">
      <c r="A157" s="409"/>
      <c r="B157" s="646" t="s">
        <v>769</v>
      </c>
      <c r="C157" s="409" t="s">
        <v>767</v>
      </c>
      <c r="D157" s="481"/>
      <c r="E157" s="1"/>
      <c r="F157" s="1"/>
      <c r="G157" s="1"/>
      <c r="H157" s="1"/>
      <c r="I157" s="1"/>
    </row>
    <row r="158" spans="1:9" x14ac:dyDescent="0.15">
      <c r="A158" s="409"/>
      <c r="B158" s="646" t="s">
        <v>770</v>
      </c>
      <c r="C158" s="28" t="s">
        <v>768</v>
      </c>
      <c r="D158" s="481"/>
      <c r="E158" s="1"/>
      <c r="F158" s="1"/>
      <c r="G158" s="1"/>
      <c r="H158" s="1"/>
      <c r="I158" s="1"/>
    </row>
    <row r="159" spans="1:9" x14ac:dyDescent="0.15">
      <c r="A159" s="409"/>
      <c r="B159" s="646"/>
      <c r="C159" s="28" t="s">
        <v>771</v>
      </c>
      <c r="D159" s="481"/>
      <c r="E159" s="1"/>
      <c r="F159" s="1"/>
      <c r="G159" s="1"/>
      <c r="H159" s="1"/>
      <c r="I159" s="1"/>
    </row>
    <row r="160" spans="1:9" x14ac:dyDescent="0.15">
      <c r="B160" s="8"/>
      <c r="H160" s="2" t="s">
        <v>12</v>
      </c>
      <c r="I160" s="388"/>
    </row>
    <row r="161" spans="1:10" ht="12.95" customHeight="1" x14ac:dyDescent="0.15">
      <c r="A161" s="861" t="s">
        <v>893</v>
      </c>
      <c r="B161" s="861"/>
      <c r="C161" s="861"/>
      <c r="D161" s="861"/>
      <c r="E161" s="861"/>
      <c r="F161" s="861"/>
      <c r="G161" s="861"/>
      <c r="H161" s="861"/>
      <c r="I161" s="861"/>
      <c r="J161" s="377"/>
    </row>
    <row r="162" spans="1:10" x14ac:dyDescent="0.15">
      <c r="B162" t="s">
        <v>605</v>
      </c>
      <c r="I162" s="377" t="s">
        <v>2</v>
      </c>
    </row>
    <row r="163" spans="1:10" ht="17.25" customHeight="1" x14ac:dyDescent="0.15">
      <c r="B163" s="822" t="s">
        <v>271</v>
      </c>
      <c r="C163" s="822" t="s">
        <v>272</v>
      </c>
      <c r="D163" s="866" t="s">
        <v>811</v>
      </c>
      <c r="E163" s="816" t="s">
        <v>933</v>
      </c>
      <c r="F163" s="816"/>
      <c r="G163" s="816"/>
      <c r="H163" s="816"/>
      <c r="I163" s="816"/>
    </row>
    <row r="164" spans="1:10" ht="78" customHeight="1" x14ac:dyDescent="0.15">
      <c r="B164" s="822"/>
      <c r="C164" s="822"/>
      <c r="D164" s="866"/>
      <c r="E164" s="589" t="s">
        <v>847</v>
      </c>
      <c r="F164" s="589" t="s">
        <v>848</v>
      </c>
      <c r="G164" s="589" t="s">
        <v>849</v>
      </c>
      <c r="H164" s="589" t="s">
        <v>850</v>
      </c>
      <c r="I164" s="589" t="s">
        <v>784</v>
      </c>
    </row>
    <row r="165" spans="1:10" ht="24" x14ac:dyDescent="0.15">
      <c r="B165" s="385">
        <v>1</v>
      </c>
      <c r="C165" s="617" t="s">
        <v>663</v>
      </c>
      <c r="D165" s="617"/>
      <c r="E165" s="471"/>
      <c r="F165" s="471"/>
      <c r="G165" s="471"/>
      <c r="H165" s="471"/>
      <c r="I165" s="471"/>
    </row>
    <row r="166" spans="1:10" ht="13.5" x14ac:dyDescent="0.15">
      <c r="B166" s="385">
        <f>B165+1</f>
        <v>2</v>
      </c>
      <c r="C166" s="617" t="s">
        <v>665</v>
      </c>
      <c r="D166" s="617"/>
      <c r="E166" s="471"/>
      <c r="F166" s="471"/>
      <c r="G166" s="471"/>
      <c r="H166" s="471"/>
      <c r="I166" s="471"/>
    </row>
    <row r="167" spans="1:10" ht="13.5" x14ac:dyDescent="0.15">
      <c r="B167" s="385">
        <f>B166+1</f>
        <v>3</v>
      </c>
      <c r="C167" s="617" t="s">
        <v>667</v>
      </c>
      <c r="D167" s="617"/>
      <c r="E167" s="471"/>
      <c r="F167" s="471"/>
      <c r="G167" s="471"/>
      <c r="H167" s="471"/>
      <c r="I167" s="471"/>
    </row>
    <row r="168" spans="1:10" ht="13.5" x14ac:dyDescent="0.15">
      <c r="B168" s="818" t="s">
        <v>565</v>
      </c>
      <c r="C168" s="819"/>
      <c r="D168" s="652"/>
      <c r="E168" s="470">
        <f>SUM(E165:E167)</f>
        <v>0</v>
      </c>
      <c r="F168" s="470">
        <f t="shared" ref="F168:I168" si="6">SUM(F165:F167)</f>
        <v>0</v>
      </c>
      <c r="G168" s="470">
        <f t="shared" si="6"/>
        <v>0</v>
      </c>
      <c r="H168" s="470">
        <f t="shared" si="6"/>
        <v>0</v>
      </c>
      <c r="I168" s="470">
        <f t="shared" si="6"/>
        <v>0</v>
      </c>
    </row>
    <row r="170" spans="1:10" ht="24.75" customHeight="1" x14ac:dyDescent="0.15">
      <c r="A170" s="409"/>
      <c r="B170" s="646" t="s">
        <v>766</v>
      </c>
      <c r="C170" s="865" t="s">
        <v>809</v>
      </c>
      <c r="D170" s="865"/>
      <c r="E170" s="865"/>
      <c r="F170" s="865"/>
      <c r="G170" s="865"/>
      <c r="H170" s="865"/>
      <c r="I170" s="865"/>
    </row>
    <row r="171" spans="1:10" x14ac:dyDescent="0.15">
      <c r="A171" s="409"/>
      <c r="B171" s="646" t="s">
        <v>769</v>
      </c>
      <c r="C171" s="409" t="s">
        <v>767</v>
      </c>
      <c r="D171" s="481"/>
      <c r="E171" s="1"/>
      <c r="F171" s="1"/>
      <c r="G171" s="1"/>
      <c r="H171" s="1"/>
      <c r="I171" s="1"/>
    </row>
    <row r="172" spans="1:10" x14ac:dyDescent="0.15">
      <c r="A172" s="409"/>
      <c r="B172" s="646" t="s">
        <v>770</v>
      </c>
      <c r="C172" s="28" t="s">
        <v>768</v>
      </c>
      <c r="D172" s="481"/>
      <c r="E172" s="1"/>
      <c r="F172" s="1"/>
      <c r="G172" s="1"/>
      <c r="H172" s="1"/>
      <c r="I172" s="1"/>
    </row>
    <row r="173" spans="1:10" x14ac:dyDescent="0.15">
      <c r="A173" s="409"/>
      <c r="B173" s="646"/>
      <c r="C173" s="28" t="s">
        <v>771</v>
      </c>
      <c r="D173" s="481"/>
      <c r="E173" s="1"/>
      <c r="F173" s="1"/>
      <c r="G173" s="1"/>
      <c r="H173" s="1"/>
      <c r="I173" s="1"/>
    </row>
    <row r="175" spans="1:10" x14ac:dyDescent="0.15">
      <c r="A175" s="409"/>
      <c r="B175" s="409" t="s">
        <v>765</v>
      </c>
      <c r="I175" s="715" t="s">
        <v>2</v>
      </c>
    </row>
    <row r="176" spans="1:10" ht="18" customHeight="1" x14ac:dyDescent="0.15">
      <c r="A176" s="409"/>
      <c r="B176" s="816"/>
      <c r="C176" s="816"/>
      <c r="D176" s="816"/>
      <c r="E176" s="816" t="s">
        <v>933</v>
      </c>
      <c r="F176" s="816"/>
      <c r="G176" s="816"/>
      <c r="H176" s="816"/>
      <c r="I176" s="816"/>
    </row>
    <row r="177" spans="1:9" ht="78" customHeight="1" x14ac:dyDescent="0.15">
      <c r="B177" s="816"/>
      <c r="C177" s="816"/>
      <c r="D177" s="816"/>
      <c r="E177" s="589" t="s">
        <v>847</v>
      </c>
      <c r="F177" s="589" t="s">
        <v>848</v>
      </c>
      <c r="G177" s="589" t="s">
        <v>849</v>
      </c>
      <c r="H177" s="589" t="s">
        <v>850</v>
      </c>
      <c r="I177" s="589" t="s">
        <v>784</v>
      </c>
    </row>
    <row r="178" spans="1:9" ht="27" customHeight="1" x14ac:dyDescent="0.15">
      <c r="B178" s="818" t="s">
        <v>787</v>
      </c>
      <c r="C178" s="864"/>
      <c r="D178" s="819"/>
      <c r="E178" s="600">
        <f>E99+E154+E168</f>
        <v>0</v>
      </c>
      <c r="F178" s="600">
        <f>F99+F154+F168</f>
        <v>0</v>
      </c>
      <c r="G178" s="600">
        <f>G99+G154+G168</f>
        <v>0</v>
      </c>
      <c r="H178" s="600">
        <f>H99+H154+H168</f>
        <v>0</v>
      </c>
      <c r="I178" s="600">
        <f>I99+I154+I168</f>
        <v>0</v>
      </c>
    </row>
    <row r="180" spans="1:9" x14ac:dyDescent="0.15">
      <c r="A180" s="409"/>
      <c r="B180" s="646" t="s">
        <v>766</v>
      </c>
      <c r="C180" s="409" t="s">
        <v>767</v>
      </c>
      <c r="D180" s="481"/>
      <c r="E180" s="1"/>
      <c r="F180" s="1"/>
      <c r="G180" s="1"/>
      <c r="H180" s="1"/>
      <c r="I180" s="1"/>
    </row>
    <row r="181" spans="1:9" x14ac:dyDescent="0.15">
      <c r="A181" s="409"/>
      <c r="B181" s="646" t="s">
        <v>769</v>
      </c>
      <c r="C181" s="28" t="s">
        <v>768</v>
      </c>
      <c r="D181" s="481"/>
      <c r="E181" s="1"/>
      <c r="F181" s="1"/>
      <c r="G181" s="1"/>
      <c r="H181" s="1"/>
      <c r="I181" s="1"/>
    </row>
    <row r="182" spans="1:9" x14ac:dyDescent="0.15">
      <c r="A182" s="409"/>
      <c r="B182" s="646"/>
      <c r="C182" s="28" t="s">
        <v>771</v>
      </c>
      <c r="D182" s="481"/>
      <c r="E182" s="1"/>
      <c r="F182" s="1"/>
      <c r="G182" s="1"/>
      <c r="H182" s="1"/>
      <c r="I182" s="1"/>
    </row>
    <row r="183" spans="1:9" x14ac:dyDescent="0.15">
      <c r="H183" s="2" t="s">
        <v>12</v>
      </c>
      <c r="I183" s="388"/>
    </row>
  </sheetData>
  <mergeCells count="36">
    <mergeCell ref="C163:C164"/>
    <mergeCell ref="D163:D164"/>
    <mergeCell ref="E163:I163"/>
    <mergeCell ref="B176:D177"/>
    <mergeCell ref="E176:I176"/>
    <mergeCell ref="B178:D178"/>
    <mergeCell ref="B168:C168"/>
    <mergeCell ref="B11:I11"/>
    <mergeCell ref="B99:C99"/>
    <mergeCell ref="C101:I101"/>
    <mergeCell ref="C156:I156"/>
    <mergeCell ref="C170:I170"/>
    <mergeCell ref="B14:B15"/>
    <mergeCell ref="C14:C15"/>
    <mergeCell ref="D14:D15"/>
    <mergeCell ref="E14:I14"/>
    <mergeCell ref="B109:B110"/>
    <mergeCell ref="C109:C110"/>
    <mergeCell ref="D109:D110"/>
    <mergeCell ref="E109:I109"/>
    <mergeCell ref="B163:B164"/>
    <mergeCell ref="A1:I1"/>
    <mergeCell ref="B154:C154"/>
    <mergeCell ref="A107:I107"/>
    <mergeCell ref="A161:I161"/>
    <mergeCell ref="B3:I3"/>
    <mergeCell ref="B5:G5"/>
    <mergeCell ref="H9:I9"/>
    <mergeCell ref="H8:I8"/>
    <mergeCell ref="H7:I7"/>
    <mergeCell ref="H6:I6"/>
    <mergeCell ref="C9:G9"/>
    <mergeCell ref="C8:G8"/>
    <mergeCell ref="C7:G7"/>
    <mergeCell ref="C6:G6"/>
    <mergeCell ref="H5:I5"/>
  </mergeCells>
  <phoneticPr fontId="7"/>
  <dataValidations count="1">
    <dataValidation type="list" allowBlank="1" showInputMessage="1" showErrorMessage="1" sqref="D16:D98 D165:D167 D111:D153">
      <formula1>$B$6:$B$9</formula1>
    </dataValidation>
  </dataValidations>
  <pageMargins left="0.7" right="0.7" top="0.75" bottom="0.75" header="0.3" footer="0.3"/>
  <pageSetup paperSize="9" scale="80" orientation="portrait" r:id="rId1"/>
  <rowBreaks count="3" manualBreakCount="3">
    <brk id="68" min="1" max="8" man="1"/>
    <brk id="106" min="1" max="8" man="1"/>
    <brk id="160" min="1"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K45"/>
  <sheetViews>
    <sheetView view="pageBreakPreview" zoomScale="130" zoomScaleNormal="100" zoomScaleSheetLayoutView="130" workbookViewId="0">
      <selection activeCell="O24" sqref="O24"/>
    </sheetView>
  </sheetViews>
  <sheetFormatPr defaultColWidth="9.140625" defaultRowHeight="12" x14ac:dyDescent="0.15"/>
  <cols>
    <col min="1" max="1" width="3.7109375" style="8" customWidth="1"/>
    <col min="2" max="2" width="9" style="8" customWidth="1"/>
    <col min="3" max="3" width="4.85546875" style="8" customWidth="1"/>
    <col min="4" max="4" width="3.42578125" style="8" bestFit="1" customWidth="1"/>
    <col min="5" max="5" width="9" style="8" customWidth="1"/>
    <col min="6" max="6" width="4.42578125" style="8" customWidth="1"/>
    <col min="7" max="7" width="8.42578125" style="8" customWidth="1"/>
    <col min="8" max="8" width="4.5703125" style="8" customWidth="1"/>
    <col min="9" max="11" width="11.7109375" style="8" customWidth="1"/>
    <col min="12" max="16384" width="9.140625" style="8"/>
  </cols>
  <sheetData>
    <row r="1" spans="1:11" x14ac:dyDescent="0.15">
      <c r="A1" s="867" t="s">
        <v>894</v>
      </c>
      <c r="B1" s="867"/>
      <c r="C1" s="867"/>
      <c r="D1" s="867"/>
      <c r="E1" s="867"/>
      <c r="F1" s="867"/>
      <c r="G1" s="867"/>
      <c r="H1" s="867"/>
      <c r="I1" s="867"/>
      <c r="J1" s="867"/>
      <c r="K1" s="867"/>
    </row>
    <row r="2" spans="1:11" ht="17.25" x14ac:dyDescent="0.15">
      <c r="A2" s="829" t="s">
        <v>566</v>
      </c>
      <c r="B2" s="829"/>
      <c r="C2" s="829"/>
      <c r="D2" s="829"/>
      <c r="E2" s="829"/>
      <c r="F2" s="829"/>
      <c r="G2" s="829"/>
      <c r="H2" s="829"/>
      <c r="I2" s="829"/>
      <c r="J2" s="829"/>
      <c r="K2" s="829"/>
    </row>
    <row r="3" spans="1:11" x14ac:dyDescent="0.15">
      <c r="G3" s="36"/>
      <c r="K3" s="36" t="s">
        <v>2</v>
      </c>
    </row>
    <row r="4" spans="1:11" ht="15.6" customHeight="1" x14ac:dyDescent="0.15">
      <c r="A4" s="874" t="s">
        <v>5</v>
      </c>
      <c r="B4" s="874" t="s">
        <v>6</v>
      </c>
      <c r="C4" s="874"/>
      <c r="D4" s="874"/>
      <c r="E4" s="874"/>
      <c r="F4" s="874"/>
      <c r="G4" s="874" t="s">
        <v>4</v>
      </c>
      <c r="H4" s="874"/>
      <c r="I4" s="713" t="s">
        <v>934</v>
      </c>
      <c r="J4" s="871" t="s">
        <v>15</v>
      </c>
      <c r="K4" s="871" t="s">
        <v>3</v>
      </c>
    </row>
    <row r="5" spans="1:11" ht="15.6" customHeight="1" x14ac:dyDescent="0.15">
      <c r="A5" s="872"/>
      <c r="B5" s="872"/>
      <c r="C5" s="872"/>
      <c r="D5" s="872"/>
      <c r="E5" s="872"/>
      <c r="F5" s="872"/>
      <c r="G5" s="872"/>
      <c r="H5" s="872"/>
      <c r="I5" s="37" t="s">
        <v>935</v>
      </c>
      <c r="J5" s="875"/>
      <c r="K5" s="872"/>
    </row>
    <row r="6" spans="1:11" ht="15.6" customHeight="1" x14ac:dyDescent="0.15">
      <c r="A6" s="873"/>
      <c r="B6" s="873"/>
      <c r="C6" s="873"/>
      <c r="D6" s="873"/>
      <c r="E6" s="873"/>
      <c r="F6" s="873"/>
      <c r="G6" s="873"/>
      <c r="H6" s="873"/>
      <c r="I6" s="38" t="s">
        <v>8</v>
      </c>
      <c r="J6" s="876"/>
      <c r="K6" s="873"/>
    </row>
    <row r="7" spans="1:11" ht="15.95" customHeight="1" x14ac:dyDescent="0.15">
      <c r="A7" s="396">
        <v>1</v>
      </c>
      <c r="B7" s="397" t="s">
        <v>803</v>
      </c>
      <c r="C7" s="398" t="s">
        <v>804</v>
      </c>
      <c r="D7" s="399" t="s">
        <v>7</v>
      </c>
      <c r="E7" s="400" t="s">
        <v>800</v>
      </c>
      <c r="F7" s="401" t="s">
        <v>21</v>
      </c>
      <c r="G7" s="397" t="s">
        <v>801</v>
      </c>
      <c r="H7" s="401" t="s">
        <v>802</v>
      </c>
      <c r="I7" s="410"/>
      <c r="J7" s="408">
        <f t="shared" ref="J7:J33" si="0">ROUNDDOWN(I7*0.1,0)</f>
        <v>0</v>
      </c>
      <c r="K7" s="408">
        <f>I7+J7</f>
        <v>0</v>
      </c>
    </row>
    <row r="8" spans="1:11" ht="15.95" customHeight="1" x14ac:dyDescent="0.15">
      <c r="A8" s="677">
        <f t="shared" ref="A8:A10" si="1">A7+1</f>
        <v>2</v>
      </c>
      <c r="B8" s="678" t="s">
        <v>805</v>
      </c>
      <c r="C8" s="679" t="s">
        <v>806</v>
      </c>
      <c r="D8" s="680" t="s">
        <v>7</v>
      </c>
      <c r="E8" s="681" t="s">
        <v>801</v>
      </c>
      <c r="F8" s="682" t="s">
        <v>266</v>
      </c>
      <c r="G8" s="678" t="s">
        <v>801</v>
      </c>
      <c r="H8" s="682" t="s">
        <v>807</v>
      </c>
      <c r="I8" s="683"/>
      <c r="J8" s="684">
        <f t="shared" si="0"/>
        <v>0</v>
      </c>
      <c r="K8" s="684">
        <f t="shared" ref="K8:K10" si="2">I8+J8</f>
        <v>0</v>
      </c>
    </row>
    <row r="9" spans="1:11" ht="15.95" customHeight="1" x14ac:dyDescent="0.15">
      <c r="A9" s="677">
        <f t="shared" si="1"/>
        <v>3</v>
      </c>
      <c r="B9" s="678" t="s">
        <v>801</v>
      </c>
      <c r="C9" s="679" t="s">
        <v>808</v>
      </c>
      <c r="D9" s="680" t="s">
        <v>7</v>
      </c>
      <c r="E9" s="681" t="s">
        <v>801</v>
      </c>
      <c r="F9" s="682" t="s">
        <v>21</v>
      </c>
      <c r="G9" s="678" t="s">
        <v>579</v>
      </c>
      <c r="H9" s="682" t="s">
        <v>802</v>
      </c>
      <c r="I9" s="683"/>
      <c r="J9" s="684">
        <f t="shared" si="0"/>
        <v>0</v>
      </c>
      <c r="K9" s="684">
        <f t="shared" si="2"/>
        <v>0</v>
      </c>
    </row>
    <row r="10" spans="1:11" ht="15.95" customHeight="1" x14ac:dyDescent="0.15">
      <c r="A10" s="402">
        <f t="shared" si="1"/>
        <v>4</v>
      </c>
      <c r="B10" s="403" t="s">
        <v>801</v>
      </c>
      <c r="C10" s="404" t="s">
        <v>806</v>
      </c>
      <c r="D10" s="405" t="s">
        <v>7</v>
      </c>
      <c r="E10" s="406" t="s">
        <v>579</v>
      </c>
      <c r="F10" s="407" t="s">
        <v>9</v>
      </c>
      <c r="G10" s="403" t="s">
        <v>579</v>
      </c>
      <c r="H10" s="407" t="s">
        <v>266</v>
      </c>
      <c r="I10" s="39"/>
      <c r="J10" s="463">
        <f t="shared" si="0"/>
        <v>0</v>
      </c>
      <c r="K10" s="463">
        <f t="shared" si="2"/>
        <v>0</v>
      </c>
    </row>
    <row r="11" spans="1:11" ht="15.95" customHeight="1" x14ac:dyDescent="0.15">
      <c r="A11" s="392">
        <f>A10+1</f>
        <v>5</v>
      </c>
      <c r="B11" s="397" t="s">
        <v>579</v>
      </c>
      <c r="C11" s="393" t="s">
        <v>10</v>
      </c>
      <c r="D11" s="394" t="s">
        <v>7</v>
      </c>
      <c r="E11" s="400" t="s">
        <v>579</v>
      </c>
      <c r="F11" s="395" t="s">
        <v>268</v>
      </c>
      <c r="G11" s="397" t="s">
        <v>579</v>
      </c>
      <c r="H11" s="395" t="s">
        <v>21</v>
      </c>
      <c r="I11" s="410"/>
      <c r="J11" s="408">
        <f t="shared" si="0"/>
        <v>0</v>
      </c>
      <c r="K11" s="408">
        <f t="shared" ref="K11:K22" si="3">I11+J11</f>
        <v>0</v>
      </c>
    </row>
    <row r="12" spans="1:11" ht="15.95" customHeight="1" x14ac:dyDescent="0.15">
      <c r="A12" s="389">
        <f>A11+1</f>
        <v>6</v>
      </c>
      <c r="B12" s="403" t="s">
        <v>579</v>
      </c>
      <c r="C12" s="390" t="s">
        <v>22</v>
      </c>
      <c r="D12" s="6" t="s">
        <v>7</v>
      </c>
      <c r="E12" s="406" t="s">
        <v>580</v>
      </c>
      <c r="F12" s="7" t="s">
        <v>9</v>
      </c>
      <c r="G12" s="403" t="s">
        <v>580</v>
      </c>
      <c r="H12" s="7" t="s">
        <v>266</v>
      </c>
      <c r="I12" s="39"/>
      <c r="J12" s="463">
        <f t="shared" si="0"/>
        <v>0</v>
      </c>
      <c r="K12" s="463">
        <f t="shared" si="3"/>
        <v>0</v>
      </c>
    </row>
    <row r="13" spans="1:11" ht="15.95" customHeight="1" x14ac:dyDescent="0.15">
      <c r="A13" s="396">
        <f t="shared" ref="A13:A32" si="4">A12+1</f>
        <v>7</v>
      </c>
      <c r="B13" s="397" t="s">
        <v>580</v>
      </c>
      <c r="C13" s="398" t="s">
        <v>10</v>
      </c>
      <c r="D13" s="399" t="s">
        <v>7</v>
      </c>
      <c r="E13" s="400" t="s">
        <v>580</v>
      </c>
      <c r="F13" s="401" t="s">
        <v>268</v>
      </c>
      <c r="G13" s="397" t="s">
        <v>580</v>
      </c>
      <c r="H13" s="401" t="s">
        <v>21</v>
      </c>
      <c r="I13" s="40"/>
      <c r="J13" s="464">
        <f t="shared" si="0"/>
        <v>0</v>
      </c>
      <c r="K13" s="464">
        <f t="shared" si="3"/>
        <v>0</v>
      </c>
    </row>
    <row r="14" spans="1:11" ht="15.95" customHeight="1" x14ac:dyDescent="0.15">
      <c r="A14" s="402">
        <f t="shared" si="4"/>
        <v>8</v>
      </c>
      <c r="B14" s="403" t="s">
        <v>580</v>
      </c>
      <c r="C14" s="404" t="s">
        <v>22</v>
      </c>
      <c r="D14" s="405" t="s">
        <v>7</v>
      </c>
      <c r="E14" s="406" t="s">
        <v>581</v>
      </c>
      <c r="F14" s="407" t="s">
        <v>9</v>
      </c>
      <c r="G14" s="403" t="s">
        <v>581</v>
      </c>
      <c r="H14" s="407" t="s">
        <v>266</v>
      </c>
      <c r="I14" s="411"/>
      <c r="J14" s="465">
        <f t="shared" si="0"/>
        <v>0</v>
      </c>
      <c r="K14" s="465">
        <f t="shared" si="3"/>
        <v>0</v>
      </c>
    </row>
    <row r="15" spans="1:11" ht="15.95" customHeight="1" x14ac:dyDescent="0.15">
      <c r="A15" s="392">
        <f t="shared" si="4"/>
        <v>9</v>
      </c>
      <c r="B15" s="397" t="s">
        <v>581</v>
      </c>
      <c r="C15" s="393" t="s">
        <v>10</v>
      </c>
      <c r="D15" s="394" t="s">
        <v>7</v>
      </c>
      <c r="E15" s="400" t="s">
        <v>581</v>
      </c>
      <c r="F15" s="395" t="s">
        <v>268</v>
      </c>
      <c r="G15" s="397" t="s">
        <v>581</v>
      </c>
      <c r="H15" s="395" t="s">
        <v>21</v>
      </c>
      <c r="I15" s="410"/>
      <c r="J15" s="408">
        <f t="shared" si="0"/>
        <v>0</v>
      </c>
      <c r="K15" s="408">
        <f t="shared" si="3"/>
        <v>0</v>
      </c>
    </row>
    <row r="16" spans="1:11" ht="15.95" customHeight="1" x14ac:dyDescent="0.15">
      <c r="A16" s="389">
        <f t="shared" si="4"/>
        <v>10</v>
      </c>
      <c r="B16" s="403" t="s">
        <v>581</v>
      </c>
      <c r="C16" s="390" t="s">
        <v>22</v>
      </c>
      <c r="D16" s="6" t="s">
        <v>7</v>
      </c>
      <c r="E16" s="406" t="s">
        <v>582</v>
      </c>
      <c r="F16" s="7" t="s">
        <v>9</v>
      </c>
      <c r="G16" s="403" t="s">
        <v>582</v>
      </c>
      <c r="H16" s="7" t="s">
        <v>266</v>
      </c>
      <c r="I16" s="39"/>
      <c r="J16" s="463">
        <f t="shared" si="0"/>
        <v>0</v>
      </c>
      <c r="K16" s="463">
        <f t="shared" si="3"/>
        <v>0</v>
      </c>
    </row>
    <row r="17" spans="1:11" ht="15.95" customHeight="1" x14ac:dyDescent="0.15">
      <c r="A17" s="396">
        <f t="shared" si="4"/>
        <v>11</v>
      </c>
      <c r="B17" s="397" t="s">
        <v>582</v>
      </c>
      <c r="C17" s="398" t="s">
        <v>10</v>
      </c>
      <c r="D17" s="399" t="s">
        <v>7</v>
      </c>
      <c r="E17" s="400" t="s">
        <v>582</v>
      </c>
      <c r="F17" s="401" t="s">
        <v>268</v>
      </c>
      <c r="G17" s="397" t="s">
        <v>582</v>
      </c>
      <c r="H17" s="401" t="s">
        <v>21</v>
      </c>
      <c r="I17" s="40"/>
      <c r="J17" s="464">
        <f t="shared" si="0"/>
        <v>0</v>
      </c>
      <c r="K17" s="464">
        <f t="shared" si="3"/>
        <v>0</v>
      </c>
    </row>
    <row r="18" spans="1:11" ht="15.95" customHeight="1" x14ac:dyDescent="0.15">
      <c r="A18" s="402">
        <f t="shared" si="4"/>
        <v>12</v>
      </c>
      <c r="B18" s="403" t="s">
        <v>582</v>
      </c>
      <c r="C18" s="404" t="s">
        <v>22</v>
      </c>
      <c r="D18" s="405" t="s">
        <v>7</v>
      </c>
      <c r="E18" s="406" t="s">
        <v>583</v>
      </c>
      <c r="F18" s="407" t="s">
        <v>9</v>
      </c>
      <c r="G18" s="403" t="s">
        <v>583</v>
      </c>
      <c r="H18" s="407" t="s">
        <v>266</v>
      </c>
      <c r="I18" s="411"/>
      <c r="J18" s="465">
        <f t="shared" si="0"/>
        <v>0</v>
      </c>
      <c r="K18" s="465">
        <f t="shared" si="3"/>
        <v>0</v>
      </c>
    </row>
    <row r="19" spans="1:11" ht="15.95" customHeight="1" x14ac:dyDescent="0.15">
      <c r="A19" s="396">
        <f t="shared" si="4"/>
        <v>13</v>
      </c>
      <c r="B19" s="397" t="s">
        <v>583</v>
      </c>
      <c r="C19" s="398" t="s">
        <v>10</v>
      </c>
      <c r="D19" s="399" t="s">
        <v>7</v>
      </c>
      <c r="E19" s="400" t="s">
        <v>583</v>
      </c>
      <c r="F19" s="401" t="s">
        <v>268</v>
      </c>
      <c r="G19" s="397" t="s">
        <v>583</v>
      </c>
      <c r="H19" s="401" t="s">
        <v>21</v>
      </c>
      <c r="I19" s="410"/>
      <c r="J19" s="408">
        <f t="shared" si="0"/>
        <v>0</v>
      </c>
      <c r="K19" s="408">
        <f t="shared" si="3"/>
        <v>0</v>
      </c>
    </row>
    <row r="20" spans="1:11" ht="15.95" customHeight="1" x14ac:dyDescent="0.15">
      <c r="A20" s="402">
        <f t="shared" si="4"/>
        <v>14</v>
      </c>
      <c r="B20" s="403" t="s">
        <v>583</v>
      </c>
      <c r="C20" s="404" t="s">
        <v>22</v>
      </c>
      <c r="D20" s="405" t="s">
        <v>7</v>
      </c>
      <c r="E20" s="406" t="s">
        <v>584</v>
      </c>
      <c r="F20" s="407" t="s">
        <v>9</v>
      </c>
      <c r="G20" s="403" t="s">
        <v>584</v>
      </c>
      <c r="H20" s="407" t="s">
        <v>266</v>
      </c>
      <c r="I20" s="39"/>
      <c r="J20" s="463">
        <f t="shared" si="0"/>
        <v>0</v>
      </c>
      <c r="K20" s="463">
        <f t="shared" si="3"/>
        <v>0</v>
      </c>
    </row>
    <row r="21" spans="1:11" ht="15.95" customHeight="1" x14ac:dyDescent="0.15">
      <c r="A21" s="396">
        <f t="shared" si="4"/>
        <v>15</v>
      </c>
      <c r="B21" s="397" t="s">
        <v>584</v>
      </c>
      <c r="C21" s="398" t="s">
        <v>10</v>
      </c>
      <c r="D21" s="399" t="s">
        <v>7</v>
      </c>
      <c r="E21" s="400" t="s">
        <v>584</v>
      </c>
      <c r="F21" s="401" t="s">
        <v>268</v>
      </c>
      <c r="G21" s="397" t="s">
        <v>584</v>
      </c>
      <c r="H21" s="401" t="s">
        <v>269</v>
      </c>
      <c r="I21" s="410"/>
      <c r="J21" s="408">
        <f t="shared" si="0"/>
        <v>0</v>
      </c>
      <c r="K21" s="408">
        <f t="shared" si="3"/>
        <v>0</v>
      </c>
    </row>
    <row r="22" spans="1:11" ht="15.95" customHeight="1" x14ac:dyDescent="0.15">
      <c r="A22" s="402">
        <f t="shared" si="4"/>
        <v>16</v>
      </c>
      <c r="B22" s="403" t="s">
        <v>584</v>
      </c>
      <c r="C22" s="404" t="s">
        <v>267</v>
      </c>
      <c r="D22" s="405" t="s">
        <v>7</v>
      </c>
      <c r="E22" s="406" t="s">
        <v>585</v>
      </c>
      <c r="F22" s="407" t="s">
        <v>270</v>
      </c>
      <c r="G22" s="403" t="s">
        <v>585</v>
      </c>
      <c r="H22" s="407" t="s">
        <v>266</v>
      </c>
      <c r="I22" s="39"/>
      <c r="J22" s="463">
        <f t="shared" si="0"/>
        <v>0</v>
      </c>
      <c r="K22" s="463">
        <f t="shared" si="3"/>
        <v>0</v>
      </c>
    </row>
    <row r="23" spans="1:11" ht="15.95" customHeight="1" x14ac:dyDescent="0.15">
      <c r="A23" s="392">
        <f t="shared" si="4"/>
        <v>17</v>
      </c>
      <c r="B23" s="631" t="s">
        <v>585</v>
      </c>
      <c r="C23" s="393" t="s">
        <v>10</v>
      </c>
      <c r="D23" s="394" t="s">
        <v>7</v>
      </c>
      <c r="E23" s="632" t="s">
        <v>585</v>
      </c>
      <c r="F23" s="395" t="s">
        <v>268</v>
      </c>
      <c r="G23" s="631" t="s">
        <v>585</v>
      </c>
      <c r="H23" s="395" t="s">
        <v>21</v>
      </c>
      <c r="I23" s="40"/>
      <c r="J23" s="464">
        <f t="shared" si="0"/>
        <v>0</v>
      </c>
      <c r="K23" s="464">
        <f t="shared" ref="K23:K26" si="5">I23+J23</f>
        <v>0</v>
      </c>
    </row>
    <row r="24" spans="1:11" ht="15.95" customHeight="1" x14ac:dyDescent="0.15">
      <c r="A24" s="402">
        <f t="shared" si="4"/>
        <v>18</v>
      </c>
      <c r="B24" s="403" t="s">
        <v>585</v>
      </c>
      <c r="C24" s="404" t="s">
        <v>22</v>
      </c>
      <c r="D24" s="405" t="s">
        <v>7</v>
      </c>
      <c r="E24" s="406" t="s">
        <v>758</v>
      </c>
      <c r="F24" s="407" t="s">
        <v>9</v>
      </c>
      <c r="G24" s="403" t="s">
        <v>758</v>
      </c>
      <c r="H24" s="407" t="s">
        <v>266</v>
      </c>
      <c r="I24" s="411"/>
      <c r="J24" s="465">
        <f t="shared" si="0"/>
        <v>0</v>
      </c>
      <c r="K24" s="465">
        <f t="shared" si="5"/>
        <v>0</v>
      </c>
    </row>
    <row r="25" spans="1:11" ht="15.95" customHeight="1" x14ac:dyDescent="0.15">
      <c r="A25" s="396">
        <f t="shared" si="4"/>
        <v>19</v>
      </c>
      <c r="B25" s="397" t="s">
        <v>758</v>
      </c>
      <c r="C25" s="398" t="s">
        <v>10</v>
      </c>
      <c r="D25" s="399" t="s">
        <v>7</v>
      </c>
      <c r="E25" s="400" t="s">
        <v>758</v>
      </c>
      <c r="F25" s="401" t="s">
        <v>268</v>
      </c>
      <c r="G25" s="397" t="s">
        <v>758</v>
      </c>
      <c r="H25" s="401" t="s">
        <v>21</v>
      </c>
      <c r="I25" s="410"/>
      <c r="J25" s="408">
        <f t="shared" si="0"/>
        <v>0</v>
      </c>
      <c r="K25" s="408">
        <f t="shared" si="5"/>
        <v>0</v>
      </c>
    </row>
    <row r="26" spans="1:11" ht="15.95" customHeight="1" x14ac:dyDescent="0.15">
      <c r="A26" s="402">
        <f t="shared" si="4"/>
        <v>20</v>
      </c>
      <c r="B26" s="403" t="s">
        <v>758</v>
      </c>
      <c r="C26" s="404" t="s">
        <v>22</v>
      </c>
      <c r="D26" s="405" t="s">
        <v>7</v>
      </c>
      <c r="E26" s="406" t="s">
        <v>759</v>
      </c>
      <c r="F26" s="407" t="s">
        <v>9</v>
      </c>
      <c r="G26" s="403" t="s">
        <v>759</v>
      </c>
      <c r="H26" s="407" t="s">
        <v>266</v>
      </c>
      <c r="I26" s="39"/>
      <c r="J26" s="463">
        <f t="shared" si="0"/>
        <v>0</v>
      </c>
      <c r="K26" s="463">
        <f t="shared" si="5"/>
        <v>0</v>
      </c>
    </row>
    <row r="27" spans="1:11" ht="15.95" customHeight="1" x14ac:dyDescent="0.15">
      <c r="A27" s="392">
        <f t="shared" si="4"/>
        <v>21</v>
      </c>
      <c r="B27" s="631" t="s">
        <v>759</v>
      </c>
      <c r="C27" s="393" t="s">
        <v>10</v>
      </c>
      <c r="D27" s="394" t="s">
        <v>7</v>
      </c>
      <c r="E27" s="632" t="s">
        <v>759</v>
      </c>
      <c r="F27" s="395" t="s">
        <v>268</v>
      </c>
      <c r="G27" s="631" t="s">
        <v>759</v>
      </c>
      <c r="H27" s="395" t="s">
        <v>21</v>
      </c>
      <c r="I27" s="40"/>
      <c r="J27" s="464">
        <f t="shared" si="0"/>
        <v>0</v>
      </c>
      <c r="K27" s="464">
        <f t="shared" ref="K27:K30" si="6">I27+J27</f>
        <v>0</v>
      </c>
    </row>
    <row r="28" spans="1:11" ht="15.95" customHeight="1" x14ac:dyDescent="0.15">
      <c r="A28" s="402">
        <f t="shared" si="4"/>
        <v>22</v>
      </c>
      <c r="B28" s="403" t="s">
        <v>759</v>
      </c>
      <c r="C28" s="404" t="s">
        <v>22</v>
      </c>
      <c r="D28" s="405" t="s">
        <v>7</v>
      </c>
      <c r="E28" s="406" t="s">
        <v>760</v>
      </c>
      <c r="F28" s="407" t="s">
        <v>9</v>
      </c>
      <c r="G28" s="403" t="s">
        <v>760</v>
      </c>
      <c r="H28" s="407" t="s">
        <v>266</v>
      </c>
      <c r="I28" s="411"/>
      <c r="J28" s="465">
        <f t="shared" si="0"/>
        <v>0</v>
      </c>
      <c r="K28" s="465">
        <f t="shared" si="6"/>
        <v>0</v>
      </c>
    </row>
    <row r="29" spans="1:11" ht="15.95" customHeight="1" x14ac:dyDescent="0.15">
      <c r="A29" s="396">
        <f t="shared" si="4"/>
        <v>23</v>
      </c>
      <c r="B29" s="397" t="s">
        <v>760</v>
      </c>
      <c r="C29" s="398" t="s">
        <v>10</v>
      </c>
      <c r="D29" s="399" t="s">
        <v>7</v>
      </c>
      <c r="E29" s="400" t="s">
        <v>760</v>
      </c>
      <c r="F29" s="401" t="s">
        <v>268</v>
      </c>
      <c r="G29" s="397" t="s">
        <v>760</v>
      </c>
      <c r="H29" s="401" t="s">
        <v>21</v>
      </c>
      <c r="I29" s="410"/>
      <c r="J29" s="408">
        <f t="shared" si="0"/>
        <v>0</v>
      </c>
      <c r="K29" s="408">
        <f t="shared" si="6"/>
        <v>0</v>
      </c>
    </row>
    <row r="30" spans="1:11" ht="15.95" customHeight="1" x14ac:dyDescent="0.15">
      <c r="A30" s="402">
        <f t="shared" si="4"/>
        <v>24</v>
      </c>
      <c r="B30" s="403" t="s">
        <v>760</v>
      </c>
      <c r="C30" s="404" t="s">
        <v>22</v>
      </c>
      <c r="D30" s="405" t="s">
        <v>7</v>
      </c>
      <c r="E30" s="406" t="s">
        <v>761</v>
      </c>
      <c r="F30" s="407" t="s">
        <v>9</v>
      </c>
      <c r="G30" s="403" t="s">
        <v>761</v>
      </c>
      <c r="H30" s="407" t="s">
        <v>266</v>
      </c>
      <c r="I30" s="39"/>
      <c r="J30" s="463">
        <f t="shared" si="0"/>
        <v>0</v>
      </c>
      <c r="K30" s="463">
        <f t="shared" si="6"/>
        <v>0</v>
      </c>
    </row>
    <row r="31" spans="1:11" ht="15.95" customHeight="1" x14ac:dyDescent="0.15">
      <c r="A31" s="396">
        <f t="shared" si="4"/>
        <v>25</v>
      </c>
      <c r="B31" s="397" t="s">
        <v>761</v>
      </c>
      <c r="C31" s="398" t="s">
        <v>10</v>
      </c>
      <c r="D31" s="399" t="s">
        <v>7</v>
      </c>
      <c r="E31" s="400" t="s">
        <v>761</v>
      </c>
      <c r="F31" s="401" t="s">
        <v>268</v>
      </c>
      <c r="G31" s="397" t="s">
        <v>761</v>
      </c>
      <c r="H31" s="401" t="s">
        <v>21</v>
      </c>
      <c r="I31" s="410"/>
      <c r="J31" s="408">
        <f t="shared" si="0"/>
        <v>0</v>
      </c>
      <c r="K31" s="408">
        <f t="shared" ref="K31:K32" si="7">I31+J31</f>
        <v>0</v>
      </c>
    </row>
    <row r="32" spans="1:11" ht="15.95" customHeight="1" x14ac:dyDescent="0.15">
      <c r="A32" s="402">
        <f t="shared" si="4"/>
        <v>26</v>
      </c>
      <c r="B32" s="403" t="s">
        <v>761</v>
      </c>
      <c r="C32" s="404" t="s">
        <v>22</v>
      </c>
      <c r="D32" s="405" t="s">
        <v>7</v>
      </c>
      <c r="E32" s="406" t="s">
        <v>762</v>
      </c>
      <c r="F32" s="407" t="s">
        <v>9</v>
      </c>
      <c r="G32" s="403" t="s">
        <v>762</v>
      </c>
      <c r="H32" s="407" t="s">
        <v>266</v>
      </c>
      <c r="I32" s="39"/>
      <c r="J32" s="463">
        <f t="shared" si="0"/>
        <v>0</v>
      </c>
      <c r="K32" s="463">
        <f t="shared" si="7"/>
        <v>0</v>
      </c>
    </row>
    <row r="33" spans="1:11" ht="15.95" customHeight="1" x14ac:dyDescent="0.15">
      <c r="A33" s="396">
        <v>27</v>
      </c>
      <c r="B33" s="397" t="s">
        <v>762</v>
      </c>
      <c r="C33" s="398" t="s">
        <v>10</v>
      </c>
      <c r="D33" s="399" t="s">
        <v>858</v>
      </c>
      <c r="E33" s="400" t="s">
        <v>762</v>
      </c>
      <c r="F33" s="401" t="s">
        <v>162</v>
      </c>
      <c r="G33" s="397" t="s">
        <v>762</v>
      </c>
      <c r="H33" s="401" t="s">
        <v>21</v>
      </c>
      <c r="I33" s="410"/>
      <c r="J33" s="408">
        <f t="shared" si="0"/>
        <v>0</v>
      </c>
      <c r="K33" s="408">
        <f t="shared" ref="K33:K34" si="8">I33+J33</f>
        <v>0</v>
      </c>
    </row>
    <row r="34" spans="1:11" ht="15.95" customHeight="1" thickBot="1" x14ac:dyDescent="0.2">
      <c r="A34" s="389">
        <v>28</v>
      </c>
      <c r="B34" s="633" t="s">
        <v>762</v>
      </c>
      <c r="C34" s="390" t="s">
        <v>859</v>
      </c>
      <c r="D34" s="6" t="s">
        <v>858</v>
      </c>
      <c r="E34" s="391" t="s">
        <v>763</v>
      </c>
      <c r="F34" s="7" t="s">
        <v>9</v>
      </c>
      <c r="G34" s="633" t="s">
        <v>763</v>
      </c>
      <c r="H34" s="7" t="s">
        <v>266</v>
      </c>
      <c r="I34" s="39"/>
      <c r="J34" s="463">
        <f>ROUNDDOWN(I34*0.1,0)</f>
        <v>0</v>
      </c>
      <c r="K34" s="463">
        <f t="shared" si="8"/>
        <v>0</v>
      </c>
    </row>
    <row r="35" spans="1:11" ht="15.6" customHeight="1" thickBot="1" x14ac:dyDescent="0.2">
      <c r="A35" s="868" t="s">
        <v>3</v>
      </c>
      <c r="B35" s="869"/>
      <c r="C35" s="869"/>
      <c r="D35" s="869"/>
      <c r="E35" s="869"/>
      <c r="F35" s="869"/>
      <c r="G35" s="869"/>
      <c r="H35" s="870"/>
      <c r="I35" s="467">
        <f>SUM(I7:I34)</f>
        <v>0</v>
      </c>
      <c r="J35" s="466">
        <f>SUM(J7:J34)</f>
        <v>0</v>
      </c>
      <c r="K35" s="466">
        <f>SUM(K7:K34)</f>
        <v>0</v>
      </c>
    </row>
    <row r="36" spans="1:11" ht="13.5" x14ac:dyDescent="0.15">
      <c r="A36" s="31"/>
      <c r="B36" s="31"/>
      <c r="C36" s="31"/>
      <c r="D36" s="31"/>
      <c r="E36" s="31"/>
      <c r="F36" s="31"/>
      <c r="G36" s="31"/>
      <c r="H36" s="31"/>
      <c r="I36" s="33"/>
      <c r="J36" s="33"/>
      <c r="K36" s="33"/>
    </row>
    <row r="37" spans="1:11" x14ac:dyDescent="0.15">
      <c r="A37" s="8" t="s">
        <v>387</v>
      </c>
    </row>
    <row r="38" spans="1:11" x14ac:dyDescent="0.15">
      <c r="A38" s="8" t="s">
        <v>445</v>
      </c>
    </row>
    <row r="39" spans="1:11" x14ac:dyDescent="0.15">
      <c r="A39" s="1" t="s">
        <v>379</v>
      </c>
      <c r="B39" s="1"/>
    </row>
    <row r="40" spans="1:11" x14ac:dyDescent="0.15">
      <c r="A40" s="1" t="s">
        <v>380</v>
      </c>
      <c r="B40" s="1"/>
    </row>
    <row r="41" spans="1:11" x14ac:dyDescent="0.15">
      <c r="A41" s="1" t="s">
        <v>941</v>
      </c>
      <c r="B41" s="1"/>
    </row>
    <row r="42" spans="1:11" x14ac:dyDescent="0.15">
      <c r="A42" s="8" t="s">
        <v>365</v>
      </c>
    </row>
    <row r="43" spans="1:11" x14ac:dyDescent="0.15">
      <c r="A43" s="8" t="s">
        <v>361</v>
      </c>
    </row>
    <row r="45" spans="1:11" ht="20.100000000000001" customHeight="1" x14ac:dyDescent="0.15">
      <c r="J45" s="34" t="s">
        <v>12</v>
      </c>
      <c r="K45" s="34"/>
    </row>
  </sheetData>
  <mergeCells count="8">
    <mergeCell ref="A1:K1"/>
    <mergeCell ref="A35:H35"/>
    <mergeCell ref="K4:K6"/>
    <mergeCell ref="A2:K2"/>
    <mergeCell ref="A4:A6"/>
    <mergeCell ref="B4:F6"/>
    <mergeCell ref="G4:H6"/>
    <mergeCell ref="J4:J6"/>
  </mergeCells>
  <phoneticPr fontId="7"/>
  <printOptions horizontalCentered="1"/>
  <pageMargins left="0.59055118110236227" right="0.39370078740157483"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9"/>
  <sheetViews>
    <sheetView view="pageBreakPreview" zoomScaleNormal="100" zoomScaleSheetLayoutView="100" workbookViewId="0">
      <selection activeCell="A2" sqref="A2:Q2"/>
    </sheetView>
  </sheetViews>
  <sheetFormatPr defaultColWidth="9.140625" defaultRowHeight="12" x14ac:dyDescent="0.15"/>
  <cols>
    <col min="1" max="1" width="3.42578125" style="482" customWidth="1"/>
    <col min="2" max="2" width="13.85546875" style="482" customWidth="1"/>
    <col min="3" max="16" width="10.7109375" style="482" customWidth="1"/>
    <col min="17" max="17" width="15.28515625" style="482" customWidth="1"/>
    <col min="18" max="18" width="9.140625" style="482"/>
    <col min="19" max="20" width="14.42578125" style="482" customWidth="1"/>
    <col min="21" max="21" width="16.42578125" style="482" bestFit="1" customWidth="1"/>
    <col min="22" max="16384" width="9.140625" style="482"/>
  </cols>
  <sheetData>
    <row r="1" spans="1:19" x14ac:dyDescent="0.15">
      <c r="Q1" s="482" t="s">
        <v>895</v>
      </c>
    </row>
    <row r="2" spans="1:19" ht="17.25" x14ac:dyDescent="0.15">
      <c r="A2" s="829" t="s">
        <v>279</v>
      </c>
      <c r="B2" s="829"/>
      <c r="C2" s="829"/>
      <c r="D2" s="829"/>
      <c r="E2" s="829"/>
      <c r="F2" s="829"/>
      <c r="G2" s="829"/>
      <c r="H2" s="829"/>
      <c r="I2" s="829"/>
      <c r="J2" s="829"/>
      <c r="K2" s="829"/>
      <c r="L2" s="829"/>
      <c r="M2" s="829"/>
      <c r="N2" s="829"/>
      <c r="O2" s="829"/>
      <c r="P2" s="829"/>
      <c r="Q2" s="829"/>
    </row>
    <row r="3" spans="1:19" x14ac:dyDescent="0.15">
      <c r="Q3" s="482" t="s">
        <v>2</v>
      </c>
    </row>
    <row r="4" spans="1:19" ht="41.25" customHeight="1" x14ac:dyDescent="0.15">
      <c r="A4" s="879" t="s">
        <v>276</v>
      </c>
      <c r="B4" s="879"/>
      <c r="C4" s="469" t="s">
        <v>586</v>
      </c>
      <c r="D4" s="469" t="s">
        <v>587</v>
      </c>
      <c r="E4" s="412" t="s">
        <v>588</v>
      </c>
      <c r="F4" s="412" t="s">
        <v>589</v>
      </c>
      <c r="G4" s="412" t="s">
        <v>733</v>
      </c>
      <c r="H4" s="412" t="s">
        <v>734</v>
      </c>
      <c r="I4" s="412" t="s">
        <v>735</v>
      </c>
      <c r="J4" s="412" t="s">
        <v>736</v>
      </c>
      <c r="K4" s="412" t="s">
        <v>737</v>
      </c>
      <c r="L4" s="412" t="s">
        <v>738</v>
      </c>
      <c r="M4" s="412" t="s">
        <v>739</v>
      </c>
      <c r="N4" s="412" t="s">
        <v>740</v>
      </c>
      <c r="O4" s="412" t="s">
        <v>741</v>
      </c>
      <c r="P4" s="412" t="s">
        <v>742</v>
      </c>
      <c r="Q4" s="469" t="s">
        <v>273</v>
      </c>
    </row>
    <row r="5" spans="1:19" ht="39.950000000000003" customHeight="1" x14ac:dyDescent="0.15">
      <c r="A5" s="880" t="s">
        <v>383</v>
      </c>
      <c r="B5" s="881"/>
      <c r="C5" s="485">
        <f>SUM(C6:C8)</f>
        <v>0</v>
      </c>
      <c r="D5" s="485">
        <f t="shared" ref="D5:P5" si="0">SUM(D6:D8)</f>
        <v>0</v>
      </c>
      <c r="E5" s="485">
        <f t="shared" si="0"/>
        <v>0</v>
      </c>
      <c r="F5" s="485">
        <f t="shared" si="0"/>
        <v>0</v>
      </c>
      <c r="G5" s="485">
        <f t="shared" si="0"/>
        <v>0</v>
      </c>
      <c r="H5" s="485">
        <f t="shared" si="0"/>
        <v>0</v>
      </c>
      <c r="I5" s="485">
        <f t="shared" si="0"/>
        <v>0</v>
      </c>
      <c r="J5" s="485">
        <f t="shared" si="0"/>
        <v>0</v>
      </c>
      <c r="K5" s="485">
        <f t="shared" si="0"/>
        <v>0</v>
      </c>
      <c r="L5" s="485">
        <f t="shared" si="0"/>
        <v>0</v>
      </c>
      <c r="M5" s="485">
        <f t="shared" si="0"/>
        <v>0</v>
      </c>
      <c r="N5" s="485">
        <f t="shared" si="0"/>
        <v>0</v>
      </c>
      <c r="O5" s="485">
        <f t="shared" si="0"/>
        <v>0</v>
      </c>
      <c r="P5" s="485">
        <f t="shared" si="0"/>
        <v>0</v>
      </c>
      <c r="Q5" s="485">
        <f>SUM(C5:P5)</f>
        <v>0</v>
      </c>
    </row>
    <row r="6" spans="1:19" ht="39.950000000000003" customHeight="1" x14ac:dyDescent="0.15">
      <c r="A6" s="881"/>
      <c r="B6" s="468" t="s">
        <v>277</v>
      </c>
      <c r="C6" s="483"/>
      <c r="D6" s="483"/>
      <c r="E6" s="483"/>
      <c r="F6" s="483"/>
      <c r="G6" s="483"/>
      <c r="H6" s="483"/>
      <c r="I6" s="483"/>
      <c r="J6" s="483"/>
      <c r="K6" s="483"/>
      <c r="L6" s="483"/>
      <c r="M6" s="483"/>
      <c r="N6" s="483"/>
      <c r="O6" s="483"/>
      <c r="P6" s="483"/>
      <c r="Q6" s="485">
        <f>SUM(C6:P6)</f>
        <v>0</v>
      </c>
    </row>
    <row r="7" spans="1:19" ht="39.950000000000003" customHeight="1" x14ac:dyDescent="0.15">
      <c r="A7" s="882"/>
      <c r="B7" s="468" t="s">
        <v>278</v>
      </c>
      <c r="C7" s="483"/>
      <c r="D7" s="483"/>
      <c r="E7" s="483"/>
      <c r="F7" s="483"/>
      <c r="G7" s="483"/>
      <c r="H7" s="483"/>
      <c r="I7" s="483"/>
      <c r="J7" s="483"/>
      <c r="K7" s="483"/>
      <c r="L7" s="483"/>
      <c r="M7" s="483"/>
      <c r="N7" s="483"/>
      <c r="O7" s="483"/>
      <c r="P7" s="483"/>
      <c r="Q7" s="485">
        <f>SUM(C7:P7)</f>
        <v>0</v>
      </c>
    </row>
    <row r="8" spans="1:19" ht="39.950000000000003" customHeight="1" x14ac:dyDescent="0.15">
      <c r="A8" s="882"/>
      <c r="B8" s="468" t="s">
        <v>274</v>
      </c>
      <c r="C8" s="483"/>
      <c r="D8" s="483"/>
      <c r="E8" s="483"/>
      <c r="F8" s="483"/>
      <c r="G8" s="483"/>
      <c r="H8" s="483"/>
      <c r="I8" s="483"/>
      <c r="J8" s="483"/>
      <c r="K8" s="483"/>
      <c r="L8" s="483"/>
      <c r="M8" s="483"/>
      <c r="N8" s="483"/>
      <c r="O8" s="483"/>
      <c r="P8" s="483"/>
      <c r="Q8" s="485">
        <f>SUM(C8:P8)</f>
        <v>0</v>
      </c>
    </row>
    <row r="10" spans="1:19" ht="20.25" customHeight="1" x14ac:dyDescent="0.15">
      <c r="J10" s="817" t="s">
        <v>381</v>
      </c>
      <c r="K10" s="817"/>
      <c r="L10" s="817"/>
      <c r="M10" s="817"/>
      <c r="N10" s="817"/>
      <c r="O10" s="817"/>
      <c r="P10" s="817"/>
      <c r="Q10" s="484">
        <f>Q5</f>
        <v>0</v>
      </c>
    </row>
    <row r="11" spans="1:19" ht="20.25" customHeight="1" x14ac:dyDescent="0.15">
      <c r="J11" s="817" t="s">
        <v>382</v>
      </c>
      <c r="K11" s="817"/>
      <c r="L11" s="817"/>
      <c r="M11" s="817"/>
      <c r="N11" s="817"/>
      <c r="O11" s="817"/>
      <c r="P11" s="817"/>
      <c r="Q11" s="558"/>
    </row>
    <row r="12" spans="1:19" ht="20.25" customHeight="1" x14ac:dyDescent="0.15"/>
    <row r="13" spans="1:19" ht="14.1" customHeight="1" x14ac:dyDescent="0.15">
      <c r="A13" s="28" t="s">
        <v>384</v>
      </c>
    </row>
    <row r="14" spans="1:19" ht="14.1" customHeight="1" x14ac:dyDescent="0.15">
      <c r="A14" s="28" t="s">
        <v>764</v>
      </c>
      <c r="S14" s="686"/>
    </row>
    <row r="15" spans="1:19" ht="14.1" customHeight="1" x14ac:dyDescent="0.15">
      <c r="A15" s="28" t="s">
        <v>812</v>
      </c>
    </row>
    <row r="16" spans="1:19" ht="14.1" customHeight="1" x14ac:dyDescent="0.15">
      <c r="A16" s="28" t="s">
        <v>424</v>
      </c>
    </row>
    <row r="17" spans="1:21" ht="14.1" customHeight="1" x14ac:dyDescent="0.15">
      <c r="A17" s="28" t="s">
        <v>855</v>
      </c>
      <c r="U17" s="687"/>
    </row>
    <row r="18" spans="1:21" ht="14.1" customHeight="1" x14ac:dyDescent="0.15">
      <c r="A18" s="28" t="s">
        <v>860</v>
      </c>
      <c r="U18" s="687"/>
    </row>
    <row r="19" spans="1:21" ht="13.5" customHeight="1" x14ac:dyDescent="0.15">
      <c r="A19" s="28" t="s">
        <v>418</v>
      </c>
      <c r="B19" s="28" t="s">
        <v>897</v>
      </c>
      <c r="C19" s="28"/>
      <c r="D19" s="28"/>
      <c r="E19" s="28"/>
      <c r="F19" s="28"/>
    </row>
    <row r="20" spans="1:21" ht="13.5" customHeight="1" x14ac:dyDescent="0.15">
      <c r="A20" s="28" t="s">
        <v>418</v>
      </c>
      <c r="B20" s="28" t="s">
        <v>898</v>
      </c>
      <c r="C20" s="28"/>
      <c r="D20" s="28"/>
      <c r="E20" s="28"/>
      <c r="F20" s="28"/>
    </row>
    <row r="21" spans="1:21" ht="13.5" customHeight="1" x14ac:dyDescent="0.15">
      <c r="A21" s="28" t="s">
        <v>418</v>
      </c>
      <c r="B21" s="28" t="s">
        <v>899</v>
      </c>
      <c r="C21" s="28"/>
      <c r="D21" s="28"/>
      <c r="E21" s="28"/>
      <c r="F21" s="28"/>
    </row>
    <row r="22" spans="1:21" ht="13.5" customHeight="1" x14ac:dyDescent="0.15">
      <c r="A22" s="28" t="s">
        <v>418</v>
      </c>
      <c r="B22" s="28" t="s">
        <v>900</v>
      </c>
      <c r="C22" s="28"/>
      <c r="D22" s="28"/>
      <c r="E22" s="28"/>
      <c r="F22" s="28"/>
    </row>
    <row r="23" spans="1:21" ht="14.1" customHeight="1" x14ac:dyDescent="0.15">
      <c r="A23" s="28" t="s">
        <v>360</v>
      </c>
    </row>
    <row r="24" spans="1:21" ht="14.1" customHeight="1" x14ac:dyDescent="0.15">
      <c r="A24" s="28" t="s">
        <v>361</v>
      </c>
    </row>
    <row r="25" spans="1:21" ht="14.1" customHeight="1" x14ac:dyDescent="0.15"/>
    <row r="26" spans="1:21" ht="14.1" customHeight="1" x14ac:dyDescent="0.15"/>
    <row r="27" spans="1:21" ht="14.1" customHeight="1" x14ac:dyDescent="0.15">
      <c r="O27" s="2" t="s">
        <v>12</v>
      </c>
      <c r="P27" s="877"/>
      <c r="Q27" s="878"/>
    </row>
    <row r="28" spans="1:21" ht="14.1" customHeight="1" x14ac:dyDescent="0.15"/>
    <row r="29" spans="1:21" ht="14.1" customHeight="1" x14ac:dyDescent="0.15"/>
  </sheetData>
  <mergeCells count="7">
    <mergeCell ref="P27:Q27"/>
    <mergeCell ref="J10:P10"/>
    <mergeCell ref="J11:P11"/>
    <mergeCell ref="A2:Q2"/>
    <mergeCell ref="A4:B4"/>
    <mergeCell ref="A5:B5"/>
    <mergeCell ref="A6:A8"/>
  </mergeCells>
  <phoneticPr fontId="7"/>
  <pageMargins left="0.9055118110236221" right="0.9055118110236221" top="0.74803149606299213" bottom="0.74803149606299213" header="0.31496062992125984" footer="0.31496062992125984"/>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3"/>
  <sheetViews>
    <sheetView view="pageBreakPreview" zoomScale="85" zoomScaleNormal="70" zoomScaleSheetLayoutView="85" workbookViewId="0">
      <selection activeCell="T27" sqref="T27"/>
    </sheetView>
  </sheetViews>
  <sheetFormatPr defaultRowHeight="12" x14ac:dyDescent="0.15"/>
  <cols>
    <col min="1" max="1" width="2.140625" style="413" customWidth="1"/>
    <col min="2" max="2" width="3.7109375" style="413" customWidth="1"/>
    <col min="3" max="3" width="31.42578125" style="413" bestFit="1" customWidth="1"/>
    <col min="4" max="18" width="10.42578125" style="414" customWidth="1"/>
    <col min="19" max="255" width="9.140625" style="414"/>
    <col min="256" max="256" width="2.140625" style="414" customWidth="1"/>
    <col min="257" max="257" width="2.28515625" style="414" customWidth="1"/>
    <col min="258" max="258" width="31.42578125" style="414" bestFit="1" customWidth="1"/>
    <col min="259" max="274" width="11.5703125" style="414" customWidth="1"/>
    <col min="275" max="511" width="9.140625" style="414"/>
    <col min="512" max="512" width="2.140625" style="414" customWidth="1"/>
    <col min="513" max="513" width="2.28515625" style="414" customWidth="1"/>
    <col min="514" max="514" width="31.42578125" style="414" bestFit="1" customWidth="1"/>
    <col min="515" max="530" width="11.5703125" style="414" customWidth="1"/>
    <col min="531" max="767" width="9.140625" style="414"/>
    <col min="768" max="768" width="2.140625" style="414" customWidth="1"/>
    <col min="769" max="769" width="2.28515625" style="414" customWidth="1"/>
    <col min="770" max="770" width="31.42578125" style="414" bestFit="1" customWidth="1"/>
    <col min="771" max="786" width="11.5703125" style="414" customWidth="1"/>
    <col min="787" max="1023" width="9.140625" style="414"/>
    <col min="1024" max="1024" width="2.140625" style="414" customWidth="1"/>
    <col min="1025" max="1025" width="2.28515625" style="414" customWidth="1"/>
    <col min="1026" max="1026" width="31.42578125" style="414" bestFit="1" customWidth="1"/>
    <col min="1027" max="1042" width="11.5703125" style="414" customWidth="1"/>
    <col min="1043" max="1279" width="9.140625" style="414"/>
    <col min="1280" max="1280" width="2.140625" style="414" customWidth="1"/>
    <col min="1281" max="1281" width="2.28515625" style="414" customWidth="1"/>
    <col min="1282" max="1282" width="31.42578125" style="414" bestFit="1" customWidth="1"/>
    <col min="1283" max="1298" width="11.5703125" style="414" customWidth="1"/>
    <col min="1299" max="1535" width="9.140625" style="414"/>
    <col min="1536" max="1536" width="2.140625" style="414" customWidth="1"/>
    <col min="1537" max="1537" width="2.28515625" style="414" customWidth="1"/>
    <col min="1538" max="1538" width="31.42578125" style="414" bestFit="1" customWidth="1"/>
    <col min="1539" max="1554" width="11.5703125" style="414" customWidth="1"/>
    <col min="1555" max="1791" width="9.140625" style="414"/>
    <col min="1792" max="1792" width="2.140625" style="414" customWidth="1"/>
    <col min="1793" max="1793" width="2.28515625" style="414" customWidth="1"/>
    <col min="1794" max="1794" width="31.42578125" style="414" bestFit="1" customWidth="1"/>
    <col min="1795" max="1810" width="11.5703125" style="414" customWidth="1"/>
    <col min="1811" max="2047" width="9.140625" style="414"/>
    <col min="2048" max="2048" width="2.140625" style="414" customWidth="1"/>
    <col min="2049" max="2049" width="2.28515625" style="414" customWidth="1"/>
    <col min="2050" max="2050" width="31.42578125" style="414" bestFit="1" customWidth="1"/>
    <col min="2051" max="2066" width="11.5703125" style="414" customWidth="1"/>
    <col min="2067" max="2303" width="9.140625" style="414"/>
    <col min="2304" max="2304" width="2.140625" style="414" customWidth="1"/>
    <col min="2305" max="2305" width="2.28515625" style="414" customWidth="1"/>
    <col min="2306" max="2306" width="31.42578125" style="414" bestFit="1" customWidth="1"/>
    <col min="2307" max="2322" width="11.5703125" style="414" customWidth="1"/>
    <col min="2323" max="2559" width="9.140625" style="414"/>
    <col min="2560" max="2560" width="2.140625" style="414" customWidth="1"/>
    <col min="2561" max="2561" width="2.28515625" style="414" customWidth="1"/>
    <col min="2562" max="2562" width="31.42578125" style="414" bestFit="1" customWidth="1"/>
    <col min="2563" max="2578" width="11.5703125" style="414" customWidth="1"/>
    <col min="2579" max="2815" width="9.140625" style="414"/>
    <col min="2816" max="2816" width="2.140625" style="414" customWidth="1"/>
    <col min="2817" max="2817" width="2.28515625" style="414" customWidth="1"/>
    <col min="2818" max="2818" width="31.42578125" style="414" bestFit="1" customWidth="1"/>
    <col min="2819" max="2834" width="11.5703125" style="414" customWidth="1"/>
    <col min="2835" max="3071" width="9.140625" style="414"/>
    <col min="3072" max="3072" width="2.140625" style="414" customWidth="1"/>
    <col min="3073" max="3073" width="2.28515625" style="414" customWidth="1"/>
    <col min="3074" max="3074" width="31.42578125" style="414" bestFit="1" customWidth="1"/>
    <col min="3075" max="3090" width="11.5703125" style="414" customWidth="1"/>
    <col min="3091" max="3327" width="9.140625" style="414"/>
    <col min="3328" max="3328" width="2.140625" style="414" customWidth="1"/>
    <col min="3329" max="3329" width="2.28515625" style="414" customWidth="1"/>
    <col min="3330" max="3330" width="31.42578125" style="414" bestFit="1" customWidth="1"/>
    <col min="3331" max="3346" width="11.5703125" style="414" customWidth="1"/>
    <col min="3347" max="3583" width="9.140625" style="414"/>
    <col min="3584" max="3584" width="2.140625" style="414" customWidth="1"/>
    <col min="3585" max="3585" width="2.28515625" style="414" customWidth="1"/>
    <col min="3586" max="3586" width="31.42578125" style="414" bestFit="1" customWidth="1"/>
    <col min="3587" max="3602" width="11.5703125" style="414" customWidth="1"/>
    <col min="3603" max="3839" width="9.140625" style="414"/>
    <col min="3840" max="3840" width="2.140625" style="414" customWidth="1"/>
    <col min="3841" max="3841" width="2.28515625" style="414" customWidth="1"/>
    <col min="3842" max="3842" width="31.42578125" style="414" bestFit="1" customWidth="1"/>
    <col min="3843" max="3858" width="11.5703125" style="414" customWidth="1"/>
    <col min="3859" max="4095" width="9.140625" style="414"/>
    <col min="4096" max="4096" width="2.140625" style="414" customWidth="1"/>
    <col min="4097" max="4097" width="2.28515625" style="414" customWidth="1"/>
    <col min="4098" max="4098" width="31.42578125" style="414" bestFit="1" customWidth="1"/>
    <col min="4099" max="4114" width="11.5703125" style="414" customWidth="1"/>
    <col min="4115" max="4351" width="9.140625" style="414"/>
    <col min="4352" max="4352" width="2.140625" style="414" customWidth="1"/>
    <col min="4353" max="4353" width="2.28515625" style="414" customWidth="1"/>
    <col min="4354" max="4354" width="31.42578125" style="414" bestFit="1" customWidth="1"/>
    <col min="4355" max="4370" width="11.5703125" style="414" customWidth="1"/>
    <col min="4371" max="4607" width="9.140625" style="414"/>
    <col min="4608" max="4608" width="2.140625" style="414" customWidth="1"/>
    <col min="4609" max="4609" width="2.28515625" style="414" customWidth="1"/>
    <col min="4610" max="4610" width="31.42578125" style="414" bestFit="1" customWidth="1"/>
    <col min="4611" max="4626" width="11.5703125" style="414" customWidth="1"/>
    <col min="4627" max="4863" width="9.140625" style="414"/>
    <col min="4864" max="4864" width="2.140625" style="414" customWidth="1"/>
    <col min="4865" max="4865" width="2.28515625" style="414" customWidth="1"/>
    <col min="4866" max="4866" width="31.42578125" style="414" bestFit="1" customWidth="1"/>
    <col min="4867" max="4882" width="11.5703125" style="414" customWidth="1"/>
    <col min="4883" max="5119" width="9.140625" style="414"/>
    <col min="5120" max="5120" width="2.140625" style="414" customWidth="1"/>
    <col min="5121" max="5121" width="2.28515625" style="414" customWidth="1"/>
    <col min="5122" max="5122" width="31.42578125" style="414" bestFit="1" customWidth="1"/>
    <col min="5123" max="5138" width="11.5703125" style="414" customWidth="1"/>
    <col min="5139" max="5375" width="9.140625" style="414"/>
    <col min="5376" max="5376" width="2.140625" style="414" customWidth="1"/>
    <col min="5377" max="5377" width="2.28515625" style="414" customWidth="1"/>
    <col min="5378" max="5378" width="31.42578125" style="414" bestFit="1" customWidth="1"/>
    <col min="5379" max="5394" width="11.5703125" style="414" customWidth="1"/>
    <col min="5395" max="5631" width="9.140625" style="414"/>
    <col min="5632" max="5632" width="2.140625" style="414" customWidth="1"/>
    <col min="5633" max="5633" width="2.28515625" style="414" customWidth="1"/>
    <col min="5634" max="5634" width="31.42578125" style="414" bestFit="1" customWidth="1"/>
    <col min="5635" max="5650" width="11.5703125" style="414" customWidth="1"/>
    <col min="5651" max="5887" width="9.140625" style="414"/>
    <col min="5888" max="5888" width="2.140625" style="414" customWidth="1"/>
    <col min="5889" max="5889" width="2.28515625" style="414" customWidth="1"/>
    <col min="5890" max="5890" width="31.42578125" style="414" bestFit="1" customWidth="1"/>
    <col min="5891" max="5906" width="11.5703125" style="414" customWidth="1"/>
    <col min="5907" max="6143" width="9.140625" style="414"/>
    <col min="6144" max="6144" width="2.140625" style="414" customWidth="1"/>
    <col min="6145" max="6145" width="2.28515625" style="414" customWidth="1"/>
    <col min="6146" max="6146" width="31.42578125" style="414" bestFit="1" customWidth="1"/>
    <col min="6147" max="6162" width="11.5703125" style="414" customWidth="1"/>
    <col min="6163" max="6399" width="9.140625" style="414"/>
    <col min="6400" max="6400" width="2.140625" style="414" customWidth="1"/>
    <col min="6401" max="6401" width="2.28515625" style="414" customWidth="1"/>
    <col min="6402" max="6402" width="31.42578125" style="414" bestFit="1" customWidth="1"/>
    <col min="6403" max="6418" width="11.5703125" style="414" customWidth="1"/>
    <col min="6419" max="6655" width="9.140625" style="414"/>
    <col min="6656" max="6656" width="2.140625" style="414" customWidth="1"/>
    <col min="6657" max="6657" width="2.28515625" style="414" customWidth="1"/>
    <col min="6658" max="6658" width="31.42578125" style="414" bestFit="1" customWidth="1"/>
    <col min="6659" max="6674" width="11.5703125" style="414" customWidth="1"/>
    <col min="6675" max="6911" width="9.140625" style="414"/>
    <col min="6912" max="6912" width="2.140625" style="414" customWidth="1"/>
    <col min="6913" max="6913" width="2.28515625" style="414" customWidth="1"/>
    <col min="6914" max="6914" width="31.42578125" style="414" bestFit="1" customWidth="1"/>
    <col min="6915" max="6930" width="11.5703125" style="414" customWidth="1"/>
    <col min="6931" max="7167" width="9.140625" style="414"/>
    <col min="7168" max="7168" width="2.140625" style="414" customWidth="1"/>
    <col min="7169" max="7169" width="2.28515625" style="414" customWidth="1"/>
    <col min="7170" max="7170" width="31.42578125" style="414" bestFit="1" customWidth="1"/>
    <col min="7171" max="7186" width="11.5703125" style="414" customWidth="1"/>
    <col min="7187" max="7423" width="9.140625" style="414"/>
    <col min="7424" max="7424" width="2.140625" style="414" customWidth="1"/>
    <col min="7425" max="7425" width="2.28515625" style="414" customWidth="1"/>
    <col min="7426" max="7426" width="31.42578125" style="414" bestFit="1" customWidth="1"/>
    <col min="7427" max="7442" width="11.5703125" style="414" customWidth="1"/>
    <col min="7443" max="7679" width="9.140625" style="414"/>
    <col min="7680" max="7680" width="2.140625" style="414" customWidth="1"/>
    <col min="7681" max="7681" width="2.28515625" style="414" customWidth="1"/>
    <col min="7682" max="7682" width="31.42578125" style="414" bestFit="1" customWidth="1"/>
    <col min="7683" max="7698" width="11.5703125" style="414" customWidth="1"/>
    <col min="7699" max="7935" width="9.140625" style="414"/>
    <col min="7936" max="7936" width="2.140625" style="414" customWidth="1"/>
    <col min="7937" max="7937" width="2.28515625" style="414" customWidth="1"/>
    <col min="7938" max="7938" width="31.42578125" style="414" bestFit="1" customWidth="1"/>
    <col min="7939" max="7954" width="11.5703125" style="414" customWidth="1"/>
    <col min="7955" max="8191" width="9.140625" style="414"/>
    <col min="8192" max="8192" width="2.140625" style="414" customWidth="1"/>
    <col min="8193" max="8193" width="2.28515625" style="414" customWidth="1"/>
    <col min="8194" max="8194" width="31.42578125" style="414" bestFit="1" customWidth="1"/>
    <col min="8195" max="8210" width="11.5703125" style="414" customWidth="1"/>
    <col min="8211" max="8447" width="9.140625" style="414"/>
    <col min="8448" max="8448" width="2.140625" style="414" customWidth="1"/>
    <col min="8449" max="8449" width="2.28515625" style="414" customWidth="1"/>
    <col min="8450" max="8450" width="31.42578125" style="414" bestFit="1" customWidth="1"/>
    <col min="8451" max="8466" width="11.5703125" style="414" customWidth="1"/>
    <col min="8467" max="8703" width="9.140625" style="414"/>
    <col min="8704" max="8704" width="2.140625" style="414" customWidth="1"/>
    <col min="8705" max="8705" width="2.28515625" style="414" customWidth="1"/>
    <col min="8706" max="8706" width="31.42578125" style="414" bestFit="1" customWidth="1"/>
    <col min="8707" max="8722" width="11.5703125" style="414" customWidth="1"/>
    <col min="8723" max="8959" width="9.140625" style="414"/>
    <col min="8960" max="8960" width="2.140625" style="414" customWidth="1"/>
    <col min="8961" max="8961" width="2.28515625" style="414" customWidth="1"/>
    <col min="8962" max="8962" width="31.42578125" style="414" bestFit="1" customWidth="1"/>
    <col min="8963" max="8978" width="11.5703125" style="414" customWidth="1"/>
    <col min="8979" max="9215" width="9.140625" style="414"/>
    <col min="9216" max="9216" width="2.140625" style="414" customWidth="1"/>
    <col min="9217" max="9217" width="2.28515625" style="414" customWidth="1"/>
    <col min="9218" max="9218" width="31.42578125" style="414" bestFit="1" customWidth="1"/>
    <col min="9219" max="9234" width="11.5703125" style="414" customWidth="1"/>
    <col min="9235" max="9471" width="9.140625" style="414"/>
    <col min="9472" max="9472" width="2.140625" style="414" customWidth="1"/>
    <col min="9473" max="9473" width="2.28515625" style="414" customWidth="1"/>
    <col min="9474" max="9474" width="31.42578125" style="414" bestFit="1" customWidth="1"/>
    <col min="9475" max="9490" width="11.5703125" style="414" customWidth="1"/>
    <col min="9491" max="9727" width="9.140625" style="414"/>
    <col min="9728" max="9728" width="2.140625" style="414" customWidth="1"/>
    <col min="9729" max="9729" width="2.28515625" style="414" customWidth="1"/>
    <col min="9730" max="9730" width="31.42578125" style="414" bestFit="1" customWidth="1"/>
    <col min="9731" max="9746" width="11.5703125" style="414" customWidth="1"/>
    <col min="9747" max="9983" width="9.140625" style="414"/>
    <col min="9984" max="9984" width="2.140625" style="414" customWidth="1"/>
    <col min="9985" max="9985" width="2.28515625" style="414" customWidth="1"/>
    <col min="9986" max="9986" width="31.42578125" style="414" bestFit="1" customWidth="1"/>
    <col min="9987" max="10002" width="11.5703125" style="414" customWidth="1"/>
    <col min="10003" max="10239" width="9.140625" style="414"/>
    <col min="10240" max="10240" width="2.140625" style="414" customWidth="1"/>
    <col min="10241" max="10241" width="2.28515625" style="414" customWidth="1"/>
    <col min="10242" max="10242" width="31.42578125" style="414" bestFit="1" customWidth="1"/>
    <col min="10243" max="10258" width="11.5703125" style="414" customWidth="1"/>
    <col min="10259" max="10495" width="9.140625" style="414"/>
    <col min="10496" max="10496" width="2.140625" style="414" customWidth="1"/>
    <col min="10497" max="10497" width="2.28515625" style="414" customWidth="1"/>
    <col min="10498" max="10498" width="31.42578125" style="414" bestFit="1" customWidth="1"/>
    <col min="10499" max="10514" width="11.5703125" style="414" customWidth="1"/>
    <col min="10515" max="10751" width="9.140625" style="414"/>
    <col min="10752" max="10752" width="2.140625" style="414" customWidth="1"/>
    <col min="10753" max="10753" width="2.28515625" style="414" customWidth="1"/>
    <col min="10754" max="10754" width="31.42578125" style="414" bestFit="1" customWidth="1"/>
    <col min="10755" max="10770" width="11.5703125" style="414" customWidth="1"/>
    <col min="10771" max="11007" width="9.140625" style="414"/>
    <col min="11008" max="11008" width="2.140625" style="414" customWidth="1"/>
    <col min="11009" max="11009" width="2.28515625" style="414" customWidth="1"/>
    <col min="11010" max="11010" width="31.42578125" style="414" bestFit="1" customWidth="1"/>
    <col min="11011" max="11026" width="11.5703125" style="414" customWidth="1"/>
    <col min="11027" max="11263" width="9.140625" style="414"/>
    <col min="11264" max="11264" width="2.140625" style="414" customWidth="1"/>
    <col min="11265" max="11265" width="2.28515625" style="414" customWidth="1"/>
    <col min="11266" max="11266" width="31.42578125" style="414" bestFit="1" customWidth="1"/>
    <col min="11267" max="11282" width="11.5703125" style="414" customWidth="1"/>
    <col min="11283" max="11519" width="9.140625" style="414"/>
    <col min="11520" max="11520" width="2.140625" style="414" customWidth="1"/>
    <col min="11521" max="11521" width="2.28515625" style="414" customWidth="1"/>
    <col min="11522" max="11522" width="31.42578125" style="414" bestFit="1" customWidth="1"/>
    <col min="11523" max="11538" width="11.5703125" style="414" customWidth="1"/>
    <col min="11539" max="11775" width="9.140625" style="414"/>
    <col min="11776" max="11776" width="2.140625" style="414" customWidth="1"/>
    <col min="11777" max="11777" width="2.28515625" style="414" customWidth="1"/>
    <col min="11778" max="11778" width="31.42578125" style="414" bestFit="1" customWidth="1"/>
    <col min="11779" max="11794" width="11.5703125" style="414" customWidth="1"/>
    <col min="11795" max="12031" width="9.140625" style="414"/>
    <col min="12032" max="12032" width="2.140625" style="414" customWidth="1"/>
    <col min="12033" max="12033" width="2.28515625" style="414" customWidth="1"/>
    <col min="12034" max="12034" width="31.42578125" style="414" bestFit="1" customWidth="1"/>
    <col min="12035" max="12050" width="11.5703125" style="414" customWidth="1"/>
    <col min="12051" max="12287" width="9.140625" style="414"/>
    <col min="12288" max="12288" width="2.140625" style="414" customWidth="1"/>
    <col min="12289" max="12289" width="2.28515625" style="414" customWidth="1"/>
    <col min="12290" max="12290" width="31.42578125" style="414" bestFit="1" customWidth="1"/>
    <col min="12291" max="12306" width="11.5703125" style="414" customWidth="1"/>
    <col min="12307" max="12543" width="9.140625" style="414"/>
    <col min="12544" max="12544" width="2.140625" style="414" customWidth="1"/>
    <col min="12545" max="12545" width="2.28515625" style="414" customWidth="1"/>
    <col min="12546" max="12546" width="31.42578125" style="414" bestFit="1" customWidth="1"/>
    <col min="12547" max="12562" width="11.5703125" style="414" customWidth="1"/>
    <col min="12563" max="12799" width="9.140625" style="414"/>
    <col min="12800" max="12800" width="2.140625" style="414" customWidth="1"/>
    <col min="12801" max="12801" width="2.28515625" style="414" customWidth="1"/>
    <col min="12802" max="12802" width="31.42578125" style="414" bestFit="1" customWidth="1"/>
    <col min="12803" max="12818" width="11.5703125" style="414" customWidth="1"/>
    <col min="12819" max="13055" width="9.140625" style="414"/>
    <col min="13056" max="13056" width="2.140625" style="414" customWidth="1"/>
    <col min="13057" max="13057" width="2.28515625" style="414" customWidth="1"/>
    <col min="13058" max="13058" width="31.42578125" style="414" bestFit="1" customWidth="1"/>
    <col min="13059" max="13074" width="11.5703125" style="414" customWidth="1"/>
    <col min="13075" max="13311" width="9.140625" style="414"/>
    <col min="13312" max="13312" width="2.140625" style="414" customWidth="1"/>
    <col min="13313" max="13313" width="2.28515625" style="414" customWidth="1"/>
    <col min="13314" max="13314" width="31.42578125" style="414" bestFit="1" customWidth="1"/>
    <col min="13315" max="13330" width="11.5703125" style="414" customWidth="1"/>
    <col min="13331" max="13567" width="9.140625" style="414"/>
    <col min="13568" max="13568" width="2.140625" style="414" customWidth="1"/>
    <col min="13569" max="13569" width="2.28515625" style="414" customWidth="1"/>
    <col min="13570" max="13570" width="31.42578125" style="414" bestFit="1" customWidth="1"/>
    <col min="13571" max="13586" width="11.5703125" style="414" customWidth="1"/>
    <col min="13587" max="13823" width="9.140625" style="414"/>
    <col min="13824" max="13824" width="2.140625" style="414" customWidth="1"/>
    <col min="13825" max="13825" width="2.28515625" style="414" customWidth="1"/>
    <col min="13826" max="13826" width="31.42578125" style="414" bestFit="1" customWidth="1"/>
    <col min="13827" max="13842" width="11.5703125" style="414" customWidth="1"/>
    <col min="13843" max="14079" width="9.140625" style="414"/>
    <col min="14080" max="14080" width="2.140625" style="414" customWidth="1"/>
    <col min="14081" max="14081" width="2.28515625" style="414" customWidth="1"/>
    <col min="14082" max="14082" width="31.42578125" style="414" bestFit="1" customWidth="1"/>
    <col min="14083" max="14098" width="11.5703125" style="414" customWidth="1"/>
    <col min="14099" max="14335" width="9.140625" style="414"/>
    <col min="14336" max="14336" width="2.140625" style="414" customWidth="1"/>
    <col min="14337" max="14337" width="2.28515625" style="414" customWidth="1"/>
    <col min="14338" max="14338" width="31.42578125" style="414" bestFit="1" customWidth="1"/>
    <col min="14339" max="14354" width="11.5703125" style="414" customWidth="1"/>
    <col min="14355" max="14591" width="9.140625" style="414"/>
    <col min="14592" max="14592" width="2.140625" style="414" customWidth="1"/>
    <col min="14593" max="14593" width="2.28515625" style="414" customWidth="1"/>
    <col min="14594" max="14594" width="31.42578125" style="414" bestFit="1" customWidth="1"/>
    <col min="14595" max="14610" width="11.5703125" style="414" customWidth="1"/>
    <col min="14611" max="14847" width="9.140625" style="414"/>
    <col min="14848" max="14848" width="2.140625" style="414" customWidth="1"/>
    <col min="14849" max="14849" width="2.28515625" style="414" customWidth="1"/>
    <col min="14850" max="14850" width="31.42578125" style="414" bestFit="1" customWidth="1"/>
    <col min="14851" max="14866" width="11.5703125" style="414" customWidth="1"/>
    <col min="14867" max="15103" width="9.140625" style="414"/>
    <col min="15104" max="15104" width="2.140625" style="414" customWidth="1"/>
    <col min="15105" max="15105" width="2.28515625" style="414" customWidth="1"/>
    <col min="15106" max="15106" width="31.42578125" style="414" bestFit="1" customWidth="1"/>
    <col min="15107" max="15122" width="11.5703125" style="414" customWidth="1"/>
    <col min="15123" max="15359" width="9.140625" style="414"/>
    <col min="15360" max="15360" width="2.140625" style="414" customWidth="1"/>
    <col min="15361" max="15361" width="2.28515625" style="414" customWidth="1"/>
    <col min="15362" max="15362" width="31.42578125" style="414" bestFit="1" customWidth="1"/>
    <col min="15363" max="15378" width="11.5703125" style="414" customWidth="1"/>
    <col min="15379" max="15615" width="9.140625" style="414"/>
    <col min="15616" max="15616" width="2.140625" style="414" customWidth="1"/>
    <col min="15617" max="15617" width="2.28515625" style="414" customWidth="1"/>
    <col min="15618" max="15618" width="31.42578125" style="414" bestFit="1" customWidth="1"/>
    <col min="15619" max="15634" width="11.5703125" style="414" customWidth="1"/>
    <col min="15635" max="15871" width="9.140625" style="414"/>
    <col min="15872" max="15872" width="2.140625" style="414" customWidth="1"/>
    <col min="15873" max="15873" width="2.28515625" style="414" customWidth="1"/>
    <col min="15874" max="15874" width="31.42578125" style="414" bestFit="1" customWidth="1"/>
    <col min="15875" max="15890" width="11.5703125" style="414" customWidth="1"/>
    <col min="15891" max="16127" width="9.140625" style="414"/>
    <col min="16128" max="16128" width="2.140625" style="414" customWidth="1"/>
    <col min="16129" max="16129" width="2.28515625" style="414" customWidth="1"/>
    <col min="16130" max="16130" width="31.42578125" style="414" bestFit="1" customWidth="1"/>
    <col min="16131" max="16146" width="11.5703125" style="414" customWidth="1"/>
    <col min="16147" max="16384" width="9.140625" style="414"/>
  </cols>
  <sheetData>
    <row r="1" spans="1:18" s="1" customFormat="1" x14ac:dyDescent="0.15">
      <c r="B1" s="812" t="s">
        <v>896</v>
      </c>
      <c r="C1" s="812"/>
      <c r="D1" s="812"/>
      <c r="E1" s="812"/>
      <c r="F1" s="812"/>
      <c r="G1" s="812"/>
      <c r="H1" s="812"/>
      <c r="I1" s="812"/>
      <c r="J1" s="812"/>
      <c r="K1" s="812"/>
      <c r="L1" s="812"/>
      <c r="M1" s="812"/>
      <c r="N1" s="812"/>
      <c r="O1" s="812"/>
      <c r="P1" s="812"/>
      <c r="Q1" s="812"/>
      <c r="R1" s="812"/>
    </row>
    <row r="2" spans="1:18" s="1" customFormat="1" ht="17.25" x14ac:dyDescent="0.15">
      <c r="B2" s="810" t="s">
        <v>14</v>
      </c>
      <c r="C2" s="810"/>
      <c r="D2" s="810"/>
      <c r="E2" s="810"/>
      <c r="F2" s="810"/>
      <c r="G2" s="810"/>
      <c r="H2" s="810"/>
      <c r="I2" s="810"/>
      <c r="J2" s="810"/>
      <c r="K2" s="810"/>
      <c r="L2" s="810"/>
      <c r="M2" s="810"/>
      <c r="N2" s="810"/>
      <c r="O2" s="810"/>
      <c r="P2" s="810"/>
      <c r="Q2" s="810"/>
      <c r="R2" s="810"/>
    </row>
    <row r="3" spans="1:18" ht="13.5" x14ac:dyDescent="0.15">
      <c r="R3" s="415"/>
    </row>
    <row r="4" spans="1:18" ht="13.5" x14ac:dyDescent="0.15">
      <c r="A4" s="416" t="s">
        <v>286</v>
      </c>
    </row>
    <row r="6" spans="1:18" ht="12.75" thickBot="1" x14ac:dyDescent="0.2">
      <c r="A6" s="413" t="s">
        <v>287</v>
      </c>
      <c r="D6" s="417"/>
      <c r="E6" s="417" t="s">
        <v>288</v>
      </c>
      <c r="F6" s="417" t="s">
        <v>289</v>
      </c>
      <c r="G6" s="417" t="s">
        <v>290</v>
      </c>
      <c r="H6" s="417" t="s">
        <v>291</v>
      </c>
      <c r="I6" s="417" t="s">
        <v>292</v>
      </c>
      <c r="J6" s="417" t="s">
        <v>293</v>
      </c>
      <c r="K6" s="417" t="s">
        <v>294</v>
      </c>
      <c r="L6" s="417" t="s">
        <v>295</v>
      </c>
      <c r="M6" s="417" t="s">
        <v>296</v>
      </c>
      <c r="N6" s="417" t="s">
        <v>297</v>
      </c>
      <c r="O6" s="417" t="s">
        <v>298</v>
      </c>
      <c r="P6" s="417" t="s">
        <v>299</v>
      </c>
      <c r="Q6" s="417" t="s">
        <v>300</v>
      </c>
      <c r="R6" s="417" t="s">
        <v>301</v>
      </c>
    </row>
    <row r="7" spans="1:18" x14ac:dyDescent="0.15">
      <c r="A7" s="418"/>
      <c r="B7" s="419"/>
      <c r="C7" s="420" t="s">
        <v>590</v>
      </c>
      <c r="D7" s="421" t="s">
        <v>592</v>
      </c>
      <c r="E7" s="448" t="s">
        <v>593</v>
      </c>
      <c r="F7" s="422" t="s">
        <v>594</v>
      </c>
      <c r="G7" s="448" t="s">
        <v>595</v>
      </c>
      <c r="H7" s="422" t="s">
        <v>743</v>
      </c>
      <c r="I7" s="448" t="s">
        <v>744</v>
      </c>
      <c r="J7" s="422" t="s">
        <v>745</v>
      </c>
      <c r="K7" s="448" t="s">
        <v>746</v>
      </c>
      <c r="L7" s="422" t="s">
        <v>747</v>
      </c>
      <c r="M7" s="448" t="s">
        <v>748</v>
      </c>
      <c r="N7" s="422" t="s">
        <v>749</v>
      </c>
      <c r="O7" s="448" t="s">
        <v>750</v>
      </c>
      <c r="P7" s="422" t="s">
        <v>751</v>
      </c>
      <c r="Q7" s="448" t="s">
        <v>752</v>
      </c>
      <c r="R7" s="423" t="s">
        <v>122</v>
      </c>
    </row>
    <row r="8" spans="1:18" ht="12.75" thickBot="1" x14ac:dyDescent="0.2">
      <c r="A8" s="883" t="s">
        <v>302</v>
      </c>
      <c r="B8" s="884"/>
      <c r="C8" s="424"/>
      <c r="D8" s="425"/>
      <c r="E8" s="452"/>
      <c r="F8" s="426"/>
      <c r="G8" s="426"/>
      <c r="H8" s="426"/>
      <c r="I8" s="426"/>
      <c r="J8" s="426"/>
      <c r="K8" s="426"/>
      <c r="L8" s="426"/>
      <c r="M8" s="426"/>
      <c r="N8" s="426"/>
      <c r="O8" s="426"/>
      <c r="P8" s="426"/>
      <c r="Q8" s="426"/>
      <c r="R8" s="424"/>
    </row>
    <row r="9" spans="1:18" ht="14.25" thickTop="1" x14ac:dyDescent="0.25">
      <c r="A9" s="427"/>
      <c r="B9" s="428" t="s">
        <v>303</v>
      </c>
      <c r="C9" s="429"/>
      <c r="D9" s="486"/>
      <c r="E9" s="624"/>
      <c r="F9" s="487"/>
      <c r="G9" s="487"/>
      <c r="H9" s="487"/>
      <c r="I9" s="487"/>
      <c r="J9" s="487"/>
      <c r="K9" s="487"/>
      <c r="L9" s="487"/>
      <c r="M9" s="487"/>
      <c r="N9" s="487"/>
      <c r="O9" s="487"/>
      <c r="P9" s="487"/>
      <c r="Q9" s="487"/>
      <c r="R9" s="488"/>
    </row>
    <row r="10" spans="1:18" ht="13.5" x14ac:dyDescent="0.25">
      <c r="A10" s="430"/>
      <c r="B10" s="431"/>
      <c r="C10" s="432" t="s">
        <v>304</v>
      </c>
      <c r="D10" s="489"/>
      <c r="E10" s="625"/>
      <c r="F10" s="490"/>
      <c r="G10" s="490"/>
      <c r="H10" s="490"/>
      <c r="I10" s="490"/>
      <c r="J10" s="490"/>
      <c r="K10" s="490"/>
      <c r="L10" s="490"/>
      <c r="M10" s="490"/>
      <c r="N10" s="490"/>
      <c r="O10" s="490"/>
      <c r="P10" s="490"/>
      <c r="Q10" s="490"/>
      <c r="R10" s="491"/>
    </row>
    <row r="11" spans="1:18" ht="16.5" x14ac:dyDescent="0.3">
      <c r="A11" s="430"/>
      <c r="B11" s="431"/>
      <c r="C11" s="433" t="s">
        <v>448</v>
      </c>
      <c r="D11" s="492"/>
      <c r="E11" s="626"/>
      <c r="F11" s="493"/>
      <c r="G11" s="493"/>
      <c r="H11" s="494"/>
      <c r="I11" s="493"/>
      <c r="J11" s="493"/>
      <c r="K11" s="493"/>
      <c r="L11" s="493"/>
      <c r="M11" s="493"/>
      <c r="N11" s="493"/>
      <c r="O11" s="493"/>
      <c r="P11" s="493"/>
      <c r="Q11" s="493"/>
      <c r="R11" s="495"/>
    </row>
    <row r="12" spans="1:18" ht="13.5" x14ac:dyDescent="0.25">
      <c r="A12" s="430"/>
      <c r="B12" s="431"/>
      <c r="C12" s="434" t="s">
        <v>305</v>
      </c>
      <c r="D12" s="492"/>
      <c r="E12" s="626"/>
      <c r="F12" s="493"/>
      <c r="G12" s="493"/>
      <c r="H12" s="493"/>
      <c r="I12" s="493"/>
      <c r="J12" s="493"/>
      <c r="K12" s="493"/>
      <c r="L12" s="493"/>
      <c r="M12" s="493"/>
      <c r="N12" s="493"/>
      <c r="O12" s="493"/>
      <c r="P12" s="493"/>
      <c r="Q12" s="493"/>
      <c r="R12" s="495"/>
    </row>
    <row r="13" spans="1:18" ht="13.5" x14ac:dyDescent="0.25">
      <c r="A13" s="435"/>
      <c r="B13" s="431"/>
      <c r="C13" s="436" t="s">
        <v>306</v>
      </c>
      <c r="D13" s="496"/>
      <c r="E13" s="627"/>
      <c r="F13" s="497"/>
      <c r="G13" s="497"/>
      <c r="H13" s="497"/>
      <c r="I13" s="497"/>
      <c r="J13" s="497"/>
      <c r="K13" s="497"/>
      <c r="L13" s="497"/>
      <c r="M13" s="497"/>
      <c r="N13" s="497"/>
      <c r="O13" s="497"/>
      <c r="P13" s="497"/>
      <c r="Q13" s="497"/>
      <c r="R13" s="498"/>
    </row>
    <row r="14" spans="1:18" ht="13.5" x14ac:dyDescent="0.25">
      <c r="A14" s="430"/>
      <c r="B14" s="437" t="s">
        <v>307</v>
      </c>
      <c r="C14" s="438"/>
      <c r="D14" s="499"/>
      <c r="E14" s="628"/>
      <c r="F14" s="500"/>
      <c r="G14" s="500"/>
      <c r="H14" s="500"/>
      <c r="I14" s="500"/>
      <c r="J14" s="500"/>
      <c r="K14" s="500"/>
      <c r="L14" s="500"/>
      <c r="M14" s="500"/>
      <c r="N14" s="500"/>
      <c r="O14" s="500"/>
      <c r="P14" s="500"/>
      <c r="Q14" s="500"/>
      <c r="R14" s="501"/>
    </row>
    <row r="15" spans="1:18" ht="13.5" x14ac:dyDescent="0.25">
      <c r="A15" s="430"/>
      <c r="B15" s="431"/>
      <c r="C15" s="432" t="s">
        <v>308</v>
      </c>
      <c r="D15" s="489"/>
      <c r="E15" s="625"/>
      <c r="F15" s="490"/>
      <c r="G15" s="490"/>
      <c r="H15" s="490"/>
      <c r="I15" s="490"/>
      <c r="J15" s="490"/>
      <c r="K15" s="490"/>
      <c r="L15" s="490"/>
      <c r="M15" s="490"/>
      <c r="N15" s="490"/>
      <c r="O15" s="490"/>
      <c r="P15" s="490"/>
      <c r="Q15" s="490"/>
      <c r="R15" s="491"/>
    </row>
    <row r="16" spans="1:18" ht="13.5" x14ac:dyDescent="0.25">
      <c r="A16" s="430"/>
      <c r="B16" s="431"/>
      <c r="C16" s="436" t="s">
        <v>309</v>
      </c>
      <c r="D16" s="496"/>
      <c r="E16" s="627"/>
      <c r="F16" s="497"/>
      <c r="G16" s="497"/>
      <c r="H16" s="497"/>
      <c r="I16" s="497"/>
      <c r="J16" s="497"/>
      <c r="K16" s="497"/>
      <c r="L16" s="497"/>
      <c r="M16" s="497"/>
      <c r="N16" s="497"/>
      <c r="O16" s="497"/>
      <c r="P16" s="497"/>
      <c r="Q16" s="497"/>
      <c r="R16" s="498"/>
    </row>
    <row r="17" spans="1:18" ht="13.5" x14ac:dyDescent="0.25">
      <c r="A17" s="430"/>
      <c r="B17" s="431"/>
      <c r="C17" s="436" t="s">
        <v>310</v>
      </c>
      <c r="D17" s="496"/>
      <c r="E17" s="627"/>
      <c r="F17" s="497"/>
      <c r="G17" s="497"/>
      <c r="H17" s="497"/>
      <c r="I17" s="497"/>
      <c r="J17" s="497"/>
      <c r="K17" s="497"/>
      <c r="L17" s="497"/>
      <c r="M17" s="497"/>
      <c r="N17" s="497"/>
      <c r="O17" s="497"/>
      <c r="P17" s="497"/>
      <c r="Q17" s="497"/>
      <c r="R17" s="498"/>
    </row>
    <row r="18" spans="1:18" ht="13.5" x14ac:dyDescent="0.25">
      <c r="A18" s="435"/>
      <c r="B18" s="431"/>
      <c r="C18" s="436" t="s">
        <v>311</v>
      </c>
      <c r="D18" s="496"/>
      <c r="E18" s="627"/>
      <c r="F18" s="497"/>
      <c r="G18" s="497"/>
      <c r="H18" s="497"/>
      <c r="I18" s="497"/>
      <c r="J18" s="497"/>
      <c r="K18" s="497"/>
      <c r="L18" s="497"/>
      <c r="M18" s="497"/>
      <c r="N18" s="497"/>
      <c r="O18" s="497"/>
      <c r="P18" s="497"/>
      <c r="Q18" s="497"/>
      <c r="R18" s="498"/>
    </row>
    <row r="19" spans="1:18" ht="13.5" x14ac:dyDescent="0.25">
      <c r="A19" s="439"/>
      <c r="B19" s="440" t="s">
        <v>312</v>
      </c>
      <c r="C19" s="441"/>
      <c r="D19" s="499"/>
      <c r="E19" s="628"/>
      <c r="F19" s="500"/>
      <c r="G19" s="500"/>
      <c r="H19" s="500"/>
      <c r="I19" s="500"/>
      <c r="J19" s="500"/>
      <c r="K19" s="500"/>
      <c r="L19" s="500"/>
      <c r="M19" s="500"/>
      <c r="N19" s="500"/>
      <c r="O19" s="500"/>
      <c r="P19" s="500"/>
      <c r="Q19" s="500"/>
      <c r="R19" s="501"/>
    </row>
    <row r="20" spans="1:18" ht="13.5" x14ac:dyDescent="0.25">
      <c r="A20" s="439"/>
      <c r="B20" s="442" t="s">
        <v>313</v>
      </c>
      <c r="C20" s="438"/>
      <c r="D20" s="499"/>
      <c r="E20" s="628"/>
      <c r="F20" s="500"/>
      <c r="G20" s="500"/>
      <c r="H20" s="500"/>
      <c r="I20" s="500"/>
      <c r="J20" s="500"/>
      <c r="K20" s="500"/>
      <c r="L20" s="500"/>
      <c r="M20" s="500"/>
      <c r="N20" s="500"/>
      <c r="O20" s="500"/>
      <c r="P20" s="500"/>
      <c r="Q20" s="500"/>
      <c r="R20" s="501"/>
    </row>
    <row r="21" spans="1:18" ht="14.25" thickBot="1" x14ac:dyDescent="0.3">
      <c r="A21" s="443"/>
      <c r="B21" s="444" t="s">
        <v>314</v>
      </c>
      <c r="C21" s="445"/>
      <c r="D21" s="502"/>
      <c r="E21" s="629"/>
      <c r="F21" s="503"/>
      <c r="G21" s="503"/>
      <c r="H21" s="503"/>
      <c r="I21" s="503"/>
      <c r="J21" s="503"/>
      <c r="K21" s="503"/>
      <c r="L21" s="503"/>
      <c r="M21" s="503"/>
      <c r="N21" s="503"/>
      <c r="O21" s="503"/>
      <c r="P21" s="503"/>
      <c r="Q21" s="503"/>
      <c r="R21" s="504"/>
    </row>
    <row r="22" spans="1:18" x14ac:dyDescent="0.15">
      <c r="A22" s="446"/>
      <c r="D22" s="413"/>
      <c r="E22" s="413"/>
      <c r="F22" s="413"/>
      <c r="G22" s="413"/>
      <c r="H22" s="413"/>
      <c r="I22" s="413"/>
      <c r="J22" s="413"/>
      <c r="K22" s="413"/>
      <c r="L22" s="413"/>
      <c r="M22" s="413"/>
      <c r="N22" s="413"/>
      <c r="O22" s="413"/>
      <c r="P22" s="413"/>
      <c r="Q22" s="413"/>
      <c r="R22" s="413"/>
    </row>
    <row r="23" spans="1:18" x14ac:dyDescent="0.15">
      <c r="A23" s="446"/>
      <c r="D23" s="413"/>
      <c r="E23" s="413"/>
      <c r="F23" s="413"/>
      <c r="G23" s="413"/>
      <c r="H23" s="413"/>
      <c r="I23" s="413"/>
      <c r="J23" s="413"/>
      <c r="K23" s="413"/>
      <c r="L23" s="413"/>
      <c r="M23" s="413"/>
      <c r="N23" s="413"/>
      <c r="O23" s="413"/>
      <c r="P23" s="413"/>
      <c r="Q23" s="413"/>
      <c r="R23" s="413"/>
    </row>
    <row r="24" spans="1:18" ht="12.75" thickBot="1" x14ac:dyDescent="0.2">
      <c r="A24" s="447" t="s">
        <v>315</v>
      </c>
      <c r="D24" s="417"/>
      <c r="E24" s="417" t="s">
        <v>288</v>
      </c>
      <c r="F24" s="417" t="s">
        <v>289</v>
      </c>
      <c r="G24" s="417" t="s">
        <v>290</v>
      </c>
      <c r="H24" s="417" t="s">
        <v>291</v>
      </c>
      <c r="I24" s="417" t="s">
        <v>292</v>
      </c>
      <c r="J24" s="417" t="s">
        <v>293</v>
      </c>
      <c r="K24" s="417" t="s">
        <v>294</v>
      </c>
      <c r="L24" s="417" t="s">
        <v>295</v>
      </c>
      <c r="M24" s="417" t="s">
        <v>296</v>
      </c>
      <c r="N24" s="417" t="s">
        <v>297</v>
      </c>
      <c r="O24" s="417" t="s">
        <v>298</v>
      </c>
      <c r="P24" s="417" t="s">
        <v>299</v>
      </c>
      <c r="Q24" s="417" t="s">
        <v>300</v>
      </c>
      <c r="R24" s="417" t="s">
        <v>301</v>
      </c>
    </row>
    <row r="25" spans="1:18" x14ac:dyDescent="0.15">
      <c r="A25" s="418"/>
      <c r="B25" s="419"/>
      <c r="C25" s="420" t="s">
        <v>596</v>
      </c>
      <c r="D25" s="421" t="str">
        <f>D7</f>
        <v>令和7年度</v>
      </c>
      <c r="E25" s="448" t="s">
        <v>593</v>
      </c>
      <c r="F25" s="448" t="str">
        <f t="shared" ref="F25:Q25" si="0">F7</f>
        <v>令和9年度</v>
      </c>
      <c r="G25" s="448" t="str">
        <f t="shared" si="0"/>
        <v>令和10年度</v>
      </c>
      <c r="H25" s="448" t="str">
        <f t="shared" si="0"/>
        <v>令和11年度</v>
      </c>
      <c r="I25" s="448" t="str">
        <f t="shared" si="0"/>
        <v>令和12年度</v>
      </c>
      <c r="J25" s="448" t="str">
        <f t="shared" si="0"/>
        <v>令和13年度</v>
      </c>
      <c r="K25" s="448" t="str">
        <f t="shared" si="0"/>
        <v>令和14年度</v>
      </c>
      <c r="L25" s="448" t="str">
        <f t="shared" si="0"/>
        <v>令和15年度</v>
      </c>
      <c r="M25" s="448" t="str">
        <f t="shared" si="0"/>
        <v>令和16年度</v>
      </c>
      <c r="N25" s="448" t="str">
        <f t="shared" si="0"/>
        <v>令和17年度</v>
      </c>
      <c r="O25" s="448" t="str">
        <f t="shared" si="0"/>
        <v>令和18年度</v>
      </c>
      <c r="P25" s="448" t="str">
        <f t="shared" si="0"/>
        <v>令和19年度</v>
      </c>
      <c r="Q25" s="448" t="str">
        <f t="shared" si="0"/>
        <v>令和20年度</v>
      </c>
      <c r="R25" s="423" t="s">
        <v>122</v>
      </c>
    </row>
    <row r="26" spans="1:18" ht="12.75" thickBot="1" x14ac:dyDescent="0.2">
      <c r="A26" s="449"/>
      <c r="B26" s="450" t="s">
        <v>316</v>
      </c>
      <c r="C26" s="451"/>
      <c r="D26" s="425"/>
      <c r="E26" s="452"/>
      <c r="F26" s="452"/>
      <c r="G26" s="452"/>
      <c r="H26" s="452"/>
      <c r="I26" s="452"/>
      <c r="J26" s="452"/>
      <c r="K26" s="452"/>
      <c r="L26" s="452"/>
      <c r="M26" s="452"/>
      <c r="N26" s="452"/>
      <c r="O26" s="452"/>
      <c r="P26" s="452"/>
      <c r="Q26" s="452"/>
      <c r="R26" s="424"/>
    </row>
    <row r="27" spans="1:18" ht="14.25" thickTop="1" x14ac:dyDescent="0.25">
      <c r="A27" s="453"/>
      <c r="B27" s="413" t="s">
        <v>317</v>
      </c>
      <c r="C27" s="454"/>
      <c r="D27" s="505"/>
      <c r="E27" s="505"/>
      <c r="F27" s="505"/>
      <c r="G27" s="505"/>
      <c r="H27" s="505"/>
      <c r="I27" s="505"/>
      <c r="J27" s="505"/>
      <c r="K27" s="505"/>
      <c r="L27" s="505"/>
      <c r="M27" s="505"/>
      <c r="N27" s="505"/>
      <c r="O27" s="505"/>
      <c r="P27" s="505"/>
      <c r="Q27" s="505"/>
      <c r="R27" s="506"/>
    </row>
    <row r="28" spans="1:18" ht="13.5" x14ac:dyDescent="0.25">
      <c r="A28" s="453"/>
      <c r="C28" s="432" t="s">
        <v>318</v>
      </c>
      <c r="D28" s="507"/>
      <c r="E28" s="507"/>
      <c r="F28" s="508"/>
      <c r="G28" s="508"/>
      <c r="H28" s="508"/>
      <c r="I28" s="508"/>
      <c r="J28" s="508"/>
      <c r="K28" s="508"/>
      <c r="L28" s="508"/>
      <c r="M28" s="508"/>
      <c r="N28" s="508"/>
      <c r="O28" s="508"/>
      <c r="P28" s="508"/>
      <c r="Q28" s="508"/>
      <c r="R28" s="509"/>
    </row>
    <row r="29" spans="1:18" ht="13.5" x14ac:dyDescent="0.25">
      <c r="A29" s="453"/>
      <c r="C29" s="436" t="s">
        <v>319</v>
      </c>
      <c r="D29" s="510"/>
      <c r="E29" s="510"/>
      <c r="F29" s="511"/>
      <c r="G29" s="511"/>
      <c r="H29" s="511"/>
      <c r="I29" s="511"/>
      <c r="J29" s="511"/>
      <c r="K29" s="511"/>
      <c r="L29" s="511"/>
      <c r="M29" s="511"/>
      <c r="N29" s="511"/>
      <c r="O29" s="511"/>
      <c r="P29" s="511"/>
      <c r="Q29" s="511"/>
      <c r="R29" s="512"/>
    </row>
    <row r="30" spans="1:18" ht="13.5" x14ac:dyDescent="0.25">
      <c r="A30" s="453"/>
      <c r="C30" s="436" t="s">
        <v>320</v>
      </c>
      <c r="D30" s="510"/>
      <c r="E30" s="510"/>
      <c r="F30" s="511"/>
      <c r="G30" s="511"/>
      <c r="H30" s="511"/>
      <c r="I30" s="511"/>
      <c r="J30" s="511"/>
      <c r="K30" s="511"/>
      <c r="L30" s="511"/>
      <c r="M30" s="511"/>
      <c r="N30" s="511"/>
      <c r="O30" s="511"/>
      <c r="P30" s="511"/>
      <c r="Q30" s="511"/>
      <c r="R30" s="512"/>
    </row>
    <row r="31" spans="1:18" ht="13.5" x14ac:dyDescent="0.25">
      <c r="A31" s="455"/>
      <c r="B31" s="456"/>
      <c r="C31" s="457" t="s">
        <v>311</v>
      </c>
      <c r="D31" s="513"/>
      <c r="E31" s="513"/>
      <c r="F31" s="514"/>
      <c r="G31" s="514"/>
      <c r="H31" s="514"/>
      <c r="I31" s="514"/>
      <c r="J31" s="514"/>
      <c r="K31" s="514"/>
      <c r="L31" s="514"/>
      <c r="M31" s="514"/>
      <c r="N31" s="514"/>
      <c r="O31" s="514"/>
      <c r="P31" s="514"/>
      <c r="Q31" s="514"/>
      <c r="R31" s="515"/>
    </row>
    <row r="32" spans="1:18" ht="13.5" x14ac:dyDescent="0.25">
      <c r="A32" s="453"/>
      <c r="B32" s="413" t="s">
        <v>321</v>
      </c>
      <c r="C32" s="454"/>
      <c r="D32" s="505"/>
      <c r="E32" s="505"/>
      <c r="F32" s="505"/>
      <c r="G32" s="505"/>
      <c r="H32" s="505"/>
      <c r="I32" s="505"/>
      <c r="J32" s="505"/>
      <c r="K32" s="505"/>
      <c r="L32" s="505"/>
      <c r="M32" s="505"/>
      <c r="N32" s="505"/>
      <c r="O32" s="505"/>
      <c r="P32" s="505"/>
      <c r="Q32" s="505"/>
      <c r="R32" s="506"/>
    </row>
    <row r="33" spans="1:18" ht="13.5" x14ac:dyDescent="0.25">
      <c r="A33" s="453"/>
      <c r="C33" s="432" t="s">
        <v>322</v>
      </c>
      <c r="D33" s="507"/>
      <c r="E33" s="507"/>
      <c r="F33" s="508"/>
      <c r="G33" s="508"/>
      <c r="H33" s="508"/>
      <c r="I33" s="508"/>
      <c r="J33" s="508"/>
      <c r="K33" s="508"/>
      <c r="L33" s="508"/>
      <c r="M33" s="508"/>
      <c r="N33" s="508"/>
      <c r="O33" s="508"/>
      <c r="P33" s="508"/>
      <c r="Q33" s="508"/>
      <c r="R33" s="509"/>
    </row>
    <row r="34" spans="1:18" ht="13.5" x14ac:dyDescent="0.25">
      <c r="A34" s="453"/>
      <c r="C34" s="436" t="s">
        <v>323</v>
      </c>
      <c r="D34" s="510"/>
      <c r="E34" s="510"/>
      <c r="F34" s="511"/>
      <c r="G34" s="511"/>
      <c r="H34" s="511"/>
      <c r="I34" s="511"/>
      <c r="J34" s="511"/>
      <c r="K34" s="511"/>
      <c r="L34" s="511"/>
      <c r="M34" s="511"/>
      <c r="N34" s="511"/>
      <c r="O34" s="511"/>
      <c r="P34" s="511"/>
      <c r="Q34" s="511"/>
      <c r="R34" s="512"/>
    </row>
    <row r="35" spans="1:18" ht="13.5" x14ac:dyDescent="0.25">
      <c r="A35" s="453"/>
      <c r="C35" s="436" t="s">
        <v>324</v>
      </c>
      <c r="D35" s="510"/>
      <c r="E35" s="510"/>
      <c r="F35" s="511"/>
      <c r="G35" s="511"/>
      <c r="H35" s="511"/>
      <c r="I35" s="511"/>
      <c r="J35" s="511"/>
      <c r="K35" s="511"/>
      <c r="L35" s="511"/>
      <c r="M35" s="511"/>
      <c r="N35" s="511"/>
      <c r="O35" s="511"/>
      <c r="P35" s="511"/>
      <c r="Q35" s="511"/>
      <c r="R35" s="512"/>
    </row>
    <row r="36" spans="1:18" ht="13.5" x14ac:dyDescent="0.25">
      <c r="A36" s="453"/>
      <c r="C36" s="457" t="s">
        <v>311</v>
      </c>
      <c r="D36" s="513"/>
      <c r="E36" s="513"/>
      <c r="F36" s="514"/>
      <c r="G36" s="514"/>
      <c r="H36" s="514"/>
      <c r="I36" s="514"/>
      <c r="J36" s="514"/>
      <c r="K36" s="514"/>
      <c r="L36" s="514"/>
      <c r="M36" s="514"/>
      <c r="N36" s="514"/>
      <c r="O36" s="514"/>
      <c r="P36" s="514"/>
      <c r="Q36" s="514"/>
      <c r="R36" s="515"/>
    </row>
    <row r="37" spans="1:18" ht="13.5" x14ac:dyDescent="0.25">
      <c r="A37" s="458"/>
      <c r="B37" s="442" t="s">
        <v>325</v>
      </c>
      <c r="C37" s="438"/>
      <c r="D37" s="516"/>
      <c r="E37" s="516"/>
      <c r="F37" s="516"/>
      <c r="G37" s="516"/>
      <c r="H37" s="516"/>
      <c r="I37" s="516"/>
      <c r="J37" s="516"/>
      <c r="K37" s="516"/>
      <c r="L37" s="516"/>
      <c r="M37" s="516"/>
      <c r="N37" s="516"/>
      <c r="O37" s="516"/>
      <c r="P37" s="516"/>
      <c r="Q37" s="516"/>
      <c r="R37" s="517"/>
    </row>
    <row r="38" spans="1:18" ht="13.5" x14ac:dyDescent="0.25">
      <c r="A38" s="455"/>
      <c r="B38" s="456" t="s">
        <v>326</v>
      </c>
      <c r="C38" s="451"/>
      <c r="D38" s="513"/>
      <c r="E38" s="513"/>
      <c r="F38" s="513"/>
      <c r="G38" s="513"/>
      <c r="H38" s="513"/>
      <c r="I38" s="513"/>
      <c r="J38" s="513"/>
      <c r="K38" s="513"/>
      <c r="L38" s="513"/>
      <c r="M38" s="513"/>
      <c r="N38" s="513"/>
      <c r="O38" s="513"/>
      <c r="P38" s="513"/>
      <c r="Q38" s="513"/>
      <c r="R38" s="515"/>
    </row>
    <row r="39" spans="1:18" ht="13.5" x14ac:dyDescent="0.25">
      <c r="A39" s="458"/>
      <c r="B39" s="442" t="s">
        <v>327</v>
      </c>
      <c r="C39" s="438"/>
      <c r="D39" s="516"/>
      <c r="E39" s="516"/>
      <c r="F39" s="516"/>
      <c r="G39" s="516"/>
      <c r="H39" s="516"/>
      <c r="I39" s="516"/>
      <c r="J39" s="516"/>
      <c r="K39" s="516"/>
      <c r="L39" s="516"/>
      <c r="M39" s="516"/>
      <c r="N39" s="516"/>
      <c r="O39" s="516"/>
      <c r="P39" s="516"/>
      <c r="Q39" s="516"/>
      <c r="R39" s="517"/>
    </row>
    <row r="40" spans="1:18" ht="14.25" thickBot="1" x14ac:dyDescent="0.3">
      <c r="A40" s="460"/>
      <c r="B40" s="461" t="s">
        <v>328</v>
      </c>
      <c r="C40" s="462"/>
      <c r="D40" s="518"/>
      <c r="E40" s="518"/>
      <c r="F40" s="518"/>
      <c r="G40" s="518"/>
      <c r="H40" s="518"/>
      <c r="I40" s="518"/>
      <c r="J40" s="518"/>
      <c r="K40" s="518"/>
      <c r="L40" s="518"/>
      <c r="M40" s="518"/>
      <c r="N40" s="518"/>
      <c r="O40" s="518"/>
      <c r="P40" s="518"/>
      <c r="Q40" s="518"/>
      <c r="R40" s="519"/>
    </row>
    <row r="41" spans="1:18" x14ac:dyDescent="0.15">
      <c r="D41" s="413"/>
      <c r="E41" s="413"/>
      <c r="F41" s="413"/>
      <c r="G41" s="413"/>
      <c r="H41" s="413"/>
      <c r="I41" s="413"/>
      <c r="J41" s="413"/>
      <c r="K41" s="413"/>
      <c r="L41" s="413"/>
      <c r="M41" s="413"/>
      <c r="N41" s="413"/>
      <c r="O41" s="413"/>
      <c r="P41" s="413"/>
      <c r="Q41" s="413"/>
      <c r="R41" s="413"/>
    </row>
    <row r="42" spans="1:18" x14ac:dyDescent="0.15">
      <c r="A42" s="413" t="s">
        <v>329</v>
      </c>
      <c r="D42" s="413"/>
      <c r="E42" s="413"/>
      <c r="F42" s="413"/>
      <c r="G42" s="413"/>
      <c r="H42" s="413"/>
      <c r="I42" s="413"/>
      <c r="J42" s="413"/>
      <c r="K42" s="413"/>
      <c r="L42" s="413"/>
      <c r="M42" s="413"/>
      <c r="N42" s="413"/>
      <c r="O42" s="413"/>
      <c r="P42" s="413"/>
      <c r="Q42" s="413"/>
      <c r="R42" s="413"/>
    </row>
    <row r="43" spans="1:18" ht="13.5" x14ac:dyDescent="0.25">
      <c r="C43" s="459" t="s">
        <v>330</v>
      </c>
      <c r="D43" s="474"/>
      <c r="E43" s="474"/>
      <c r="F43" s="474"/>
      <c r="G43" s="474"/>
      <c r="H43" s="474"/>
      <c r="I43" s="474"/>
      <c r="J43" s="474"/>
      <c r="K43" s="474"/>
      <c r="L43" s="474"/>
      <c r="M43" s="474"/>
      <c r="N43" s="474"/>
      <c r="O43" s="474"/>
      <c r="P43" s="474"/>
      <c r="Q43" s="474"/>
      <c r="R43" s="413"/>
    </row>
    <row r="44" spans="1:18" ht="13.5" x14ac:dyDescent="0.25">
      <c r="C44" s="459" t="s">
        <v>331</v>
      </c>
      <c r="D44" s="474"/>
      <c r="E44" s="475"/>
      <c r="F44" s="475"/>
      <c r="G44" s="475"/>
      <c r="H44" s="475"/>
      <c r="I44" s="475"/>
      <c r="J44" s="475"/>
      <c r="K44" s="475"/>
      <c r="L44" s="475"/>
      <c r="M44" s="475"/>
      <c r="N44" s="475"/>
      <c r="O44" s="475"/>
      <c r="P44" s="475"/>
      <c r="Q44" s="475"/>
      <c r="R44" s="413"/>
    </row>
    <row r="45" spans="1:18" ht="13.5" x14ac:dyDescent="0.25">
      <c r="C45" s="459" t="s">
        <v>332</v>
      </c>
      <c r="D45" s="474"/>
      <c r="E45" s="475"/>
      <c r="F45" s="475"/>
      <c r="G45" s="475"/>
      <c r="H45" s="475"/>
      <c r="I45" s="475"/>
      <c r="J45" s="475"/>
      <c r="K45" s="475"/>
      <c r="L45" s="475"/>
      <c r="M45" s="475"/>
      <c r="N45" s="475"/>
      <c r="O45" s="475"/>
      <c r="P45" s="475"/>
      <c r="Q45" s="475"/>
      <c r="R45" s="413"/>
    </row>
    <row r="46" spans="1:18" ht="13.5" x14ac:dyDescent="0.25">
      <c r="C46" s="459" t="s">
        <v>333</v>
      </c>
      <c r="D46" s="474"/>
      <c r="E46" s="475"/>
      <c r="F46" s="475"/>
      <c r="G46" s="475"/>
      <c r="H46" s="475"/>
      <c r="I46" s="475"/>
      <c r="J46" s="475"/>
      <c r="K46" s="475"/>
      <c r="L46" s="475"/>
      <c r="M46" s="475"/>
      <c r="N46" s="475"/>
      <c r="O46" s="475"/>
      <c r="P46" s="475"/>
      <c r="Q46" s="475"/>
      <c r="R46" s="413"/>
    </row>
    <row r="47" spans="1:18" x14ac:dyDescent="0.15">
      <c r="D47" s="413"/>
      <c r="E47" s="413"/>
      <c r="F47" s="413"/>
      <c r="G47" s="413"/>
      <c r="H47" s="413"/>
      <c r="I47" s="413"/>
      <c r="J47" s="413"/>
      <c r="K47" s="413"/>
      <c r="L47" s="413"/>
      <c r="M47" s="413"/>
      <c r="N47" s="413"/>
      <c r="O47" s="413"/>
      <c r="P47" s="413"/>
      <c r="Q47" s="413"/>
      <c r="R47" s="413"/>
    </row>
    <row r="48" spans="1:18" x14ac:dyDescent="0.15">
      <c r="B48" s="413" t="s">
        <v>385</v>
      </c>
      <c r="D48" s="413"/>
      <c r="E48" s="413"/>
      <c r="F48" s="413"/>
      <c r="G48" s="413"/>
      <c r="H48" s="413"/>
      <c r="I48" s="413"/>
      <c r="J48" s="413"/>
      <c r="K48" s="413"/>
      <c r="L48" s="413"/>
      <c r="M48" s="413"/>
      <c r="N48" s="413"/>
      <c r="O48" s="413"/>
      <c r="P48" s="413"/>
      <c r="Q48" s="413"/>
      <c r="R48" s="413"/>
    </row>
    <row r="49" spans="1:18" x14ac:dyDescent="0.15">
      <c r="A49" s="446"/>
      <c r="B49" s="413" t="s">
        <v>334</v>
      </c>
      <c r="D49" s="413"/>
      <c r="E49" s="413"/>
      <c r="G49" s="413"/>
      <c r="I49" s="413"/>
      <c r="K49" s="413"/>
      <c r="M49" s="413"/>
      <c r="O49" s="413"/>
      <c r="Q49" s="413"/>
    </row>
    <row r="50" spans="1:18" x14ac:dyDescent="0.15">
      <c r="A50" s="446"/>
      <c r="B50" s="413" t="s">
        <v>335</v>
      </c>
    </row>
    <row r="51" spans="1:18" x14ac:dyDescent="0.15">
      <c r="A51" s="446"/>
      <c r="B51" s="413" t="s">
        <v>336</v>
      </c>
    </row>
    <row r="52" spans="1:18" x14ac:dyDescent="0.15">
      <c r="A52" s="446"/>
      <c r="B52" s="413" t="s">
        <v>386</v>
      </c>
    </row>
    <row r="53" spans="1:18" x14ac:dyDescent="0.15">
      <c r="A53" s="446"/>
      <c r="B53" s="413" t="s">
        <v>337</v>
      </c>
      <c r="Q53" s="2" t="s">
        <v>12</v>
      </c>
      <c r="R53" s="688"/>
    </row>
    <row r="54" spans="1:18" x14ac:dyDescent="0.15">
      <c r="A54" s="446"/>
    </row>
    <row r="55" spans="1:18" x14ac:dyDescent="0.15">
      <c r="A55" s="446"/>
    </row>
    <row r="56" spans="1:18" x14ac:dyDescent="0.15">
      <c r="A56" s="446"/>
    </row>
    <row r="57" spans="1:18" x14ac:dyDescent="0.15">
      <c r="A57" s="446"/>
    </row>
    <row r="58" spans="1:18" x14ac:dyDescent="0.15">
      <c r="A58" s="446"/>
    </row>
    <row r="59" spans="1:18" x14ac:dyDescent="0.15">
      <c r="A59" s="446"/>
    </row>
    <row r="60" spans="1:18" x14ac:dyDescent="0.15">
      <c r="A60" s="446"/>
    </row>
    <row r="61" spans="1:18" x14ac:dyDescent="0.15">
      <c r="A61" s="446"/>
    </row>
    <row r="62" spans="1:18" x14ac:dyDescent="0.15">
      <c r="A62" s="446"/>
    </row>
    <row r="63" spans="1:18" x14ac:dyDescent="0.15">
      <c r="A63" s="446"/>
    </row>
  </sheetData>
  <mergeCells count="3">
    <mergeCell ref="A8:B8"/>
    <mergeCell ref="B1:R1"/>
    <mergeCell ref="B2:R2"/>
  </mergeCells>
  <phoneticPr fontId="7"/>
  <pageMargins left="0.78740157480314965" right="0.78740157480314965" top="0.78740157480314965" bottom="0.78740157480314965" header="0.51181102362204722" footer="0.51181102362204722"/>
  <pageSetup paperSize="8"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35"/>
  <sheetViews>
    <sheetView view="pageBreakPreview" topLeftCell="A19" zoomScale="70" zoomScaleNormal="85" zoomScaleSheetLayoutView="70" workbookViewId="0">
      <selection activeCell="B2" sqref="B2"/>
    </sheetView>
  </sheetViews>
  <sheetFormatPr defaultRowHeight="12" x14ac:dyDescent="0.15"/>
  <cols>
    <col min="1" max="1" width="1.7109375" style="9" customWidth="1"/>
    <col min="2" max="2" width="4.5703125" style="9" customWidth="1"/>
    <col min="3" max="3" width="21.28515625" style="9" customWidth="1"/>
    <col min="4" max="26" width="5.7109375" style="9" customWidth="1"/>
    <col min="27" max="30" width="8.28515625" style="9" customWidth="1"/>
    <col min="31" max="31" width="10.28515625" style="10" customWidth="1"/>
    <col min="32" max="32" width="1.7109375" style="9" customWidth="1"/>
    <col min="33" max="33" width="14.7109375" style="10" bestFit="1" customWidth="1"/>
    <col min="34" max="34" width="12.7109375" style="10" bestFit="1" customWidth="1"/>
    <col min="35" max="239" width="8.85546875" style="9"/>
    <col min="240" max="240" width="1.7109375" style="9" customWidth="1"/>
    <col min="241" max="241" width="29.28515625" style="9" customWidth="1"/>
    <col min="242" max="284" width="3.85546875" style="9" customWidth="1"/>
    <col min="285" max="286" width="11.28515625" style="9" customWidth="1"/>
    <col min="287" max="287" width="23.7109375" style="9" customWidth="1"/>
    <col min="288" max="288" width="1.7109375" style="9" customWidth="1"/>
    <col min="289" max="289" width="14.7109375" style="9" bestFit="1" customWidth="1"/>
    <col min="290" max="290" width="12.7109375" style="9" bestFit="1" customWidth="1"/>
    <col min="291" max="495" width="8.85546875" style="9"/>
    <col min="496" max="496" width="1.7109375" style="9" customWidth="1"/>
    <col min="497" max="497" width="29.28515625" style="9" customWidth="1"/>
    <col min="498" max="540" width="3.85546875" style="9" customWidth="1"/>
    <col min="541" max="542" width="11.28515625" style="9" customWidth="1"/>
    <col min="543" max="543" width="23.7109375" style="9" customWidth="1"/>
    <col min="544" max="544" width="1.7109375" style="9" customWidth="1"/>
    <col min="545" max="545" width="14.7109375" style="9" bestFit="1" customWidth="1"/>
    <col min="546" max="546" width="12.7109375" style="9" bestFit="1" customWidth="1"/>
    <col min="547" max="751" width="8.85546875" style="9"/>
    <col min="752" max="752" width="1.7109375" style="9" customWidth="1"/>
    <col min="753" max="753" width="29.28515625" style="9" customWidth="1"/>
    <col min="754" max="796" width="3.85546875" style="9" customWidth="1"/>
    <col min="797" max="798" width="11.28515625" style="9" customWidth="1"/>
    <col min="799" max="799" width="23.7109375" style="9" customWidth="1"/>
    <col min="800" max="800" width="1.7109375" style="9" customWidth="1"/>
    <col min="801" max="801" width="14.7109375" style="9" bestFit="1" customWidth="1"/>
    <col min="802" max="802" width="12.7109375" style="9" bestFit="1" customWidth="1"/>
    <col min="803" max="1007" width="8.85546875" style="9"/>
    <col min="1008" max="1008" width="1.7109375" style="9" customWidth="1"/>
    <col min="1009" max="1009" width="29.28515625" style="9" customWidth="1"/>
    <col min="1010" max="1052" width="3.85546875" style="9" customWidth="1"/>
    <col min="1053" max="1054" width="11.28515625" style="9" customWidth="1"/>
    <col min="1055" max="1055" width="23.7109375" style="9" customWidth="1"/>
    <col min="1056" max="1056" width="1.7109375" style="9" customWidth="1"/>
    <col min="1057" max="1057" width="14.7109375" style="9" bestFit="1" customWidth="1"/>
    <col min="1058" max="1058" width="12.7109375" style="9" bestFit="1" customWidth="1"/>
    <col min="1059" max="1263" width="8.85546875" style="9"/>
    <col min="1264" max="1264" width="1.7109375" style="9" customWidth="1"/>
    <col min="1265" max="1265" width="29.28515625" style="9" customWidth="1"/>
    <col min="1266" max="1308" width="3.85546875" style="9" customWidth="1"/>
    <col min="1309" max="1310" width="11.28515625" style="9" customWidth="1"/>
    <col min="1311" max="1311" width="23.7109375" style="9" customWidth="1"/>
    <col min="1312" max="1312" width="1.7109375" style="9" customWidth="1"/>
    <col min="1313" max="1313" width="14.7109375" style="9" bestFit="1" customWidth="1"/>
    <col min="1314" max="1314" width="12.7109375" style="9" bestFit="1" customWidth="1"/>
    <col min="1315" max="1519" width="8.85546875" style="9"/>
    <col min="1520" max="1520" width="1.7109375" style="9" customWidth="1"/>
    <col min="1521" max="1521" width="29.28515625" style="9" customWidth="1"/>
    <col min="1522" max="1564" width="3.85546875" style="9" customWidth="1"/>
    <col min="1565" max="1566" width="11.28515625" style="9" customWidth="1"/>
    <col min="1567" max="1567" width="23.7109375" style="9" customWidth="1"/>
    <col min="1568" max="1568" width="1.7109375" style="9" customWidth="1"/>
    <col min="1569" max="1569" width="14.7109375" style="9" bestFit="1" customWidth="1"/>
    <col min="1570" max="1570" width="12.7109375" style="9" bestFit="1" customWidth="1"/>
    <col min="1571" max="1775" width="8.85546875" style="9"/>
    <col min="1776" max="1776" width="1.7109375" style="9" customWidth="1"/>
    <col min="1777" max="1777" width="29.28515625" style="9" customWidth="1"/>
    <col min="1778" max="1820" width="3.85546875" style="9" customWidth="1"/>
    <col min="1821" max="1822" width="11.28515625" style="9" customWidth="1"/>
    <col min="1823" max="1823" width="23.7109375" style="9" customWidth="1"/>
    <col min="1824" max="1824" width="1.7109375" style="9" customWidth="1"/>
    <col min="1825" max="1825" width="14.7109375" style="9" bestFit="1" customWidth="1"/>
    <col min="1826" max="1826" width="12.7109375" style="9" bestFit="1" customWidth="1"/>
    <col min="1827" max="2031" width="8.85546875" style="9"/>
    <col min="2032" max="2032" width="1.7109375" style="9" customWidth="1"/>
    <col min="2033" max="2033" width="29.28515625" style="9" customWidth="1"/>
    <col min="2034" max="2076" width="3.85546875" style="9" customWidth="1"/>
    <col min="2077" max="2078" width="11.28515625" style="9" customWidth="1"/>
    <col min="2079" max="2079" width="23.7109375" style="9" customWidth="1"/>
    <col min="2080" max="2080" width="1.7109375" style="9" customWidth="1"/>
    <col min="2081" max="2081" width="14.7109375" style="9" bestFit="1" customWidth="1"/>
    <col min="2082" max="2082" width="12.7109375" style="9" bestFit="1" customWidth="1"/>
    <col min="2083" max="2287" width="8.85546875" style="9"/>
    <col min="2288" max="2288" width="1.7109375" style="9" customWidth="1"/>
    <col min="2289" max="2289" width="29.28515625" style="9" customWidth="1"/>
    <col min="2290" max="2332" width="3.85546875" style="9" customWidth="1"/>
    <col min="2333" max="2334" width="11.28515625" style="9" customWidth="1"/>
    <col min="2335" max="2335" width="23.7109375" style="9" customWidth="1"/>
    <col min="2336" max="2336" width="1.7109375" style="9" customWidth="1"/>
    <col min="2337" max="2337" width="14.7109375" style="9" bestFit="1" customWidth="1"/>
    <col min="2338" max="2338" width="12.7109375" style="9" bestFit="1" customWidth="1"/>
    <col min="2339" max="2543" width="8.85546875" style="9"/>
    <col min="2544" max="2544" width="1.7109375" style="9" customWidth="1"/>
    <col min="2545" max="2545" width="29.28515625" style="9" customWidth="1"/>
    <col min="2546" max="2588" width="3.85546875" style="9" customWidth="1"/>
    <col min="2589" max="2590" width="11.28515625" style="9" customWidth="1"/>
    <col min="2591" max="2591" width="23.7109375" style="9" customWidth="1"/>
    <col min="2592" max="2592" width="1.7109375" style="9" customWidth="1"/>
    <col min="2593" max="2593" width="14.7109375" style="9" bestFit="1" customWidth="1"/>
    <col min="2594" max="2594" width="12.7109375" style="9" bestFit="1" customWidth="1"/>
    <col min="2595" max="2799" width="8.85546875" style="9"/>
    <col min="2800" max="2800" width="1.7109375" style="9" customWidth="1"/>
    <col min="2801" max="2801" width="29.28515625" style="9" customWidth="1"/>
    <col min="2802" max="2844" width="3.85546875" style="9" customWidth="1"/>
    <col min="2845" max="2846" width="11.28515625" style="9" customWidth="1"/>
    <col min="2847" max="2847" width="23.7109375" style="9" customWidth="1"/>
    <col min="2848" max="2848" width="1.7109375" style="9" customWidth="1"/>
    <col min="2849" max="2849" width="14.7109375" style="9" bestFit="1" customWidth="1"/>
    <col min="2850" max="2850" width="12.7109375" style="9" bestFit="1" customWidth="1"/>
    <col min="2851" max="3055" width="8.85546875" style="9"/>
    <col min="3056" max="3056" width="1.7109375" style="9" customWidth="1"/>
    <col min="3057" max="3057" width="29.28515625" style="9" customWidth="1"/>
    <col min="3058" max="3100" width="3.85546875" style="9" customWidth="1"/>
    <col min="3101" max="3102" width="11.28515625" style="9" customWidth="1"/>
    <col min="3103" max="3103" width="23.7109375" style="9" customWidth="1"/>
    <col min="3104" max="3104" width="1.7109375" style="9" customWidth="1"/>
    <col min="3105" max="3105" width="14.7109375" style="9" bestFit="1" customWidth="1"/>
    <col min="3106" max="3106" width="12.7109375" style="9" bestFit="1" customWidth="1"/>
    <col min="3107" max="3311" width="8.85546875" style="9"/>
    <col min="3312" max="3312" width="1.7109375" style="9" customWidth="1"/>
    <col min="3313" max="3313" width="29.28515625" style="9" customWidth="1"/>
    <col min="3314" max="3356" width="3.85546875" style="9" customWidth="1"/>
    <col min="3357" max="3358" width="11.28515625" style="9" customWidth="1"/>
    <col min="3359" max="3359" width="23.7109375" style="9" customWidth="1"/>
    <col min="3360" max="3360" width="1.7109375" style="9" customWidth="1"/>
    <col min="3361" max="3361" width="14.7109375" style="9" bestFit="1" customWidth="1"/>
    <col min="3362" max="3362" width="12.7109375" style="9" bestFit="1" customWidth="1"/>
    <col min="3363" max="3567" width="8.85546875" style="9"/>
    <col min="3568" max="3568" width="1.7109375" style="9" customWidth="1"/>
    <col min="3569" max="3569" width="29.28515625" style="9" customWidth="1"/>
    <col min="3570" max="3612" width="3.85546875" style="9" customWidth="1"/>
    <col min="3613" max="3614" width="11.28515625" style="9" customWidth="1"/>
    <col min="3615" max="3615" width="23.7109375" style="9" customWidth="1"/>
    <col min="3616" max="3616" width="1.7109375" style="9" customWidth="1"/>
    <col min="3617" max="3617" width="14.7109375" style="9" bestFit="1" customWidth="1"/>
    <col min="3618" max="3618" width="12.7109375" style="9" bestFit="1" customWidth="1"/>
    <col min="3619" max="3823" width="8.85546875" style="9"/>
    <col min="3824" max="3824" width="1.7109375" style="9" customWidth="1"/>
    <col min="3825" max="3825" width="29.28515625" style="9" customWidth="1"/>
    <col min="3826" max="3868" width="3.85546875" style="9" customWidth="1"/>
    <col min="3869" max="3870" width="11.28515625" style="9" customWidth="1"/>
    <col min="3871" max="3871" width="23.7109375" style="9" customWidth="1"/>
    <col min="3872" max="3872" width="1.7109375" style="9" customWidth="1"/>
    <col min="3873" max="3873" width="14.7109375" style="9" bestFit="1" customWidth="1"/>
    <col min="3874" max="3874" width="12.7109375" style="9" bestFit="1" customWidth="1"/>
    <col min="3875" max="4079" width="8.85546875" style="9"/>
    <col min="4080" max="4080" width="1.7109375" style="9" customWidth="1"/>
    <col min="4081" max="4081" width="29.28515625" style="9" customWidth="1"/>
    <col min="4082" max="4124" width="3.85546875" style="9" customWidth="1"/>
    <col min="4125" max="4126" width="11.28515625" style="9" customWidth="1"/>
    <col min="4127" max="4127" width="23.7109375" style="9" customWidth="1"/>
    <col min="4128" max="4128" width="1.7109375" style="9" customWidth="1"/>
    <col min="4129" max="4129" width="14.7109375" style="9" bestFit="1" customWidth="1"/>
    <col min="4130" max="4130" width="12.7109375" style="9" bestFit="1" customWidth="1"/>
    <col min="4131" max="4335" width="8.85546875" style="9"/>
    <col min="4336" max="4336" width="1.7109375" style="9" customWidth="1"/>
    <col min="4337" max="4337" width="29.28515625" style="9" customWidth="1"/>
    <col min="4338" max="4380" width="3.85546875" style="9" customWidth="1"/>
    <col min="4381" max="4382" width="11.28515625" style="9" customWidth="1"/>
    <col min="4383" max="4383" width="23.7109375" style="9" customWidth="1"/>
    <col min="4384" max="4384" width="1.7109375" style="9" customWidth="1"/>
    <col min="4385" max="4385" width="14.7109375" style="9" bestFit="1" customWidth="1"/>
    <col min="4386" max="4386" width="12.7109375" style="9" bestFit="1" customWidth="1"/>
    <col min="4387" max="4591" width="8.85546875" style="9"/>
    <col min="4592" max="4592" width="1.7109375" style="9" customWidth="1"/>
    <col min="4593" max="4593" width="29.28515625" style="9" customWidth="1"/>
    <col min="4594" max="4636" width="3.85546875" style="9" customWidth="1"/>
    <col min="4637" max="4638" width="11.28515625" style="9" customWidth="1"/>
    <col min="4639" max="4639" width="23.7109375" style="9" customWidth="1"/>
    <col min="4640" max="4640" width="1.7109375" style="9" customWidth="1"/>
    <col min="4641" max="4641" width="14.7109375" style="9" bestFit="1" customWidth="1"/>
    <col min="4642" max="4642" width="12.7109375" style="9" bestFit="1" customWidth="1"/>
    <col min="4643" max="4847" width="8.85546875" style="9"/>
    <col min="4848" max="4848" width="1.7109375" style="9" customWidth="1"/>
    <col min="4849" max="4849" width="29.28515625" style="9" customWidth="1"/>
    <col min="4850" max="4892" width="3.85546875" style="9" customWidth="1"/>
    <col min="4893" max="4894" width="11.28515625" style="9" customWidth="1"/>
    <col min="4895" max="4895" width="23.7109375" style="9" customWidth="1"/>
    <col min="4896" max="4896" width="1.7109375" style="9" customWidth="1"/>
    <col min="4897" max="4897" width="14.7109375" style="9" bestFit="1" customWidth="1"/>
    <col min="4898" max="4898" width="12.7109375" style="9" bestFit="1" customWidth="1"/>
    <col min="4899" max="5103" width="8.85546875" style="9"/>
    <col min="5104" max="5104" width="1.7109375" style="9" customWidth="1"/>
    <col min="5105" max="5105" width="29.28515625" style="9" customWidth="1"/>
    <col min="5106" max="5148" width="3.85546875" style="9" customWidth="1"/>
    <col min="5149" max="5150" width="11.28515625" style="9" customWidth="1"/>
    <col min="5151" max="5151" width="23.7109375" style="9" customWidth="1"/>
    <col min="5152" max="5152" width="1.7109375" style="9" customWidth="1"/>
    <col min="5153" max="5153" width="14.7109375" style="9" bestFit="1" customWidth="1"/>
    <col min="5154" max="5154" width="12.7109375" style="9" bestFit="1" customWidth="1"/>
    <col min="5155" max="5359" width="8.85546875" style="9"/>
    <col min="5360" max="5360" width="1.7109375" style="9" customWidth="1"/>
    <col min="5361" max="5361" width="29.28515625" style="9" customWidth="1"/>
    <col min="5362" max="5404" width="3.85546875" style="9" customWidth="1"/>
    <col min="5405" max="5406" width="11.28515625" style="9" customWidth="1"/>
    <col min="5407" max="5407" width="23.7109375" style="9" customWidth="1"/>
    <col min="5408" max="5408" width="1.7109375" style="9" customWidth="1"/>
    <col min="5409" max="5409" width="14.7109375" style="9" bestFit="1" customWidth="1"/>
    <col min="5410" max="5410" width="12.7109375" style="9" bestFit="1" customWidth="1"/>
    <col min="5411" max="5615" width="8.85546875" style="9"/>
    <col min="5616" max="5616" width="1.7109375" style="9" customWidth="1"/>
    <col min="5617" max="5617" width="29.28515625" style="9" customWidth="1"/>
    <col min="5618" max="5660" width="3.85546875" style="9" customWidth="1"/>
    <col min="5661" max="5662" width="11.28515625" style="9" customWidth="1"/>
    <col min="5663" max="5663" width="23.7109375" style="9" customWidth="1"/>
    <col min="5664" max="5664" width="1.7109375" style="9" customWidth="1"/>
    <col min="5665" max="5665" width="14.7109375" style="9" bestFit="1" customWidth="1"/>
    <col min="5666" max="5666" width="12.7109375" style="9" bestFit="1" customWidth="1"/>
    <col min="5667" max="5871" width="8.85546875" style="9"/>
    <col min="5872" max="5872" width="1.7109375" style="9" customWidth="1"/>
    <col min="5873" max="5873" width="29.28515625" style="9" customWidth="1"/>
    <col min="5874" max="5916" width="3.85546875" style="9" customWidth="1"/>
    <col min="5917" max="5918" width="11.28515625" style="9" customWidth="1"/>
    <col min="5919" max="5919" width="23.7109375" style="9" customWidth="1"/>
    <col min="5920" max="5920" width="1.7109375" style="9" customWidth="1"/>
    <col min="5921" max="5921" width="14.7109375" style="9" bestFit="1" customWidth="1"/>
    <col min="5922" max="5922" width="12.7109375" style="9" bestFit="1" customWidth="1"/>
    <col min="5923" max="6127" width="8.85546875" style="9"/>
    <col min="6128" max="6128" width="1.7109375" style="9" customWidth="1"/>
    <col min="6129" max="6129" width="29.28515625" style="9" customWidth="1"/>
    <col min="6130" max="6172" width="3.85546875" style="9" customWidth="1"/>
    <col min="6173" max="6174" width="11.28515625" style="9" customWidth="1"/>
    <col min="6175" max="6175" width="23.7109375" style="9" customWidth="1"/>
    <col min="6176" max="6176" width="1.7109375" style="9" customWidth="1"/>
    <col min="6177" max="6177" width="14.7109375" style="9" bestFit="1" customWidth="1"/>
    <col min="6178" max="6178" width="12.7109375" style="9" bestFit="1" customWidth="1"/>
    <col min="6179" max="6383" width="8.85546875" style="9"/>
    <col min="6384" max="6384" width="1.7109375" style="9" customWidth="1"/>
    <col min="6385" max="6385" width="29.28515625" style="9" customWidth="1"/>
    <col min="6386" max="6428" width="3.85546875" style="9" customWidth="1"/>
    <col min="6429" max="6430" width="11.28515625" style="9" customWidth="1"/>
    <col min="6431" max="6431" width="23.7109375" style="9" customWidth="1"/>
    <col min="6432" max="6432" width="1.7109375" style="9" customWidth="1"/>
    <col min="6433" max="6433" width="14.7109375" style="9" bestFit="1" customWidth="1"/>
    <col min="6434" max="6434" width="12.7109375" style="9" bestFit="1" customWidth="1"/>
    <col min="6435" max="6639" width="8.85546875" style="9"/>
    <col min="6640" max="6640" width="1.7109375" style="9" customWidth="1"/>
    <col min="6641" max="6641" width="29.28515625" style="9" customWidth="1"/>
    <col min="6642" max="6684" width="3.85546875" style="9" customWidth="1"/>
    <col min="6685" max="6686" width="11.28515625" style="9" customWidth="1"/>
    <col min="6687" max="6687" width="23.7109375" style="9" customWidth="1"/>
    <col min="6688" max="6688" width="1.7109375" style="9" customWidth="1"/>
    <col min="6689" max="6689" width="14.7109375" style="9" bestFit="1" customWidth="1"/>
    <col min="6690" max="6690" width="12.7109375" style="9" bestFit="1" customWidth="1"/>
    <col min="6691" max="6895" width="8.85546875" style="9"/>
    <col min="6896" max="6896" width="1.7109375" style="9" customWidth="1"/>
    <col min="6897" max="6897" width="29.28515625" style="9" customWidth="1"/>
    <col min="6898" max="6940" width="3.85546875" style="9" customWidth="1"/>
    <col min="6941" max="6942" width="11.28515625" style="9" customWidth="1"/>
    <col min="6943" max="6943" width="23.7109375" style="9" customWidth="1"/>
    <col min="6944" max="6944" width="1.7109375" style="9" customWidth="1"/>
    <col min="6945" max="6945" width="14.7109375" style="9" bestFit="1" customWidth="1"/>
    <col min="6946" max="6946" width="12.7109375" style="9" bestFit="1" customWidth="1"/>
    <col min="6947" max="7151" width="8.85546875" style="9"/>
    <col min="7152" max="7152" width="1.7109375" style="9" customWidth="1"/>
    <col min="7153" max="7153" width="29.28515625" style="9" customWidth="1"/>
    <col min="7154" max="7196" width="3.85546875" style="9" customWidth="1"/>
    <col min="7197" max="7198" width="11.28515625" style="9" customWidth="1"/>
    <col min="7199" max="7199" width="23.7109375" style="9" customWidth="1"/>
    <col min="7200" max="7200" width="1.7109375" style="9" customWidth="1"/>
    <col min="7201" max="7201" width="14.7109375" style="9" bestFit="1" customWidth="1"/>
    <col min="7202" max="7202" width="12.7109375" style="9" bestFit="1" customWidth="1"/>
    <col min="7203" max="7407" width="8.85546875" style="9"/>
    <col min="7408" max="7408" width="1.7109375" style="9" customWidth="1"/>
    <col min="7409" max="7409" width="29.28515625" style="9" customWidth="1"/>
    <col min="7410" max="7452" width="3.85546875" style="9" customWidth="1"/>
    <col min="7453" max="7454" width="11.28515625" style="9" customWidth="1"/>
    <col min="7455" max="7455" width="23.7109375" style="9" customWidth="1"/>
    <col min="7456" max="7456" width="1.7109375" style="9" customWidth="1"/>
    <col min="7457" max="7457" width="14.7109375" style="9" bestFit="1" customWidth="1"/>
    <col min="7458" max="7458" width="12.7109375" style="9" bestFit="1" customWidth="1"/>
    <col min="7459" max="7663" width="8.85546875" style="9"/>
    <col min="7664" max="7664" width="1.7109375" style="9" customWidth="1"/>
    <col min="7665" max="7665" width="29.28515625" style="9" customWidth="1"/>
    <col min="7666" max="7708" width="3.85546875" style="9" customWidth="1"/>
    <col min="7709" max="7710" width="11.28515625" style="9" customWidth="1"/>
    <col min="7711" max="7711" width="23.7109375" style="9" customWidth="1"/>
    <col min="7712" max="7712" width="1.7109375" style="9" customWidth="1"/>
    <col min="7713" max="7713" width="14.7109375" style="9" bestFit="1" customWidth="1"/>
    <col min="7714" max="7714" width="12.7109375" style="9" bestFit="1" customWidth="1"/>
    <col min="7715" max="7919" width="8.85546875" style="9"/>
    <col min="7920" max="7920" width="1.7109375" style="9" customWidth="1"/>
    <col min="7921" max="7921" width="29.28515625" style="9" customWidth="1"/>
    <col min="7922" max="7964" width="3.85546875" style="9" customWidth="1"/>
    <col min="7965" max="7966" width="11.28515625" style="9" customWidth="1"/>
    <col min="7967" max="7967" width="23.7109375" style="9" customWidth="1"/>
    <col min="7968" max="7968" width="1.7109375" style="9" customWidth="1"/>
    <col min="7969" max="7969" width="14.7109375" style="9" bestFit="1" customWidth="1"/>
    <col min="7970" max="7970" width="12.7109375" style="9" bestFit="1" customWidth="1"/>
    <col min="7971" max="8175" width="8.85546875" style="9"/>
    <col min="8176" max="8176" width="1.7109375" style="9" customWidth="1"/>
    <col min="8177" max="8177" width="29.28515625" style="9" customWidth="1"/>
    <col min="8178" max="8220" width="3.85546875" style="9" customWidth="1"/>
    <col min="8221" max="8222" width="11.28515625" style="9" customWidth="1"/>
    <col min="8223" max="8223" width="23.7109375" style="9" customWidth="1"/>
    <col min="8224" max="8224" width="1.7109375" style="9" customWidth="1"/>
    <col min="8225" max="8225" width="14.7109375" style="9" bestFit="1" customWidth="1"/>
    <col min="8226" max="8226" width="12.7109375" style="9" bestFit="1" customWidth="1"/>
    <col min="8227" max="8431" width="8.85546875" style="9"/>
    <col min="8432" max="8432" width="1.7109375" style="9" customWidth="1"/>
    <col min="8433" max="8433" width="29.28515625" style="9" customWidth="1"/>
    <col min="8434" max="8476" width="3.85546875" style="9" customWidth="1"/>
    <col min="8477" max="8478" width="11.28515625" style="9" customWidth="1"/>
    <col min="8479" max="8479" width="23.7109375" style="9" customWidth="1"/>
    <col min="8480" max="8480" width="1.7109375" style="9" customWidth="1"/>
    <col min="8481" max="8481" width="14.7109375" style="9" bestFit="1" customWidth="1"/>
    <col min="8482" max="8482" width="12.7109375" style="9" bestFit="1" customWidth="1"/>
    <col min="8483" max="8687" width="8.85546875" style="9"/>
    <col min="8688" max="8688" width="1.7109375" style="9" customWidth="1"/>
    <col min="8689" max="8689" width="29.28515625" style="9" customWidth="1"/>
    <col min="8690" max="8732" width="3.85546875" style="9" customWidth="1"/>
    <col min="8733" max="8734" width="11.28515625" style="9" customWidth="1"/>
    <col min="8735" max="8735" width="23.7109375" style="9" customWidth="1"/>
    <col min="8736" max="8736" width="1.7109375" style="9" customWidth="1"/>
    <col min="8737" max="8737" width="14.7109375" style="9" bestFit="1" customWidth="1"/>
    <col min="8738" max="8738" width="12.7109375" style="9" bestFit="1" customWidth="1"/>
    <col min="8739" max="8943" width="8.85546875" style="9"/>
    <col min="8944" max="8944" width="1.7109375" style="9" customWidth="1"/>
    <col min="8945" max="8945" width="29.28515625" style="9" customWidth="1"/>
    <col min="8946" max="8988" width="3.85546875" style="9" customWidth="1"/>
    <col min="8989" max="8990" width="11.28515625" style="9" customWidth="1"/>
    <col min="8991" max="8991" width="23.7109375" style="9" customWidth="1"/>
    <col min="8992" max="8992" width="1.7109375" style="9" customWidth="1"/>
    <col min="8993" max="8993" width="14.7109375" style="9" bestFit="1" customWidth="1"/>
    <col min="8994" max="8994" width="12.7109375" style="9" bestFit="1" customWidth="1"/>
    <col min="8995" max="9199" width="8.85546875" style="9"/>
    <col min="9200" max="9200" width="1.7109375" style="9" customWidth="1"/>
    <col min="9201" max="9201" width="29.28515625" style="9" customWidth="1"/>
    <col min="9202" max="9244" width="3.85546875" style="9" customWidth="1"/>
    <col min="9245" max="9246" width="11.28515625" style="9" customWidth="1"/>
    <col min="9247" max="9247" width="23.7109375" style="9" customWidth="1"/>
    <col min="9248" max="9248" width="1.7109375" style="9" customWidth="1"/>
    <col min="9249" max="9249" width="14.7109375" style="9" bestFit="1" customWidth="1"/>
    <col min="9250" max="9250" width="12.7109375" style="9" bestFit="1" customWidth="1"/>
    <col min="9251" max="9455" width="8.85546875" style="9"/>
    <col min="9456" max="9456" width="1.7109375" style="9" customWidth="1"/>
    <col min="9457" max="9457" width="29.28515625" style="9" customWidth="1"/>
    <col min="9458" max="9500" width="3.85546875" style="9" customWidth="1"/>
    <col min="9501" max="9502" width="11.28515625" style="9" customWidth="1"/>
    <col min="9503" max="9503" width="23.7109375" style="9" customWidth="1"/>
    <col min="9504" max="9504" width="1.7109375" style="9" customWidth="1"/>
    <col min="9505" max="9505" width="14.7109375" style="9" bestFit="1" customWidth="1"/>
    <col min="9506" max="9506" width="12.7109375" style="9" bestFit="1" customWidth="1"/>
    <col min="9507" max="9711" width="8.85546875" style="9"/>
    <col min="9712" max="9712" width="1.7109375" style="9" customWidth="1"/>
    <col min="9713" max="9713" width="29.28515625" style="9" customWidth="1"/>
    <col min="9714" max="9756" width="3.85546875" style="9" customWidth="1"/>
    <col min="9757" max="9758" width="11.28515625" style="9" customWidth="1"/>
    <col min="9759" max="9759" width="23.7109375" style="9" customWidth="1"/>
    <col min="9760" max="9760" width="1.7109375" style="9" customWidth="1"/>
    <col min="9761" max="9761" width="14.7109375" style="9" bestFit="1" customWidth="1"/>
    <col min="9762" max="9762" width="12.7109375" style="9" bestFit="1" customWidth="1"/>
    <col min="9763" max="9967" width="8.85546875" style="9"/>
    <col min="9968" max="9968" width="1.7109375" style="9" customWidth="1"/>
    <col min="9969" max="9969" width="29.28515625" style="9" customWidth="1"/>
    <col min="9970" max="10012" width="3.85546875" style="9" customWidth="1"/>
    <col min="10013" max="10014" width="11.28515625" style="9" customWidth="1"/>
    <col min="10015" max="10015" width="23.7109375" style="9" customWidth="1"/>
    <col min="10016" max="10016" width="1.7109375" style="9" customWidth="1"/>
    <col min="10017" max="10017" width="14.7109375" style="9" bestFit="1" customWidth="1"/>
    <col min="10018" max="10018" width="12.7109375" style="9" bestFit="1" customWidth="1"/>
    <col min="10019" max="10223" width="8.85546875" style="9"/>
    <col min="10224" max="10224" width="1.7109375" style="9" customWidth="1"/>
    <col min="10225" max="10225" width="29.28515625" style="9" customWidth="1"/>
    <col min="10226" max="10268" width="3.85546875" style="9" customWidth="1"/>
    <col min="10269" max="10270" width="11.28515625" style="9" customWidth="1"/>
    <col min="10271" max="10271" width="23.7109375" style="9" customWidth="1"/>
    <col min="10272" max="10272" width="1.7109375" style="9" customWidth="1"/>
    <col min="10273" max="10273" width="14.7109375" style="9" bestFit="1" customWidth="1"/>
    <col min="10274" max="10274" width="12.7109375" style="9" bestFit="1" customWidth="1"/>
    <col min="10275" max="10479" width="8.85546875" style="9"/>
    <col min="10480" max="10480" width="1.7109375" style="9" customWidth="1"/>
    <col min="10481" max="10481" width="29.28515625" style="9" customWidth="1"/>
    <col min="10482" max="10524" width="3.85546875" style="9" customWidth="1"/>
    <col min="10525" max="10526" width="11.28515625" style="9" customWidth="1"/>
    <col min="10527" max="10527" width="23.7109375" style="9" customWidth="1"/>
    <col min="10528" max="10528" width="1.7109375" style="9" customWidth="1"/>
    <col min="10529" max="10529" width="14.7109375" style="9" bestFit="1" customWidth="1"/>
    <col min="10530" max="10530" width="12.7109375" style="9" bestFit="1" customWidth="1"/>
    <col min="10531" max="10735" width="8.85546875" style="9"/>
    <col min="10736" max="10736" width="1.7109375" style="9" customWidth="1"/>
    <col min="10737" max="10737" width="29.28515625" style="9" customWidth="1"/>
    <col min="10738" max="10780" width="3.85546875" style="9" customWidth="1"/>
    <col min="10781" max="10782" width="11.28515625" style="9" customWidth="1"/>
    <col min="10783" max="10783" width="23.7109375" style="9" customWidth="1"/>
    <col min="10784" max="10784" width="1.7109375" style="9" customWidth="1"/>
    <col min="10785" max="10785" width="14.7109375" style="9" bestFit="1" customWidth="1"/>
    <col min="10786" max="10786" width="12.7109375" style="9" bestFit="1" customWidth="1"/>
    <col min="10787" max="10991" width="8.85546875" style="9"/>
    <col min="10992" max="10992" width="1.7109375" style="9" customWidth="1"/>
    <col min="10993" max="10993" width="29.28515625" style="9" customWidth="1"/>
    <col min="10994" max="11036" width="3.85546875" style="9" customWidth="1"/>
    <col min="11037" max="11038" width="11.28515625" style="9" customWidth="1"/>
    <col min="11039" max="11039" width="23.7109375" style="9" customWidth="1"/>
    <col min="11040" max="11040" width="1.7109375" style="9" customWidth="1"/>
    <col min="11041" max="11041" width="14.7109375" style="9" bestFit="1" customWidth="1"/>
    <col min="11042" max="11042" width="12.7109375" style="9" bestFit="1" customWidth="1"/>
    <col min="11043" max="11247" width="8.85546875" style="9"/>
    <col min="11248" max="11248" width="1.7109375" style="9" customWidth="1"/>
    <col min="11249" max="11249" width="29.28515625" style="9" customWidth="1"/>
    <col min="11250" max="11292" width="3.85546875" style="9" customWidth="1"/>
    <col min="11293" max="11294" width="11.28515625" style="9" customWidth="1"/>
    <col min="11295" max="11295" width="23.7109375" style="9" customWidth="1"/>
    <col min="11296" max="11296" width="1.7109375" style="9" customWidth="1"/>
    <col min="11297" max="11297" width="14.7109375" style="9" bestFit="1" customWidth="1"/>
    <col min="11298" max="11298" width="12.7109375" style="9" bestFit="1" customWidth="1"/>
    <col min="11299" max="11503" width="8.85546875" style="9"/>
    <col min="11504" max="11504" width="1.7109375" style="9" customWidth="1"/>
    <col min="11505" max="11505" width="29.28515625" style="9" customWidth="1"/>
    <col min="11506" max="11548" width="3.85546875" style="9" customWidth="1"/>
    <col min="11549" max="11550" width="11.28515625" style="9" customWidth="1"/>
    <col min="11551" max="11551" width="23.7109375" style="9" customWidth="1"/>
    <col min="11552" max="11552" width="1.7109375" style="9" customWidth="1"/>
    <col min="11553" max="11553" width="14.7109375" style="9" bestFit="1" customWidth="1"/>
    <col min="11554" max="11554" width="12.7109375" style="9" bestFit="1" customWidth="1"/>
    <col min="11555" max="11759" width="8.85546875" style="9"/>
    <col min="11760" max="11760" width="1.7109375" style="9" customWidth="1"/>
    <col min="11761" max="11761" width="29.28515625" style="9" customWidth="1"/>
    <col min="11762" max="11804" width="3.85546875" style="9" customWidth="1"/>
    <col min="11805" max="11806" width="11.28515625" style="9" customWidth="1"/>
    <col min="11807" max="11807" width="23.7109375" style="9" customWidth="1"/>
    <col min="11808" max="11808" width="1.7109375" style="9" customWidth="1"/>
    <col min="11809" max="11809" width="14.7109375" style="9" bestFit="1" customWidth="1"/>
    <col min="11810" max="11810" width="12.7109375" style="9" bestFit="1" customWidth="1"/>
    <col min="11811" max="12015" width="8.85546875" style="9"/>
    <col min="12016" max="12016" width="1.7109375" style="9" customWidth="1"/>
    <col min="12017" max="12017" width="29.28515625" style="9" customWidth="1"/>
    <col min="12018" max="12060" width="3.85546875" style="9" customWidth="1"/>
    <col min="12061" max="12062" width="11.28515625" style="9" customWidth="1"/>
    <col min="12063" max="12063" width="23.7109375" style="9" customWidth="1"/>
    <col min="12064" max="12064" width="1.7109375" style="9" customWidth="1"/>
    <col min="12065" max="12065" width="14.7109375" style="9" bestFit="1" customWidth="1"/>
    <col min="12066" max="12066" width="12.7109375" style="9" bestFit="1" customWidth="1"/>
    <col min="12067" max="12271" width="8.85546875" style="9"/>
    <col min="12272" max="12272" width="1.7109375" style="9" customWidth="1"/>
    <col min="12273" max="12273" width="29.28515625" style="9" customWidth="1"/>
    <col min="12274" max="12316" width="3.85546875" style="9" customWidth="1"/>
    <col min="12317" max="12318" width="11.28515625" style="9" customWidth="1"/>
    <col min="12319" max="12319" width="23.7109375" style="9" customWidth="1"/>
    <col min="12320" max="12320" width="1.7109375" style="9" customWidth="1"/>
    <col min="12321" max="12321" width="14.7109375" style="9" bestFit="1" customWidth="1"/>
    <col min="12322" max="12322" width="12.7109375" style="9" bestFit="1" customWidth="1"/>
    <col min="12323" max="12527" width="8.85546875" style="9"/>
    <col min="12528" max="12528" width="1.7109375" style="9" customWidth="1"/>
    <col min="12529" max="12529" width="29.28515625" style="9" customWidth="1"/>
    <col min="12530" max="12572" width="3.85546875" style="9" customWidth="1"/>
    <col min="12573" max="12574" width="11.28515625" style="9" customWidth="1"/>
    <col min="12575" max="12575" width="23.7109375" style="9" customWidth="1"/>
    <col min="12576" max="12576" width="1.7109375" style="9" customWidth="1"/>
    <col min="12577" max="12577" width="14.7109375" style="9" bestFit="1" customWidth="1"/>
    <col min="12578" max="12578" width="12.7109375" style="9" bestFit="1" customWidth="1"/>
    <col min="12579" max="12783" width="8.85546875" style="9"/>
    <col min="12784" max="12784" width="1.7109375" style="9" customWidth="1"/>
    <col min="12785" max="12785" width="29.28515625" style="9" customWidth="1"/>
    <col min="12786" max="12828" width="3.85546875" style="9" customWidth="1"/>
    <col min="12829" max="12830" width="11.28515625" style="9" customWidth="1"/>
    <col min="12831" max="12831" width="23.7109375" style="9" customWidth="1"/>
    <col min="12832" max="12832" width="1.7109375" style="9" customWidth="1"/>
    <col min="12833" max="12833" width="14.7109375" style="9" bestFit="1" customWidth="1"/>
    <col min="12834" max="12834" width="12.7109375" style="9" bestFit="1" customWidth="1"/>
    <col min="12835" max="13039" width="8.85546875" style="9"/>
    <col min="13040" max="13040" width="1.7109375" style="9" customWidth="1"/>
    <col min="13041" max="13041" width="29.28515625" style="9" customWidth="1"/>
    <col min="13042" max="13084" width="3.85546875" style="9" customWidth="1"/>
    <col min="13085" max="13086" width="11.28515625" style="9" customWidth="1"/>
    <col min="13087" max="13087" width="23.7109375" style="9" customWidth="1"/>
    <col min="13088" max="13088" width="1.7109375" style="9" customWidth="1"/>
    <col min="13089" max="13089" width="14.7109375" style="9" bestFit="1" customWidth="1"/>
    <col min="13090" max="13090" width="12.7109375" style="9" bestFit="1" customWidth="1"/>
    <col min="13091" max="13295" width="8.85546875" style="9"/>
    <col min="13296" max="13296" width="1.7109375" style="9" customWidth="1"/>
    <col min="13297" max="13297" width="29.28515625" style="9" customWidth="1"/>
    <col min="13298" max="13340" width="3.85546875" style="9" customWidth="1"/>
    <col min="13341" max="13342" width="11.28515625" style="9" customWidth="1"/>
    <col min="13343" max="13343" width="23.7109375" style="9" customWidth="1"/>
    <col min="13344" max="13344" width="1.7109375" style="9" customWidth="1"/>
    <col min="13345" max="13345" width="14.7109375" style="9" bestFit="1" customWidth="1"/>
    <col min="13346" max="13346" width="12.7109375" style="9" bestFit="1" customWidth="1"/>
    <col min="13347" max="13551" width="8.85546875" style="9"/>
    <col min="13552" max="13552" width="1.7109375" style="9" customWidth="1"/>
    <col min="13553" max="13553" width="29.28515625" style="9" customWidth="1"/>
    <col min="13554" max="13596" width="3.85546875" style="9" customWidth="1"/>
    <col min="13597" max="13598" width="11.28515625" style="9" customWidth="1"/>
    <col min="13599" max="13599" width="23.7109375" style="9" customWidth="1"/>
    <col min="13600" max="13600" width="1.7109375" style="9" customWidth="1"/>
    <col min="13601" max="13601" width="14.7109375" style="9" bestFit="1" customWidth="1"/>
    <col min="13602" max="13602" width="12.7109375" style="9" bestFit="1" customWidth="1"/>
    <col min="13603" max="13807" width="8.85546875" style="9"/>
    <col min="13808" max="13808" width="1.7109375" style="9" customWidth="1"/>
    <col min="13809" max="13809" width="29.28515625" style="9" customWidth="1"/>
    <col min="13810" max="13852" width="3.85546875" style="9" customWidth="1"/>
    <col min="13853" max="13854" width="11.28515625" style="9" customWidth="1"/>
    <col min="13855" max="13855" width="23.7109375" style="9" customWidth="1"/>
    <col min="13856" max="13856" width="1.7109375" style="9" customWidth="1"/>
    <col min="13857" max="13857" width="14.7109375" style="9" bestFit="1" customWidth="1"/>
    <col min="13858" max="13858" width="12.7109375" style="9" bestFit="1" customWidth="1"/>
    <col min="13859" max="14063" width="8.85546875" style="9"/>
    <col min="14064" max="14064" width="1.7109375" style="9" customWidth="1"/>
    <col min="14065" max="14065" width="29.28515625" style="9" customWidth="1"/>
    <col min="14066" max="14108" width="3.85546875" style="9" customWidth="1"/>
    <col min="14109" max="14110" width="11.28515625" style="9" customWidth="1"/>
    <col min="14111" max="14111" width="23.7109375" style="9" customWidth="1"/>
    <col min="14112" max="14112" width="1.7109375" style="9" customWidth="1"/>
    <col min="14113" max="14113" width="14.7109375" style="9" bestFit="1" customWidth="1"/>
    <col min="14114" max="14114" width="12.7109375" style="9" bestFit="1" customWidth="1"/>
    <col min="14115" max="14319" width="8.85546875" style="9"/>
    <col min="14320" max="14320" width="1.7109375" style="9" customWidth="1"/>
    <col min="14321" max="14321" width="29.28515625" style="9" customWidth="1"/>
    <col min="14322" max="14364" width="3.85546875" style="9" customWidth="1"/>
    <col min="14365" max="14366" width="11.28515625" style="9" customWidth="1"/>
    <col min="14367" max="14367" width="23.7109375" style="9" customWidth="1"/>
    <col min="14368" max="14368" width="1.7109375" style="9" customWidth="1"/>
    <col min="14369" max="14369" width="14.7109375" style="9" bestFit="1" customWidth="1"/>
    <col min="14370" max="14370" width="12.7109375" style="9" bestFit="1" customWidth="1"/>
    <col min="14371" max="14575" width="8.85546875" style="9"/>
    <col min="14576" max="14576" width="1.7109375" style="9" customWidth="1"/>
    <col min="14577" max="14577" width="29.28515625" style="9" customWidth="1"/>
    <col min="14578" max="14620" width="3.85546875" style="9" customWidth="1"/>
    <col min="14621" max="14622" width="11.28515625" style="9" customWidth="1"/>
    <col min="14623" max="14623" width="23.7109375" style="9" customWidth="1"/>
    <col min="14624" max="14624" width="1.7109375" style="9" customWidth="1"/>
    <col min="14625" max="14625" width="14.7109375" style="9" bestFit="1" customWidth="1"/>
    <col min="14626" max="14626" width="12.7109375" style="9" bestFit="1" customWidth="1"/>
    <col min="14627" max="14831" width="8.85546875" style="9"/>
    <col min="14832" max="14832" width="1.7109375" style="9" customWidth="1"/>
    <col min="14833" max="14833" width="29.28515625" style="9" customWidth="1"/>
    <col min="14834" max="14876" width="3.85546875" style="9" customWidth="1"/>
    <col min="14877" max="14878" width="11.28515625" style="9" customWidth="1"/>
    <col min="14879" max="14879" width="23.7109375" style="9" customWidth="1"/>
    <col min="14880" max="14880" width="1.7109375" style="9" customWidth="1"/>
    <col min="14881" max="14881" width="14.7109375" style="9" bestFit="1" customWidth="1"/>
    <col min="14882" max="14882" width="12.7109375" style="9" bestFit="1" customWidth="1"/>
    <col min="14883" max="15087" width="8.85546875" style="9"/>
    <col min="15088" max="15088" width="1.7109375" style="9" customWidth="1"/>
    <col min="15089" max="15089" width="29.28515625" style="9" customWidth="1"/>
    <col min="15090" max="15132" width="3.85546875" style="9" customWidth="1"/>
    <col min="15133" max="15134" width="11.28515625" style="9" customWidth="1"/>
    <col min="15135" max="15135" width="23.7109375" style="9" customWidth="1"/>
    <col min="15136" max="15136" width="1.7109375" style="9" customWidth="1"/>
    <col min="15137" max="15137" width="14.7109375" style="9" bestFit="1" customWidth="1"/>
    <col min="15138" max="15138" width="12.7109375" style="9" bestFit="1" customWidth="1"/>
    <col min="15139" max="15343" width="8.85546875" style="9"/>
    <col min="15344" max="15344" width="1.7109375" style="9" customWidth="1"/>
    <col min="15345" max="15345" width="29.28515625" style="9" customWidth="1"/>
    <col min="15346" max="15388" width="3.85546875" style="9" customWidth="1"/>
    <col min="15389" max="15390" width="11.28515625" style="9" customWidth="1"/>
    <col min="15391" max="15391" width="23.7109375" style="9" customWidth="1"/>
    <col min="15392" max="15392" width="1.7109375" style="9" customWidth="1"/>
    <col min="15393" max="15393" width="14.7109375" style="9" bestFit="1" customWidth="1"/>
    <col min="15394" max="15394" width="12.7109375" style="9" bestFit="1" customWidth="1"/>
    <col min="15395" max="15599" width="8.85546875" style="9"/>
    <col min="15600" max="15600" width="1.7109375" style="9" customWidth="1"/>
    <col min="15601" max="15601" width="29.28515625" style="9" customWidth="1"/>
    <col min="15602" max="15644" width="3.85546875" style="9" customWidth="1"/>
    <col min="15645" max="15646" width="11.28515625" style="9" customWidth="1"/>
    <col min="15647" max="15647" width="23.7109375" style="9" customWidth="1"/>
    <col min="15648" max="15648" width="1.7109375" style="9" customWidth="1"/>
    <col min="15649" max="15649" width="14.7109375" style="9" bestFit="1" customWidth="1"/>
    <col min="15650" max="15650" width="12.7109375" style="9" bestFit="1" customWidth="1"/>
    <col min="15651" max="15855" width="8.85546875" style="9"/>
    <col min="15856" max="15856" width="1.7109375" style="9" customWidth="1"/>
    <col min="15857" max="15857" width="29.28515625" style="9" customWidth="1"/>
    <col min="15858" max="15900" width="3.85546875" style="9" customWidth="1"/>
    <col min="15901" max="15902" width="11.28515625" style="9" customWidth="1"/>
    <col min="15903" max="15903" width="23.7109375" style="9" customWidth="1"/>
    <col min="15904" max="15904" width="1.7109375" style="9" customWidth="1"/>
    <col min="15905" max="15905" width="14.7109375" style="9" bestFit="1" customWidth="1"/>
    <col min="15906" max="15906" width="12.7109375" style="9" bestFit="1" customWidth="1"/>
    <col min="15907" max="16111" width="8.85546875" style="9"/>
    <col min="16112" max="16112" width="1.7109375" style="9" customWidth="1"/>
    <col min="16113" max="16113" width="29.28515625" style="9" customWidth="1"/>
    <col min="16114" max="16156" width="3.85546875" style="9" customWidth="1"/>
    <col min="16157" max="16158" width="11.28515625" style="9" customWidth="1"/>
    <col min="16159" max="16159" width="23.7109375" style="9" customWidth="1"/>
    <col min="16160" max="16160" width="1.7109375" style="9" customWidth="1"/>
    <col min="16161" max="16161" width="14.7109375" style="9" bestFit="1" customWidth="1"/>
    <col min="16162" max="16162" width="12.7109375" style="9" bestFit="1" customWidth="1"/>
    <col min="16163" max="16367" width="8.85546875" style="9"/>
    <col min="16368" max="16380" width="9.140625" style="9" customWidth="1"/>
    <col min="16381" max="16383" width="8.85546875" style="9"/>
    <col min="16384" max="16384" width="8.85546875" style="9" customWidth="1"/>
  </cols>
  <sheetData>
    <row r="1" spans="2:34" ht="15" customHeight="1" x14ac:dyDescent="0.15">
      <c r="D1" s="32"/>
      <c r="E1" s="32"/>
      <c r="F1" s="32"/>
      <c r="G1" s="32"/>
      <c r="H1" s="32"/>
      <c r="I1" s="32"/>
      <c r="J1" s="32"/>
      <c r="K1" s="32"/>
      <c r="L1" s="32"/>
      <c r="M1" s="32"/>
      <c r="N1" s="32"/>
      <c r="O1" s="32"/>
      <c r="P1" s="32"/>
      <c r="Q1" s="32"/>
      <c r="R1" s="30"/>
      <c r="S1" s="32"/>
      <c r="T1" s="32"/>
      <c r="U1" s="32"/>
      <c r="V1" s="32"/>
      <c r="W1" s="32"/>
      <c r="X1" s="32"/>
      <c r="Y1" s="32"/>
      <c r="Z1" s="32"/>
      <c r="AA1" s="32"/>
      <c r="AB1" s="32"/>
      <c r="AC1" s="32"/>
      <c r="AD1" s="32"/>
      <c r="AE1" s="622" t="s">
        <v>813</v>
      </c>
    </row>
    <row r="2" spans="2:34" ht="19.5" customHeight="1" x14ac:dyDescent="0.15">
      <c r="C2" s="890" t="s">
        <v>799</v>
      </c>
      <c r="D2" s="890"/>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row>
    <row r="3" spans="2:34" ht="12" customHeight="1" x14ac:dyDescent="0.15">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row>
    <row r="4" spans="2:34" s="12" customFormat="1" ht="15" customHeight="1" x14ac:dyDescent="0.15">
      <c r="B4" s="891" t="s">
        <v>17</v>
      </c>
      <c r="C4" s="892"/>
      <c r="D4" s="630" t="s">
        <v>591</v>
      </c>
      <c r="E4" s="35"/>
      <c r="F4" s="577"/>
      <c r="G4" s="893" t="s">
        <v>755</v>
      </c>
      <c r="H4" s="894"/>
      <c r="I4" s="894"/>
      <c r="J4" s="894"/>
      <c r="K4" s="894"/>
      <c r="L4" s="894"/>
      <c r="M4" s="894"/>
      <c r="N4" s="894"/>
      <c r="O4" s="894"/>
      <c r="P4" s="894"/>
      <c r="Q4" s="894"/>
      <c r="R4" s="895"/>
      <c r="S4" s="893" t="s">
        <v>756</v>
      </c>
      <c r="T4" s="894"/>
      <c r="U4" s="894"/>
      <c r="V4" s="894"/>
      <c r="W4" s="894"/>
      <c r="X4" s="894"/>
      <c r="Y4" s="894"/>
      <c r="Z4" s="894"/>
      <c r="AA4" s="894"/>
      <c r="AB4" s="894"/>
      <c r="AC4" s="894"/>
      <c r="AD4" s="895"/>
      <c r="AE4" s="896" t="s">
        <v>18</v>
      </c>
      <c r="AG4" s="13"/>
      <c r="AH4" s="13"/>
    </row>
    <row r="5" spans="2:34" s="12" customFormat="1" ht="15" customHeight="1" x14ac:dyDescent="0.15">
      <c r="B5" s="899"/>
      <c r="C5" s="900"/>
      <c r="D5" s="893" t="s">
        <v>753</v>
      </c>
      <c r="E5" s="894"/>
      <c r="F5" s="894"/>
      <c r="G5" s="894"/>
      <c r="H5" s="894"/>
      <c r="I5" s="894"/>
      <c r="J5" s="894"/>
      <c r="K5" s="894"/>
      <c r="L5" s="894"/>
      <c r="M5" s="894"/>
      <c r="N5" s="894"/>
      <c r="O5" s="895"/>
      <c r="P5" s="893" t="s">
        <v>754</v>
      </c>
      <c r="Q5" s="894"/>
      <c r="R5" s="894"/>
      <c r="S5" s="894"/>
      <c r="T5" s="894"/>
      <c r="U5" s="894"/>
      <c r="V5" s="894"/>
      <c r="W5" s="894"/>
      <c r="X5" s="894"/>
      <c r="Y5" s="894"/>
      <c r="Z5" s="894"/>
      <c r="AA5" s="894"/>
      <c r="AB5" s="893" t="s">
        <v>757</v>
      </c>
      <c r="AC5" s="894"/>
      <c r="AD5" s="895"/>
      <c r="AE5" s="897"/>
      <c r="AG5" s="13"/>
      <c r="AH5" s="13"/>
    </row>
    <row r="6" spans="2:34" s="12" customFormat="1" ht="15" customHeight="1" x14ac:dyDescent="0.15">
      <c r="B6" s="899"/>
      <c r="C6" s="900"/>
      <c r="D6" s="653">
        <v>1</v>
      </c>
      <c r="E6" s="42">
        <v>2</v>
      </c>
      <c r="F6" s="14">
        <v>3</v>
      </c>
      <c r="G6" s="41">
        <v>4</v>
      </c>
      <c r="H6" s="42">
        <v>5</v>
      </c>
      <c r="I6" s="42">
        <v>6</v>
      </c>
      <c r="J6" s="42">
        <v>7</v>
      </c>
      <c r="K6" s="42">
        <v>8</v>
      </c>
      <c r="L6" s="576">
        <v>9</v>
      </c>
      <c r="M6" s="572">
        <v>10</v>
      </c>
      <c r="N6" s="42">
        <v>11</v>
      </c>
      <c r="O6" s="572">
        <v>12</v>
      </c>
      <c r="P6" s="42">
        <v>1</v>
      </c>
      <c r="Q6" s="42">
        <v>2</v>
      </c>
      <c r="R6" s="572">
        <v>3</v>
      </c>
      <c r="S6" s="41">
        <v>4</v>
      </c>
      <c r="T6" s="42">
        <v>5</v>
      </c>
      <c r="U6" s="42">
        <v>6</v>
      </c>
      <c r="V6" s="42">
        <v>7</v>
      </c>
      <c r="W6" s="42">
        <v>8</v>
      </c>
      <c r="X6" s="576">
        <v>9</v>
      </c>
      <c r="Y6" s="572">
        <v>10</v>
      </c>
      <c r="Z6" s="42">
        <v>11</v>
      </c>
      <c r="AA6" s="572">
        <v>12</v>
      </c>
      <c r="AB6" s="42">
        <v>1</v>
      </c>
      <c r="AC6" s="42">
        <v>2</v>
      </c>
      <c r="AD6" s="572">
        <v>3</v>
      </c>
      <c r="AE6" s="898"/>
      <c r="AG6" s="13"/>
      <c r="AH6" s="13"/>
    </row>
    <row r="7" spans="2:34" s="12" customFormat="1" ht="15" customHeight="1" x14ac:dyDescent="0.15">
      <c r="B7" s="901" t="s">
        <v>789</v>
      </c>
      <c r="C7" s="902"/>
      <c r="D7" s="874" t="s">
        <v>790</v>
      </c>
      <c r="E7" s="874"/>
      <c r="F7" s="874"/>
      <c r="G7" s="874"/>
      <c r="H7" s="874"/>
      <c r="I7" s="874"/>
      <c r="J7" s="874"/>
      <c r="K7" s="874"/>
      <c r="L7" s="874"/>
      <c r="M7" s="874"/>
      <c r="N7" s="874"/>
      <c r="O7" s="874" t="s">
        <v>791</v>
      </c>
      <c r="P7" s="874"/>
      <c r="Q7" s="874"/>
      <c r="R7" s="874"/>
      <c r="S7" s="874"/>
      <c r="T7" s="874"/>
      <c r="U7" s="874" t="s">
        <v>792</v>
      </c>
      <c r="V7" s="874"/>
      <c r="W7" s="874"/>
      <c r="X7" s="874"/>
      <c r="Y7" s="874"/>
      <c r="Z7" s="874"/>
      <c r="AA7" s="874" t="s">
        <v>793</v>
      </c>
      <c r="AB7" s="874"/>
      <c r="AC7" s="874"/>
      <c r="AD7" s="874"/>
      <c r="AE7" s="654"/>
      <c r="AG7" s="13"/>
      <c r="AH7" s="13"/>
    </row>
    <row r="8" spans="2:34" ht="28.5" customHeight="1" x14ac:dyDescent="0.15">
      <c r="B8" s="886" t="s">
        <v>794</v>
      </c>
      <c r="C8" s="578" t="s">
        <v>822</v>
      </c>
      <c r="D8" s="16"/>
      <c r="E8" s="16"/>
      <c r="F8" s="15"/>
      <c r="G8" s="17"/>
      <c r="H8" s="16"/>
      <c r="I8" s="16"/>
      <c r="J8" s="16"/>
      <c r="K8" s="16"/>
      <c r="L8" s="16"/>
      <c r="M8" s="16"/>
      <c r="N8" s="16"/>
      <c r="O8" s="16"/>
      <c r="P8" s="16"/>
      <c r="Q8" s="16"/>
      <c r="R8" s="660"/>
      <c r="S8" s="17"/>
      <c r="T8" s="16"/>
      <c r="U8" s="16"/>
      <c r="V8" s="16"/>
      <c r="W8" s="16"/>
      <c r="X8" s="16"/>
      <c r="Y8" s="16"/>
      <c r="Z8" s="16"/>
      <c r="AA8" s="16"/>
      <c r="AB8" s="16"/>
      <c r="AC8" s="16"/>
      <c r="AD8" s="660"/>
      <c r="AE8" s="661"/>
    </row>
    <row r="9" spans="2:34" ht="28.5" customHeight="1" x14ac:dyDescent="0.15">
      <c r="B9" s="885"/>
      <c r="C9" s="578" t="s">
        <v>819</v>
      </c>
      <c r="D9" s="20"/>
      <c r="E9" s="20"/>
      <c r="F9" s="19"/>
      <c r="G9" s="21"/>
      <c r="H9" s="20"/>
      <c r="I9" s="20"/>
      <c r="J9" s="20"/>
      <c r="K9" s="20"/>
      <c r="L9" s="20"/>
      <c r="M9" s="20"/>
      <c r="N9" s="20"/>
      <c r="O9" s="20"/>
      <c r="P9" s="20"/>
      <c r="Q9" s="20"/>
      <c r="R9" s="573"/>
      <c r="S9" s="21"/>
      <c r="T9" s="20"/>
      <c r="U9" s="20"/>
      <c r="V9" s="20"/>
      <c r="W9" s="20"/>
      <c r="X9" s="20"/>
      <c r="Y9" s="20"/>
      <c r="Z9" s="20"/>
      <c r="AA9" s="20"/>
      <c r="AB9" s="20"/>
      <c r="AC9" s="20"/>
      <c r="AD9" s="573"/>
      <c r="AE9" s="22"/>
    </row>
    <row r="10" spans="2:34" ht="28.5" customHeight="1" x14ac:dyDescent="0.15">
      <c r="B10" s="885"/>
      <c r="C10" s="578" t="s">
        <v>820</v>
      </c>
      <c r="D10" s="20"/>
      <c r="E10" s="20"/>
      <c r="F10" s="19"/>
      <c r="G10" s="21"/>
      <c r="H10" s="20"/>
      <c r="I10" s="20"/>
      <c r="J10" s="20"/>
      <c r="K10" s="20"/>
      <c r="L10" s="20"/>
      <c r="M10" s="20"/>
      <c r="N10" s="20"/>
      <c r="O10" s="20"/>
      <c r="P10" s="20"/>
      <c r="Q10" s="20"/>
      <c r="R10" s="573"/>
      <c r="S10" s="21"/>
      <c r="T10" s="20"/>
      <c r="U10" s="20"/>
      <c r="V10" s="20"/>
      <c r="W10" s="20"/>
      <c r="X10" s="20"/>
      <c r="Y10" s="20"/>
      <c r="Z10" s="20"/>
      <c r="AA10" s="20"/>
      <c r="AB10" s="20"/>
      <c r="AC10" s="20"/>
      <c r="AD10" s="573"/>
      <c r="AE10" s="22"/>
    </row>
    <row r="11" spans="2:34" ht="28.5" customHeight="1" x14ac:dyDescent="0.15">
      <c r="B11" s="885"/>
      <c r="C11" s="578" t="s">
        <v>823</v>
      </c>
      <c r="D11" s="20"/>
      <c r="E11" s="20"/>
      <c r="F11" s="19"/>
      <c r="G11" s="21"/>
      <c r="H11" s="20"/>
      <c r="I11" s="20"/>
      <c r="J11" s="20"/>
      <c r="K11" s="20"/>
      <c r="L11" s="20"/>
      <c r="M11" s="20"/>
      <c r="N11" s="20"/>
      <c r="O11" s="20"/>
      <c r="P11" s="20"/>
      <c r="Q11" s="20"/>
      <c r="R11" s="573"/>
      <c r="S11" s="21"/>
      <c r="T11" s="20"/>
      <c r="U11" s="20"/>
      <c r="V11" s="20"/>
      <c r="W11" s="20"/>
      <c r="X11" s="20"/>
      <c r="Y11" s="20"/>
      <c r="Z11" s="20"/>
      <c r="AA11" s="20"/>
      <c r="AB11" s="20"/>
      <c r="AC11" s="20"/>
      <c r="AD11" s="573"/>
      <c r="AE11" s="22"/>
    </row>
    <row r="12" spans="2:34" ht="28.5" customHeight="1" x14ac:dyDescent="0.15">
      <c r="B12" s="885"/>
      <c r="C12" s="578" t="s">
        <v>821</v>
      </c>
      <c r="D12" s="20"/>
      <c r="E12" s="20"/>
      <c r="F12" s="19"/>
      <c r="G12" s="21"/>
      <c r="H12" s="20"/>
      <c r="I12" s="20"/>
      <c r="J12" s="20"/>
      <c r="K12" s="20"/>
      <c r="L12" s="20"/>
      <c r="M12" s="20"/>
      <c r="N12" s="20"/>
      <c r="O12" s="20"/>
      <c r="P12" s="20"/>
      <c r="Q12" s="20"/>
      <c r="R12" s="573"/>
      <c r="S12" s="21"/>
      <c r="T12" s="20"/>
      <c r="U12" s="20"/>
      <c r="V12" s="20"/>
      <c r="W12" s="20"/>
      <c r="X12" s="20"/>
      <c r="Y12" s="20"/>
      <c r="Z12" s="20"/>
      <c r="AA12" s="20"/>
      <c r="AB12" s="20"/>
      <c r="AC12" s="20"/>
      <c r="AD12" s="573"/>
      <c r="AE12" s="22"/>
    </row>
    <row r="13" spans="2:34" ht="28.5" customHeight="1" x14ac:dyDescent="0.15">
      <c r="B13" s="887"/>
      <c r="C13" s="578"/>
      <c r="D13" s="25"/>
      <c r="E13" s="25"/>
      <c r="F13" s="24"/>
      <c r="G13" s="26"/>
      <c r="H13" s="25"/>
      <c r="I13" s="25"/>
      <c r="J13" s="25"/>
      <c r="K13" s="25"/>
      <c r="L13" s="25"/>
      <c r="M13" s="25"/>
      <c r="N13" s="25"/>
      <c r="O13" s="25"/>
      <c r="P13" s="25"/>
      <c r="Q13" s="25"/>
      <c r="R13" s="575"/>
      <c r="S13" s="26"/>
      <c r="T13" s="25"/>
      <c r="U13" s="25"/>
      <c r="V13" s="25"/>
      <c r="W13" s="25"/>
      <c r="X13" s="25"/>
      <c r="Y13" s="25"/>
      <c r="Z13" s="25"/>
      <c r="AA13" s="25"/>
      <c r="AB13" s="25"/>
      <c r="AC13" s="25"/>
      <c r="AD13" s="575"/>
      <c r="AE13" s="662"/>
    </row>
    <row r="14" spans="2:34" ht="28.5" customHeight="1" x14ac:dyDescent="0.15">
      <c r="B14" s="885" t="s">
        <v>795</v>
      </c>
      <c r="C14" s="659"/>
      <c r="D14" s="655"/>
      <c r="E14" s="655"/>
      <c r="F14" s="656"/>
      <c r="G14" s="657"/>
      <c r="H14" s="655"/>
      <c r="I14" s="655"/>
      <c r="J14" s="655"/>
      <c r="K14" s="655"/>
      <c r="L14" s="655"/>
      <c r="M14" s="655"/>
      <c r="N14" s="655"/>
      <c r="O14" s="655"/>
      <c r="P14" s="655"/>
      <c r="Q14" s="655"/>
      <c r="R14" s="658"/>
      <c r="S14" s="657"/>
      <c r="T14" s="655"/>
      <c r="U14" s="655"/>
      <c r="V14" s="655"/>
      <c r="W14" s="655"/>
      <c r="X14" s="655"/>
      <c r="Y14" s="655"/>
      <c r="Z14" s="655"/>
      <c r="AA14" s="655"/>
      <c r="AB14" s="655"/>
      <c r="AC14" s="655"/>
      <c r="AD14" s="658"/>
      <c r="AE14" s="18"/>
    </row>
    <row r="15" spans="2:34" ht="28.5" customHeight="1" x14ac:dyDescent="0.15">
      <c r="B15" s="885"/>
      <c r="C15" s="578"/>
      <c r="D15" s="20"/>
      <c r="E15" s="20"/>
      <c r="F15" s="19"/>
      <c r="G15" s="21"/>
      <c r="H15" s="20"/>
      <c r="I15" s="20"/>
      <c r="J15" s="20"/>
      <c r="K15" s="20"/>
      <c r="L15" s="20"/>
      <c r="M15" s="20"/>
      <c r="N15" s="20"/>
      <c r="O15" s="20"/>
      <c r="P15" s="20"/>
      <c r="Q15" s="20"/>
      <c r="R15" s="573"/>
      <c r="S15" s="21"/>
      <c r="T15" s="20"/>
      <c r="U15" s="20"/>
      <c r="V15" s="20"/>
      <c r="W15" s="20"/>
      <c r="X15" s="20"/>
      <c r="Y15" s="20"/>
      <c r="Z15" s="20"/>
      <c r="AA15" s="20"/>
      <c r="AB15" s="20"/>
      <c r="AC15" s="20"/>
      <c r="AD15" s="573"/>
      <c r="AE15" s="22"/>
    </row>
    <row r="16" spans="2:34" ht="28.5" customHeight="1" x14ac:dyDescent="0.15">
      <c r="B16" s="885"/>
      <c r="C16" s="578"/>
      <c r="D16" s="20"/>
      <c r="E16" s="20"/>
      <c r="F16" s="19"/>
      <c r="G16" s="21"/>
      <c r="H16" s="20"/>
      <c r="I16" s="20"/>
      <c r="J16" s="20"/>
      <c r="K16" s="20"/>
      <c r="L16" s="20"/>
      <c r="M16" s="20"/>
      <c r="N16" s="20"/>
      <c r="O16" s="20"/>
      <c r="P16" s="20"/>
      <c r="Q16" s="20"/>
      <c r="R16" s="574"/>
      <c r="S16" s="21"/>
      <c r="T16" s="20"/>
      <c r="U16" s="20"/>
      <c r="V16" s="20"/>
      <c r="W16" s="20"/>
      <c r="X16" s="20"/>
      <c r="Y16" s="20"/>
      <c r="Z16" s="20"/>
      <c r="AA16" s="20"/>
      <c r="AB16" s="20"/>
      <c r="AC16" s="20"/>
      <c r="AD16" s="574"/>
      <c r="AE16" s="23"/>
    </row>
    <row r="17" spans="2:31" ht="28.5" customHeight="1" x14ac:dyDescent="0.15">
      <c r="B17" s="885"/>
      <c r="C17" s="578"/>
      <c r="D17" s="20"/>
      <c r="E17" s="20"/>
      <c r="F17" s="19"/>
      <c r="G17" s="21"/>
      <c r="H17" s="20"/>
      <c r="I17" s="20"/>
      <c r="J17" s="20"/>
      <c r="K17" s="20"/>
      <c r="L17" s="20"/>
      <c r="M17" s="20"/>
      <c r="N17" s="20"/>
      <c r="O17" s="20"/>
      <c r="P17" s="20"/>
      <c r="Q17" s="20"/>
      <c r="R17" s="574"/>
      <c r="S17" s="21"/>
      <c r="T17" s="20"/>
      <c r="U17" s="20"/>
      <c r="V17" s="20"/>
      <c r="W17" s="20"/>
      <c r="X17" s="20"/>
      <c r="Y17" s="20"/>
      <c r="Z17" s="20"/>
      <c r="AA17" s="20"/>
      <c r="AB17" s="20"/>
      <c r="AC17" s="20"/>
      <c r="AD17" s="574"/>
      <c r="AE17" s="23"/>
    </row>
    <row r="18" spans="2:31" ht="28.5" customHeight="1" x14ac:dyDescent="0.15">
      <c r="B18" s="885"/>
      <c r="C18" s="578"/>
      <c r="D18" s="20"/>
      <c r="E18" s="20"/>
      <c r="F18" s="19"/>
      <c r="G18" s="21"/>
      <c r="H18" s="20"/>
      <c r="I18" s="20"/>
      <c r="J18" s="20"/>
      <c r="K18" s="20"/>
      <c r="L18" s="20"/>
      <c r="M18" s="20"/>
      <c r="N18" s="20"/>
      <c r="O18" s="20"/>
      <c r="P18" s="20"/>
      <c r="Q18" s="20"/>
      <c r="R18" s="574"/>
      <c r="S18" s="21"/>
      <c r="T18" s="20"/>
      <c r="U18" s="20"/>
      <c r="V18" s="20"/>
      <c r="W18" s="20"/>
      <c r="X18" s="20"/>
      <c r="Y18" s="20"/>
      <c r="Z18" s="20"/>
      <c r="AA18" s="20"/>
      <c r="AB18" s="20"/>
      <c r="AC18" s="20"/>
      <c r="AD18" s="574"/>
      <c r="AE18" s="23"/>
    </row>
    <row r="19" spans="2:31" ht="28.5" customHeight="1" x14ac:dyDescent="0.15">
      <c r="B19" s="885"/>
      <c r="C19" s="663"/>
      <c r="D19" s="664"/>
      <c r="E19" s="664"/>
      <c r="F19" s="665"/>
      <c r="G19" s="666"/>
      <c r="H19" s="664"/>
      <c r="I19" s="664"/>
      <c r="J19" s="664"/>
      <c r="K19" s="664"/>
      <c r="L19" s="664"/>
      <c r="M19" s="664"/>
      <c r="N19" s="664"/>
      <c r="O19" s="664"/>
      <c r="P19" s="664"/>
      <c r="Q19" s="664"/>
      <c r="R19" s="573"/>
      <c r="S19" s="666"/>
      <c r="T19" s="664"/>
      <c r="U19" s="664"/>
      <c r="V19" s="664"/>
      <c r="W19" s="664"/>
      <c r="X19" s="664"/>
      <c r="Y19" s="664"/>
      <c r="Z19" s="664"/>
      <c r="AA19" s="664"/>
      <c r="AB19" s="664"/>
      <c r="AC19" s="664"/>
      <c r="AD19" s="573"/>
      <c r="AE19" s="667"/>
    </row>
    <row r="20" spans="2:31" ht="28.5" customHeight="1" x14ac:dyDescent="0.15">
      <c r="B20" s="886" t="s">
        <v>796</v>
      </c>
      <c r="C20" s="578"/>
      <c r="D20" s="16"/>
      <c r="E20" s="16"/>
      <c r="F20" s="15"/>
      <c r="G20" s="17"/>
      <c r="H20" s="16"/>
      <c r="I20" s="16"/>
      <c r="J20" s="16"/>
      <c r="K20" s="16"/>
      <c r="L20" s="16"/>
      <c r="M20" s="16"/>
      <c r="N20" s="16"/>
      <c r="O20" s="16"/>
      <c r="P20" s="16"/>
      <c r="Q20" s="16"/>
      <c r="R20" s="670"/>
      <c r="S20" s="17"/>
      <c r="T20" s="16"/>
      <c r="U20" s="16"/>
      <c r="V20" s="16"/>
      <c r="W20" s="16"/>
      <c r="X20" s="16"/>
      <c r="Y20" s="16"/>
      <c r="Z20" s="16"/>
      <c r="AA20" s="16"/>
      <c r="AB20" s="16"/>
      <c r="AC20" s="16"/>
      <c r="AD20" s="670"/>
      <c r="AE20" s="671"/>
    </row>
    <row r="21" spans="2:31" ht="28.5" customHeight="1" x14ac:dyDescent="0.15">
      <c r="B21" s="885"/>
      <c r="C21" s="578"/>
      <c r="D21" s="20"/>
      <c r="E21" s="20"/>
      <c r="F21" s="19"/>
      <c r="G21" s="21"/>
      <c r="H21" s="20"/>
      <c r="I21" s="20"/>
      <c r="J21" s="20"/>
      <c r="K21" s="20"/>
      <c r="L21" s="20"/>
      <c r="M21" s="20"/>
      <c r="N21" s="20"/>
      <c r="O21" s="20"/>
      <c r="P21" s="20"/>
      <c r="Q21" s="20"/>
      <c r="R21" s="574"/>
      <c r="S21" s="21"/>
      <c r="T21" s="20"/>
      <c r="U21" s="20"/>
      <c r="V21" s="20"/>
      <c r="W21" s="20"/>
      <c r="X21" s="20"/>
      <c r="Y21" s="20"/>
      <c r="Z21" s="20"/>
      <c r="AA21" s="20"/>
      <c r="AB21" s="20"/>
      <c r="AC21" s="20"/>
      <c r="AD21" s="574"/>
      <c r="AE21" s="23"/>
    </row>
    <row r="22" spans="2:31" ht="28.5" customHeight="1" x14ac:dyDescent="0.15">
      <c r="B22" s="885"/>
      <c r="C22" s="578"/>
      <c r="D22" s="20"/>
      <c r="E22" s="20"/>
      <c r="F22" s="19"/>
      <c r="G22" s="21"/>
      <c r="H22" s="20"/>
      <c r="I22" s="20"/>
      <c r="J22" s="20"/>
      <c r="K22" s="20"/>
      <c r="L22" s="20"/>
      <c r="M22" s="20"/>
      <c r="N22" s="20"/>
      <c r="O22" s="20"/>
      <c r="P22" s="20"/>
      <c r="Q22" s="20"/>
      <c r="R22" s="574"/>
      <c r="S22" s="21"/>
      <c r="T22" s="20"/>
      <c r="U22" s="20"/>
      <c r="V22" s="20"/>
      <c r="W22" s="20"/>
      <c r="X22" s="20"/>
      <c r="Y22" s="20"/>
      <c r="Z22" s="20"/>
      <c r="AA22" s="20"/>
      <c r="AB22" s="20"/>
      <c r="AC22" s="20"/>
      <c r="AD22" s="574"/>
      <c r="AE22" s="23"/>
    </row>
    <row r="23" spans="2:31" ht="28.5" customHeight="1" x14ac:dyDescent="0.15">
      <c r="B23" s="885"/>
      <c r="C23" s="578"/>
      <c r="D23" s="20"/>
      <c r="E23" s="20"/>
      <c r="F23" s="19"/>
      <c r="G23" s="21"/>
      <c r="H23" s="20"/>
      <c r="I23" s="20"/>
      <c r="J23" s="20"/>
      <c r="K23" s="20"/>
      <c r="L23" s="20"/>
      <c r="M23" s="20"/>
      <c r="N23" s="20"/>
      <c r="O23" s="20"/>
      <c r="P23" s="20"/>
      <c r="Q23" s="20"/>
      <c r="R23" s="574"/>
      <c r="S23" s="21"/>
      <c r="T23" s="20"/>
      <c r="U23" s="20"/>
      <c r="V23" s="20"/>
      <c r="W23" s="20"/>
      <c r="X23" s="20"/>
      <c r="Y23" s="20"/>
      <c r="Z23" s="20"/>
      <c r="AA23" s="20"/>
      <c r="AB23" s="20"/>
      <c r="AC23" s="20"/>
      <c r="AD23" s="574"/>
      <c r="AE23" s="23"/>
    </row>
    <row r="24" spans="2:31" ht="28.5" customHeight="1" x14ac:dyDescent="0.15">
      <c r="B24" s="885"/>
      <c r="C24" s="578"/>
      <c r="D24" s="20"/>
      <c r="E24" s="20"/>
      <c r="F24" s="19"/>
      <c r="G24" s="21"/>
      <c r="H24" s="20"/>
      <c r="I24" s="20"/>
      <c r="J24" s="20"/>
      <c r="K24" s="20"/>
      <c r="L24" s="20"/>
      <c r="M24" s="20"/>
      <c r="N24" s="20"/>
      <c r="O24" s="20"/>
      <c r="P24" s="20"/>
      <c r="Q24" s="20"/>
      <c r="R24" s="574"/>
      <c r="S24" s="21"/>
      <c r="T24" s="20"/>
      <c r="U24" s="20"/>
      <c r="V24" s="20"/>
      <c r="W24" s="20"/>
      <c r="X24" s="20"/>
      <c r="Y24" s="20"/>
      <c r="Z24" s="20"/>
      <c r="AA24" s="20"/>
      <c r="AB24" s="20"/>
      <c r="AC24" s="20"/>
      <c r="AD24" s="574"/>
      <c r="AE24" s="23"/>
    </row>
    <row r="25" spans="2:31" ht="28.5" customHeight="1" x14ac:dyDescent="0.15">
      <c r="B25" s="887"/>
      <c r="C25" s="578"/>
      <c r="D25" s="25"/>
      <c r="E25" s="25"/>
      <c r="F25" s="24"/>
      <c r="G25" s="26"/>
      <c r="H25" s="25"/>
      <c r="I25" s="25"/>
      <c r="J25" s="25"/>
      <c r="K25" s="25"/>
      <c r="L25" s="25"/>
      <c r="M25" s="25"/>
      <c r="N25" s="25"/>
      <c r="O25" s="25"/>
      <c r="P25" s="25"/>
      <c r="Q25" s="25"/>
      <c r="R25" s="575"/>
      <c r="S25" s="26"/>
      <c r="T25" s="25"/>
      <c r="U25" s="25"/>
      <c r="V25" s="25"/>
      <c r="W25" s="25"/>
      <c r="X25" s="25"/>
      <c r="Y25" s="25"/>
      <c r="Z25" s="25"/>
      <c r="AA25" s="25"/>
      <c r="AB25" s="25"/>
      <c r="AC25" s="25"/>
      <c r="AD25" s="575"/>
      <c r="AE25" s="27"/>
    </row>
    <row r="26" spans="2:31" ht="28.5" customHeight="1" x14ac:dyDescent="0.15">
      <c r="B26" s="885" t="s">
        <v>797</v>
      </c>
      <c r="C26" s="659"/>
      <c r="D26" s="655"/>
      <c r="E26" s="655"/>
      <c r="F26" s="656"/>
      <c r="G26" s="657"/>
      <c r="H26" s="655"/>
      <c r="I26" s="655"/>
      <c r="J26" s="655"/>
      <c r="K26" s="655"/>
      <c r="L26" s="655"/>
      <c r="M26" s="655"/>
      <c r="N26" s="655"/>
      <c r="O26" s="655"/>
      <c r="P26" s="655"/>
      <c r="Q26" s="655"/>
      <c r="R26" s="668"/>
      <c r="S26" s="657"/>
      <c r="T26" s="655"/>
      <c r="U26" s="655"/>
      <c r="V26" s="655"/>
      <c r="W26" s="655"/>
      <c r="X26" s="655"/>
      <c r="Y26" s="655"/>
      <c r="Z26" s="655"/>
      <c r="AA26" s="655"/>
      <c r="AB26" s="655"/>
      <c r="AC26" s="655"/>
      <c r="AD26" s="668"/>
      <c r="AE26" s="669"/>
    </row>
    <row r="27" spans="2:31" ht="28.5" customHeight="1" x14ac:dyDescent="0.15">
      <c r="B27" s="885"/>
      <c r="C27" s="578"/>
      <c r="D27" s="20"/>
      <c r="E27" s="20"/>
      <c r="F27" s="19"/>
      <c r="G27" s="21"/>
      <c r="H27" s="20"/>
      <c r="I27" s="20"/>
      <c r="J27" s="20"/>
      <c r="K27" s="20"/>
      <c r="L27" s="20"/>
      <c r="M27" s="20"/>
      <c r="N27" s="20"/>
      <c r="O27" s="20"/>
      <c r="P27" s="20"/>
      <c r="Q27" s="20"/>
      <c r="R27" s="574"/>
      <c r="S27" s="21"/>
      <c r="T27" s="20"/>
      <c r="U27" s="20"/>
      <c r="V27" s="20"/>
      <c r="W27" s="20"/>
      <c r="X27" s="20"/>
      <c r="Y27" s="20"/>
      <c r="Z27" s="20"/>
      <c r="AA27" s="20"/>
      <c r="AB27" s="20"/>
      <c r="AC27" s="20"/>
      <c r="AD27" s="574"/>
      <c r="AE27" s="23"/>
    </row>
    <row r="28" spans="2:31" ht="28.5" customHeight="1" x14ac:dyDescent="0.15">
      <c r="B28" s="885"/>
      <c r="C28" s="578"/>
      <c r="D28" s="20"/>
      <c r="E28" s="20"/>
      <c r="F28" s="19"/>
      <c r="G28" s="21"/>
      <c r="H28" s="20"/>
      <c r="I28" s="20"/>
      <c r="J28" s="20"/>
      <c r="K28" s="20"/>
      <c r="L28" s="20"/>
      <c r="M28" s="20"/>
      <c r="N28" s="20"/>
      <c r="O28" s="20"/>
      <c r="P28" s="20"/>
      <c r="Q28" s="20"/>
      <c r="R28" s="574"/>
      <c r="S28" s="21"/>
      <c r="T28" s="20"/>
      <c r="U28" s="20"/>
      <c r="V28" s="20"/>
      <c r="W28" s="20"/>
      <c r="X28" s="20"/>
      <c r="Y28" s="20"/>
      <c r="Z28" s="20"/>
      <c r="AA28" s="20"/>
      <c r="AB28" s="20"/>
      <c r="AC28" s="20"/>
      <c r="AD28" s="574"/>
      <c r="AE28" s="23"/>
    </row>
    <row r="29" spans="2:31" ht="28.5" customHeight="1" x14ac:dyDescent="0.15">
      <c r="B29" s="885"/>
      <c r="C29" s="578"/>
      <c r="D29" s="25"/>
      <c r="E29" s="25"/>
      <c r="F29" s="24"/>
      <c r="G29" s="26"/>
      <c r="H29" s="25"/>
      <c r="I29" s="25"/>
      <c r="J29" s="25"/>
      <c r="K29" s="25"/>
      <c r="L29" s="25"/>
      <c r="M29" s="25"/>
      <c r="N29" s="25"/>
      <c r="O29" s="25"/>
      <c r="P29" s="25"/>
      <c r="Q29" s="25"/>
      <c r="R29" s="575"/>
      <c r="S29" s="26"/>
      <c r="T29" s="25"/>
      <c r="U29" s="25"/>
      <c r="V29" s="25"/>
      <c r="W29" s="25"/>
      <c r="X29" s="25"/>
      <c r="Y29" s="25"/>
      <c r="Z29" s="25"/>
      <c r="AA29" s="25"/>
      <c r="AB29" s="25"/>
      <c r="AC29" s="25"/>
      <c r="AD29" s="575"/>
      <c r="AE29" s="27"/>
    </row>
    <row r="30" spans="2:31" ht="28.5" customHeight="1" x14ac:dyDescent="0.15">
      <c r="B30" s="885"/>
      <c r="C30" s="578"/>
      <c r="D30" s="20"/>
      <c r="E30" s="20"/>
      <c r="F30" s="19"/>
      <c r="G30" s="21"/>
      <c r="H30" s="20"/>
      <c r="I30" s="20"/>
      <c r="J30" s="20"/>
      <c r="K30" s="20"/>
      <c r="L30" s="20"/>
      <c r="M30" s="20"/>
      <c r="N30" s="20"/>
      <c r="O30" s="20"/>
      <c r="P30" s="20"/>
      <c r="Q30" s="20"/>
      <c r="R30" s="574"/>
      <c r="S30" s="21"/>
      <c r="T30" s="20"/>
      <c r="U30" s="20"/>
      <c r="V30" s="20"/>
      <c r="W30" s="20"/>
      <c r="X30" s="20"/>
      <c r="Y30" s="20"/>
      <c r="Z30" s="20"/>
      <c r="AA30" s="20"/>
      <c r="AB30" s="20"/>
      <c r="AC30" s="20"/>
      <c r="AD30" s="574"/>
      <c r="AE30" s="23"/>
    </row>
    <row r="31" spans="2:31" ht="28.5" customHeight="1" x14ac:dyDescent="0.15">
      <c r="B31" s="887"/>
      <c r="C31" s="578"/>
      <c r="D31" s="25"/>
      <c r="E31" s="25"/>
      <c r="F31" s="24"/>
      <c r="G31" s="26"/>
      <c r="H31" s="25"/>
      <c r="I31" s="25"/>
      <c r="J31" s="25"/>
      <c r="K31" s="25"/>
      <c r="L31" s="25"/>
      <c r="M31" s="25"/>
      <c r="N31" s="25"/>
      <c r="O31" s="25"/>
      <c r="P31" s="25"/>
      <c r="Q31" s="25"/>
      <c r="R31" s="575"/>
      <c r="S31" s="26"/>
      <c r="T31" s="25"/>
      <c r="U31" s="25"/>
      <c r="V31" s="25"/>
      <c r="W31" s="25"/>
      <c r="X31" s="25"/>
      <c r="Y31" s="25"/>
      <c r="Z31" s="25"/>
      <c r="AA31" s="25"/>
      <c r="AB31" s="25"/>
      <c r="AC31" s="25"/>
      <c r="AD31" s="575"/>
      <c r="AE31" s="27"/>
    </row>
    <row r="32" spans="2:31" x14ac:dyDescent="0.15">
      <c r="C32" s="29"/>
    </row>
    <row r="33" spans="2:31" x14ac:dyDescent="0.15">
      <c r="B33" s="29" t="s">
        <v>578</v>
      </c>
      <c r="C33" s="29"/>
    </row>
    <row r="34" spans="2:31" x14ac:dyDescent="0.15">
      <c r="B34" s="29" t="s">
        <v>798</v>
      </c>
      <c r="Y34" s="888" t="s">
        <v>19</v>
      </c>
      <c r="Z34" s="888"/>
      <c r="AA34" s="888"/>
      <c r="AB34" s="889"/>
      <c r="AC34" s="889"/>
      <c r="AD34" s="889"/>
      <c r="AE34" s="889"/>
    </row>
    <row r="35" spans="2:31" x14ac:dyDescent="0.15">
      <c r="Y35" s="888"/>
      <c r="Z35" s="888"/>
      <c r="AA35" s="888"/>
      <c r="AB35" s="889"/>
      <c r="AC35" s="889"/>
      <c r="AD35" s="889"/>
      <c r="AE35" s="889"/>
    </row>
  </sheetData>
  <mergeCells count="21">
    <mergeCell ref="B8:B13"/>
    <mergeCell ref="C2:AE2"/>
    <mergeCell ref="B4:C4"/>
    <mergeCell ref="G4:R4"/>
    <mergeCell ref="S4:AD4"/>
    <mergeCell ref="AE4:AE6"/>
    <mergeCell ref="B5:C5"/>
    <mergeCell ref="B6:C6"/>
    <mergeCell ref="B7:C7"/>
    <mergeCell ref="D7:N7"/>
    <mergeCell ref="O7:T7"/>
    <mergeCell ref="U7:Z7"/>
    <mergeCell ref="AA7:AD7"/>
    <mergeCell ref="D5:O5"/>
    <mergeCell ref="P5:AA5"/>
    <mergeCell ref="AB5:AD5"/>
    <mergeCell ref="B14:B19"/>
    <mergeCell ref="B20:B25"/>
    <mergeCell ref="B26:B31"/>
    <mergeCell ref="Y34:AA35"/>
    <mergeCell ref="AB34:AE35"/>
  </mergeCells>
  <phoneticPr fontId="7"/>
  <printOptions horizontalCentered="1"/>
  <pageMargins left="0.70866141732283472" right="0.70866141732283472" top="0.74803149606299213" bottom="0.74803149606299213" header="0.31496062992125984" footer="0.31496062992125984"/>
  <pageSetup paperSize="8" scale="7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95"/>
  <sheetViews>
    <sheetView view="pageBreakPreview" topLeftCell="B85" zoomScale="85" zoomScaleNormal="85" zoomScaleSheetLayoutView="85" workbookViewId="0">
      <selection activeCell="B2" sqref="B2"/>
    </sheetView>
  </sheetViews>
  <sheetFormatPr defaultRowHeight="12" x14ac:dyDescent="0.15"/>
  <cols>
    <col min="1" max="1" width="1.7109375" style="9" customWidth="1"/>
    <col min="2" max="2" width="4" style="9" bestFit="1" customWidth="1"/>
    <col min="3" max="3" width="18.7109375" style="672" customWidth="1"/>
    <col min="4" max="30" width="5.7109375" style="9" customWidth="1"/>
    <col min="31" max="31" width="10.28515625" style="10" customWidth="1"/>
    <col min="32" max="32" width="1.7109375" style="9" customWidth="1"/>
    <col min="33" max="33" width="14.7109375" style="10" bestFit="1" customWidth="1"/>
    <col min="34" max="34" width="12.7109375" style="10" bestFit="1" customWidth="1"/>
    <col min="35" max="239" width="8.85546875" style="9"/>
    <col min="240" max="240" width="1.7109375" style="9" customWidth="1"/>
    <col min="241" max="241" width="29.28515625" style="9" customWidth="1"/>
    <col min="242" max="284" width="3.85546875" style="9" customWidth="1"/>
    <col min="285" max="286" width="11.28515625" style="9" customWidth="1"/>
    <col min="287" max="287" width="23.7109375" style="9" customWidth="1"/>
    <col min="288" max="288" width="1.7109375" style="9" customWidth="1"/>
    <col min="289" max="289" width="14.7109375" style="9" bestFit="1" customWidth="1"/>
    <col min="290" max="290" width="12.7109375" style="9" bestFit="1" customWidth="1"/>
    <col min="291" max="495" width="8.85546875" style="9"/>
    <col min="496" max="496" width="1.7109375" style="9" customWidth="1"/>
    <col min="497" max="497" width="29.28515625" style="9" customWidth="1"/>
    <col min="498" max="540" width="3.85546875" style="9" customWidth="1"/>
    <col min="541" max="542" width="11.28515625" style="9" customWidth="1"/>
    <col min="543" max="543" width="23.7109375" style="9" customWidth="1"/>
    <col min="544" max="544" width="1.7109375" style="9" customWidth="1"/>
    <col min="545" max="545" width="14.7109375" style="9" bestFit="1" customWidth="1"/>
    <col min="546" max="546" width="12.7109375" style="9" bestFit="1" customWidth="1"/>
    <col min="547" max="751" width="8.85546875" style="9"/>
    <col min="752" max="752" width="1.7109375" style="9" customWidth="1"/>
    <col min="753" max="753" width="29.28515625" style="9" customWidth="1"/>
    <col min="754" max="796" width="3.85546875" style="9" customWidth="1"/>
    <col min="797" max="798" width="11.28515625" style="9" customWidth="1"/>
    <col min="799" max="799" width="23.7109375" style="9" customWidth="1"/>
    <col min="800" max="800" width="1.7109375" style="9" customWidth="1"/>
    <col min="801" max="801" width="14.7109375" style="9" bestFit="1" customWidth="1"/>
    <col min="802" max="802" width="12.7109375" style="9" bestFit="1" customWidth="1"/>
    <col min="803" max="1007" width="8.85546875" style="9"/>
    <col min="1008" max="1008" width="1.7109375" style="9" customWidth="1"/>
    <col min="1009" max="1009" width="29.28515625" style="9" customWidth="1"/>
    <col min="1010" max="1052" width="3.85546875" style="9" customWidth="1"/>
    <col min="1053" max="1054" width="11.28515625" style="9" customWidth="1"/>
    <col min="1055" max="1055" width="23.7109375" style="9" customWidth="1"/>
    <col min="1056" max="1056" width="1.7109375" style="9" customWidth="1"/>
    <col min="1057" max="1057" width="14.7109375" style="9" bestFit="1" customWidth="1"/>
    <col min="1058" max="1058" width="12.7109375" style="9" bestFit="1" customWidth="1"/>
    <col min="1059" max="1263" width="8.85546875" style="9"/>
    <col min="1264" max="1264" width="1.7109375" style="9" customWidth="1"/>
    <col min="1265" max="1265" width="29.28515625" style="9" customWidth="1"/>
    <col min="1266" max="1308" width="3.85546875" style="9" customWidth="1"/>
    <col min="1309" max="1310" width="11.28515625" style="9" customWidth="1"/>
    <col min="1311" max="1311" width="23.7109375" style="9" customWidth="1"/>
    <col min="1312" max="1312" width="1.7109375" style="9" customWidth="1"/>
    <col min="1313" max="1313" width="14.7109375" style="9" bestFit="1" customWidth="1"/>
    <col min="1314" max="1314" width="12.7109375" style="9" bestFit="1" customWidth="1"/>
    <col min="1315" max="1519" width="8.85546875" style="9"/>
    <col min="1520" max="1520" width="1.7109375" style="9" customWidth="1"/>
    <col min="1521" max="1521" width="29.28515625" style="9" customWidth="1"/>
    <col min="1522" max="1564" width="3.85546875" style="9" customWidth="1"/>
    <col min="1565" max="1566" width="11.28515625" style="9" customWidth="1"/>
    <col min="1567" max="1567" width="23.7109375" style="9" customWidth="1"/>
    <col min="1568" max="1568" width="1.7109375" style="9" customWidth="1"/>
    <col min="1569" max="1569" width="14.7109375" style="9" bestFit="1" customWidth="1"/>
    <col min="1570" max="1570" width="12.7109375" style="9" bestFit="1" customWidth="1"/>
    <col min="1571" max="1775" width="8.85546875" style="9"/>
    <col min="1776" max="1776" width="1.7109375" style="9" customWidth="1"/>
    <col min="1777" max="1777" width="29.28515625" style="9" customWidth="1"/>
    <col min="1778" max="1820" width="3.85546875" style="9" customWidth="1"/>
    <col min="1821" max="1822" width="11.28515625" style="9" customWidth="1"/>
    <col min="1823" max="1823" width="23.7109375" style="9" customWidth="1"/>
    <col min="1824" max="1824" width="1.7109375" style="9" customWidth="1"/>
    <col min="1825" max="1825" width="14.7109375" style="9" bestFit="1" customWidth="1"/>
    <col min="1826" max="1826" width="12.7109375" style="9" bestFit="1" customWidth="1"/>
    <col min="1827" max="2031" width="8.85546875" style="9"/>
    <col min="2032" max="2032" width="1.7109375" style="9" customWidth="1"/>
    <col min="2033" max="2033" width="29.28515625" style="9" customWidth="1"/>
    <col min="2034" max="2076" width="3.85546875" style="9" customWidth="1"/>
    <col min="2077" max="2078" width="11.28515625" style="9" customWidth="1"/>
    <col min="2079" max="2079" width="23.7109375" style="9" customWidth="1"/>
    <col min="2080" max="2080" width="1.7109375" style="9" customWidth="1"/>
    <col min="2081" max="2081" width="14.7109375" style="9" bestFit="1" customWidth="1"/>
    <col min="2082" max="2082" width="12.7109375" style="9" bestFit="1" customWidth="1"/>
    <col min="2083" max="2287" width="8.85546875" style="9"/>
    <col min="2288" max="2288" width="1.7109375" style="9" customWidth="1"/>
    <col min="2289" max="2289" width="29.28515625" style="9" customWidth="1"/>
    <col min="2290" max="2332" width="3.85546875" style="9" customWidth="1"/>
    <col min="2333" max="2334" width="11.28515625" style="9" customWidth="1"/>
    <col min="2335" max="2335" width="23.7109375" style="9" customWidth="1"/>
    <col min="2336" max="2336" width="1.7109375" style="9" customWidth="1"/>
    <col min="2337" max="2337" width="14.7109375" style="9" bestFit="1" customWidth="1"/>
    <col min="2338" max="2338" width="12.7109375" style="9" bestFit="1" customWidth="1"/>
    <col min="2339" max="2543" width="8.85546875" style="9"/>
    <col min="2544" max="2544" width="1.7109375" style="9" customWidth="1"/>
    <col min="2545" max="2545" width="29.28515625" style="9" customWidth="1"/>
    <col min="2546" max="2588" width="3.85546875" style="9" customWidth="1"/>
    <col min="2589" max="2590" width="11.28515625" style="9" customWidth="1"/>
    <col min="2591" max="2591" width="23.7109375" style="9" customWidth="1"/>
    <col min="2592" max="2592" width="1.7109375" style="9" customWidth="1"/>
    <col min="2593" max="2593" width="14.7109375" style="9" bestFit="1" customWidth="1"/>
    <col min="2594" max="2594" width="12.7109375" style="9" bestFit="1" customWidth="1"/>
    <col min="2595" max="2799" width="8.85546875" style="9"/>
    <col min="2800" max="2800" width="1.7109375" style="9" customWidth="1"/>
    <col min="2801" max="2801" width="29.28515625" style="9" customWidth="1"/>
    <col min="2802" max="2844" width="3.85546875" style="9" customWidth="1"/>
    <col min="2845" max="2846" width="11.28515625" style="9" customWidth="1"/>
    <col min="2847" max="2847" width="23.7109375" style="9" customWidth="1"/>
    <col min="2848" max="2848" width="1.7109375" style="9" customWidth="1"/>
    <col min="2849" max="2849" width="14.7109375" style="9" bestFit="1" customWidth="1"/>
    <col min="2850" max="2850" width="12.7109375" style="9" bestFit="1" customWidth="1"/>
    <col min="2851" max="3055" width="8.85546875" style="9"/>
    <col min="3056" max="3056" width="1.7109375" style="9" customWidth="1"/>
    <col min="3057" max="3057" width="29.28515625" style="9" customWidth="1"/>
    <col min="3058" max="3100" width="3.85546875" style="9" customWidth="1"/>
    <col min="3101" max="3102" width="11.28515625" style="9" customWidth="1"/>
    <col min="3103" max="3103" width="23.7109375" style="9" customWidth="1"/>
    <col min="3104" max="3104" width="1.7109375" style="9" customWidth="1"/>
    <col min="3105" max="3105" width="14.7109375" style="9" bestFit="1" customWidth="1"/>
    <col min="3106" max="3106" width="12.7109375" style="9" bestFit="1" customWidth="1"/>
    <col min="3107" max="3311" width="8.85546875" style="9"/>
    <col min="3312" max="3312" width="1.7109375" style="9" customWidth="1"/>
    <col min="3313" max="3313" width="29.28515625" style="9" customWidth="1"/>
    <col min="3314" max="3356" width="3.85546875" style="9" customWidth="1"/>
    <col min="3357" max="3358" width="11.28515625" style="9" customWidth="1"/>
    <col min="3359" max="3359" width="23.7109375" style="9" customWidth="1"/>
    <col min="3360" max="3360" width="1.7109375" style="9" customWidth="1"/>
    <col min="3361" max="3361" width="14.7109375" style="9" bestFit="1" customWidth="1"/>
    <col min="3362" max="3362" width="12.7109375" style="9" bestFit="1" customWidth="1"/>
    <col min="3363" max="3567" width="8.85546875" style="9"/>
    <col min="3568" max="3568" width="1.7109375" style="9" customWidth="1"/>
    <col min="3569" max="3569" width="29.28515625" style="9" customWidth="1"/>
    <col min="3570" max="3612" width="3.85546875" style="9" customWidth="1"/>
    <col min="3613" max="3614" width="11.28515625" style="9" customWidth="1"/>
    <col min="3615" max="3615" width="23.7109375" style="9" customWidth="1"/>
    <col min="3616" max="3616" width="1.7109375" style="9" customWidth="1"/>
    <col min="3617" max="3617" width="14.7109375" style="9" bestFit="1" customWidth="1"/>
    <col min="3618" max="3618" width="12.7109375" style="9" bestFit="1" customWidth="1"/>
    <col min="3619" max="3823" width="8.85546875" style="9"/>
    <col min="3824" max="3824" width="1.7109375" style="9" customWidth="1"/>
    <col min="3825" max="3825" width="29.28515625" style="9" customWidth="1"/>
    <col min="3826" max="3868" width="3.85546875" style="9" customWidth="1"/>
    <col min="3869" max="3870" width="11.28515625" style="9" customWidth="1"/>
    <col min="3871" max="3871" width="23.7109375" style="9" customWidth="1"/>
    <col min="3872" max="3872" width="1.7109375" style="9" customWidth="1"/>
    <col min="3873" max="3873" width="14.7109375" style="9" bestFit="1" customWidth="1"/>
    <col min="3874" max="3874" width="12.7109375" style="9" bestFit="1" customWidth="1"/>
    <col min="3875" max="4079" width="8.85546875" style="9"/>
    <col min="4080" max="4080" width="1.7109375" style="9" customWidth="1"/>
    <col min="4081" max="4081" width="29.28515625" style="9" customWidth="1"/>
    <col min="4082" max="4124" width="3.85546875" style="9" customWidth="1"/>
    <col min="4125" max="4126" width="11.28515625" style="9" customWidth="1"/>
    <col min="4127" max="4127" width="23.7109375" style="9" customWidth="1"/>
    <col min="4128" max="4128" width="1.7109375" style="9" customWidth="1"/>
    <col min="4129" max="4129" width="14.7109375" style="9" bestFit="1" customWidth="1"/>
    <col min="4130" max="4130" width="12.7109375" style="9" bestFit="1" customWidth="1"/>
    <col min="4131" max="4335" width="8.85546875" style="9"/>
    <col min="4336" max="4336" width="1.7109375" style="9" customWidth="1"/>
    <col min="4337" max="4337" width="29.28515625" style="9" customWidth="1"/>
    <col min="4338" max="4380" width="3.85546875" style="9" customWidth="1"/>
    <col min="4381" max="4382" width="11.28515625" style="9" customWidth="1"/>
    <col min="4383" max="4383" width="23.7109375" style="9" customWidth="1"/>
    <col min="4384" max="4384" width="1.7109375" style="9" customWidth="1"/>
    <col min="4385" max="4385" width="14.7109375" style="9" bestFit="1" customWidth="1"/>
    <col min="4386" max="4386" width="12.7109375" style="9" bestFit="1" customWidth="1"/>
    <col min="4387" max="4591" width="8.85546875" style="9"/>
    <col min="4592" max="4592" width="1.7109375" style="9" customWidth="1"/>
    <col min="4593" max="4593" width="29.28515625" style="9" customWidth="1"/>
    <col min="4594" max="4636" width="3.85546875" style="9" customWidth="1"/>
    <col min="4637" max="4638" width="11.28515625" style="9" customWidth="1"/>
    <col min="4639" max="4639" width="23.7109375" style="9" customWidth="1"/>
    <col min="4640" max="4640" width="1.7109375" style="9" customWidth="1"/>
    <col min="4641" max="4641" width="14.7109375" style="9" bestFit="1" customWidth="1"/>
    <col min="4642" max="4642" width="12.7109375" style="9" bestFit="1" customWidth="1"/>
    <col min="4643" max="4847" width="8.85546875" style="9"/>
    <col min="4848" max="4848" width="1.7109375" style="9" customWidth="1"/>
    <col min="4849" max="4849" width="29.28515625" style="9" customWidth="1"/>
    <col min="4850" max="4892" width="3.85546875" style="9" customWidth="1"/>
    <col min="4893" max="4894" width="11.28515625" style="9" customWidth="1"/>
    <col min="4895" max="4895" width="23.7109375" style="9" customWidth="1"/>
    <col min="4896" max="4896" width="1.7109375" style="9" customWidth="1"/>
    <col min="4897" max="4897" width="14.7109375" style="9" bestFit="1" customWidth="1"/>
    <col min="4898" max="4898" width="12.7109375" style="9" bestFit="1" customWidth="1"/>
    <col min="4899" max="5103" width="8.85546875" style="9"/>
    <col min="5104" max="5104" width="1.7109375" style="9" customWidth="1"/>
    <col min="5105" max="5105" width="29.28515625" style="9" customWidth="1"/>
    <col min="5106" max="5148" width="3.85546875" style="9" customWidth="1"/>
    <col min="5149" max="5150" width="11.28515625" style="9" customWidth="1"/>
    <col min="5151" max="5151" width="23.7109375" style="9" customWidth="1"/>
    <col min="5152" max="5152" width="1.7109375" style="9" customWidth="1"/>
    <col min="5153" max="5153" width="14.7109375" style="9" bestFit="1" customWidth="1"/>
    <col min="5154" max="5154" width="12.7109375" style="9" bestFit="1" customWidth="1"/>
    <col min="5155" max="5359" width="8.85546875" style="9"/>
    <col min="5360" max="5360" width="1.7109375" style="9" customWidth="1"/>
    <col min="5361" max="5361" width="29.28515625" style="9" customWidth="1"/>
    <col min="5362" max="5404" width="3.85546875" style="9" customWidth="1"/>
    <col min="5405" max="5406" width="11.28515625" style="9" customWidth="1"/>
    <col min="5407" max="5407" width="23.7109375" style="9" customWidth="1"/>
    <col min="5408" max="5408" width="1.7109375" style="9" customWidth="1"/>
    <col min="5409" max="5409" width="14.7109375" style="9" bestFit="1" customWidth="1"/>
    <col min="5410" max="5410" width="12.7109375" style="9" bestFit="1" customWidth="1"/>
    <col min="5411" max="5615" width="8.85546875" style="9"/>
    <col min="5616" max="5616" width="1.7109375" style="9" customWidth="1"/>
    <col min="5617" max="5617" width="29.28515625" style="9" customWidth="1"/>
    <col min="5618" max="5660" width="3.85546875" style="9" customWidth="1"/>
    <col min="5661" max="5662" width="11.28515625" style="9" customWidth="1"/>
    <col min="5663" max="5663" width="23.7109375" style="9" customWidth="1"/>
    <col min="5664" max="5664" width="1.7109375" style="9" customWidth="1"/>
    <col min="5665" max="5665" width="14.7109375" style="9" bestFit="1" customWidth="1"/>
    <col min="5666" max="5666" width="12.7109375" style="9" bestFit="1" customWidth="1"/>
    <col min="5667" max="5871" width="8.85546875" style="9"/>
    <col min="5872" max="5872" width="1.7109375" style="9" customWidth="1"/>
    <col min="5873" max="5873" width="29.28515625" style="9" customWidth="1"/>
    <col min="5874" max="5916" width="3.85546875" style="9" customWidth="1"/>
    <col min="5917" max="5918" width="11.28515625" style="9" customWidth="1"/>
    <col min="5919" max="5919" width="23.7109375" style="9" customWidth="1"/>
    <col min="5920" max="5920" width="1.7109375" style="9" customWidth="1"/>
    <col min="5921" max="5921" width="14.7109375" style="9" bestFit="1" customWidth="1"/>
    <col min="5922" max="5922" width="12.7109375" style="9" bestFit="1" customWidth="1"/>
    <col min="5923" max="6127" width="8.85546875" style="9"/>
    <col min="6128" max="6128" width="1.7109375" style="9" customWidth="1"/>
    <col min="6129" max="6129" width="29.28515625" style="9" customWidth="1"/>
    <col min="6130" max="6172" width="3.85546875" style="9" customWidth="1"/>
    <col min="6173" max="6174" width="11.28515625" style="9" customWidth="1"/>
    <col min="6175" max="6175" width="23.7109375" style="9" customWidth="1"/>
    <col min="6176" max="6176" width="1.7109375" style="9" customWidth="1"/>
    <col min="6177" max="6177" width="14.7109375" style="9" bestFit="1" customWidth="1"/>
    <col min="6178" max="6178" width="12.7109375" style="9" bestFit="1" customWidth="1"/>
    <col min="6179" max="6383" width="8.85546875" style="9"/>
    <col min="6384" max="6384" width="1.7109375" style="9" customWidth="1"/>
    <col min="6385" max="6385" width="29.28515625" style="9" customWidth="1"/>
    <col min="6386" max="6428" width="3.85546875" style="9" customWidth="1"/>
    <col min="6429" max="6430" width="11.28515625" style="9" customWidth="1"/>
    <col min="6431" max="6431" width="23.7109375" style="9" customWidth="1"/>
    <col min="6432" max="6432" width="1.7109375" style="9" customWidth="1"/>
    <col min="6433" max="6433" width="14.7109375" style="9" bestFit="1" customWidth="1"/>
    <col min="6434" max="6434" width="12.7109375" style="9" bestFit="1" customWidth="1"/>
    <col min="6435" max="6639" width="8.85546875" style="9"/>
    <col min="6640" max="6640" width="1.7109375" style="9" customWidth="1"/>
    <col min="6641" max="6641" width="29.28515625" style="9" customWidth="1"/>
    <col min="6642" max="6684" width="3.85546875" style="9" customWidth="1"/>
    <col min="6685" max="6686" width="11.28515625" style="9" customWidth="1"/>
    <col min="6687" max="6687" width="23.7109375" style="9" customWidth="1"/>
    <col min="6688" max="6688" width="1.7109375" style="9" customWidth="1"/>
    <col min="6689" max="6689" width="14.7109375" style="9" bestFit="1" customWidth="1"/>
    <col min="6690" max="6690" width="12.7109375" style="9" bestFit="1" customWidth="1"/>
    <col min="6691" max="6895" width="8.85546875" style="9"/>
    <col min="6896" max="6896" width="1.7109375" style="9" customWidth="1"/>
    <col min="6897" max="6897" width="29.28515625" style="9" customWidth="1"/>
    <col min="6898" max="6940" width="3.85546875" style="9" customWidth="1"/>
    <col min="6941" max="6942" width="11.28515625" style="9" customWidth="1"/>
    <col min="6943" max="6943" width="23.7109375" style="9" customWidth="1"/>
    <col min="6944" max="6944" width="1.7109375" style="9" customWidth="1"/>
    <col min="6945" max="6945" width="14.7109375" style="9" bestFit="1" customWidth="1"/>
    <col min="6946" max="6946" width="12.7109375" style="9" bestFit="1" customWidth="1"/>
    <col min="6947" max="7151" width="8.85546875" style="9"/>
    <col min="7152" max="7152" width="1.7109375" style="9" customWidth="1"/>
    <col min="7153" max="7153" width="29.28515625" style="9" customWidth="1"/>
    <col min="7154" max="7196" width="3.85546875" style="9" customWidth="1"/>
    <col min="7197" max="7198" width="11.28515625" style="9" customWidth="1"/>
    <col min="7199" max="7199" width="23.7109375" style="9" customWidth="1"/>
    <col min="7200" max="7200" width="1.7109375" style="9" customWidth="1"/>
    <col min="7201" max="7201" width="14.7109375" style="9" bestFit="1" customWidth="1"/>
    <col min="7202" max="7202" width="12.7109375" style="9" bestFit="1" customWidth="1"/>
    <col min="7203" max="7407" width="8.85546875" style="9"/>
    <col min="7408" max="7408" width="1.7109375" style="9" customWidth="1"/>
    <col min="7409" max="7409" width="29.28515625" style="9" customWidth="1"/>
    <col min="7410" max="7452" width="3.85546875" style="9" customWidth="1"/>
    <col min="7453" max="7454" width="11.28515625" style="9" customWidth="1"/>
    <col min="7455" max="7455" width="23.7109375" style="9" customWidth="1"/>
    <col min="7456" max="7456" width="1.7109375" style="9" customWidth="1"/>
    <col min="7457" max="7457" width="14.7109375" style="9" bestFit="1" customWidth="1"/>
    <col min="7458" max="7458" width="12.7109375" style="9" bestFit="1" customWidth="1"/>
    <col min="7459" max="7663" width="8.85546875" style="9"/>
    <col min="7664" max="7664" width="1.7109375" style="9" customWidth="1"/>
    <col min="7665" max="7665" width="29.28515625" style="9" customWidth="1"/>
    <col min="7666" max="7708" width="3.85546875" style="9" customWidth="1"/>
    <col min="7709" max="7710" width="11.28515625" style="9" customWidth="1"/>
    <col min="7711" max="7711" width="23.7109375" style="9" customWidth="1"/>
    <col min="7712" max="7712" width="1.7109375" style="9" customWidth="1"/>
    <col min="7713" max="7713" width="14.7109375" style="9" bestFit="1" customWidth="1"/>
    <col min="7714" max="7714" width="12.7109375" style="9" bestFit="1" customWidth="1"/>
    <col min="7715" max="7919" width="8.85546875" style="9"/>
    <col min="7920" max="7920" width="1.7109375" style="9" customWidth="1"/>
    <col min="7921" max="7921" width="29.28515625" style="9" customWidth="1"/>
    <col min="7922" max="7964" width="3.85546875" style="9" customWidth="1"/>
    <col min="7965" max="7966" width="11.28515625" style="9" customWidth="1"/>
    <col min="7967" max="7967" width="23.7109375" style="9" customWidth="1"/>
    <col min="7968" max="7968" width="1.7109375" style="9" customWidth="1"/>
    <col min="7969" max="7969" width="14.7109375" style="9" bestFit="1" customWidth="1"/>
    <col min="7970" max="7970" width="12.7109375" style="9" bestFit="1" customWidth="1"/>
    <col min="7971" max="8175" width="8.85546875" style="9"/>
    <col min="8176" max="8176" width="1.7109375" style="9" customWidth="1"/>
    <col min="8177" max="8177" width="29.28515625" style="9" customWidth="1"/>
    <col min="8178" max="8220" width="3.85546875" style="9" customWidth="1"/>
    <col min="8221" max="8222" width="11.28515625" style="9" customWidth="1"/>
    <col min="8223" max="8223" width="23.7109375" style="9" customWidth="1"/>
    <col min="8224" max="8224" width="1.7109375" style="9" customWidth="1"/>
    <col min="8225" max="8225" width="14.7109375" style="9" bestFit="1" customWidth="1"/>
    <col min="8226" max="8226" width="12.7109375" style="9" bestFit="1" customWidth="1"/>
    <col min="8227" max="8431" width="8.85546875" style="9"/>
    <col min="8432" max="8432" width="1.7109375" style="9" customWidth="1"/>
    <col min="8433" max="8433" width="29.28515625" style="9" customWidth="1"/>
    <col min="8434" max="8476" width="3.85546875" style="9" customWidth="1"/>
    <col min="8477" max="8478" width="11.28515625" style="9" customWidth="1"/>
    <col min="8479" max="8479" width="23.7109375" style="9" customWidth="1"/>
    <col min="8480" max="8480" width="1.7109375" style="9" customWidth="1"/>
    <col min="8481" max="8481" width="14.7109375" style="9" bestFit="1" customWidth="1"/>
    <col min="8482" max="8482" width="12.7109375" style="9" bestFit="1" customWidth="1"/>
    <col min="8483" max="8687" width="8.85546875" style="9"/>
    <col min="8688" max="8688" width="1.7109375" style="9" customWidth="1"/>
    <col min="8689" max="8689" width="29.28515625" style="9" customWidth="1"/>
    <col min="8690" max="8732" width="3.85546875" style="9" customWidth="1"/>
    <col min="8733" max="8734" width="11.28515625" style="9" customWidth="1"/>
    <col min="8735" max="8735" width="23.7109375" style="9" customWidth="1"/>
    <col min="8736" max="8736" width="1.7109375" style="9" customWidth="1"/>
    <col min="8737" max="8737" width="14.7109375" style="9" bestFit="1" customWidth="1"/>
    <col min="8738" max="8738" width="12.7109375" style="9" bestFit="1" customWidth="1"/>
    <col min="8739" max="8943" width="8.85546875" style="9"/>
    <col min="8944" max="8944" width="1.7109375" style="9" customWidth="1"/>
    <col min="8945" max="8945" width="29.28515625" style="9" customWidth="1"/>
    <col min="8946" max="8988" width="3.85546875" style="9" customWidth="1"/>
    <col min="8989" max="8990" width="11.28515625" style="9" customWidth="1"/>
    <col min="8991" max="8991" width="23.7109375" style="9" customWidth="1"/>
    <col min="8992" max="8992" width="1.7109375" style="9" customWidth="1"/>
    <col min="8993" max="8993" width="14.7109375" style="9" bestFit="1" customWidth="1"/>
    <col min="8994" max="8994" width="12.7109375" style="9" bestFit="1" customWidth="1"/>
    <col min="8995" max="9199" width="8.85546875" style="9"/>
    <col min="9200" max="9200" width="1.7109375" style="9" customWidth="1"/>
    <col min="9201" max="9201" width="29.28515625" style="9" customWidth="1"/>
    <col min="9202" max="9244" width="3.85546875" style="9" customWidth="1"/>
    <col min="9245" max="9246" width="11.28515625" style="9" customWidth="1"/>
    <col min="9247" max="9247" width="23.7109375" style="9" customWidth="1"/>
    <col min="9248" max="9248" width="1.7109375" style="9" customWidth="1"/>
    <col min="9249" max="9249" width="14.7109375" style="9" bestFit="1" customWidth="1"/>
    <col min="9250" max="9250" width="12.7109375" style="9" bestFit="1" customWidth="1"/>
    <col min="9251" max="9455" width="8.85546875" style="9"/>
    <col min="9456" max="9456" width="1.7109375" style="9" customWidth="1"/>
    <col min="9457" max="9457" width="29.28515625" style="9" customWidth="1"/>
    <col min="9458" max="9500" width="3.85546875" style="9" customWidth="1"/>
    <col min="9501" max="9502" width="11.28515625" style="9" customWidth="1"/>
    <col min="9503" max="9503" width="23.7109375" style="9" customWidth="1"/>
    <col min="9504" max="9504" width="1.7109375" style="9" customWidth="1"/>
    <col min="9505" max="9505" width="14.7109375" style="9" bestFit="1" customWidth="1"/>
    <col min="9506" max="9506" width="12.7109375" style="9" bestFit="1" customWidth="1"/>
    <col min="9507" max="9711" width="8.85546875" style="9"/>
    <col min="9712" max="9712" width="1.7109375" style="9" customWidth="1"/>
    <col min="9713" max="9713" width="29.28515625" style="9" customWidth="1"/>
    <col min="9714" max="9756" width="3.85546875" style="9" customWidth="1"/>
    <col min="9757" max="9758" width="11.28515625" style="9" customWidth="1"/>
    <col min="9759" max="9759" width="23.7109375" style="9" customWidth="1"/>
    <col min="9760" max="9760" width="1.7109375" style="9" customWidth="1"/>
    <col min="9761" max="9761" width="14.7109375" style="9" bestFit="1" customWidth="1"/>
    <col min="9762" max="9762" width="12.7109375" style="9" bestFit="1" customWidth="1"/>
    <col min="9763" max="9967" width="8.85546875" style="9"/>
    <col min="9968" max="9968" width="1.7109375" style="9" customWidth="1"/>
    <col min="9969" max="9969" width="29.28515625" style="9" customWidth="1"/>
    <col min="9970" max="10012" width="3.85546875" style="9" customWidth="1"/>
    <col min="10013" max="10014" width="11.28515625" style="9" customWidth="1"/>
    <col min="10015" max="10015" width="23.7109375" style="9" customWidth="1"/>
    <col min="10016" max="10016" width="1.7109375" style="9" customWidth="1"/>
    <col min="10017" max="10017" width="14.7109375" style="9" bestFit="1" customWidth="1"/>
    <col min="10018" max="10018" width="12.7109375" style="9" bestFit="1" customWidth="1"/>
    <col min="10019" max="10223" width="8.85546875" style="9"/>
    <col min="10224" max="10224" width="1.7109375" style="9" customWidth="1"/>
    <col min="10225" max="10225" width="29.28515625" style="9" customWidth="1"/>
    <col min="10226" max="10268" width="3.85546875" style="9" customWidth="1"/>
    <col min="10269" max="10270" width="11.28515625" style="9" customWidth="1"/>
    <col min="10271" max="10271" width="23.7109375" style="9" customWidth="1"/>
    <col min="10272" max="10272" width="1.7109375" style="9" customWidth="1"/>
    <col min="10273" max="10273" width="14.7109375" style="9" bestFit="1" customWidth="1"/>
    <col min="10274" max="10274" width="12.7109375" style="9" bestFit="1" customWidth="1"/>
    <col min="10275" max="10479" width="8.85546875" style="9"/>
    <col min="10480" max="10480" width="1.7109375" style="9" customWidth="1"/>
    <col min="10481" max="10481" width="29.28515625" style="9" customWidth="1"/>
    <col min="10482" max="10524" width="3.85546875" style="9" customWidth="1"/>
    <col min="10525" max="10526" width="11.28515625" style="9" customWidth="1"/>
    <col min="10527" max="10527" width="23.7109375" style="9" customWidth="1"/>
    <col min="10528" max="10528" width="1.7109375" style="9" customWidth="1"/>
    <col min="10529" max="10529" width="14.7109375" style="9" bestFit="1" customWidth="1"/>
    <col min="10530" max="10530" width="12.7109375" style="9" bestFit="1" customWidth="1"/>
    <col min="10531" max="10735" width="8.85546875" style="9"/>
    <col min="10736" max="10736" width="1.7109375" style="9" customWidth="1"/>
    <col min="10737" max="10737" width="29.28515625" style="9" customWidth="1"/>
    <col min="10738" max="10780" width="3.85546875" style="9" customWidth="1"/>
    <col min="10781" max="10782" width="11.28515625" style="9" customWidth="1"/>
    <col min="10783" max="10783" width="23.7109375" style="9" customWidth="1"/>
    <col min="10784" max="10784" width="1.7109375" style="9" customWidth="1"/>
    <col min="10785" max="10785" width="14.7109375" style="9" bestFit="1" customWidth="1"/>
    <col min="10786" max="10786" width="12.7109375" style="9" bestFit="1" customWidth="1"/>
    <col min="10787" max="10991" width="8.85546875" style="9"/>
    <col min="10992" max="10992" width="1.7109375" style="9" customWidth="1"/>
    <col min="10993" max="10993" width="29.28515625" style="9" customWidth="1"/>
    <col min="10994" max="11036" width="3.85546875" style="9" customWidth="1"/>
    <col min="11037" max="11038" width="11.28515625" style="9" customWidth="1"/>
    <col min="11039" max="11039" width="23.7109375" style="9" customWidth="1"/>
    <col min="11040" max="11040" width="1.7109375" style="9" customWidth="1"/>
    <col min="11041" max="11041" width="14.7109375" style="9" bestFit="1" customWidth="1"/>
    <col min="11042" max="11042" width="12.7109375" style="9" bestFit="1" customWidth="1"/>
    <col min="11043" max="11247" width="8.85546875" style="9"/>
    <col min="11248" max="11248" width="1.7109375" style="9" customWidth="1"/>
    <col min="11249" max="11249" width="29.28515625" style="9" customWidth="1"/>
    <col min="11250" max="11292" width="3.85546875" style="9" customWidth="1"/>
    <col min="11293" max="11294" width="11.28515625" style="9" customWidth="1"/>
    <col min="11295" max="11295" width="23.7109375" style="9" customWidth="1"/>
    <col min="11296" max="11296" width="1.7109375" style="9" customWidth="1"/>
    <col min="11297" max="11297" width="14.7109375" style="9" bestFit="1" customWidth="1"/>
    <col min="11298" max="11298" width="12.7109375" style="9" bestFit="1" customWidth="1"/>
    <col min="11299" max="11503" width="8.85546875" style="9"/>
    <col min="11504" max="11504" width="1.7109375" style="9" customWidth="1"/>
    <col min="11505" max="11505" width="29.28515625" style="9" customWidth="1"/>
    <col min="11506" max="11548" width="3.85546875" style="9" customWidth="1"/>
    <col min="11549" max="11550" width="11.28515625" style="9" customWidth="1"/>
    <col min="11551" max="11551" width="23.7109375" style="9" customWidth="1"/>
    <col min="11552" max="11552" width="1.7109375" style="9" customWidth="1"/>
    <col min="11553" max="11553" width="14.7109375" style="9" bestFit="1" customWidth="1"/>
    <col min="11554" max="11554" width="12.7109375" style="9" bestFit="1" customWidth="1"/>
    <col min="11555" max="11759" width="8.85546875" style="9"/>
    <col min="11760" max="11760" width="1.7109375" style="9" customWidth="1"/>
    <col min="11761" max="11761" width="29.28515625" style="9" customWidth="1"/>
    <col min="11762" max="11804" width="3.85546875" style="9" customWidth="1"/>
    <col min="11805" max="11806" width="11.28515625" style="9" customWidth="1"/>
    <col min="11807" max="11807" width="23.7109375" style="9" customWidth="1"/>
    <col min="11808" max="11808" width="1.7109375" style="9" customWidth="1"/>
    <col min="11809" max="11809" width="14.7109375" style="9" bestFit="1" customWidth="1"/>
    <col min="11810" max="11810" width="12.7109375" style="9" bestFit="1" customWidth="1"/>
    <col min="11811" max="12015" width="8.85546875" style="9"/>
    <col min="12016" max="12016" width="1.7109375" style="9" customWidth="1"/>
    <col min="12017" max="12017" width="29.28515625" style="9" customWidth="1"/>
    <col min="12018" max="12060" width="3.85546875" style="9" customWidth="1"/>
    <col min="12061" max="12062" width="11.28515625" style="9" customWidth="1"/>
    <col min="12063" max="12063" width="23.7109375" style="9" customWidth="1"/>
    <col min="12064" max="12064" width="1.7109375" style="9" customWidth="1"/>
    <col min="12065" max="12065" width="14.7109375" style="9" bestFit="1" customWidth="1"/>
    <col min="12066" max="12066" width="12.7109375" style="9" bestFit="1" customWidth="1"/>
    <col min="12067" max="12271" width="8.85546875" style="9"/>
    <col min="12272" max="12272" width="1.7109375" style="9" customWidth="1"/>
    <col min="12273" max="12273" width="29.28515625" style="9" customWidth="1"/>
    <col min="12274" max="12316" width="3.85546875" style="9" customWidth="1"/>
    <col min="12317" max="12318" width="11.28515625" style="9" customWidth="1"/>
    <col min="12319" max="12319" width="23.7109375" style="9" customWidth="1"/>
    <col min="12320" max="12320" width="1.7109375" style="9" customWidth="1"/>
    <col min="12321" max="12321" width="14.7109375" style="9" bestFit="1" customWidth="1"/>
    <col min="12322" max="12322" width="12.7109375" style="9" bestFit="1" customWidth="1"/>
    <col min="12323" max="12527" width="8.85546875" style="9"/>
    <col min="12528" max="12528" width="1.7109375" style="9" customWidth="1"/>
    <col min="12529" max="12529" width="29.28515625" style="9" customWidth="1"/>
    <col min="12530" max="12572" width="3.85546875" style="9" customWidth="1"/>
    <col min="12573" max="12574" width="11.28515625" style="9" customWidth="1"/>
    <col min="12575" max="12575" width="23.7109375" style="9" customWidth="1"/>
    <col min="12576" max="12576" width="1.7109375" style="9" customWidth="1"/>
    <col min="12577" max="12577" width="14.7109375" style="9" bestFit="1" customWidth="1"/>
    <col min="12578" max="12578" width="12.7109375" style="9" bestFit="1" customWidth="1"/>
    <col min="12579" max="12783" width="8.85546875" style="9"/>
    <col min="12784" max="12784" width="1.7109375" style="9" customWidth="1"/>
    <col min="12785" max="12785" width="29.28515625" style="9" customWidth="1"/>
    <col min="12786" max="12828" width="3.85546875" style="9" customWidth="1"/>
    <col min="12829" max="12830" width="11.28515625" style="9" customWidth="1"/>
    <col min="12831" max="12831" width="23.7109375" style="9" customWidth="1"/>
    <col min="12832" max="12832" width="1.7109375" style="9" customWidth="1"/>
    <col min="12833" max="12833" width="14.7109375" style="9" bestFit="1" customWidth="1"/>
    <col min="12834" max="12834" width="12.7109375" style="9" bestFit="1" customWidth="1"/>
    <col min="12835" max="13039" width="8.85546875" style="9"/>
    <col min="13040" max="13040" width="1.7109375" style="9" customWidth="1"/>
    <col min="13041" max="13041" width="29.28515625" style="9" customWidth="1"/>
    <col min="13042" max="13084" width="3.85546875" style="9" customWidth="1"/>
    <col min="13085" max="13086" width="11.28515625" style="9" customWidth="1"/>
    <col min="13087" max="13087" width="23.7109375" style="9" customWidth="1"/>
    <col min="13088" max="13088" width="1.7109375" style="9" customWidth="1"/>
    <col min="13089" max="13089" width="14.7109375" style="9" bestFit="1" customWidth="1"/>
    <col min="13090" max="13090" width="12.7109375" style="9" bestFit="1" customWidth="1"/>
    <col min="13091" max="13295" width="8.85546875" style="9"/>
    <col min="13296" max="13296" width="1.7109375" style="9" customWidth="1"/>
    <col min="13297" max="13297" width="29.28515625" style="9" customWidth="1"/>
    <col min="13298" max="13340" width="3.85546875" style="9" customWidth="1"/>
    <col min="13341" max="13342" width="11.28515625" style="9" customWidth="1"/>
    <col min="13343" max="13343" width="23.7109375" style="9" customWidth="1"/>
    <col min="13344" max="13344" width="1.7109375" style="9" customWidth="1"/>
    <col min="13345" max="13345" width="14.7109375" style="9" bestFit="1" customWidth="1"/>
    <col min="13346" max="13346" width="12.7109375" style="9" bestFit="1" customWidth="1"/>
    <col min="13347" max="13551" width="8.85546875" style="9"/>
    <col min="13552" max="13552" width="1.7109375" style="9" customWidth="1"/>
    <col min="13553" max="13553" width="29.28515625" style="9" customWidth="1"/>
    <col min="13554" max="13596" width="3.85546875" style="9" customWidth="1"/>
    <col min="13597" max="13598" width="11.28515625" style="9" customWidth="1"/>
    <col min="13599" max="13599" width="23.7109375" style="9" customWidth="1"/>
    <col min="13600" max="13600" width="1.7109375" style="9" customWidth="1"/>
    <col min="13601" max="13601" width="14.7109375" style="9" bestFit="1" customWidth="1"/>
    <col min="13602" max="13602" width="12.7109375" style="9" bestFit="1" customWidth="1"/>
    <col min="13603" max="13807" width="8.85546875" style="9"/>
    <col min="13808" max="13808" width="1.7109375" style="9" customWidth="1"/>
    <col min="13809" max="13809" width="29.28515625" style="9" customWidth="1"/>
    <col min="13810" max="13852" width="3.85546875" style="9" customWidth="1"/>
    <col min="13853" max="13854" width="11.28515625" style="9" customWidth="1"/>
    <col min="13855" max="13855" width="23.7109375" style="9" customWidth="1"/>
    <col min="13856" max="13856" width="1.7109375" style="9" customWidth="1"/>
    <col min="13857" max="13857" width="14.7109375" style="9" bestFit="1" customWidth="1"/>
    <col min="13858" max="13858" width="12.7109375" style="9" bestFit="1" customWidth="1"/>
    <col min="13859" max="14063" width="8.85546875" style="9"/>
    <col min="14064" max="14064" width="1.7109375" style="9" customWidth="1"/>
    <col min="14065" max="14065" width="29.28515625" style="9" customWidth="1"/>
    <col min="14066" max="14108" width="3.85546875" style="9" customWidth="1"/>
    <col min="14109" max="14110" width="11.28515625" style="9" customWidth="1"/>
    <col min="14111" max="14111" width="23.7109375" style="9" customWidth="1"/>
    <col min="14112" max="14112" width="1.7109375" style="9" customWidth="1"/>
    <col min="14113" max="14113" width="14.7109375" style="9" bestFit="1" customWidth="1"/>
    <col min="14114" max="14114" width="12.7109375" style="9" bestFit="1" customWidth="1"/>
    <col min="14115" max="14319" width="8.85546875" style="9"/>
    <col min="14320" max="14320" width="1.7109375" style="9" customWidth="1"/>
    <col min="14321" max="14321" width="29.28515625" style="9" customWidth="1"/>
    <col min="14322" max="14364" width="3.85546875" style="9" customWidth="1"/>
    <col min="14365" max="14366" width="11.28515625" style="9" customWidth="1"/>
    <col min="14367" max="14367" width="23.7109375" style="9" customWidth="1"/>
    <col min="14368" max="14368" width="1.7109375" style="9" customWidth="1"/>
    <col min="14369" max="14369" width="14.7109375" style="9" bestFit="1" customWidth="1"/>
    <col min="14370" max="14370" width="12.7109375" style="9" bestFit="1" customWidth="1"/>
    <col min="14371" max="14575" width="8.85546875" style="9"/>
    <col min="14576" max="14576" width="1.7109375" style="9" customWidth="1"/>
    <col min="14577" max="14577" width="29.28515625" style="9" customWidth="1"/>
    <col min="14578" max="14620" width="3.85546875" style="9" customWidth="1"/>
    <col min="14621" max="14622" width="11.28515625" style="9" customWidth="1"/>
    <col min="14623" max="14623" width="23.7109375" style="9" customWidth="1"/>
    <col min="14624" max="14624" width="1.7109375" style="9" customWidth="1"/>
    <col min="14625" max="14625" width="14.7109375" style="9" bestFit="1" customWidth="1"/>
    <col min="14626" max="14626" width="12.7109375" style="9" bestFit="1" customWidth="1"/>
    <col min="14627" max="14831" width="8.85546875" style="9"/>
    <col min="14832" max="14832" width="1.7109375" style="9" customWidth="1"/>
    <col min="14833" max="14833" width="29.28515625" style="9" customWidth="1"/>
    <col min="14834" max="14876" width="3.85546875" style="9" customWidth="1"/>
    <col min="14877" max="14878" width="11.28515625" style="9" customWidth="1"/>
    <col min="14879" max="14879" width="23.7109375" style="9" customWidth="1"/>
    <col min="14880" max="14880" width="1.7109375" style="9" customWidth="1"/>
    <col min="14881" max="14881" width="14.7109375" style="9" bestFit="1" customWidth="1"/>
    <col min="14882" max="14882" width="12.7109375" style="9" bestFit="1" customWidth="1"/>
    <col min="14883" max="15087" width="8.85546875" style="9"/>
    <col min="15088" max="15088" width="1.7109375" style="9" customWidth="1"/>
    <col min="15089" max="15089" width="29.28515625" style="9" customWidth="1"/>
    <col min="15090" max="15132" width="3.85546875" style="9" customWidth="1"/>
    <col min="15133" max="15134" width="11.28515625" style="9" customWidth="1"/>
    <col min="15135" max="15135" width="23.7109375" style="9" customWidth="1"/>
    <col min="15136" max="15136" width="1.7109375" style="9" customWidth="1"/>
    <col min="15137" max="15137" width="14.7109375" style="9" bestFit="1" customWidth="1"/>
    <col min="15138" max="15138" width="12.7109375" style="9" bestFit="1" customWidth="1"/>
    <col min="15139" max="15343" width="8.85546875" style="9"/>
    <col min="15344" max="15344" width="1.7109375" style="9" customWidth="1"/>
    <col min="15345" max="15345" width="29.28515625" style="9" customWidth="1"/>
    <col min="15346" max="15388" width="3.85546875" style="9" customWidth="1"/>
    <col min="15389" max="15390" width="11.28515625" style="9" customWidth="1"/>
    <col min="15391" max="15391" width="23.7109375" style="9" customWidth="1"/>
    <col min="15392" max="15392" width="1.7109375" style="9" customWidth="1"/>
    <col min="15393" max="15393" width="14.7109375" style="9" bestFit="1" customWidth="1"/>
    <col min="15394" max="15394" width="12.7109375" style="9" bestFit="1" customWidth="1"/>
    <col min="15395" max="15599" width="8.85546875" style="9"/>
    <col min="15600" max="15600" width="1.7109375" style="9" customWidth="1"/>
    <col min="15601" max="15601" width="29.28515625" style="9" customWidth="1"/>
    <col min="15602" max="15644" width="3.85546875" style="9" customWidth="1"/>
    <col min="15645" max="15646" width="11.28515625" style="9" customWidth="1"/>
    <col min="15647" max="15647" width="23.7109375" style="9" customWidth="1"/>
    <col min="15648" max="15648" width="1.7109375" style="9" customWidth="1"/>
    <col min="15649" max="15649" width="14.7109375" style="9" bestFit="1" customWidth="1"/>
    <col min="15650" max="15650" width="12.7109375" style="9" bestFit="1" customWidth="1"/>
    <col min="15651" max="15855" width="8.85546875" style="9"/>
    <col min="15856" max="15856" width="1.7109375" style="9" customWidth="1"/>
    <col min="15857" max="15857" width="29.28515625" style="9" customWidth="1"/>
    <col min="15858" max="15900" width="3.85546875" style="9" customWidth="1"/>
    <col min="15901" max="15902" width="11.28515625" style="9" customWidth="1"/>
    <col min="15903" max="15903" width="23.7109375" style="9" customWidth="1"/>
    <col min="15904" max="15904" width="1.7109375" style="9" customWidth="1"/>
    <col min="15905" max="15905" width="14.7109375" style="9" bestFit="1" customWidth="1"/>
    <col min="15906" max="15906" width="12.7109375" style="9" bestFit="1" customWidth="1"/>
    <col min="15907" max="16111" width="8.85546875" style="9"/>
    <col min="16112" max="16112" width="1.7109375" style="9" customWidth="1"/>
    <col min="16113" max="16113" width="29.28515625" style="9" customWidth="1"/>
    <col min="16114" max="16156" width="3.85546875" style="9" customWidth="1"/>
    <col min="16157" max="16158" width="11.28515625" style="9" customWidth="1"/>
    <col min="16159" max="16159" width="23.7109375" style="9" customWidth="1"/>
    <col min="16160" max="16160" width="1.7109375" style="9" customWidth="1"/>
    <col min="16161" max="16161" width="14.7109375" style="9" bestFit="1" customWidth="1"/>
    <col min="16162" max="16162" width="12.7109375" style="9" bestFit="1" customWidth="1"/>
    <col min="16163" max="16367" width="8.85546875" style="9"/>
    <col min="16368" max="16380" width="9.140625" style="9" customWidth="1"/>
    <col min="16381" max="16384" width="8.85546875" style="9"/>
  </cols>
  <sheetData>
    <row r="1" spans="2:34" ht="15" customHeight="1" x14ac:dyDescent="0.15">
      <c r="D1" s="32"/>
      <c r="E1" s="32"/>
      <c r="F1" s="32"/>
      <c r="G1" s="32"/>
      <c r="H1" s="32"/>
      <c r="I1" s="32"/>
      <c r="J1" s="32"/>
      <c r="K1" s="32"/>
      <c r="L1" s="32"/>
      <c r="M1" s="32"/>
      <c r="N1" s="32"/>
      <c r="O1" s="32"/>
      <c r="P1" s="32"/>
      <c r="Q1" s="32"/>
      <c r="R1" s="30"/>
      <c r="S1" s="32"/>
      <c r="T1" s="32"/>
      <c r="U1" s="32"/>
      <c r="V1" s="32"/>
      <c r="W1" s="32"/>
      <c r="X1" s="32"/>
      <c r="Y1" s="32"/>
      <c r="Z1" s="32"/>
      <c r="AA1" s="32"/>
      <c r="AB1" s="32"/>
      <c r="AC1" s="32"/>
      <c r="AD1" s="32"/>
      <c r="AE1" s="622" t="s">
        <v>816</v>
      </c>
    </row>
    <row r="2" spans="2:34" ht="19.5" customHeight="1" x14ac:dyDescent="0.15">
      <c r="C2" s="829" t="s">
        <v>825</v>
      </c>
      <c r="D2" s="829"/>
      <c r="E2" s="829"/>
      <c r="F2" s="829"/>
      <c r="G2" s="829"/>
      <c r="H2" s="829"/>
      <c r="I2" s="829"/>
      <c r="J2" s="829"/>
      <c r="K2" s="829"/>
      <c r="L2" s="829"/>
      <c r="M2" s="829"/>
      <c r="N2" s="829"/>
      <c r="O2" s="829"/>
      <c r="P2" s="829"/>
      <c r="Q2" s="829"/>
      <c r="R2" s="829"/>
      <c r="S2" s="829"/>
      <c r="T2" s="829"/>
      <c r="U2" s="829"/>
      <c r="V2" s="829"/>
      <c r="W2" s="829"/>
      <c r="X2" s="829"/>
      <c r="Y2" s="829"/>
      <c r="Z2" s="829"/>
      <c r="AA2" s="829"/>
      <c r="AB2" s="829"/>
      <c r="AC2" s="829"/>
      <c r="AD2" s="829"/>
      <c r="AE2" s="829"/>
    </row>
    <row r="3" spans="2:34" ht="12" customHeight="1" x14ac:dyDescent="0.15">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row>
    <row r="4" spans="2:34" ht="12" customHeight="1" x14ac:dyDescent="0.15">
      <c r="B4" s="674" t="s">
        <v>824</v>
      </c>
      <c r="C4" s="9"/>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row>
    <row r="5" spans="2:34" ht="12" customHeight="1" x14ac:dyDescent="0.15">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row>
    <row r="6" spans="2:34" s="12" customFormat="1" ht="15" customHeight="1" x14ac:dyDescent="0.15">
      <c r="B6" s="891" t="s">
        <v>17</v>
      </c>
      <c r="C6" s="892"/>
      <c r="D6" s="630" t="s">
        <v>591</v>
      </c>
      <c r="E6" s="35"/>
      <c r="F6" s="577"/>
      <c r="G6" s="893" t="s">
        <v>755</v>
      </c>
      <c r="H6" s="894"/>
      <c r="I6" s="894"/>
      <c r="J6" s="894"/>
      <c r="K6" s="894"/>
      <c r="L6" s="894"/>
      <c r="M6" s="894"/>
      <c r="N6" s="894"/>
      <c r="O6" s="894"/>
      <c r="P6" s="894"/>
      <c r="Q6" s="894"/>
      <c r="R6" s="895"/>
      <c r="S6" s="893" t="s">
        <v>756</v>
      </c>
      <c r="T6" s="894"/>
      <c r="U6" s="894"/>
      <c r="V6" s="894"/>
      <c r="W6" s="894"/>
      <c r="X6" s="894"/>
      <c r="Y6" s="894"/>
      <c r="Z6" s="894"/>
      <c r="AA6" s="894"/>
      <c r="AB6" s="894"/>
      <c r="AC6" s="894"/>
      <c r="AD6" s="895"/>
      <c r="AE6" s="896" t="s">
        <v>18</v>
      </c>
      <c r="AG6" s="13"/>
      <c r="AH6" s="13"/>
    </row>
    <row r="7" spans="2:34" s="12" customFormat="1" ht="15" customHeight="1" x14ac:dyDescent="0.15">
      <c r="B7" s="903"/>
      <c r="C7" s="904"/>
      <c r="D7" s="893" t="s">
        <v>753</v>
      </c>
      <c r="E7" s="894"/>
      <c r="F7" s="894"/>
      <c r="G7" s="894"/>
      <c r="H7" s="894"/>
      <c r="I7" s="894"/>
      <c r="J7" s="894"/>
      <c r="K7" s="894"/>
      <c r="L7" s="894"/>
      <c r="M7" s="894"/>
      <c r="N7" s="894"/>
      <c r="O7" s="895"/>
      <c r="P7" s="893" t="s">
        <v>754</v>
      </c>
      <c r="Q7" s="894"/>
      <c r="R7" s="894"/>
      <c r="S7" s="894"/>
      <c r="T7" s="894"/>
      <c r="U7" s="894"/>
      <c r="V7" s="894"/>
      <c r="W7" s="894"/>
      <c r="X7" s="894"/>
      <c r="Y7" s="894"/>
      <c r="Z7" s="894"/>
      <c r="AA7" s="894"/>
      <c r="AB7" s="893" t="s">
        <v>757</v>
      </c>
      <c r="AC7" s="894"/>
      <c r="AD7" s="895"/>
      <c r="AE7" s="897"/>
      <c r="AG7" s="13"/>
      <c r="AH7" s="13"/>
    </row>
    <row r="8" spans="2:34" s="12" customFormat="1" ht="15" customHeight="1" x14ac:dyDescent="0.15">
      <c r="B8" s="905" t="s">
        <v>814</v>
      </c>
      <c r="C8" s="906"/>
      <c r="D8" s="42">
        <v>1</v>
      </c>
      <c r="E8" s="42">
        <v>2</v>
      </c>
      <c r="F8" s="14">
        <v>3</v>
      </c>
      <c r="G8" s="41">
        <v>4</v>
      </c>
      <c r="H8" s="42">
        <v>5</v>
      </c>
      <c r="I8" s="42">
        <v>6</v>
      </c>
      <c r="J8" s="42">
        <v>7</v>
      </c>
      <c r="K8" s="42">
        <v>8</v>
      </c>
      <c r="L8" s="576">
        <v>9</v>
      </c>
      <c r="M8" s="572">
        <v>10</v>
      </c>
      <c r="N8" s="42">
        <v>11</v>
      </c>
      <c r="O8" s="572">
        <v>12</v>
      </c>
      <c r="P8" s="42">
        <v>1</v>
      </c>
      <c r="Q8" s="42">
        <v>2</v>
      </c>
      <c r="R8" s="572">
        <v>3</v>
      </c>
      <c r="S8" s="41">
        <v>4</v>
      </c>
      <c r="T8" s="42">
        <v>5</v>
      </c>
      <c r="U8" s="42">
        <v>6</v>
      </c>
      <c r="V8" s="42">
        <v>7</v>
      </c>
      <c r="W8" s="42">
        <v>8</v>
      </c>
      <c r="X8" s="576">
        <v>9</v>
      </c>
      <c r="Y8" s="572">
        <v>10</v>
      </c>
      <c r="Z8" s="42">
        <v>11</v>
      </c>
      <c r="AA8" s="572">
        <v>12</v>
      </c>
      <c r="AB8" s="42">
        <v>1</v>
      </c>
      <c r="AC8" s="42">
        <v>2</v>
      </c>
      <c r="AD8" s="572">
        <v>3</v>
      </c>
      <c r="AE8" s="898"/>
      <c r="AG8" s="13"/>
      <c r="AH8" s="13"/>
    </row>
    <row r="9" spans="2:34" ht="18" customHeight="1" x14ac:dyDescent="0.15">
      <c r="B9" s="387">
        <v>1</v>
      </c>
      <c r="C9" s="618" t="s">
        <v>449</v>
      </c>
      <c r="D9" s="16"/>
      <c r="E9" s="16"/>
      <c r="F9" s="15"/>
      <c r="G9" s="17"/>
      <c r="H9" s="16"/>
      <c r="I9" s="16"/>
      <c r="J9" s="16"/>
      <c r="K9" s="16"/>
      <c r="L9" s="16"/>
      <c r="M9" s="16"/>
      <c r="N9" s="16"/>
      <c r="O9" s="16"/>
      <c r="P9" s="16"/>
      <c r="Q9" s="16"/>
      <c r="R9" s="658"/>
      <c r="S9" s="17"/>
      <c r="T9" s="16"/>
      <c r="U9" s="16"/>
      <c r="V9" s="16"/>
      <c r="W9" s="16"/>
      <c r="X9" s="16"/>
      <c r="Y9" s="16"/>
      <c r="Z9" s="16"/>
      <c r="AA9" s="16"/>
      <c r="AB9" s="16"/>
      <c r="AC9" s="16"/>
      <c r="AD9" s="658"/>
      <c r="AE9" s="18"/>
    </row>
    <row r="10" spans="2:34" ht="18" customHeight="1" x14ac:dyDescent="0.15">
      <c r="B10" s="385">
        <f>B9+1</f>
        <v>2</v>
      </c>
      <c r="C10" s="578" t="s">
        <v>450</v>
      </c>
      <c r="D10" s="20"/>
      <c r="E10" s="20"/>
      <c r="F10" s="19"/>
      <c r="G10" s="21"/>
      <c r="H10" s="20"/>
      <c r="I10" s="20"/>
      <c r="J10" s="20"/>
      <c r="K10" s="20"/>
      <c r="L10" s="20"/>
      <c r="M10" s="20"/>
      <c r="N10" s="20"/>
      <c r="O10" s="20"/>
      <c r="P10" s="20"/>
      <c r="Q10" s="20"/>
      <c r="R10" s="573"/>
      <c r="S10" s="21"/>
      <c r="T10" s="20"/>
      <c r="U10" s="20"/>
      <c r="V10" s="20"/>
      <c r="W10" s="20"/>
      <c r="X10" s="20"/>
      <c r="Y10" s="20"/>
      <c r="Z10" s="20"/>
      <c r="AA10" s="20"/>
      <c r="AB10" s="20"/>
      <c r="AC10" s="20"/>
      <c r="AD10" s="573"/>
      <c r="AE10" s="22"/>
    </row>
    <row r="11" spans="2:34" ht="18" customHeight="1" x14ac:dyDescent="0.15">
      <c r="B11" s="385">
        <f t="shared" ref="B11:B74" si="0">B10+1</f>
        <v>3</v>
      </c>
      <c r="C11" s="578" t="s">
        <v>451</v>
      </c>
      <c r="D11" s="20"/>
      <c r="E11" s="20"/>
      <c r="F11" s="19"/>
      <c r="G11" s="21"/>
      <c r="H11" s="20"/>
      <c r="I11" s="20"/>
      <c r="J11" s="20"/>
      <c r="K11" s="20"/>
      <c r="L11" s="20"/>
      <c r="M11" s="20"/>
      <c r="N11" s="20"/>
      <c r="O11" s="20"/>
      <c r="P11" s="20"/>
      <c r="Q11" s="20"/>
      <c r="R11" s="573"/>
      <c r="S11" s="21"/>
      <c r="T11" s="20"/>
      <c r="U11" s="20"/>
      <c r="V11" s="20"/>
      <c r="W11" s="20"/>
      <c r="X11" s="20"/>
      <c r="Y11" s="20"/>
      <c r="Z11" s="20"/>
      <c r="AA11" s="20"/>
      <c r="AB11" s="20"/>
      <c r="AC11" s="20"/>
      <c r="AD11" s="573"/>
      <c r="AE11" s="22"/>
    </row>
    <row r="12" spans="2:34" ht="18" customHeight="1" x14ac:dyDescent="0.15">
      <c r="B12" s="385">
        <f t="shared" si="0"/>
        <v>4</v>
      </c>
      <c r="C12" s="578" t="s">
        <v>452</v>
      </c>
      <c r="D12" s="20"/>
      <c r="E12" s="20"/>
      <c r="F12" s="19"/>
      <c r="G12" s="21"/>
      <c r="H12" s="20"/>
      <c r="I12" s="20"/>
      <c r="J12" s="20"/>
      <c r="K12" s="20"/>
      <c r="L12" s="20"/>
      <c r="M12" s="20"/>
      <c r="N12" s="20"/>
      <c r="O12" s="20"/>
      <c r="P12" s="20"/>
      <c r="Q12" s="20"/>
      <c r="R12" s="573"/>
      <c r="S12" s="21"/>
      <c r="T12" s="20"/>
      <c r="U12" s="20"/>
      <c r="V12" s="20"/>
      <c r="W12" s="20"/>
      <c r="X12" s="20"/>
      <c r="Y12" s="20"/>
      <c r="Z12" s="20"/>
      <c r="AA12" s="20"/>
      <c r="AB12" s="20"/>
      <c r="AC12" s="20"/>
      <c r="AD12" s="573"/>
      <c r="AE12" s="22"/>
    </row>
    <row r="13" spans="2:34" ht="18" customHeight="1" x14ac:dyDescent="0.15">
      <c r="B13" s="385">
        <f t="shared" si="0"/>
        <v>5</v>
      </c>
      <c r="C13" s="578" t="s">
        <v>453</v>
      </c>
      <c r="D13" s="20"/>
      <c r="E13" s="20"/>
      <c r="F13" s="19"/>
      <c r="G13" s="21"/>
      <c r="H13" s="20"/>
      <c r="I13" s="20"/>
      <c r="J13" s="20"/>
      <c r="K13" s="20"/>
      <c r="L13" s="20"/>
      <c r="M13" s="20"/>
      <c r="N13" s="20"/>
      <c r="O13" s="20"/>
      <c r="P13" s="20"/>
      <c r="Q13" s="20"/>
      <c r="R13" s="573"/>
      <c r="S13" s="21"/>
      <c r="T13" s="20"/>
      <c r="U13" s="20"/>
      <c r="V13" s="20"/>
      <c r="W13" s="20"/>
      <c r="X13" s="20"/>
      <c r="Y13" s="20"/>
      <c r="Z13" s="20"/>
      <c r="AA13" s="20"/>
      <c r="AB13" s="20"/>
      <c r="AC13" s="20"/>
      <c r="AD13" s="573"/>
      <c r="AE13" s="22"/>
    </row>
    <row r="14" spans="2:34" ht="18" customHeight="1" x14ac:dyDescent="0.15">
      <c r="B14" s="385">
        <f t="shared" si="0"/>
        <v>6</v>
      </c>
      <c r="C14" s="578" t="s">
        <v>454</v>
      </c>
      <c r="D14" s="20"/>
      <c r="E14" s="20"/>
      <c r="F14" s="19"/>
      <c r="G14" s="21"/>
      <c r="H14" s="20"/>
      <c r="I14" s="20"/>
      <c r="J14" s="20"/>
      <c r="K14" s="20"/>
      <c r="L14" s="20"/>
      <c r="M14" s="20"/>
      <c r="N14" s="20"/>
      <c r="O14" s="20"/>
      <c r="P14" s="20"/>
      <c r="Q14" s="20"/>
      <c r="R14" s="573"/>
      <c r="S14" s="21"/>
      <c r="T14" s="20"/>
      <c r="U14" s="20"/>
      <c r="V14" s="20"/>
      <c r="W14" s="20"/>
      <c r="X14" s="20"/>
      <c r="Y14" s="20"/>
      <c r="Z14" s="20"/>
      <c r="AA14" s="20"/>
      <c r="AB14" s="20"/>
      <c r="AC14" s="20"/>
      <c r="AD14" s="573"/>
      <c r="AE14" s="22"/>
    </row>
    <row r="15" spans="2:34" ht="18" customHeight="1" x14ac:dyDescent="0.15">
      <c r="B15" s="385">
        <f t="shared" si="0"/>
        <v>7</v>
      </c>
      <c r="C15" s="578" t="s">
        <v>455</v>
      </c>
      <c r="D15" s="20"/>
      <c r="E15" s="20"/>
      <c r="F15" s="19"/>
      <c r="G15" s="21"/>
      <c r="H15" s="20"/>
      <c r="I15" s="20"/>
      <c r="J15" s="20"/>
      <c r="K15" s="20"/>
      <c r="L15" s="20"/>
      <c r="M15" s="20"/>
      <c r="N15" s="20"/>
      <c r="O15" s="20"/>
      <c r="P15" s="20"/>
      <c r="Q15" s="20"/>
      <c r="R15" s="573"/>
      <c r="S15" s="21"/>
      <c r="T15" s="20"/>
      <c r="U15" s="20"/>
      <c r="V15" s="20"/>
      <c r="W15" s="20"/>
      <c r="X15" s="20"/>
      <c r="Y15" s="20"/>
      <c r="Z15" s="20"/>
      <c r="AA15" s="20"/>
      <c r="AB15" s="20"/>
      <c r="AC15" s="20"/>
      <c r="AD15" s="573"/>
      <c r="AE15" s="22"/>
    </row>
    <row r="16" spans="2:34" ht="18" customHeight="1" x14ac:dyDescent="0.15">
      <c r="B16" s="385">
        <f t="shared" si="0"/>
        <v>8</v>
      </c>
      <c r="C16" s="578" t="s">
        <v>456</v>
      </c>
      <c r="D16" s="20"/>
      <c r="E16" s="20"/>
      <c r="F16" s="19"/>
      <c r="G16" s="21"/>
      <c r="H16" s="20"/>
      <c r="I16" s="20"/>
      <c r="J16" s="20"/>
      <c r="K16" s="20"/>
      <c r="L16" s="20"/>
      <c r="M16" s="20"/>
      <c r="N16" s="20"/>
      <c r="O16" s="20"/>
      <c r="P16" s="20"/>
      <c r="Q16" s="20"/>
      <c r="R16" s="573"/>
      <c r="S16" s="21"/>
      <c r="T16" s="20"/>
      <c r="U16" s="20"/>
      <c r="V16" s="20"/>
      <c r="W16" s="20"/>
      <c r="X16" s="20"/>
      <c r="Y16" s="20"/>
      <c r="Z16" s="20"/>
      <c r="AA16" s="20"/>
      <c r="AB16" s="20"/>
      <c r="AC16" s="20"/>
      <c r="AD16" s="573"/>
      <c r="AE16" s="22"/>
    </row>
    <row r="17" spans="2:45" ht="18" customHeight="1" x14ac:dyDescent="0.15">
      <c r="B17" s="385">
        <f t="shared" si="0"/>
        <v>9</v>
      </c>
      <c r="C17" s="578" t="s">
        <v>457</v>
      </c>
      <c r="D17" s="20"/>
      <c r="E17" s="20"/>
      <c r="F17" s="19"/>
      <c r="G17" s="21"/>
      <c r="H17" s="20"/>
      <c r="I17" s="20"/>
      <c r="J17" s="20"/>
      <c r="K17" s="20"/>
      <c r="L17" s="20"/>
      <c r="M17" s="20"/>
      <c r="N17" s="20"/>
      <c r="O17" s="20"/>
      <c r="P17" s="20"/>
      <c r="Q17" s="20"/>
      <c r="R17" s="574"/>
      <c r="S17" s="21"/>
      <c r="T17" s="20"/>
      <c r="U17" s="20"/>
      <c r="V17" s="20"/>
      <c r="W17" s="20"/>
      <c r="X17" s="20"/>
      <c r="Y17" s="20"/>
      <c r="Z17" s="20"/>
      <c r="AA17" s="20"/>
      <c r="AB17" s="20"/>
      <c r="AC17" s="20"/>
      <c r="AD17" s="574"/>
      <c r="AE17" s="23"/>
    </row>
    <row r="18" spans="2:45" ht="18" customHeight="1" x14ac:dyDescent="0.15">
      <c r="B18" s="385">
        <f t="shared" si="0"/>
        <v>10</v>
      </c>
      <c r="C18" s="578" t="s">
        <v>458</v>
      </c>
      <c r="D18" s="20"/>
      <c r="E18" s="20"/>
      <c r="F18" s="19"/>
      <c r="G18" s="21"/>
      <c r="H18" s="20"/>
      <c r="I18" s="20"/>
      <c r="J18" s="20"/>
      <c r="K18" s="20"/>
      <c r="L18" s="20"/>
      <c r="M18" s="20"/>
      <c r="N18" s="20"/>
      <c r="O18" s="20"/>
      <c r="P18" s="20"/>
      <c r="Q18" s="20"/>
      <c r="R18" s="574"/>
      <c r="S18" s="21"/>
      <c r="T18" s="20"/>
      <c r="U18" s="20"/>
      <c r="V18" s="20"/>
      <c r="W18" s="20"/>
      <c r="X18" s="20"/>
      <c r="Y18" s="20"/>
      <c r="Z18" s="20"/>
      <c r="AA18" s="20"/>
      <c r="AB18" s="20"/>
      <c r="AC18" s="20"/>
      <c r="AD18" s="574"/>
      <c r="AE18" s="23"/>
    </row>
    <row r="19" spans="2:45" ht="18" customHeight="1" x14ac:dyDescent="0.15">
      <c r="B19" s="385">
        <f t="shared" si="0"/>
        <v>11</v>
      </c>
      <c r="C19" s="578" t="s">
        <v>459</v>
      </c>
      <c r="D19" s="20"/>
      <c r="E19" s="20"/>
      <c r="F19" s="19"/>
      <c r="G19" s="21"/>
      <c r="H19" s="20"/>
      <c r="I19" s="20"/>
      <c r="J19" s="20"/>
      <c r="K19" s="20"/>
      <c r="L19" s="20"/>
      <c r="M19" s="20"/>
      <c r="N19" s="20"/>
      <c r="O19" s="20"/>
      <c r="P19" s="20"/>
      <c r="Q19" s="20"/>
      <c r="R19" s="574"/>
      <c r="S19" s="21"/>
      <c r="T19" s="20"/>
      <c r="U19" s="20"/>
      <c r="V19" s="20"/>
      <c r="W19" s="20"/>
      <c r="X19" s="20"/>
      <c r="Y19" s="20"/>
      <c r="Z19" s="20"/>
      <c r="AA19" s="20"/>
      <c r="AB19" s="20"/>
      <c r="AC19" s="20"/>
      <c r="AD19" s="574"/>
      <c r="AE19" s="23"/>
    </row>
    <row r="20" spans="2:45" ht="18" customHeight="1" x14ac:dyDescent="0.15">
      <c r="B20" s="385">
        <f t="shared" si="0"/>
        <v>12</v>
      </c>
      <c r="C20" s="578" t="s">
        <v>460</v>
      </c>
      <c r="D20" s="20"/>
      <c r="E20" s="20"/>
      <c r="F20" s="19"/>
      <c r="G20" s="21"/>
      <c r="H20" s="20"/>
      <c r="I20" s="20"/>
      <c r="J20" s="20"/>
      <c r="K20" s="20"/>
      <c r="L20" s="20"/>
      <c r="M20" s="20"/>
      <c r="N20" s="20"/>
      <c r="O20" s="20"/>
      <c r="P20" s="20"/>
      <c r="Q20" s="20"/>
      <c r="R20" s="574"/>
      <c r="S20" s="21"/>
      <c r="T20" s="20"/>
      <c r="U20" s="20"/>
      <c r="V20" s="20"/>
      <c r="W20" s="20"/>
      <c r="X20" s="20"/>
      <c r="Y20" s="20"/>
      <c r="Z20" s="20"/>
      <c r="AA20" s="20"/>
      <c r="AB20" s="20"/>
      <c r="AC20" s="20"/>
      <c r="AD20" s="574"/>
      <c r="AE20" s="23"/>
    </row>
    <row r="21" spans="2:45" ht="18" customHeight="1" x14ac:dyDescent="0.15">
      <c r="B21" s="385">
        <f t="shared" si="0"/>
        <v>13</v>
      </c>
      <c r="C21" s="578" t="s">
        <v>461</v>
      </c>
      <c r="D21" s="20"/>
      <c r="E21" s="20"/>
      <c r="F21" s="19"/>
      <c r="G21" s="21"/>
      <c r="H21" s="20"/>
      <c r="I21" s="20"/>
      <c r="J21" s="20"/>
      <c r="K21" s="20"/>
      <c r="L21" s="20"/>
      <c r="M21" s="20"/>
      <c r="N21" s="20"/>
      <c r="O21" s="20"/>
      <c r="P21" s="20"/>
      <c r="Q21" s="20"/>
      <c r="R21" s="574"/>
      <c r="S21" s="21"/>
      <c r="T21" s="20"/>
      <c r="U21" s="20"/>
      <c r="V21" s="20"/>
      <c r="W21" s="20"/>
      <c r="X21" s="20"/>
      <c r="Y21" s="20"/>
      <c r="Z21" s="20"/>
      <c r="AA21" s="20"/>
      <c r="AB21" s="20"/>
      <c r="AC21" s="20"/>
      <c r="AD21" s="574"/>
      <c r="AE21" s="23"/>
    </row>
    <row r="22" spans="2:45" ht="18" customHeight="1" x14ac:dyDescent="0.15">
      <c r="B22" s="385">
        <f t="shared" si="0"/>
        <v>14</v>
      </c>
      <c r="C22" s="578" t="s">
        <v>462</v>
      </c>
      <c r="D22" s="20"/>
      <c r="E22" s="20"/>
      <c r="F22" s="19"/>
      <c r="G22" s="21"/>
      <c r="H22" s="20"/>
      <c r="I22" s="20"/>
      <c r="J22" s="20"/>
      <c r="K22" s="20"/>
      <c r="L22" s="20"/>
      <c r="M22" s="20"/>
      <c r="N22" s="20"/>
      <c r="O22" s="20"/>
      <c r="P22" s="20"/>
      <c r="Q22" s="20"/>
      <c r="R22" s="574"/>
      <c r="S22" s="21"/>
      <c r="T22" s="20"/>
      <c r="U22" s="20"/>
      <c r="V22" s="20"/>
      <c r="W22" s="20"/>
      <c r="X22" s="20"/>
      <c r="Y22" s="20"/>
      <c r="Z22" s="20"/>
      <c r="AA22" s="20"/>
      <c r="AB22" s="20"/>
      <c r="AC22" s="20"/>
      <c r="AD22" s="574"/>
      <c r="AE22" s="23"/>
    </row>
    <row r="23" spans="2:45" ht="18" customHeight="1" x14ac:dyDescent="0.15">
      <c r="B23" s="385">
        <f t="shared" si="0"/>
        <v>15</v>
      </c>
      <c r="C23" s="578" t="s">
        <v>463</v>
      </c>
      <c r="D23" s="20"/>
      <c r="E23" s="20"/>
      <c r="F23" s="19"/>
      <c r="G23" s="21"/>
      <c r="H23" s="20"/>
      <c r="I23" s="20"/>
      <c r="J23" s="20"/>
      <c r="K23" s="20"/>
      <c r="L23" s="20"/>
      <c r="M23" s="20"/>
      <c r="N23" s="20"/>
      <c r="O23" s="20"/>
      <c r="P23" s="20"/>
      <c r="Q23" s="20"/>
      <c r="R23" s="574"/>
      <c r="S23" s="21"/>
      <c r="T23" s="20"/>
      <c r="U23" s="20"/>
      <c r="V23" s="20"/>
      <c r="W23" s="20"/>
      <c r="X23" s="20"/>
      <c r="Y23" s="20"/>
      <c r="Z23" s="20"/>
      <c r="AA23" s="20"/>
      <c r="AB23" s="20"/>
      <c r="AC23" s="20"/>
      <c r="AD23" s="574"/>
      <c r="AE23" s="23"/>
    </row>
    <row r="24" spans="2:45" ht="18" customHeight="1" x14ac:dyDescent="0.15">
      <c r="B24" s="385">
        <f t="shared" si="0"/>
        <v>16</v>
      </c>
      <c r="C24" s="578" t="s">
        <v>464</v>
      </c>
      <c r="D24" s="20"/>
      <c r="E24" s="20"/>
      <c r="F24" s="19"/>
      <c r="G24" s="21"/>
      <c r="H24" s="20"/>
      <c r="I24" s="20"/>
      <c r="J24" s="20"/>
      <c r="K24" s="20"/>
      <c r="L24" s="20"/>
      <c r="M24" s="20"/>
      <c r="N24" s="20"/>
      <c r="O24" s="20"/>
      <c r="P24" s="20"/>
      <c r="Q24" s="20"/>
      <c r="R24" s="574"/>
      <c r="S24" s="21"/>
      <c r="T24" s="20"/>
      <c r="U24" s="20"/>
      <c r="V24" s="20"/>
      <c r="W24" s="20"/>
      <c r="X24" s="20"/>
      <c r="Y24" s="20"/>
      <c r="Z24" s="20"/>
      <c r="AA24" s="20"/>
      <c r="AB24" s="20"/>
      <c r="AC24" s="20"/>
      <c r="AD24" s="574"/>
      <c r="AE24" s="23"/>
    </row>
    <row r="25" spans="2:45" ht="18" customHeight="1" x14ac:dyDescent="0.15">
      <c r="B25" s="385">
        <f t="shared" si="0"/>
        <v>17</v>
      </c>
      <c r="C25" s="578" t="s">
        <v>609</v>
      </c>
      <c r="D25" s="20"/>
      <c r="E25" s="20"/>
      <c r="F25" s="19"/>
      <c r="G25" s="21"/>
      <c r="H25" s="20"/>
      <c r="I25" s="20"/>
      <c r="J25" s="20"/>
      <c r="K25" s="20"/>
      <c r="L25" s="20"/>
      <c r="M25" s="20"/>
      <c r="N25" s="20"/>
      <c r="O25" s="20"/>
      <c r="P25" s="20"/>
      <c r="Q25" s="20"/>
      <c r="R25" s="574"/>
      <c r="S25" s="21"/>
      <c r="T25" s="20"/>
      <c r="U25" s="20"/>
      <c r="V25" s="20"/>
      <c r="W25" s="20"/>
      <c r="X25" s="20"/>
      <c r="Y25" s="20"/>
      <c r="Z25" s="20"/>
      <c r="AA25" s="20"/>
      <c r="AB25" s="20"/>
      <c r="AC25" s="20"/>
      <c r="AD25" s="574"/>
      <c r="AE25" s="23"/>
    </row>
    <row r="26" spans="2:45" ht="18" customHeight="1" x14ac:dyDescent="0.15">
      <c r="B26" s="385">
        <f t="shared" si="0"/>
        <v>18</v>
      </c>
      <c r="C26" s="578" t="s">
        <v>465</v>
      </c>
      <c r="D26" s="20"/>
      <c r="E26" s="20"/>
      <c r="F26" s="19"/>
      <c r="G26" s="21"/>
      <c r="H26" s="20"/>
      <c r="I26" s="20"/>
      <c r="J26" s="20"/>
      <c r="K26" s="20"/>
      <c r="L26" s="20"/>
      <c r="M26" s="20"/>
      <c r="N26" s="20"/>
      <c r="O26" s="20"/>
      <c r="P26" s="20"/>
      <c r="Q26" s="20"/>
      <c r="R26" s="574"/>
      <c r="S26" s="21"/>
      <c r="T26" s="20"/>
      <c r="U26" s="20"/>
      <c r="V26" s="20"/>
      <c r="W26" s="20"/>
      <c r="X26" s="20"/>
      <c r="Y26" s="20"/>
      <c r="Z26" s="20"/>
      <c r="AA26" s="20"/>
      <c r="AB26" s="20"/>
      <c r="AC26" s="20"/>
      <c r="AD26" s="574"/>
      <c r="AE26" s="23"/>
    </row>
    <row r="27" spans="2:45" ht="18" customHeight="1" x14ac:dyDescent="0.15">
      <c r="B27" s="385">
        <f t="shared" si="0"/>
        <v>19</v>
      </c>
      <c r="C27" s="578" t="s">
        <v>466</v>
      </c>
      <c r="D27" s="20"/>
      <c r="E27" s="20"/>
      <c r="F27" s="19"/>
      <c r="G27" s="21"/>
      <c r="H27" s="20"/>
      <c r="I27" s="20"/>
      <c r="J27" s="20"/>
      <c r="K27" s="20"/>
      <c r="L27" s="20"/>
      <c r="M27" s="20"/>
      <c r="N27" s="20"/>
      <c r="O27" s="20"/>
      <c r="P27" s="20"/>
      <c r="Q27" s="20"/>
      <c r="R27" s="574"/>
      <c r="S27" s="21"/>
      <c r="T27" s="20"/>
      <c r="U27" s="20"/>
      <c r="V27" s="20"/>
      <c r="W27" s="20"/>
      <c r="X27" s="20"/>
      <c r="Y27" s="20"/>
      <c r="Z27" s="20"/>
      <c r="AA27" s="20"/>
      <c r="AB27" s="20"/>
      <c r="AC27" s="20"/>
      <c r="AD27" s="574"/>
      <c r="AE27" s="23"/>
    </row>
    <row r="28" spans="2:45" ht="18" customHeight="1" x14ac:dyDescent="0.15">
      <c r="B28" s="385">
        <f t="shared" si="0"/>
        <v>20</v>
      </c>
      <c r="C28" s="578" t="s">
        <v>467</v>
      </c>
      <c r="D28" s="20"/>
      <c r="E28" s="20"/>
      <c r="F28" s="19"/>
      <c r="G28" s="21"/>
      <c r="H28" s="20"/>
      <c r="I28" s="20"/>
      <c r="J28" s="20"/>
      <c r="K28" s="20"/>
      <c r="L28" s="20"/>
      <c r="M28" s="20"/>
      <c r="N28" s="20"/>
      <c r="O28" s="20"/>
      <c r="P28" s="20"/>
      <c r="Q28" s="20"/>
      <c r="R28" s="574"/>
      <c r="S28" s="21"/>
      <c r="T28" s="20"/>
      <c r="U28" s="20"/>
      <c r="V28" s="20"/>
      <c r="W28" s="20"/>
      <c r="X28" s="20"/>
      <c r="Y28" s="20"/>
      <c r="Z28" s="20"/>
      <c r="AA28" s="20"/>
      <c r="AB28" s="20"/>
      <c r="AC28" s="20"/>
      <c r="AD28" s="574"/>
      <c r="AE28" s="23"/>
    </row>
    <row r="29" spans="2:45" ht="18" customHeight="1" x14ac:dyDescent="0.15">
      <c r="B29" s="385">
        <f t="shared" si="0"/>
        <v>21</v>
      </c>
      <c r="C29" s="578" t="s">
        <v>468</v>
      </c>
      <c r="D29" s="20"/>
      <c r="E29" s="20"/>
      <c r="F29" s="19"/>
      <c r="G29" s="21"/>
      <c r="H29" s="20"/>
      <c r="I29" s="20"/>
      <c r="J29" s="20"/>
      <c r="K29" s="20"/>
      <c r="L29" s="20"/>
      <c r="M29" s="20"/>
      <c r="N29" s="20"/>
      <c r="O29" s="20"/>
      <c r="P29" s="20"/>
      <c r="Q29" s="20"/>
      <c r="R29" s="574"/>
      <c r="S29" s="21"/>
      <c r="T29" s="20"/>
      <c r="U29" s="20"/>
      <c r="V29" s="20"/>
      <c r="W29" s="20"/>
      <c r="X29" s="20"/>
      <c r="Y29" s="20"/>
      <c r="Z29" s="20"/>
      <c r="AA29" s="20"/>
      <c r="AB29" s="20"/>
      <c r="AC29" s="20"/>
      <c r="AD29" s="574"/>
      <c r="AE29" s="23"/>
    </row>
    <row r="30" spans="2:45" ht="18" customHeight="1" x14ac:dyDescent="0.15">
      <c r="B30" s="385">
        <f t="shared" si="0"/>
        <v>22</v>
      </c>
      <c r="C30" s="578" t="s">
        <v>469</v>
      </c>
      <c r="D30" s="25"/>
      <c r="E30" s="25"/>
      <c r="F30" s="24"/>
      <c r="G30" s="26"/>
      <c r="H30" s="25"/>
      <c r="I30" s="25"/>
      <c r="J30" s="25"/>
      <c r="K30" s="25"/>
      <c r="L30" s="25"/>
      <c r="M30" s="25"/>
      <c r="N30" s="25"/>
      <c r="O30" s="25"/>
      <c r="P30" s="25"/>
      <c r="Q30" s="25"/>
      <c r="R30" s="575"/>
      <c r="S30" s="26"/>
      <c r="T30" s="25"/>
      <c r="U30" s="25"/>
      <c r="V30" s="25"/>
      <c r="W30" s="25"/>
      <c r="X30" s="25"/>
      <c r="Y30" s="25"/>
      <c r="Z30" s="25"/>
      <c r="AA30" s="25"/>
      <c r="AB30" s="25"/>
      <c r="AC30" s="25"/>
      <c r="AD30" s="575"/>
      <c r="AE30" s="27"/>
    </row>
    <row r="31" spans="2:45" ht="18" customHeight="1" x14ac:dyDescent="0.15">
      <c r="B31" s="385">
        <f t="shared" si="0"/>
        <v>23</v>
      </c>
      <c r="C31" s="578" t="s">
        <v>470</v>
      </c>
      <c r="D31" s="16"/>
      <c r="E31" s="16"/>
      <c r="F31" s="15"/>
      <c r="G31" s="17"/>
      <c r="H31" s="16"/>
      <c r="I31" s="16"/>
      <c r="J31" s="16"/>
      <c r="K31" s="16"/>
      <c r="L31" s="16"/>
      <c r="M31" s="16"/>
      <c r="N31" s="16"/>
      <c r="O31" s="16"/>
      <c r="P31" s="16"/>
      <c r="Q31" s="16"/>
      <c r="R31" s="658"/>
      <c r="S31" s="17"/>
      <c r="T31" s="16"/>
      <c r="U31" s="16"/>
      <c r="V31" s="16"/>
      <c r="W31" s="16"/>
      <c r="X31" s="16"/>
      <c r="Y31" s="16"/>
      <c r="Z31" s="16"/>
      <c r="AA31" s="16"/>
      <c r="AB31" s="16"/>
      <c r="AC31" s="16"/>
      <c r="AD31" s="658"/>
      <c r="AE31" s="18"/>
    </row>
    <row r="32" spans="2:45" s="29" customFormat="1" ht="18" customHeight="1" x14ac:dyDescent="0.15">
      <c r="B32" s="385">
        <f t="shared" si="0"/>
        <v>24</v>
      </c>
      <c r="C32" s="578" t="s">
        <v>471</v>
      </c>
      <c r="D32" s="20"/>
      <c r="E32" s="20"/>
      <c r="F32" s="19"/>
      <c r="G32" s="21"/>
      <c r="H32" s="20"/>
      <c r="I32" s="20"/>
      <c r="J32" s="20"/>
      <c r="K32" s="20"/>
      <c r="L32" s="20"/>
      <c r="M32" s="20"/>
      <c r="N32" s="20"/>
      <c r="O32" s="20"/>
      <c r="P32" s="20"/>
      <c r="Q32" s="20"/>
      <c r="R32" s="573"/>
      <c r="S32" s="21"/>
      <c r="T32" s="20"/>
      <c r="U32" s="20"/>
      <c r="V32" s="20"/>
      <c r="W32" s="20"/>
      <c r="X32" s="20"/>
      <c r="Y32" s="20"/>
      <c r="Z32" s="20"/>
      <c r="AA32" s="20"/>
      <c r="AB32" s="20"/>
      <c r="AC32" s="20"/>
      <c r="AD32" s="573"/>
      <c r="AE32" s="22"/>
      <c r="AG32" s="673"/>
      <c r="AP32" s="9"/>
      <c r="AQ32" s="9"/>
      <c r="AR32" s="9"/>
      <c r="AS32" s="9"/>
    </row>
    <row r="33" spans="2:45" s="29" customFormat="1" ht="18" customHeight="1" x14ac:dyDescent="0.15">
      <c r="B33" s="385">
        <f t="shared" si="0"/>
        <v>25</v>
      </c>
      <c r="C33" s="578" t="s">
        <v>472</v>
      </c>
      <c r="D33" s="20"/>
      <c r="E33" s="20"/>
      <c r="F33" s="19"/>
      <c r="G33" s="21"/>
      <c r="H33" s="20"/>
      <c r="I33" s="20"/>
      <c r="J33" s="20"/>
      <c r="K33" s="20"/>
      <c r="L33" s="20"/>
      <c r="M33" s="20"/>
      <c r="N33" s="20"/>
      <c r="O33" s="20"/>
      <c r="P33" s="20"/>
      <c r="Q33" s="20"/>
      <c r="R33" s="573"/>
      <c r="S33" s="21"/>
      <c r="T33" s="20"/>
      <c r="U33" s="20"/>
      <c r="V33" s="20"/>
      <c r="W33" s="20"/>
      <c r="X33" s="20"/>
      <c r="Y33" s="20"/>
      <c r="Z33" s="20"/>
      <c r="AA33" s="20"/>
      <c r="AB33" s="20"/>
      <c r="AC33" s="20"/>
      <c r="AD33" s="573"/>
      <c r="AE33" s="22"/>
      <c r="AG33" s="673"/>
      <c r="AP33" s="9"/>
      <c r="AQ33" s="9"/>
      <c r="AR33" s="9"/>
      <c r="AS33" s="9"/>
    </row>
    <row r="34" spans="2:45" ht="18" customHeight="1" x14ac:dyDescent="0.15">
      <c r="B34" s="385">
        <f t="shared" si="0"/>
        <v>26</v>
      </c>
      <c r="C34" s="578" t="s">
        <v>473</v>
      </c>
      <c r="D34" s="20"/>
      <c r="E34" s="20"/>
      <c r="F34" s="19"/>
      <c r="G34" s="21"/>
      <c r="H34" s="20"/>
      <c r="I34" s="20"/>
      <c r="J34" s="20"/>
      <c r="K34" s="20"/>
      <c r="L34" s="20"/>
      <c r="M34" s="20"/>
      <c r="N34" s="20"/>
      <c r="O34" s="20"/>
      <c r="P34" s="20"/>
      <c r="Q34" s="20"/>
      <c r="R34" s="573"/>
      <c r="S34" s="21"/>
      <c r="T34" s="20"/>
      <c r="U34" s="20"/>
      <c r="V34" s="20"/>
      <c r="W34" s="20"/>
      <c r="X34" s="20"/>
      <c r="Y34" s="20"/>
      <c r="Z34" s="20"/>
      <c r="AA34" s="20"/>
      <c r="AB34" s="20"/>
      <c r="AC34" s="20"/>
      <c r="AD34" s="573"/>
      <c r="AE34" s="22"/>
    </row>
    <row r="35" spans="2:45" ht="18" customHeight="1" x14ac:dyDescent="0.15">
      <c r="B35" s="385">
        <f t="shared" si="0"/>
        <v>27</v>
      </c>
      <c r="C35" s="578" t="s">
        <v>610</v>
      </c>
      <c r="D35" s="20"/>
      <c r="E35" s="20"/>
      <c r="F35" s="19"/>
      <c r="G35" s="21"/>
      <c r="H35" s="20"/>
      <c r="I35" s="20"/>
      <c r="J35" s="20"/>
      <c r="K35" s="20"/>
      <c r="L35" s="20"/>
      <c r="M35" s="20"/>
      <c r="N35" s="20"/>
      <c r="O35" s="20"/>
      <c r="P35" s="20"/>
      <c r="Q35" s="20"/>
      <c r="R35" s="573"/>
      <c r="S35" s="21"/>
      <c r="T35" s="20"/>
      <c r="U35" s="20"/>
      <c r="V35" s="20"/>
      <c r="W35" s="20"/>
      <c r="X35" s="20"/>
      <c r="Y35" s="20"/>
      <c r="Z35" s="20"/>
      <c r="AA35" s="20"/>
      <c r="AB35" s="20"/>
      <c r="AC35" s="20"/>
      <c r="AD35" s="573"/>
      <c r="AE35" s="22"/>
    </row>
    <row r="36" spans="2:45" ht="18" customHeight="1" x14ac:dyDescent="0.15">
      <c r="B36" s="385">
        <f t="shared" si="0"/>
        <v>28</v>
      </c>
      <c r="C36" s="578" t="s">
        <v>611</v>
      </c>
      <c r="D36" s="20"/>
      <c r="E36" s="20"/>
      <c r="F36" s="19"/>
      <c r="G36" s="21"/>
      <c r="H36" s="20"/>
      <c r="I36" s="20"/>
      <c r="J36" s="20"/>
      <c r="K36" s="20"/>
      <c r="L36" s="20"/>
      <c r="M36" s="20"/>
      <c r="N36" s="20"/>
      <c r="O36" s="20"/>
      <c r="P36" s="20"/>
      <c r="Q36" s="20"/>
      <c r="R36" s="573"/>
      <c r="S36" s="21"/>
      <c r="T36" s="20"/>
      <c r="U36" s="20"/>
      <c r="V36" s="20"/>
      <c r="W36" s="20"/>
      <c r="X36" s="20"/>
      <c r="Y36" s="20"/>
      <c r="Z36" s="20"/>
      <c r="AA36" s="20"/>
      <c r="AB36" s="20"/>
      <c r="AC36" s="20"/>
      <c r="AD36" s="573"/>
      <c r="AE36" s="22"/>
    </row>
    <row r="37" spans="2:45" ht="18" customHeight="1" x14ac:dyDescent="0.15">
      <c r="B37" s="385">
        <f t="shared" si="0"/>
        <v>29</v>
      </c>
      <c r="C37" s="578" t="s">
        <v>612</v>
      </c>
      <c r="D37" s="20"/>
      <c r="E37" s="20"/>
      <c r="F37" s="19"/>
      <c r="G37" s="21"/>
      <c r="H37" s="20"/>
      <c r="I37" s="20"/>
      <c r="J37" s="20"/>
      <c r="K37" s="20"/>
      <c r="L37" s="20"/>
      <c r="M37" s="20"/>
      <c r="N37" s="20"/>
      <c r="O37" s="20"/>
      <c r="P37" s="20"/>
      <c r="Q37" s="20"/>
      <c r="R37" s="573"/>
      <c r="S37" s="21"/>
      <c r="T37" s="20"/>
      <c r="U37" s="20"/>
      <c r="V37" s="20"/>
      <c r="W37" s="20"/>
      <c r="X37" s="20"/>
      <c r="Y37" s="20"/>
      <c r="Z37" s="20"/>
      <c r="AA37" s="20"/>
      <c r="AB37" s="20"/>
      <c r="AC37" s="20"/>
      <c r="AD37" s="573"/>
      <c r="AE37" s="22"/>
    </row>
    <row r="38" spans="2:45" ht="18" customHeight="1" x14ac:dyDescent="0.15">
      <c r="B38" s="385">
        <f t="shared" si="0"/>
        <v>30</v>
      </c>
      <c r="C38" s="578" t="s">
        <v>613</v>
      </c>
      <c r="D38" s="20"/>
      <c r="E38" s="20"/>
      <c r="F38" s="19"/>
      <c r="G38" s="21"/>
      <c r="H38" s="20"/>
      <c r="I38" s="20"/>
      <c r="J38" s="20"/>
      <c r="K38" s="20"/>
      <c r="L38" s="20"/>
      <c r="M38" s="20"/>
      <c r="N38" s="20"/>
      <c r="O38" s="20"/>
      <c r="P38" s="20"/>
      <c r="Q38" s="20"/>
      <c r="R38" s="573"/>
      <c r="S38" s="21"/>
      <c r="T38" s="20"/>
      <c r="U38" s="20"/>
      <c r="V38" s="20"/>
      <c r="W38" s="20"/>
      <c r="X38" s="20"/>
      <c r="Y38" s="20"/>
      <c r="Z38" s="20"/>
      <c r="AA38" s="20"/>
      <c r="AB38" s="20"/>
      <c r="AC38" s="20"/>
      <c r="AD38" s="573"/>
      <c r="AE38" s="22"/>
    </row>
    <row r="39" spans="2:45" ht="18" customHeight="1" x14ac:dyDescent="0.15">
      <c r="B39" s="385">
        <f t="shared" si="0"/>
        <v>31</v>
      </c>
      <c r="C39" s="578" t="s">
        <v>474</v>
      </c>
      <c r="D39" s="20"/>
      <c r="E39" s="20"/>
      <c r="F39" s="19"/>
      <c r="G39" s="21"/>
      <c r="H39" s="20"/>
      <c r="I39" s="20"/>
      <c r="J39" s="20"/>
      <c r="K39" s="20"/>
      <c r="L39" s="20"/>
      <c r="M39" s="20"/>
      <c r="N39" s="20"/>
      <c r="O39" s="20"/>
      <c r="P39" s="20"/>
      <c r="Q39" s="20"/>
      <c r="R39" s="574"/>
      <c r="S39" s="21"/>
      <c r="T39" s="20"/>
      <c r="U39" s="20"/>
      <c r="V39" s="20"/>
      <c r="W39" s="20"/>
      <c r="X39" s="20"/>
      <c r="Y39" s="20"/>
      <c r="Z39" s="20"/>
      <c r="AA39" s="20"/>
      <c r="AB39" s="20"/>
      <c r="AC39" s="20"/>
      <c r="AD39" s="574"/>
      <c r="AE39" s="23"/>
    </row>
    <row r="40" spans="2:45" ht="18" customHeight="1" x14ac:dyDescent="0.15">
      <c r="B40" s="385">
        <f t="shared" si="0"/>
        <v>32</v>
      </c>
      <c r="C40" s="578" t="s">
        <v>475</v>
      </c>
      <c r="D40" s="20"/>
      <c r="E40" s="20"/>
      <c r="F40" s="19"/>
      <c r="G40" s="21"/>
      <c r="H40" s="20"/>
      <c r="I40" s="20"/>
      <c r="J40" s="20"/>
      <c r="K40" s="20"/>
      <c r="L40" s="20"/>
      <c r="M40" s="20"/>
      <c r="N40" s="20"/>
      <c r="O40" s="20"/>
      <c r="P40" s="20"/>
      <c r="Q40" s="20"/>
      <c r="R40" s="574"/>
      <c r="S40" s="21"/>
      <c r="T40" s="20"/>
      <c r="U40" s="20"/>
      <c r="V40" s="20"/>
      <c r="W40" s="20"/>
      <c r="X40" s="20"/>
      <c r="Y40" s="20"/>
      <c r="Z40" s="20"/>
      <c r="AA40" s="20"/>
      <c r="AB40" s="20"/>
      <c r="AC40" s="20"/>
      <c r="AD40" s="574"/>
      <c r="AE40" s="23"/>
    </row>
    <row r="41" spans="2:45" ht="18" customHeight="1" x14ac:dyDescent="0.15">
      <c r="B41" s="385">
        <f t="shared" si="0"/>
        <v>33</v>
      </c>
      <c r="C41" s="578" t="s">
        <v>614</v>
      </c>
      <c r="D41" s="20"/>
      <c r="E41" s="20"/>
      <c r="F41" s="19"/>
      <c r="G41" s="21"/>
      <c r="H41" s="20"/>
      <c r="I41" s="20"/>
      <c r="J41" s="20"/>
      <c r="K41" s="20"/>
      <c r="L41" s="20"/>
      <c r="M41" s="20"/>
      <c r="N41" s="20"/>
      <c r="O41" s="20"/>
      <c r="P41" s="20"/>
      <c r="Q41" s="20"/>
      <c r="R41" s="574"/>
      <c r="S41" s="21"/>
      <c r="T41" s="20"/>
      <c r="U41" s="20"/>
      <c r="V41" s="20"/>
      <c r="W41" s="20"/>
      <c r="X41" s="20"/>
      <c r="Y41" s="20"/>
      <c r="Z41" s="20"/>
      <c r="AA41" s="20"/>
      <c r="AB41" s="20"/>
      <c r="AC41" s="20"/>
      <c r="AD41" s="574"/>
      <c r="AE41" s="23"/>
    </row>
    <row r="42" spans="2:45" ht="18" customHeight="1" x14ac:dyDescent="0.15">
      <c r="B42" s="385">
        <f t="shared" si="0"/>
        <v>34</v>
      </c>
      <c r="C42" s="578" t="s">
        <v>615</v>
      </c>
      <c r="D42" s="20"/>
      <c r="E42" s="20"/>
      <c r="F42" s="19"/>
      <c r="G42" s="21"/>
      <c r="H42" s="20"/>
      <c r="I42" s="20"/>
      <c r="J42" s="20"/>
      <c r="K42" s="20"/>
      <c r="L42" s="20"/>
      <c r="M42" s="20"/>
      <c r="N42" s="20"/>
      <c r="O42" s="20"/>
      <c r="P42" s="20"/>
      <c r="Q42" s="20"/>
      <c r="R42" s="574"/>
      <c r="S42" s="21"/>
      <c r="T42" s="20"/>
      <c r="U42" s="20"/>
      <c r="V42" s="20"/>
      <c r="W42" s="20"/>
      <c r="X42" s="20"/>
      <c r="Y42" s="20"/>
      <c r="Z42" s="20"/>
      <c r="AA42" s="20"/>
      <c r="AB42" s="20"/>
      <c r="AC42" s="20"/>
      <c r="AD42" s="574"/>
      <c r="AE42" s="23"/>
    </row>
    <row r="43" spans="2:45" ht="18" customHeight="1" x14ac:dyDescent="0.15">
      <c r="B43" s="385">
        <f t="shared" si="0"/>
        <v>35</v>
      </c>
      <c r="C43" s="578" t="s">
        <v>476</v>
      </c>
      <c r="D43" s="20"/>
      <c r="E43" s="20"/>
      <c r="F43" s="19"/>
      <c r="G43" s="21"/>
      <c r="H43" s="20"/>
      <c r="I43" s="20"/>
      <c r="J43" s="20"/>
      <c r="K43" s="20"/>
      <c r="L43" s="20"/>
      <c r="M43" s="20"/>
      <c r="N43" s="20"/>
      <c r="O43" s="20"/>
      <c r="P43" s="20"/>
      <c r="Q43" s="20"/>
      <c r="R43" s="574"/>
      <c r="S43" s="21"/>
      <c r="T43" s="20"/>
      <c r="U43" s="20"/>
      <c r="V43" s="20"/>
      <c r="W43" s="20"/>
      <c r="X43" s="20"/>
      <c r="Y43" s="20"/>
      <c r="Z43" s="20"/>
      <c r="AA43" s="20"/>
      <c r="AB43" s="20"/>
      <c r="AC43" s="20"/>
      <c r="AD43" s="574"/>
      <c r="AE43" s="23"/>
    </row>
    <row r="44" spans="2:45" ht="18" customHeight="1" x14ac:dyDescent="0.15">
      <c r="B44" s="385">
        <f t="shared" si="0"/>
        <v>36</v>
      </c>
      <c r="C44" s="578" t="s">
        <v>616</v>
      </c>
      <c r="D44" s="20"/>
      <c r="E44" s="20"/>
      <c r="F44" s="19"/>
      <c r="G44" s="21"/>
      <c r="H44" s="20"/>
      <c r="I44" s="20"/>
      <c r="J44" s="20"/>
      <c r="K44" s="20"/>
      <c r="L44" s="20"/>
      <c r="M44" s="20"/>
      <c r="N44" s="20"/>
      <c r="O44" s="20"/>
      <c r="P44" s="20"/>
      <c r="Q44" s="20"/>
      <c r="R44" s="574"/>
      <c r="S44" s="21"/>
      <c r="T44" s="20"/>
      <c r="U44" s="20"/>
      <c r="V44" s="20"/>
      <c r="W44" s="20"/>
      <c r="X44" s="20"/>
      <c r="Y44" s="20"/>
      <c r="Z44" s="20"/>
      <c r="AA44" s="20"/>
      <c r="AB44" s="20"/>
      <c r="AC44" s="20"/>
      <c r="AD44" s="574"/>
      <c r="AE44" s="23"/>
    </row>
    <row r="45" spans="2:45" ht="18" customHeight="1" x14ac:dyDescent="0.15">
      <c r="B45" s="385">
        <f t="shared" si="0"/>
        <v>37</v>
      </c>
      <c r="C45" s="578" t="s">
        <v>477</v>
      </c>
      <c r="D45" s="20"/>
      <c r="E45" s="20"/>
      <c r="F45" s="19"/>
      <c r="G45" s="21"/>
      <c r="H45" s="20"/>
      <c r="I45" s="20"/>
      <c r="J45" s="20"/>
      <c r="K45" s="20"/>
      <c r="L45" s="20"/>
      <c r="M45" s="20"/>
      <c r="N45" s="20"/>
      <c r="O45" s="20"/>
      <c r="P45" s="20"/>
      <c r="Q45" s="20"/>
      <c r="R45" s="574"/>
      <c r="S45" s="21"/>
      <c r="T45" s="20"/>
      <c r="U45" s="20"/>
      <c r="V45" s="20"/>
      <c r="W45" s="20"/>
      <c r="X45" s="20"/>
      <c r="Y45" s="20"/>
      <c r="Z45" s="20"/>
      <c r="AA45" s="20"/>
      <c r="AB45" s="20"/>
      <c r="AC45" s="20"/>
      <c r="AD45" s="574"/>
      <c r="AE45" s="23"/>
    </row>
    <row r="46" spans="2:45" ht="18" customHeight="1" x14ac:dyDescent="0.15">
      <c r="B46" s="385">
        <f t="shared" si="0"/>
        <v>38</v>
      </c>
      <c r="C46" s="578" t="s">
        <v>478</v>
      </c>
      <c r="D46" s="20"/>
      <c r="E46" s="20"/>
      <c r="F46" s="19"/>
      <c r="G46" s="21"/>
      <c r="H46" s="20"/>
      <c r="I46" s="20"/>
      <c r="J46" s="20"/>
      <c r="K46" s="20"/>
      <c r="L46" s="20"/>
      <c r="M46" s="20"/>
      <c r="N46" s="20"/>
      <c r="O46" s="20"/>
      <c r="P46" s="20"/>
      <c r="Q46" s="20"/>
      <c r="R46" s="574"/>
      <c r="S46" s="21"/>
      <c r="T46" s="20"/>
      <c r="U46" s="20"/>
      <c r="V46" s="20"/>
      <c r="W46" s="20"/>
      <c r="X46" s="20"/>
      <c r="Y46" s="20"/>
      <c r="Z46" s="20"/>
      <c r="AA46" s="20"/>
      <c r="AB46" s="20"/>
      <c r="AC46" s="20"/>
      <c r="AD46" s="574"/>
      <c r="AE46" s="23"/>
    </row>
    <row r="47" spans="2:45" ht="18" customHeight="1" x14ac:dyDescent="0.15">
      <c r="B47" s="385">
        <f t="shared" si="0"/>
        <v>39</v>
      </c>
      <c r="C47" s="578" t="s">
        <v>479</v>
      </c>
      <c r="D47" s="20"/>
      <c r="E47" s="20"/>
      <c r="F47" s="19"/>
      <c r="G47" s="21"/>
      <c r="H47" s="20"/>
      <c r="I47" s="20"/>
      <c r="J47" s="20"/>
      <c r="K47" s="20"/>
      <c r="L47" s="20"/>
      <c r="M47" s="20"/>
      <c r="N47" s="20"/>
      <c r="O47" s="20"/>
      <c r="P47" s="20"/>
      <c r="Q47" s="20"/>
      <c r="R47" s="574"/>
      <c r="S47" s="21"/>
      <c r="T47" s="20"/>
      <c r="U47" s="20"/>
      <c r="V47" s="20"/>
      <c r="W47" s="20"/>
      <c r="X47" s="20"/>
      <c r="Y47" s="20"/>
      <c r="Z47" s="20"/>
      <c r="AA47" s="20"/>
      <c r="AB47" s="20"/>
      <c r="AC47" s="20"/>
      <c r="AD47" s="574"/>
      <c r="AE47" s="23"/>
    </row>
    <row r="48" spans="2:45" ht="18" customHeight="1" x14ac:dyDescent="0.15">
      <c r="B48" s="385">
        <f t="shared" si="0"/>
        <v>40</v>
      </c>
      <c r="C48" s="578" t="s">
        <v>480</v>
      </c>
      <c r="D48" s="20"/>
      <c r="E48" s="20"/>
      <c r="F48" s="19"/>
      <c r="G48" s="21"/>
      <c r="H48" s="20"/>
      <c r="I48" s="20"/>
      <c r="J48" s="20"/>
      <c r="K48" s="20"/>
      <c r="L48" s="20"/>
      <c r="M48" s="20"/>
      <c r="N48" s="20"/>
      <c r="O48" s="20"/>
      <c r="P48" s="20"/>
      <c r="Q48" s="20"/>
      <c r="R48" s="574"/>
      <c r="S48" s="21"/>
      <c r="T48" s="20"/>
      <c r="U48" s="20"/>
      <c r="V48" s="20"/>
      <c r="W48" s="20"/>
      <c r="X48" s="20"/>
      <c r="Y48" s="20"/>
      <c r="Z48" s="20"/>
      <c r="AA48" s="20"/>
      <c r="AB48" s="20"/>
      <c r="AC48" s="20"/>
      <c r="AD48" s="574"/>
      <c r="AE48" s="23"/>
    </row>
    <row r="49" spans="2:31" ht="18" customHeight="1" x14ac:dyDescent="0.15">
      <c r="B49" s="385">
        <f t="shared" si="0"/>
        <v>41</v>
      </c>
      <c r="C49" s="578" t="s">
        <v>481</v>
      </c>
      <c r="D49" s="20"/>
      <c r="E49" s="20"/>
      <c r="F49" s="19"/>
      <c r="G49" s="21"/>
      <c r="H49" s="20"/>
      <c r="I49" s="20"/>
      <c r="J49" s="20"/>
      <c r="K49" s="20"/>
      <c r="L49" s="20"/>
      <c r="M49" s="20"/>
      <c r="N49" s="20"/>
      <c r="O49" s="20"/>
      <c r="P49" s="20"/>
      <c r="Q49" s="20"/>
      <c r="R49" s="574"/>
      <c r="S49" s="21"/>
      <c r="T49" s="20"/>
      <c r="U49" s="20"/>
      <c r="V49" s="20"/>
      <c r="W49" s="20"/>
      <c r="X49" s="20"/>
      <c r="Y49" s="20"/>
      <c r="Z49" s="20"/>
      <c r="AA49" s="20"/>
      <c r="AB49" s="20"/>
      <c r="AC49" s="20"/>
      <c r="AD49" s="574"/>
      <c r="AE49" s="23"/>
    </row>
    <row r="50" spans="2:31" ht="18" customHeight="1" x14ac:dyDescent="0.15">
      <c r="B50" s="385">
        <f t="shared" si="0"/>
        <v>42</v>
      </c>
      <c r="C50" s="578" t="s">
        <v>482</v>
      </c>
      <c r="D50" s="20"/>
      <c r="E50" s="20"/>
      <c r="F50" s="19"/>
      <c r="G50" s="21"/>
      <c r="H50" s="20"/>
      <c r="I50" s="20"/>
      <c r="J50" s="20"/>
      <c r="K50" s="20"/>
      <c r="L50" s="20"/>
      <c r="M50" s="20"/>
      <c r="N50" s="20"/>
      <c r="O50" s="20"/>
      <c r="P50" s="20"/>
      <c r="Q50" s="20"/>
      <c r="R50" s="574"/>
      <c r="S50" s="21"/>
      <c r="T50" s="20"/>
      <c r="U50" s="20"/>
      <c r="V50" s="20"/>
      <c r="W50" s="20"/>
      <c r="X50" s="20"/>
      <c r="Y50" s="20"/>
      <c r="Z50" s="20"/>
      <c r="AA50" s="20"/>
      <c r="AB50" s="20"/>
      <c r="AC50" s="20"/>
      <c r="AD50" s="574"/>
      <c r="AE50" s="23"/>
    </row>
    <row r="51" spans="2:31" ht="18" customHeight="1" x14ac:dyDescent="0.15">
      <c r="B51" s="385">
        <f t="shared" si="0"/>
        <v>43</v>
      </c>
      <c r="C51" s="578" t="s">
        <v>617</v>
      </c>
      <c r="D51" s="20"/>
      <c r="E51" s="20"/>
      <c r="F51" s="19"/>
      <c r="G51" s="21"/>
      <c r="H51" s="20"/>
      <c r="I51" s="20"/>
      <c r="J51" s="20"/>
      <c r="K51" s="20"/>
      <c r="L51" s="20"/>
      <c r="M51" s="20"/>
      <c r="N51" s="20"/>
      <c r="O51" s="20"/>
      <c r="P51" s="20"/>
      <c r="Q51" s="20"/>
      <c r="R51" s="574"/>
      <c r="S51" s="21"/>
      <c r="T51" s="20"/>
      <c r="U51" s="20"/>
      <c r="V51" s="20"/>
      <c r="W51" s="20"/>
      <c r="X51" s="20"/>
      <c r="Y51" s="20"/>
      <c r="Z51" s="20"/>
      <c r="AA51" s="20"/>
      <c r="AB51" s="20"/>
      <c r="AC51" s="20"/>
      <c r="AD51" s="574"/>
      <c r="AE51" s="23"/>
    </row>
    <row r="52" spans="2:31" ht="18" customHeight="1" x14ac:dyDescent="0.15">
      <c r="B52" s="385">
        <f t="shared" si="0"/>
        <v>44</v>
      </c>
      <c r="C52" s="578" t="s">
        <v>483</v>
      </c>
      <c r="D52" s="25"/>
      <c r="E52" s="25"/>
      <c r="F52" s="24"/>
      <c r="G52" s="26"/>
      <c r="H52" s="25"/>
      <c r="I52" s="25"/>
      <c r="J52" s="25"/>
      <c r="K52" s="25"/>
      <c r="L52" s="25"/>
      <c r="M52" s="25"/>
      <c r="N52" s="25"/>
      <c r="O52" s="25"/>
      <c r="P52" s="25"/>
      <c r="Q52" s="25"/>
      <c r="R52" s="575"/>
      <c r="S52" s="26"/>
      <c r="T52" s="25"/>
      <c r="U52" s="25"/>
      <c r="V52" s="25"/>
      <c r="W52" s="25"/>
      <c r="X52" s="25"/>
      <c r="Y52" s="25"/>
      <c r="Z52" s="25"/>
      <c r="AA52" s="25"/>
      <c r="AB52" s="25"/>
      <c r="AC52" s="25"/>
      <c r="AD52" s="575"/>
      <c r="AE52" s="27"/>
    </row>
    <row r="53" spans="2:31" ht="18" customHeight="1" x14ac:dyDescent="0.15">
      <c r="B53" s="385">
        <f t="shared" si="0"/>
        <v>45</v>
      </c>
      <c r="C53" s="578" t="s">
        <v>484</v>
      </c>
      <c r="D53" s="20"/>
      <c r="E53" s="20"/>
      <c r="F53" s="19"/>
      <c r="G53" s="21"/>
      <c r="H53" s="20"/>
      <c r="I53" s="20"/>
      <c r="J53" s="20"/>
      <c r="K53" s="20"/>
      <c r="L53" s="20"/>
      <c r="M53" s="20"/>
      <c r="N53" s="20"/>
      <c r="O53" s="20"/>
      <c r="P53" s="20"/>
      <c r="Q53" s="20"/>
      <c r="R53" s="573"/>
      <c r="S53" s="21"/>
      <c r="T53" s="20"/>
      <c r="U53" s="20"/>
      <c r="V53" s="20"/>
      <c r="W53" s="20"/>
      <c r="X53" s="20"/>
      <c r="Y53" s="20"/>
      <c r="Z53" s="20"/>
      <c r="AA53" s="20"/>
      <c r="AB53" s="20"/>
      <c r="AC53" s="20"/>
      <c r="AD53" s="573"/>
      <c r="AE53" s="22"/>
    </row>
    <row r="54" spans="2:31" ht="18" customHeight="1" x14ac:dyDescent="0.15">
      <c r="B54" s="385">
        <f t="shared" si="0"/>
        <v>46</v>
      </c>
      <c r="C54" s="578" t="s">
        <v>618</v>
      </c>
      <c r="D54" s="20"/>
      <c r="E54" s="20"/>
      <c r="F54" s="19"/>
      <c r="G54" s="21"/>
      <c r="H54" s="20"/>
      <c r="I54" s="20"/>
      <c r="J54" s="20"/>
      <c r="K54" s="20"/>
      <c r="L54" s="20"/>
      <c r="M54" s="20"/>
      <c r="N54" s="20"/>
      <c r="O54" s="20"/>
      <c r="P54" s="20"/>
      <c r="Q54" s="20"/>
      <c r="R54" s="573"/>
      <c r="S54" s="21"/>
      <c r="T54" s="20"/>
      <c r="U54" s="20"/>
      <c r="V54" s="20"/>
      <c r="W54" s="20"/>
      <c r="X54" s="20"/>
      <c r="Y54" s="20"/>
      <c r="Z54" s="20"/>
      <c r="AA54" s="20"/>
      <c r="AB54" s="20"/>
      <c r="AC54" s="20"/>
      <c r="AD54" s="573"/>
      <c r="AE54" s="22"/>
    </row>
    <row r="55" spans="2:31" ht="18" customHeight="1" x14ac:dyDescent="0.15">
      <c r="B55" s="385">
        <f t="shared" si="0"/>
        <v>47</v>
      </c>
      <c r="C55" s="578" t="s">
        <v>485</v>
      </c>
      <c r="D55" s="20"/>
      <c r="E55" s="20"/>
      <c r="F55" s="19"/>
      <c r="G55" s="21"/>
      <c r="H55" s="20"/>
      <c r="I55" s="20"/>
      <c r="J55" s="20"/>
      <c r="K55" s="20"/>
      <c r="L55" s="20"/>
      <c r="M55" s="20"/>
      <c r="N55" s="20"/>
      <c r="O55" s="20"/>
      <c r="P55" s="20"/>
      <c r="Q55" s="20"/>
      <c r="R55" s="573"/>
      <c r="S55" s="21"/>
      <c r="T55" s="20"/>
      <c r="U55" s="20"/>
      <c r="V55" s="20"/>
      <c r="W55" s="20"/>
      <c r="X55" s="20"/>
      <c r="Y55" s="20"/>
      <c r="Z55" s="20"/>
      <c r="AA55" s="20"/>
      <c r="AB55" s="20"/>
      <c r="AC55" s="20"/>
      <c r="AD55" s="573"/>
      <c r="AE55" s="22"/>
    </row>
    <row r="56" spans="2:31" ht="18" customHeight="1" x14ac:dyDescent="0.15">
      <c r="B56" s="385">
        <f t="shared" si="0"/>
        <v>48</v>
      </c>
      <c r="C56" s="578" t="s">
        <v>619</v>
      </c>
      <c r="D56" s="20"/>
      <c r="E56" s="20"/>
      <c r="F56" s="19"/>
      <c r="G56" s="21"/>
      <c r="H56" s="20"/>
      <c r="I56" s="20"/>
      <c r="J56" s="20"/>
      <c r="K56" s="20"/>
      <c r="L56" s="20"/>
      <c r="M56" s="20"/>
      <c r="N56" s="20"/>
      <c r="O56" s="20"/>
      <c r="P56" s="20"/>
      <c r="Q56" s="20"/>
      <c r="R56" s="573"/>
      <c r="S56" s="21"/>
      <c r="T56" s="20"/>
      <c r="U56" s="20"/>
      <c r="V56" s="20"/>
      <c r="W56" s="20"/>
      <c r="X56" s="20"/>
      <c r="Y56" s="20"/>
      <c r="Z56" s="20"/>
      <c r="AA56" s="20"/>
      <c r="AB56" s="20"/>
      <c r="AC56" s="20"/>
      <c r="AD56" s="573"/>
      <c r="AE56" s="22"/>
    </row>
    <row r="57" spans="2:31" ht="18" customHeight="1" x14ac:dyDescent="0.15">
      <c r="B57" s="385">
        <f t="shared" si="0"/>
        <v>49</v>
      </c>
      <c r="C57" s="578" t="s">
        <v>620</v>
      </c>
      <c r="D57" s="20"/>
      <c r="E57" s="20"/>
      <c r="F57" s="19"/>
      <c r="G57" s="21"/>
      <c r="H57" s="20"/>
      <c r="I57" s="20"/>
      <c r="J57" s="20"/>
      <c r="K57" s="20"/>
      <c r="L57" s="20"/>
      <c r="M57" s="20"/>
      <c r="N57" s="20"/>
      <c r="O57" s="20"/>
      <c r="P57" s="20"/>
      <c r="Q57" s="20"/>
      <c r="R57" s="574"/>
      <c r="S57" s="21"/>
      <c r="T57" s="20"/>
      <c r="U57" s="20"/>
      <c r="V57" s="20"/>
      <c r="W57" s="20"/>
      <c r="X57" s="20"/>
      <c r="Y57" s="20"/>
      <c r="Z57" s="20"/>
      <c r="AA57" s="20"/>
      <c r="AB57" s="20"/>
      <c r="AC57" s="20"/>
      <c r="AD57" s="574"/>
      <c r="AE57" s="23"/>
    </row>
    <row r="58" spans="2:31" ht="18" customHeight="1" x14ac:dyDescent="0.15">
      <c r="B58" s="385">
        <f t="shared" si="0"/>
        <v>50</v>
      </c>
      <c r="C58" s="578" t="s">
        <v>641</v>
      </c>
      <c r="D58" s="20"/>
      <c r="E58" s="20"/>
      <c r="F58" s="19"/>
      <c r="G58" s="21"/>
      <c r="H58" s="20"/>
      <c r="I58" s="20"/>
      <c r="J58" s="20"/>
      <c r="K58" s="20"/>
      <c r="L58" s="20"/>
      <c r="M58" s="20"/>
      <c r="N58" s="20"/>
      <c r="O58" s="20"/>
      <c r="P58" s="20"/>
      <c r="Q58" s="20"/>
      <c r="R58" s="574"/>
      <c r="S58" s="21"/>
      <c r="T58" s="20"/>
      <c r="U58" s="20"/>
      <c r="V58" s="20"/>
      <c r="W58" s="20"/>
      <c r="X58" s="20"/>
      <c r="Y58" s="20"/>
      <c r="Z58" s="20"/>
      <c r="AA58" s="20"/>
      <c r="AB58" s="20"/>
      <c r="AC58" s="20"/>
      <c r="AD58" s="574"/>
      <c r="AE58" s="23"/>
    </row>
    <row r="59" spans="2:31" ht="18" customHeight="1" x14ac:dyDescent="0.15">
      <c r="B59" s="385">
        <f t="shared" si="0"/>
        <v>51</v>
      </c>
      <c r="C59" s="578" t="s">
        <v>621</v>
      </c>
      <c r="D59" s="20"/>
      <c r="E59" s="20"/>
      <c r="F59" s="19"/>
      <c r="G59" s="21"/>
      <c r="H59" s="20"/>
      <c r="I59" s="20"/>
      <c r="J59" s="20"/>
      <c r="K59" s="20"/>
      <c r="L59" s="20"/>
      <c r="M59" s="20"/>
      <c r="N59" s="20"/>
      <c r="O59" s="20"/>
      <c r="P59" s="20"/>
      <c r="Q59" s="20"/>
      <c r="R59" s="574"/>
      <c r="S59" s="21"/>
      <c r="T59" s="20"/>
      <c r="U59" s="20"/>
      <c r="V59" s="20"/>
      <c r="W59" s="20"/>
      <c r="X59" s="20"/>
      <c r="Y59" s="20"/>
      <c r="Z59" s="20"/>
      <c r="AA59" s="20"/>
      <c r="AB59" s="20"/>
      <c r="AC59" s="20"/>
      <c r="AD59" s="574"/>
      <c r="AE59" s="23"/>
    </row>
    <row r="60" spans="2:31" ht="18" customHeight="1" x14ac:dyDescent="0.15">
      <c r="B60" s="385">
        <f t="shared" si="0"/>
        <v>52</v>
      </c>
      <c r="C60" s="578" t="s">
        <v>622</v>
      </c>
      <c r="D60" s="20"/>
      <c r="E60" s="20"/>
      <c r="F60" s="19"/>
      <c r="G60" s="21"/>
      <c r="H60" s="20"/>
      <c r="I60" s="20"/>
      <c r="J60" s="20"/>
      <c r="K60" s="20"/>
      <c r="L60" s="20"/>
      <c r="M60" s="20"/>
      <c r="N60" s="20"/>
      <c r="O60" s="20"/>
      <c r="P60" s="20"/>
      <c r="Q60" s="20"/>
      <c r="R60" s="574"/>
      <c r="S60" s="21"/>
      <c r="T60" s="20"/>
      <c r="U60" s="20"/>
      <c r="V60" s="20"/>
      <c r="W60" s="20"/>
      <c r="X60" s="20"/>
      <c r="Y60" s="20"/>
      <c r="Z60" s="20"/>
      <c r="AA60" s="20"/>
      <c r="AB60" s="20"/>
      <c r="AC60" s="20"/>
      <c r="AD60" s="574"/>
      <c r="AE60" s="23"/>
    </row>
    <row r="61" spans="2:31" ht="18" customHeight="1" x14ac:dyDescent="0.15">
      <c r="B61" s="385">
        <f t="shared" si="0"/>
        <v>53</v>
      </c>
      <c r="C61" s="578" t="s">
        <v>623</v>
      </c>
      <c r="D61" s="20"/>
      <c r="E61" s="20"/>
      <c r="F61" s="19"/>
      <c r="G61" s="21"/>
      <c r="H61" s="20"/>
      <c r="I61" s="20"/>
      <c r="J61" s="20"/>
      <c r="K61" s="20"/>
      <c r="L61" s="20"/>
      <c r="M61" s="20"/>
      <c r="N61" s="20"/>
      <c r="O61" s="20"/>
      <c r="P61" s="20"/>
      <c r="Q61" s="20"/>
      <c r="R61" s="574"/>
      <c r="S61" s="21"/>
      <c r="T61" s="20"/>
      <c r="U61" s="20"/>
      <c r="V61" s="20"/>
      <c r="W61" s="20"/>
      <c r="X61" s="20"/>
      <c r="Y61" s="20"/>
      <c r="Z61" s="20"/>
      <c r="AA61" s="20"/>
      <c r="AB61" s="20"/>
      <c r="AC61" s="20"/>
      <c r="AD61" s="574"/>
      <c r="AE61" s="23"/>
    </row>
    <row r="62" spans="2:31" ht="18" customHeight="1" x14ac:dyDescent="0.15">
      <c r="B62" s="385">
        <f t="shared" si="0"/>
        <v>54</v>
      </c>
      <c r="C62" s="578" t="s">
        <v>624</v>
      </c>
      <c r="D62" s="20"/>
      <c r="E62" s="20"/>
      <c r="F62" s="19"/>
      <c r="G62" s="21"/>
      <c r="H62" s="20"/>
      <c r="I62" s="20"/>
      <c r="J62" s="20"/>
      <c r="K62" s="20"/>
      <c r="L62" s="20"/>
      <c r="M62" s="20"/>
      <c r="N62" s="20"/>
      <c r="O62" s="20"/>
      <c r="P62" s="20"/>
      <c r="Q62" s="20"/>
      <c r="R62" s="574"/>
      <c r="S62" s="21"/>
      <c r="T62" s="20"/>
      <c r="U62" s="20"/>
      <c r="V62" s="20"/>
      <c r="W62" s="20"/>
      <c r="X62" s="20"/>
      <c r="Y62" s="20"/>
      <c r="Z62" s="20"/>
      <c r="AA62" s="20"/>
      <c r="AB62" s="20"/>
      <c r="AC62" s="20"/>
      <c r="AD62" s="574"/>
      <c r="AE62" s="23"/>
    </row>
    <row r="63" spans="2:31" ht="18" customHeight="1" x14ac:dyDescent="0.15">
      <c r="B63" s="385">
        <f t="shared" si="0"/>
        <v>55</v>
      </c>
      <c r="C63" s="578" t="s">
        <v>625</v>
      </c>
      <c r="D63" s="20"/>
      <c r="E63" s="20"/>
      <c r="F63" s="19"/>
      <c r="G63" s="21"/>
      <c r="H63" s="20"/>
      <c r="I63" s="20"/>
      <c r="J63" s="20"/>
      <c r="K63" s="20"/>
      <c r="L63" s="20"/>
      <c r="M63" s="20"/>
      <c r="N63" s="20"/>
      <c r="O63" s="20"/>
      <c r="P63" s="20"/>
      <c r="Q63" s="20"/>
      <c r="R63" s="574"/>
      <c r="S63" s="21"/>
      <c r="T63" s="20"/>
      <c r="U63" s="20"/>
      <c r="V63" s="20"/>
      <c r="W63" s="20"/>
      <c r="X63" s="20"/>
      <c r="Y63" s="20"/>
      <c r="Z63" s="20"/>
      <c r="AA63" s="20"/>
      <c r="AB63" s="20"/>
      <c r="AC63" s="20"/>
      <c r="AD63" s="574"/>
      <c r="AE63" s="23"/>
    </row>
    <row r="64" spans="2:31" ht="18" customHeight="1" x14ac:dyDescent="0.15">
      <c r="B64" s="385">
        <f t="shared" si="0"/>
        <v>56</v>
      </c>
      <c r="C64" s="578" t="s">
        <v>626</v>
      </c>
      <c r="D64" s="20"/>
      <c r="E64" s="20"/>
      <c r="F64" s="19"/>
      <c r="G64" s="21"/>
      <c r="H64" s="20"/>
      <c r="I64" s="20"/>
      <c r="J64" s="20"/>
      <c r="K64" s="20"/>
      <c r="L64" s="20"/>
      <c r="M64" s="20"/>
      <c r="N64" s="20"/>
      <c r="O64" s="20"/>
      <c r="P64" s="20"/>
      <c r="Q64" s="20"/>
      <c r="R64" s="574"/>
      <c r="S64" s="21"/>
      <c r="T64" s="20"/>
      <c r="U64" s="20"/>
      <c r="V64" s="20"/>
      <c r="W64" s="20"/>
      <c r="X64" s="20"/>
      <c r="Y64" s="20"/>
      <c r="Z64" s="20"/>
      <c r="AA64" s="20"/>
      <c r="AB64" s="20"/>
      <c r="AC64" s="20"/>
      <c r="AD64" s="574"/>
      <c r="AE64" s="23"/>
    </row>
    <row r="65" spans="2:31" ht="18" customHeight="1" x14ac:dyDescent="0.15">
      <c r="B65" s="385">
        <f t="shared" si="0"/>
        <v>57</v>
      </c>
      <c r="C65" s="578" t="s">
        <v>627</v>
      </c>
      <c r="D65" s="20"/>
      <c r="E65" s="20"/>
      <c r="F65" s="19"/>
      <c r="G65" s="21"/>
      <c r="H65" s="20"/>
      <c r="I65" s="20"/>
      <c r="J65" s="20"/>
      <c r="K65" s="20"/>
      <c r="L65" s="20"/>
      <c r="M65" s="20"/>
      <c r="N65" s="20"/>
      <c r="O65" s="20"/>
      <c r="P65" s="20"/>
      <c r="Q65" s="20"/>
      <c r="R65" s="574"/>
      <c r="S65" s="21"/>
      <c r="T65" s="20"/>
      <c r="U65" s="20"/>
      <c r="V65" s="20"/>
      <c r="W65" s="20"/>
      <c r="X65" s="20"/>
      <c r="Y65" s="20"/>
      <c r="Z65" s="20"/>
      <c r="AA65" s="20"/>
      <c r="AB65" s="20"/>
      <c r="AC65" s="20"/>
      <c r="AD65" s="574"/>
      <c r="AE65" s="23"/>
    </row>
    <row r="66" spans="2:31" ht="18" customHeight="1" x14ac:dyDescent="0.15">
      <c r="B66" s="385">
        <f t="shared" si="0"/>
        <v>58</v>
      </c>
      <c r="C66" s="578" t="s">
        <v>628</v>
      </c>
      <c r="D66" s="20"/>
      <c r="E66" s="20"/>
      <c r="F66" s="19"/>
      <c r="G66" s="21"/>
      <c r="H66" s="20"/>
      <c r="I66" s="20"/>
      <c r="J66" s="20"/>
      <c r="K66" s="20"/>
      <c r="L66" s="20"/>
      <c r="M66" s="20"/>
      <c r="N66" s="20"/>
      <c r="O66" s="20"/>
      <c r="P66" s="20"/>
      <c r="Q66" s="20"/>
      <c r="R66" s="574"/>
      <c r="S66" s="21"/>
      <c r="T66" s="20"/>
      <c r="U66" s="20"/>
      <c r="V66" s="20"/>
      <c r="W66" s="20"/>
      <c r="X66" s="20"/>
      <c r="Y66" s="20"/>
      <c r="Z66" s="20"/>
      <c r="AA66" s="20"/>
      <c r="AB66" s="20"/>
      <c r="AC66" s="20"/>
      <c r="AD66" s="574"/>
      <c r="AE66" s="23"/>
    </row>
    <row r="67" spans="2:31" ht="18" customHeight="1" x14ac:dyDescent="0.15">
      <c r="B67" s="385">
        <f t="shared" si="0"/>
        <v>59</v>
      </c>
      <c r="C67" s="578" t="s">
        <v>629</v>
      </c>
      <c r="D67" s="20"/>
      <c r="E67" s="20"/>
      <c r="F67" s="19"/>
      <c r="G67" s="21"/>
      <c r="H67" s="20"/>
      <c r="I67" s="20"/>
      <c r="J67" s="20"/>
      <c r="K67" s="20"/>
      <c r="L67" s="20"/>
      <c r="M67" s="20"/>
      <c r="N67" s="20"/>
      <c r="O67" s="20"/>
      <c r="P67" s="20"/>
      <c r="Q67" s="20"/>
      <c r="R67" s="574"/>
      <c r="S67" s="21"/>
      <c r="T67" s="20"/>
      <c r="U67" s="20"/>
      <c r="V67" s="20"/>
      <c r="W67" s="20"/>
      <c r="X67" s="20"/>
      <c r="Y67" s="20"/>
      <c r="Z67" s="20"/>
      <c r="AA67" s="20"/>
      <c r="AB67" s="20"/>
      <c r="AC67" s="20"/>
      <c r="AD67" s="574"/>
      <c r="AE67" s="23"/>
    </row>
    <row r="68" spans="2:31" ht="18" customHeight="1" x14ac:dyDescent="0.15">
      <c r="B68" s="385">
        <f t="shared" si="0"/>
        <v>60</v>
      </c>
      <c r="C68" s="578" t="s">
        <v>630</v>
      </c>
      <c r="D68" s="20"/>
      <c r="E68" s="20"/>
      <c r="F68" s="19"/>
      <c r="G68" s="21"/>
      <c r="H68" s="20"/>
      <c r="I68" s="20"/>
      <c r="J68" s="20"/>
      <c r="K68" s="20"/>
      <c r="L68" s="20"/>
      <c r="M68" s="20"/>
      <c r="N68" s="20"/>
      <c r="O68" s="20"/>
      <c r="P68" s="20"/>
      <c r="Q68" s="20"/>
      <c r="R68" s="574"/>
      <c r="S68" s="21"/>
      <c r="T68" s="20"/>
      <c r="U68" s="20"/>
      <c r="V68" s="20"/>
      <c r="W68" s="20"/>
      <c r="X68" s="20"/>
      <c r="Y68" s="20"/>
      <c r="Z68" s="20"/>
      <c r="AA68" s="20"/>
      <c r="AB68" s="20"/>
      <c r="AC68" s="20"/>
      <c r="AD68" s="574"/>
      <c r="AE68" s="23"/>
    </row>
    <row r="69" spans="2:31" ht="18" customHeight="1" x14ac:dyDescent="0.15">
      <c r="B69" s="385">
        <f t="shared" si="0"/>
        <v>61</v>
      </c>
      <c r="C69" s="578" t="s">
        <v>631</v>
      </c>
      <c r="D69" s="20"/>
      <c r="E69" s="20"/>
      <c r="F69" s="19"/>
      <c r="G69" s="21"/>
      <c r="H69" s="20"/>
      <c r="I69" s="20"/>
      <c r="J69" s="20"/>
      <c r="K69" s="20"/>
      <c r="L69" s="20"/>
      <c r="M69" s="20"/>
      <c r="N69" s="20"/>
      <c r="O69" s="20"/>
      <c r="P69" s="20"/>
      <c r="Q69" s="20"/>
      <c r="R69" s="574"/>
      <c r="S69" s="21"/>
      <c r="T69" s="20"/>
      <c r="U69" s="20"/>
      <c r="V69" s="20"/>
      <c r="W69" s="20"/>
      <c r="X69" s="20"/>
      <c r="Y69" s="20"/>
      <c r="Z69" s="20"/>
      <c r="AA69" s="20"/>
      <c r="AB69" s="20"/>
      <c r="AC69" s="20"/>
      <c r="AD69" s="574"/>
      <c r="AE69" s="23"/>
    </row>
    <row r="70" spans="2:31" ht="18" customHeight="1" x14ac:dyDescent="0.15">
      <c r="B70" s="385">
        <f t="shared" si="0"/>
        <v>62</v>
      </c>
      <c r="C70" s="578" t="s">
        <v>632</v>
      </c>
      <c r="D70" s="25"/>
      <c r="E70" s="25"/>
      <c r="F70" s="24"/>
      <c r="G70" s="26"/>
      <c r="H70" s="25"/>
      <c r="I70" s="25"/>
      <c r="J70" s="25"/>
      <c r="K70" s="25"/>
      <c r="L70" s="25"/>
      <c r="M70" s="25"/>
      <c r="N70" s="25"/>
      <c r="O70" s="25"/>
      <c r="P70" s="25"/>
      <c r="Q70" s="25"/>
      <c r="R70" s="575"/>
      <c r="S70" s="26"/>
      <c r="T70" s="25"/>
      <c r="U70" s="25"/>
      <c r="V70" s="25"/>
      <c r="W70" s="25"/>
      <c r="X70" s="25"/>
      <c r="Y70" s="25"/>
      <c r="Z70" s="25"/>
      <c r="AA70" s="25"/>
      <c r="AB70" s="25"/>
      <c r="AC70" s="25"/>
      <c r="AD70" s="575"/>
      <c r="AE70" s="27"/>
    </row>
    <row r="71" spans="2:31" ht="18" customHeight="1" x14ac:dyDescent="0.15">
      <c r="B71" s="385">
        <f t="shared" si="0"/>
        <v>63</v>
      </c>
      <c r="C71" s="578" t="s">
        <v>633</v>
      </c>
      <c r="D71" s="20"/>
      <c r="E71" s="20"/>
      <c r="F71" s="19"/>
      <c r="G71" s="21"/>
      <c r="H71" s="20"/>
      <c r="I71" s="20"/>
      <c r="J71" s="20"/>
      <c r="K71" s="20"/>
      <c r="L71" s="20"/>
      <c r="M71" s="20"/>
      <c r="N71" s="20"/>
      <c r="O71" s="20"/>
      <c r="P71" s="20"/>
      <c r="Q71" s="20"/>
      <c r="R71" s="573"/>
      <c r="S71" s="21"/>
      <c r="T71" s="20"/>
      <c r="U71" s="20"/>
      <c r="V71" s="20"/>
      <c r="W71" s="20"/>
      <c r="X71" s="20"/>
      <c r="Y71" s="20"/>
      <c r="Z71" s="20"/>
      <c r="AA71" s="20"/>
      <c r="AB71" s="20"/>
      <c r="AC71" s="20"/>
      <c r="AD71" s="573"/>
      <c r="AE71" s="22"/>
    </row>
    <row r="72" spans="2:31" ht="18" customHeight="1" x14ac:dyDescent="0.15">
      <c r="B72" s="385">
        <f t="shared" si="0"/>
        <v>64</v>
      </c>
      <c r="C72" s="578" t="s">
        <v>634</v>
      </c>
      <c r="D72" s="20"/>
      <c r="E72" s="20"/>
      <c r="F72" s="19"/>
      <c r="G72" s="21"/>
      <c r="H72" s="20"/>
      <c r="I72" s="20"/>
      <c r="J72" s="20"/>
      <c r="K72" s="20"/>
      <c r="L72" s="20"/>
      <c r="M72" s="20"/>
      <c r="N72" s="20"/>
      <c r="O72" s="20"/>
      <c r="P72" s="20"/>
      <c r="Q72" s="20"/>
      <c r="R72" s="573"/>
      <c r="S72" s="21"/>
      <c r="T72" s="20"/>
      <c r="U72" s="20"/>
      <c r="V72" s="20"/>
      <c r="W72" s="20"/>
      <c r="X72" s="20"/>
      <c r="Y72" s="20"/>
      <c r="Z72" s="20"/>
      <c r="AA72" s="20"/>
      <c r="AB72" s="20"/>
      <c r="AC72" s="20"/>
      <c r="AD72" s="573"/>
      <c r="AE72" s="22"/>
    </row>
    <row r="73" spans="2:31" ht="18" customHeight="1" x14ac:dyDescent="0.15">
      <c r="B73" s="385">
        <f t="shared" si="0"/>
        <v>65</v>
      </c>
      <c r="C73" s="578" t="s">
        <v>635</v>
      </c>
      <c r="D73" s="20"/>
      <c r="E73" s="20"/>
      <c r="F73" s="19"/>
      <c r="G73" s="21"/>
      <c r="H73" s="20"/>
      <c r="I73" s="20"/>
      <c r="J73" s="20"/>
      <c r="K73" s="20"/>
      <c r="L73" s="20"/>
      <c r="M73" s="20"/>
      <c r="N73" s="20"/>
      <c r="O73" s="20"/>
      <c r="P73" s="20"/>
      <c r="Q73" s="20"/>
      <c r="R73" s="573"/>
      <c r="S73" s="21"/>
      <c r="T73" s="20"/>
      <c r="U73" s="20"/>
      <c r="V73" s="20"/>
      <c r="W73" s="20"/>
      <c r="X73" s="20"/>
      <c r="Y73" s="20"/>
      <c r="Z73" s="20"/>
      <c r="AA73" s="20"/>
      <c r="AB73" s="20"/>
      <c r="AC73" s="20"/>
      <c r="AD73" s="573"/>
      <c r="AE73" s="22"/>
    </row>
    <row r="74" spans="2:31" ht="18" customHeight="1" x14ac:dyDescent="0.15">
      <c r="B74" s="385">
        <f t="shared" si="0"/>
        <v>66</v>
      </c>
      <c r="C74" s="578" t="s">
        <v>636</v>
      </c>
      <c r="D74" s="20"/>
      <c r="E74" s="20"/>
      <c r="F74" s="19"/>
      <c r="G74" s="21"/>
      <c r="H74" s="20"/>
      <c r="I74" s="20"/>
      <c r="J74" s="20"/>
      <c r="K74" s="20"/>
      <c r="L74" s="20"/>
      <c r="M74" s="20"/>
      <c r="N74" s="20"/>
      <c r="O74" s="20"/>
      <c r="P74" s="20"/>
      <c r="Q74" s="20"/>
      <c r="R74" s="573"/>
      <c r="S74" s="21"/>
      <c r="T74" s="20"/>
      <c r="U74" s="20"/>
      <c r="V74" s="20"/>
      <c r="W74" s="20"/>
      <c r="X74" s="20"/>
      <c r="Y74" s="20"/>
      <c r="Z74" s="20"/>
      <c r="AA74" s="20"/>
      <c r="AB74" s="20"/>
      <c r="AC74" s="20"/>
      <c r="AD74" s="573"/>
      <c r="AE74" s="22"/>
    </row>
    <row r="75" spans="2:31" ht="18" customHeight="1" x14ac:dyDescent="0.15">
      <c r="B75" s="385">
        <f t="shared" ref="B75:B91" si="1">B74+1</f>
        <v>67</v>
      </c>
      <c r="C75" s="578" t="s">
        <v>637</v>
      </c>
      <c r="D75" s="20"/>
      <c r="E75" s="20"/>
      <c r="F75" s="19"/>
      <c r="G75" s="21"/>
      <c r="H75" s="20"/>
      <c r="I75" s="20"/>
      <c r="J75" s="20"/>
      <c r="K75" s="20"/>
      <c r="L75" s="20"/>
      <c r="M75" s="20"/>
      <c r="N75" s="20"/>
      <c r="O75" s="20"/>
      <c r="P75" s="20"/>
      <c r="Q75" s="20"/>
      <c r="R75" s="574"/>
      <c r="S75" s="21"/>
      <c r="T75" s="20"/>
      <c r="U75" s="20"/>
      <c r="V75" s="20"/>
      <c r="W75" s="20"/>
      <c r="X75" s="20"/>
      <c r="Y75" s="20"/>
      <c r="Z75" s="20"/>
      <c r="AA75" s="20"/>
      <c r="AB75" s="20"/>
      <c r="AC75" s="20"/>
      <c r="AD75" s="574"/>
      <c r="AE75" s="23"/>
    </row>
    <row r="76" spans="2:31" ht="18" customHeight="1" x14ac:dyDescent="0.15">
      <c r="B76" s="385">
        <f t="shared" si="1"/>
        <v>68</v>
      </c>
      <c r="C76" s="578" t="s">
        <v>638</v>
      </c>
      <c r="D76" s="20"/>
      <c r="E76" s="20"/>
      <c r="F76" s="19"/>
      <c r="G76" s="21"/>
      <c r="H76" s="20"/>
      <c r="I76" s="20"/>
      <c r="J76" s="20"/>
      <c r="K76" s="20"/>
      <c r="L76" s="20"/>
      <c r="M76" s="20"/>
      <c r="N76" s="20"/>
      <c r="O76" s="20"/>
      <c r="P76" s="20"/>
      <c r="Q76" s="20"/>
      <c r="R76" s="574"/>
      <c r="S76" s="21"/>
      <c r="T76" s="20"/>
      <c r="U76" s="20"/>
      <c r="V76" s="20"/>
      <c r="W76" s="20"/>
      <c r="X76" s="20"/>
      <c r="Y76" s="20"/>
      <c r="Z76" s="20"/>
      <c r="AA76" s="20"/>
      <c r="AB76" s="20"/>
      <c r="AC76" s="20"/>
      <c r="AD76" s="574"/>
      <c r="AE76" s="23"/>
    </row>
    <row r="77" spans="2:31" ht="18" customHeight="1" x14ac:dyDescent="0.15">
      <c r="B77" s="385">
        <f t="shared" si="1"/>
        <v>69</v>
      </c>
      <c r="C77" s="578" t="s">
        <v>639</v>
      </c>
      <c r="D77" s="20"/>
      <c r="E77" s="20"/>
      <c r="F77" s="19"/>
      <c r="G77" s="21"/>
      <c r="H77" s="20"/>
      <c r="I77" s="20"/>
      <c r="J77" s="20"/>
      <c r="K77" s="20"/>
      <c r="L77" s="20"/>
      <c r="M77" s="20"/>
      <c r="N77" s="20"/>
      <c r="O77" s="20"/>
      <c r="P77" s="20"/>
      <c r="Q77" s="20"/>
      <c r="R77" s="574"/>
      <c r="S77" s="21"/>
      <c r="T77" s="20"/>
      <c r="U77" s="20"/>
      <c r="V77" s="20"/>
      <c r="W77" s="20"/>
      <c r="X77" s="20"/>
      <c r="Y77" s="20"/>
      <c r="Z77" s="20"/>
      <c r="AA77" s="20"/>
      <c r="AB77" s="20"/>
      <c r="AC77" s="20"/>
      <c r="AD77" s="574"/>
      <c r="AE77" s="23"/>
    </row>
    <row r="78" spans="2:31" ht="18" customHeight="1" x14ac:dyDescent="0.15">
      <c r="B78" s="385">
        <f t="shared" si="1"/>
        <v>70</v>
      </c>
      <c r="C78" s="578" t="s">
        <v>640</v>
      </c>
      <c r="D78" s="20"/>
      <c r="E78" s="20"/>
      <c r="F78" s="19"/>
      <c r="G78" s="21"/>
      <c r="H78" s="20"/>
      <c r="I78" s="20"/>
      <c r="J78" s="20"/>
      <c r="K78" s="20"/>
      <c r="L78" s="20"/>
      <c r="M78" s="20"/>
      <c r="N78" s="20"/>
      <c r="O78" s="20"/>
      <c r="P78" s="20"/>
      <c r="Q78" s="20"/>
      <c r="R78" s="574"/>
      <c r="S78" s="21"/>
      <c r="T78" s="20"/>
      <c r="U78" s="20"/>
      <c r="V78" s="20"/>
      <c r="W78" s="20"/>
      <c r="X78" s="20"/>
      <c r="Y78" s="20"/>
      <c r="Z78" s="20"/>
      <c r="AA78" s="20"/>
      <c r="AB78" s="20"/>
      <c r="AC78" s="20"/>
      <c r="AD78" s="574"/>
      <c r="AE78" s="23"/>
    </row>
    <row r="79" spans="2:31" ht="18" customHeight="1" x14ac:dyDescent="0.15">
      <c r="B79" s="385">
        <f t="shared" si="1"/>
        <v>71</v>
      </c>
      <c r="C79" s="578" t="s">
        <v>486</v>
      </c>
      <c r="D79" s="20"/>
      <c r="E79" s="20"/>
      <c r="F79" s="19"/>
      <c r="G79" s="21"/>
      <c r="H79" s="20"/>
      <c r="I79" s="20"/>
      <c r="J79" s="20"/>
      <c r="K79" s="20"/>
      <c r="L79" s="20"/>
      <c r="M79" s="20"/>
      <c r="N79" s="20"/>
      <c r="O79" s="20"/>
      <c r="P79" s="20"/>
      <c r="Q79" s="20"/>
      <c r="R79" s="574"/>
      <c r="S79" s="21"/>
      <c r="T79" s="20"/>
      <c r="U79" s="20"/>
      <c r="V79" s="20"/>
      <c r="W79" s="20"/>
      <c r="X79" s="20"/>
      <c r="Y79" s="20"/>
      <c r="Z79" s="20"/>
      <c r="AA79" s="20"/>
      <c r="AB79" s="20"/>
      <c r="AC79" s="20"/>
      <c r="AD79" s="574"/>
      <c r="AE79" s="23"/>
    </row>
    <row r="80" spans="2:31" ht="18" customHeight="1" x14ac:dyDescent="0.15">
      <c r="B80" s="385">
        <f t="shared" si="1"/>
        <v>72</v>
      </c>
      <c r="C80" s="578" t="s">
        <v>487</v>
      </c>
      <c r="D80" s="20"/>
      <c r="E80" s="20"/>
      <c r="F80" s="19"/>
      <c r="G80" s="21"/>
      <c r="H80" s="20"/>
      <c r="I80" s="20"/>
      <c r="J80" s="20"/>
      <c r="K80" s="20"/>
      <c r="L80" s="20"/>
      <c r="M80" s="20"/>
      <c r="N80" s="20"/>
      <c r="O80" s="20"/>
      <c r="P80" s="20"/>
      <c r="Q80" s="20"/>
      <c r="R80" s="574"/>
      <c r="S80" s="21"/>
      <c r="T80" s="20"/>
      <c r="U80" s="20"/>
      <c r="V80" s="20"/>
      <c r="W80" s="20"/>
      <c r="X80" s="20"/>
      <c r="Y80" s="20"/>
      <c r="Z80" s="20"/>
      <c r="AA80" s="20"/>
      <c r="AB80" s="20"/>
      <c r="AC80" s="20"/>
      <c r="AD80" s="574"/>
      <c r="AE80" s="23"/>
    </row>
    <row r="81" spans="2:31" ht="18" customHeight="1" x14ac:dyDescent="0.15">
      <c r="B81" s="385">
        <f t="shared" si="1"/>
        <v>73</v>
      </c>
      <c r="C81" s="578" t="s">
        <v>488</v>
      </c>
      <c r="D81" s="20"/>
      <c r="E81" s="20"/>
      <c r="F81" s="19"/>
      <c r="G81" s="21"/>
      <c r="H81" s="20"/>
      <c r="I81" s="20"/>
      <c r="J81" s="20"/>
      <c r="K81" s="20"/>
      <c r="L81" s="20"/>
      <c r="M81" s="20"/>
      <c r="N81" s="20"/>
      <c r="O81" s="20"/>
      <c r="P81" s="20"/>
      <c r="Q81" s="20"/>
      <c r="R81" s="574"/>
      <c r="S81" s="21"/>
      <c r="T81" s="20"/>
      <c r="U81" s="20"/>
      <c r="V81" s="20"/>
      <c r="W81" s="20"/>
      <c r="X81" s="20"/>
      <c r="Y81" s="20"/>
      <c r="Z81" s="20"/>
      <c r="AA81" s="20"/>
      <c r="AB81" s="20"/>
      <c r="AC81" s="20"/>
      <c r="AD81" s="574"/>
      <c r="AE81" s="23"/>
    </row>
    <row r="82" spans="2:31" ht="18" customHeight="1" x14ac:dyDescent="0.15">
      <c r="B82" s="385">
        <f t="shared" si="1"/>
        <v>74</v>
      </c>
      <c r="C82" s="578" t="s">
        <v>489</v>
      </c>
      <c r="D82" s="20"/>
      <c r="E82" s="20"/>
      <c r="F82" s="19"/>
      <c r="G82" s="21"/>
      <c r="H82" s="20"/>
      <c r="I82" s="20"/>
      <c r="J82" s="20"/>
      <c r="K82" s="20"/>
      <c r="L82" s="20"/>
      <c r="M82" s="20"/>
      <c r="N82" s="20"/>
      <c r="O82" s="20"/>
      <c r="P82" s="20"/>
      <c r="Q82" s="20"/>
      <c r="R82" s="574"/>
      <c r="S82" s="21"/>
      <c r="T82" s="20"/>
      <c r="U82" s="20"/>
      <c r="V82" s="20"/>
      <c r="W82" s="20"/>
      <c r="X82" s="20"/>
      <c r="Y82" s="20"/>
      <c r="Z82" s="20"/>
      <c r="AA82" s="20"/>
      <c r="AB82" s="20"/>
      <c r="AC82" s="20"/>
      <c r="AD82" s="574"/>
      <c r="AE82" s="23"/>
    </row>
    <row r="83" spans="2:31" ht="18" customHeight="1" x14ac:dyDescent="0.15">
      <c r="B83" s="385">
        <f t="shared" si="1"/>
        <v>75</v>
      </c>
      <c r="C83" s="578" t="s">
        <v>490</v>
      </c>
      <c r="D83" s="20"/>
      <c r="E83" s="20"/>
      <c r="F83" s="19"/>
      <c r="G83" s="21"/>
      <c r="H83" s="20"/>
      <c r="I83" s="20"/>
      <c r="J83" s="20"/>
      <c r="K83" s="20"/>
      <c r="L83" s="20"/>
      <c r="M83" s="20"/>
      <c r="N83" s="20"/>
      <c r="O83" s="20"/>
      <c r="P83" s="20"/>
      <c r="Q83" s="20"/>
      <c r="R83" s="574"/>
      <c r="S83" s="21"/>
      <c r="T83" s="20"/>
      <c r="U83" s="20"/>
      <c r="V83" s="20"/>
      <c r="W83" s="20"/>
      <c r="X83" s="20"/>
      <c r="Y83" s="20"/>
      <c r="Z83" s="20"/>
      <c r="AA83" s="20"/>
      <c r="AB83" s="20"/>
      <c r="AC83" s="20"/>
      <c r="AD83" s="574"/>
      <c r="AE83" s="23"/>
    </row>
    <row r="84" spans="2:31" ht="18" customHeight="1" x14ac:dyDescent="0.15">
      <c r="B84" s="385">
        <f t="shared" si="1"/>
        <v>76</v>
      </c>
      <c r="C84" s="578" t="s">
        <v>491</v>
      </c>
      <c r="D84" s="20"/>
      <c r="E84" s="20"/>
      <c r="F84" s="19"/>
      <c r="G84" s="21"/>
      <c r="H84" s="20"/>
      <c r="I84" s="20"/>
      <c r="J84" s="20"/>
      <c r="K84" s="20"/>
      <c r="L84" s="20"/>
      <c r="M84" s="20"/>
      <c r="N84" s="20"/>
      <c r="O84" s="20"/>
      <c r="P84" s="20"/>
      <c r="Q84" s="20"/>
      <c r="R84" s="574"/>
      <c r="S84" s="21"/>
      <c r="T84" s="20"/>
      <c r="U84" s="20"/>
      <c r="V84" s="20"/>
      <c r="W84" s="20"/>
      <c r="X84" s="20"/>
      <c r="Y84" s="20"/>
      <c r="Z84" s="20"/>
      <c r="AA84" s="20"/>
      <c r="AB84" s="20"/>
      <c r="AC84" s="20"/>
      <c r="AD84" s="574"/>
      <c r="AE84" s="23"/>
    </row>
    <row r="85" spans="2:31" ht="18" customHeight="1" x14ac:dyDescent="0.15">
      <c r="B85" s="385">
        <f t="shared" si="1"/>
        <v>77</v>
      </c>
      <c r="C85" s="578" t="s">
        <v>492</v>
      </c>
      <c r="D85" s="20"/>
      <c r="E85" s="20"/>
      <c r="F85" s="19"/>
      <c r="G85" s="21"/>
      <c r="H85" s="20"/>
      <c r="I85" s="20"/>
      <c r="J85" s="20"/>
      <c r="K85" s="20"/>
      <c r="L85" s="20"/>
      <c r="M85" s="20"/>
      <c r="N85" s="20"/>
      <c r="O85" s="20"/>
      <c r="P85" s="20"/>
      <c r="Q85" s="20"/>
      <c r="R85" s="574"/>
      <c r="S85" s="21"/>
      <c r="T85" s="20"/>
      <c r="U85" s="20"/>
      <c r="V85" s="20"/>
      <c r="W85" s="20"/>
      <c r="X85" s="20"/>
      <c r="Y85" s="20"/>
      <c r="Z85" s="20"/>
      <c r="AA85" s="20"/>
      <c r="AB85" s="20"/>
      <c r="AC85" s="20"/>
      <c r="AD85" s="574"/>
      <c r="AE85" s="23"/>
    </row>
    <row r="86" spans="2:31" ht="18" customHeight="1" x14ac:dyDescent="0.15">
      <c r="B86" s="385">
        <f t="shared" si="1"/>
        <v>78</v>
      </c>
      <c r="C86" s="578" t="s">
        <v>493</v>
      </c>
      <c r="D86" s="20"/>
      <c r="E86" s="20"/>
      <c r="F86" s="19"/>
      <c r="G86" s="21"/>
      <c r="H86" s="20"/>
      <c r="I86" s="20"/>
      <c r="J86" s="20"/>
      <c r="K86" s="20"/>
      <c r="L86" s="20"/>
      <c r="M86" s="20"/>
      <c r="N86" s="20"/>
      <c r="O86" s="20"/>
      <c r="P86" s="20"/>
      <c r="Q86" s="20"/>
      <c r="R86" s="574"/>
      <c r="S86" s="21"/>
      <c r="T86" s="20"/>
      <c r="U86" s="20"/>
      <c r="V86" s="20"/>
      <c r="W86" s="20"/>
      <c r="X86" s="20"/>
      <c r="Y86" s="20"/>
      <c r="Z86" s="20"/>
      <c r="AA86" s="20"/>
      <c r="AB86" s="20"/>
      <c r="AC86" s="20"/>
      <c r="AD86" s="574"/>
      <c r="AE86" s="23"/>
    </row>
    <row r="87" spans="2:31" ht="18" customHeight="1" x14ac:dyDescent="0.15">
      <c r="B87" s="385">
        <f t="shared" si="1"/>
        <v>79</v>
      </c>
      <c r="C87" s="578" t="s">
        <v>494</v>
      </c>
      <c r="D87" s="20"/>
      <c r="E87" s="20"/>
      <c r="F87" s="19"/>
      <c r="G87" s="21"/>
      <c r="H87" s="20"/>
      <c r="I87" s="20"/>
      <c r="J87" s="20"/>
      <c r="K87" s="20"/>
      <c r="L87" s="20"/>
      <c r="M87" s="20"/>
      <c r="N87" s="20"/>
      <c r="O87" s="20"/>
      <c r="P87" s="20"/>
      <c r="Q87" s="20"/>
      <c r="R87" s="574"/>
      <c r="S87" s="21"/>
      <c r="T87" s="20"/>
      <c r="U87" s="20"/>
      <c r="V87" s="20"/>
      <c r="W87" s="20"/>
      <c r="X87" s="20"/>
      <c r="Y87" s="20"/>
      <c r="Z87" s="20"/>
      <c r="AA87" s="20"/>
      <c r="AB87" s="20"/>
      <c r="AC87" s="20"/>
      <c r="AD87" s="574"/>
      <c r="AE87" s="23"/>
    </row>
    <row r="88" spans="2:31" ht="18" customHeight="1" x14ac:dyDescent="0.15">
      <c r="B88" s="385">
        <f t="shared" si="1"/>
        <v>80</v>
      </c>
      <c r="C88" s="578" t="s">
        <v>495</v>
      </c>
      <c r="D88" s="25"/>
      <c r="E88" s="25"/>
      <c r="F88" s="24"/>
      <c r="G88" s="26"/>
      <c r="H88" s="25"/>
      <c r="I88" s="25"/>
      <c r="J88" s="25"/>
      <c r="K88" s="25"/>
      <c r="L88" s="25"/>
      <c r="M88" s="25"/>
      <c r="N88" s="25"/>
      <c r="O88" s="25"/>
      <c r="P88" s="25"/>
      <c r="Q88" s="25"/>
      <c r="R88" s="575"/>
      <c r="S88" s="26"/>
      <c r="T88" s="25"/>
      <c r="U88" s="25"/>
      <c r="V88" s="25"/>
      <c r="W88" s="25"/>
      <c r="X88" s="25"/>
      <c r="Y88" s="25"/>
      <c r="Z88" s="25"/>
      <c r="AA88" s="25"/>
      <c r="AB88" s="25"/>
      <c r="AC88" s="25"/>
      <c r="AD88" s="575"/>
      <c r="AE88" s="27"/>
    </row>
    <row r="89" spans="2:31" ht="18" customHeight="1" x14ac:dyDescent="0.15">
      <c r="B89" s="385">
        <f t="shared" si="1"/>
        <v>81</v>
      </c>
      <c r="C89" s="578" t="s">
        <v>496</v>
      </c>
      <c r="D89" s="16"/>
      <c r="E89" s="16"/>
      <c r="F89" s="15"/>
      <c r="G89" s="17"/>
      <c r="H89" s="16"/>
      <c r="I89" s="16"/>
      <c r="J89" s="16"/>
      <c r="K89" s="16"/>
      <c r="L89" s="16"/>
      <c r="M89" s="16"/>
      <c r="N89" s="16"/>
      <c r="O89" s="16"/>
      <c r="P89" s="16"/>
      <c r="Q89" s="16"/>
      <c r="R89" s="670"/>
      <c r="S89" s="17"/>
      <c r="T89" s="16"/>
      <c r="U89" s="16"/>
      <c r="V89" s="16"/>
      <c r="W89" s="16"/>
      <c r="X89" s="16"/>
      <c r="Y89" s="16"/>
      <c r="Z89" s="16"/>
      <c r="AA89" s="16"/>
      <c r="AB89" s="16"/>
      <c r="AC89" s="16"/>
      <c r="AD89" s="670"/>
      <c r="AE89" s="671"/>
    </row>
    <row r="90" spans="2:31" ht="18" customHeight="1" x14ac:dyDescent="0.15">
      <c r="B90" s="385">
        <f t="shared" si="1"/>
        <v>82</v>
      </c>
      <c r="C90" s="578" t="s">
        <v>497</v>
      </c>
      <c r="D90" s="20"/>
      <c r="E90" s="20"/>
      <c r="F90" s="19"/>
      <c r="G90" s="21"/>
      <c r="H90" s="20"/>
      <c r="I90" s="20"/>
      <c r="J90" s="20"/>
      <c r="K90" s="20"/>
      <c r="L90" s="20"/>
      <c r="M90" s="20"/>
      <c r="N90" s="20"/>
      <c r="O90" s="20"/>
      <c r="P90" s="20"/>
      <c r="Q90" s="20"/>
      <c r="R90" s="574"/>
      <c r="S90" s="21"/>
      <c r="T90" s="20"/>
      <c r="U90" s="20"/>
      <c r="V90" s="20"/>
      <c r="W90" s="20"/>
      <c r="X90" s="20"/>
      <c r="Y90" s="20"/>
      <c r="Z90" s="20"/>
      <c r="AA90" s="20"/>
      <c r="AB90" s="20"/>
      <c r="AC90" s="20"/>
      <c r="AD90" s="574"/>
      <c r="AE90" s="23"/>
    </row>
    <row r="91" spans="2:31" ht="18" customHeight="1" x14ac:dyDescent="0.15">
      <c r="B91" s="385">
        <f t="shared" si="1"/>
        <v>83</v>
      </c>
      <c r="C91" s="616" t="s">
        <v>498</v>
      </c>
      <c r="D91" s="25"/>
      <c r="E91" s="25"/>
      <c r="F91" s="24"/>
      <c r="G91" s="26"/>
      <c r="H91" s="25"/>
      <c r="I91" s="25"/>
      <c r="J91" s="25"/>
      <c r="K91" s="25"/>
      <c r="L91" s="25"/>
      <c r="M91" s="25"/>
      <c r="N91" s="25"/>
      <c r="O91" s="25"/>
      <c r="P91" s="25"/>
      <c r="Q91" s="25"/>
      <c r="R91" s="575"/>
      <c r="S91" s="26"/>
      <c r="T91" s="25"/>
      <c r="U91" s="25"/>
      <c r="V91" s="25"/>
      <c r="W91" s="25"/>
      <c r="X91" s="25"/>
      <c r="Y91" s="25"/>
      <c r="Z91" s="25"/>
      <c r="AA91" s="25"/>
      <c r="AB91" s="25"/>
      <c r="AC91" s="25"/>
      <c r="AD91" s="575"/>
      <c r="AE91" s="27"/>
    </row>
    <row r="92" spans="2:31" x14ac:dyDescent="0.15">
      <c r="B92" s="29" t="s">
        <v>578</v>
      </c>
      <c r="C92" s="29" t="s">
        <v>815</v>
      </c>
    </row>
    <row r="93" spans="2:31" x14ac:dyDescent="0.15">
      <c r="B93" s="29"/>
    </row>
    <row r="94" spans="2:31" x14ac:dyDescent="0.15">
      <c r="Y94" s="888" t="s">
        <v>19</v>
      </c>
      <c r="Z94" s="888"/>
      <c r="AA94" s="888"/>
      <c r="AB94" s="889"/>
      <c r="AC94" s="889"/>
      <c r="AD94" s="889"/>
      <c r="AE94" s="889"/>
    </row>
    <row r="95" spans="2:31" x14ac:dyDescent="0.15">
      <c r="Y95" s="888"/>
      <c r="Z95" s="888"/>
      <c r="AA95" s="888"/>
      <c r="AB95" s="889"/>
      <c r="AC95" s="889"/>
      <c r="AD95" s="889"/>
      <c r="AE95" s="889"/>
    </row>
  </sheetData>
  <mergeCells count="12">
    <mergeCell ref="Y94:AA95"/>
    <mergeCell ref="AB94:AE95"/>
    <mergeCell ref="C2:AE2"/>
    <mergeCell ref="B6:C6"/>
    <mergeCell ref="G6:R6"/>
    <mergeCell ref="S6:AD6"/>
    <mergeCell ref="AE6:AE8"/>
    <mergeCell ref="B7:C7"/>
    <mergeCell ref="B8:C8"/>
    <mergeCell ref="D7:O7"/>
    <mergeCell ref="P7:AA7"/>
    <mergeCell ref="AB7:AD7"/>
  </mergeCells>
  <phoneticPr fontId="7"/>
  <printOptions horizontalCentered="1"/>
  <pageMargins left="0.70866141732283472" right="0.70866141732283472" top="0.74803149606299213" bottom="0.74803149606299213" header="0.31496062992125984" footer="0.31496062992125984"/>
  <pageSetup paperSize="8" scale="76" orientation="landscape" r:id="rId1"/>
  <rowBreaks count="1" manualBreakCount="1">
    <brk id="51" max="3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55"/>
  <sheetViews>
    <sheetView view="pageBreakPreview" topLeftCell="B40" zoomScale="85" zoomScaleNormal="85" zoomScaleSheetLayoutView="85" workbookViewId="0">
      <selection activeCell="P36" sqref="P36"/>
    </sheetView>
  </sheetViews>
  <sheetFormatPr defaultRowHeight="12" x14ac:dyDescent="0.15"/>
  <cols>
    <col min="1" max="1" width="1.7109375" style="9" customWidth="1"/>
    <col min="2" max="2" width="4" style="9" bestFit="1" customWidth="1"/>
    <col min="3" max="3" width="18.7109375" style="672" customWidth="1"/>
    <col min="4" max="30" width="5.7109375" style="9" customWidth="1"/>
    <col min="31" max="31" width="10.28515625" style="10" customWidth="1"/>
    <col min="32" max="32" width="1.7109375" style="9" customWidth="1"/>
    <col min="33" max="33" width="14.7109375" style="10" bestFit="1" customWidth="1"/>
    <col min="34" max="34" width="12.7109375" style="10" bestFit="1" customWidth="1"/>
    <col min="35" max="239" width="8.85546875" style="9"/>
    <col min="240" max="240" width="1.7109375" style="9" customWidth="1"/>
    <col min="241" max="241" width="29.28515625" style="9" customWidth="1"/>
    <col min="242" max="284" width="3.85546875" style="9" customWidth="1"/>
    <col min="285" max="286" width="11.28515625" style="9" customWidth="1"/>
    <col min="287" max="287" width="23.7109375" style="9" customWidth="1"/>
    <col min="288" max="288" width="1.7109375" style="9" customWidth="1"/>
    <col min="289" max="289" width="14.7109375" style="9" bestFit="1" customWidth="1"/>
    <col min="290" max="290" width="12.7109375" style="9" bestFit="1" customWidth="1"/>
    <col min="291" max="495" width="8.85546875" style="9"/>
    <col min="496" max="496" width="1.7109375" style="9" customWidth="1"/>
    <col min="497" max="497" width="29.28515625" style="9" customWidth="1"/>
    <col min="498" max="540" width="3.85546875" style="9" customWidth="1"/>
    <col min="541" max="542" width="11.28515625" style="9" customWidth="1"/>
    <col min="543" max="543" width="23.7109375" style="9" customWidth="1"/>
    <col min="544" max="544" width="1.7109375" style="9" customWidth="1"/>
    <col min="545" max="545" width="14.7109375" style="9" bestFit="1" customWidth="1"/>
    <col min="546" max="546" width="12.7109375" style="9" bestFit="1" customWidth="1"/>
    <col min="547" max="751" width="8.85546875" style="9"/>
    <col min="752" max="752" width="1.7109375" style="9" customWidth="1"/>
    <col min="753" max="753" width="29.28515625" style="9" customWidth="1"/>
    <col min="754" max="796" width="3.85546875" style="9" customWidth="1"/>
    <col min="797" max="798" width="11.28515625" style="9" customWidth="1"/>
    <col min="799" max="799" width="23.7109375" style="9" customWidth="1"/>
    <col min="800" max="800" width="1.7109375" style="9" customWidth="1"/>
    <col min="801" max="801" width="14.7109375" style="9" bestFit="1" customWidth="1"/>
    <col min="802" max="802" width="12.7109375" style="9" bestFit="1" customWidth="1"/>
    <col min="803" max="1007" width="8.85546875" style="9"/>
    <col min="1008" max="1008" width="1.7109375" style="9" customWidth="1"/>
    <col min="1009" max="1009" width="29.28515625" style="9" customWidth="1"/>
    <col min="1010" max="1052" width="3.85546875" style="9" customWidth="1"/>
    <col min="1053" max="1054" width="11.28515625" style="9" customWidth="1"/>
    <col min="1055" max="1055" width="23.7109375" style="9" customWidth="1"/>
    <col min="1056" max="1056" width="1.7109375" style="9" customWidth="1"/>
    <col min="1057" max="1057" width="14.7109375" style="9" bestFit="1" customWidth="1"/>
    <col min="1058" max="1058" width="12.7109375" style="9" bestFit="1" customWidth="1"/>
    <col min="1059" max="1263" width="8.85546875" style="9"/>
    <col min="1264" max="1264" width="1.7109375" style="9" customWidth="1"/>
    <col min="1265" max="1265" width="29.28515625" style="9" customWidth="1"/>
    <col min="1266" max="1308" width="3.85546875" style="9" customWidth="1"/>
    <col min="1309" max="1310" width="11.28515625" style="9" customWidth="1"/>
    <col min="1311" max="1311" width="23.7109375" style="9" customWidth="1"/>
    <col min="1312" max="1312" width="1.7109375" style="9" customWidth="1"/>
    <col min="1313" max="1313" width="14.7109375" style="9" bestFit="1" customWidth="1"/>
    <col min="1314" max="1314" width="12.7109375" style="9" bestFit="1" customWidth="1"/>
    <col min="1315" max="1519" width="8.85546875" style="9"/>
    <col min="1520" max="1520" width="1.7109375" style="9" customWidth="1"/>
    <col min="1521" max="1521" width="29.28515625" style="9" customWidth="1"/>
    <col min="1522" max="1564" width="3.85546875" style="9" customWidth="1"/>
    <col min="1565" max="1566" width="11.28515625" style="9" customWidth="1"/>
    <col min="1567" max="1567" width="23.7109375" style="9" customWidth="1"/>
    <col min="1568" max="1568" width="1.7109375" style="9" customWidth="1"/>
    <col min="1569" max="1569" width="14.7109375" style="9" bestFit="1" customWidth="1"/>
    <col min="1570" max="1570" width="12.7109375" style="9" bestFit="1" customWidth="1"/>
    <col min="1571" max="1775" width="8.85546875" style="9"/>
    <col min="1776" max="1776" width="1.7109375" style="9" customWidth="1"/>
    <col min="1777" max="1777" width="29.28515625" style="9" customWidth="1"/>
    <col min="1778" max="1820" width="3.85546875" style="9" customWidth="1"/>
    <col min="1821" max="1822" width="11.28515625" style="9" customWidth="1"/>
    <col min="1823" max="1823" width="23.7109375" style="9" customWidth="1"/>
    <col min="1824" max="1824" width="1.7109375" style="9" customWidth="1"/>
    <col min="1825" max="1825" width="14.7109375" style="9" bestFit="1" customWidth="1"/>
    <col min="1826" max="1826" width="12.7109375" style="9" bestFit="1" customWidth="1"/>
    <col min="1827" max="2031" width="8.85546875" style="9"/>
    <col min="2032" max="2032" width="1.7109375" style="9" customWidth="1"/>
    <col min="2033" max="2033" width="29.28515625" style="9" customWidth="1"/>
    <col min="2034" max="2076" width="3.85546875" style="9" customWidth="1"/>
    <col min="2077" max="2078" width="11.28515625" style="9" customWidth="1"/>
    <col min="2079" max="2079" width="23.7109375" style="9" customWidth="1"/>
    <col min="2080" max="2080" width="1.7109375" style="9" customWidth="1"/>
    <col min="2081" max="2081" width="14.7109375" style="9" bestFit="1" customWidth="1"/>
    <col min="2082" max="2082" width="12.7109375" style="9" bestFit="1" customWidth="1"/>
    <col min="2083" max="2287" width="8.85546875" style="9"/>
    <col min="2288" max="2288" width="1.7109375" style="9" customWidth="1"/>
    <col min="2289" max="2289" width="29.28515625" style="9" customWidth="1"/>
    <col min="2290" max="2332" width="3.85546875" style="9" customWidth="1"/>
    <col min="2333" max="2334" width="11.28515625" style="9" customWidth="1"/>
    <col min="2335" max="2335" width="23.7109375" style="9" customWidth="1"/>
    <col min="2336" max="2336" width="1.7109375" style="9" customWidth="1"/>
    <col min="2337" max="2337" width="14.7109375" style="9" bestFit="1" customWidth="1"/>
    <col min="2338" max="2338" width="12.7109375" style="9" bestFit="1" customWidth="1"/>
    <col min="2339" max="2543" width="8.85546875" style="9"/>
    <col min="2544" max="2544" width="1.7109375" style="9" customWidth="1"/>
    <col min="2545" max="2545" width="29.28515625" style="9" customWidth="1"/>
    <col min="2546" max="2588" width="3.85546875" style="9" customWidth="1"/>
    <col min="2589" max="2590" width="11.28515625" style="9" customWidth="1"/>
    <col min="2591" max="2591" width="23.7109375" style="9" customWidth="1"/>
    <col min="2592" max="2592" width="1.7109375" style="9" customWidth="1"/>
    <col min="2593" max="2593" width="14.7109375" style="9" bestFit="1" customWidth="1"/>
    <col min="2594" max="2594" width="12.7109375" style="9" bestFit="1" customWidth="1"/>
    <col min="2595" max="2799" width="8.85546875" style="9"/>
    <col min="2800" max="2800" width="1.7109375" style="9" customWidth="1"/>
    <col min="2801" max="2801" width="29.28515625" style="9" customWidth="1"/>
    <col min="2802" max="2844" width="3.85546875" style="9" customWidth="1"/>
    <col min="2845" max="2846" width="11.28515625" style="9" customWidth="1"/>
    <col min="2847" max="2847" width="23.7109375" style="9" customWidth="1"/>
    <col min="2848" max="2848" width="1.7109375" style="9" customWidth="1"/>
    <col min="2849" max="2849" width="14.7109375" style="9" bestFit="1" customWidth="1"/>
    <col min="2850" max="2850" width="12.7109375" style="9" bestFit="1" customWidth="1"/>
    <col min="2851" max="3055" width="8.85546875" style="9"/>
    <col min="3056" max="3056" width="1.7109375" style="9" customWidth="1"/>
    <col min="3057" max="3057" width="29.28515625" style="9" customWidth="1"/>
    <col min="3058" max="3100" width="3.85546875" style="9" customWidth="1"/>
    <col min="3101" max="3102" width="11.28515625" style="9" customWidth="1"/>
    <col min="3103" max="3103" width="23.7109375" style="9" customWidth="1"/>
    <col min="3104" max="3104" width="1.7109375" style="9" customWidth="1"/>
    <col min="3105" max="3105" width="14.7109375" style="9" bestFit="1" customWidth="1"/>
    <col min="3106" max="3106" width="12.7109375" style="9" bestFit="1" customWidth="1"/>
    <col min="3107" max="3311" width="8.85546875" style="9"/>
    <col min="3312" max="3312" width="1.7109375" style="9" customWidth="1"/>
    <col min="3313" max="3313" width="29.28515625" style="9" customWidth="1"/>
    <col min="3314" max="3356" width="3.85546875" style="9" customWidth="1"/>
    <col min="3357" max="3358" width="11.28515625" style="9" customWidth="1"/>
    <col min="3359" max="3359" width="23.7109375" style="9" customWidth="1"/>
    <col min="3360" max="3360" width="1.7109375" style="9" customWidth="1"/>
    <col min="3361" max="3361" width="14.7109375" style="9" bestFit="1" customWidth="1"/>
    <col min="3362" max="3362" width="12.7109375" style="9" bestFit="1" customWidth="1"/>
    <col min="3363" max="3567" width="8.85546875" style="9"/>
    <col min="3568" max="3568" width="1.7109375" style="9" customWidth="1"/>
    <col min="3569" max="3569" width="29.28515625" style="9" customWidth="1"/>
    <col min="3570" max="3612" width="3.85546875" style="9" customWidth="1"/>
    <col min="3613" max="3614" width="11.28515625" style="9" customWidth="1"/>
    <col min="3615" max="3615" width="23.7109375" style="9" customWidth="1"/>
    <col min="3616" max="3616" width="1.7109375" style="9" customWidth="1"/>
    <col min="3617" max="3617" width="14.7109375" style="9" bestFit="1" customWidth="1"/>
    <col min="3618" max="3618" width="12.7109375" style="9" bestFit="1" customWidth="1"/>
    <col min="3619" max="3823" width="8.85546875" style="9"/>
    <col min="3824" max="3824" width="1.7109375" style="9" customWidth="1"/>
    <col min="3825" max="3825" width="29.28515625" style="9" customWidth="1"/>
    <col min="3826" max="3868" width="3.85546875" style="9" customWidth="1"/>
    <col min="3869" max="3870" width="11.28515625" style="9" customWidth="1"/>
    <col min="3871" max="3871" width="23.7109375" style="9" customWidth="1"/>
    <col min="3872" max="3872" width="1.7109375" style="9" customWidth="1"/>
    <col min="3873" max="3873" width="14.7109375" style="9" bestFit="1" customWidth="1"/>
    <col min="3874" max="3874" width="12.7109375" style="9" bestFit="1" customWidth="1"/>
    <col min="3875" max="4079" width="8.85546875" style="9"/>
    <col min="4080" max="4080" width="1.7109375" style="9" customWidth="1"/>
    <col min="4081" max="4081" width="29.28515625" style="9" customWidth="1"/>
    <col min="4082" max="4124" width="3.85546875" style="9" customWidth="1"/>
    <col min="4125" max="4126" width="11.28515625" style="9" customWidth="1"/>
    <col min="4127" max="4127" width="23.7109375" style="9" customWidth="1"/>
    <col min="4128" max="4128" width="1.7109375" style="9" customWidth="1"/>
    <col min="4129" max="4129" width="14.7109375" style="9" bestFit="1" customWidth="1"/>
    <col min="4130" max="4130" width="12.7109375" style="9" bestFit="1" customWidth="1"/>
    <col min="4131" max="4335" width="8.85546875" style="9"/>
    <col min="4336" max="4336" width="1.7109375" style="9" customWidth="1"/>
    <col min="4337" max="4337" width="29.28515625" style="9" customWidth="1"/>
    <col min="4338" max="4380" width="3.85546875" style="9" customWidth="1"/>
    <col min="4381" max="4382" width="11.28515625" style="9" customWidth="1"/>
    <col min="4383" max="4383" width="23.7109375" style="9" customWidth="1"/>
    <col min="4384" max="4384" width="1.7109375" style="9" customWidth="1"/>
    <col min="4385" max="4385" width="14.7109375" style="9" bestFit="1" customWidth="1"/>
    <col min="4386" max="4386" width="12.7109375" style="9" bestFit="1" customWidth="1"/>
    <col min="4387" max="4591" width="8.85546875" style="9"/>
    <col min="4592" max="4592" width="1.7109375" style="9" customWidth="1"/>
    <col min="4593" max="4593" width="29.28515625" style="9" customWidth="1"/>
    <col min="4594" max="4636" width="3.85546875" style="9" customWidth="1"/>
    <col min="4637" max="4638" width="11.28515625" style="9" customWidth="1"/>
    <col min="4639" max="4639" width="23.7109375" style="9" customWidth="1"/>
    <col min="4640" max="4640" width="1.7109375" style="9" customWidth="1"/>
    <col min="4641" max="4641" width="14.7109375" style="9" bestFit="1" customWidth="1"/>
    <col min="4642" max="4642" width="12.7109375" style="9" bestFit="1" customWidth="1"/>
    <col min="4643" max="4847" width="8.85546875" style="9"/>
    <col min="4848" max="4848" width="1.7109375" style="9" customWidth="1"/>
    <col min="4849" max="4849" width="29.28515625" style="9" customWidth="1"/>
    <col min="4850" max="4892" width="3.85546875" style="9" customWidth="1"/>
    <col min="4893" max="4894" width="11.28515625" style="9" customWidth="1"/>
    <col min="4895" max="4895" width="23.7109375" style="9" customWidth="1"/>
    <col min="4896" max="4896" width="1.7109375" style="9" customWidth="1"/>
    <col min="4897" max="4897" width="14.7109375" style="9" bestFit="1" customWidth="1"/>
    <col min="4898" max="4898" width="12.7109375" style="9" bestFit="1" customWidth="1"/>
    <col min="4899" max="5103" width="8.85546875" style="9"/>
    <col min="5104" max="5104" width="1.7109375" style="9" customWidth="1"/>
    <col min="5105" max="5105" width="29.28515625" style="9" customWidth="1"/>
    <col min="5106" max="5148" width="3.85546875" style="9" customWidth="1"/>
    <col min="5149" max="5150" width="11.28515625" style="9" customWidth="1"/>
    <col min="5151" max="5151" width="23.7109375" style="9" customWidth="1"/>
    <col min="5152" max="5152" width="1.7109375" style="9" customWidth="1"/>
    <col min="5153" max="5153" width="14.7109375" style="9" bestFit="1" customWidth="1"/>
    <col min="5154" max="5154" width="12.7109375" style="9" bestFit="1" customWidth="1"/>
    <col min="5155" max="5359" width="8.85546875" style="9"/>
    <col min="5360" max="5360" width="1.7109375" style="9" customWidth="1"/>
    <col min="5361" max="5361" width="29.28515625" style="9" customWidth="1"/>
    <col min="5362" max="5404" width="3.85546875" style="9" customWidth="1"/>
    <col min="5405" max="5406" width="11.28515625" style="9" customWidth="1"/>
    <col min="5407" max="5407" width="23.7109375" style="9" customWidth="1"/>
    <col min="5408" max="5408" width="1.7109375" style="9" customWidth="1"/>
    <col min="5409" max="5409" width="14.7109375" style="9" bestFit="1" customWidth="1"/>
    <col min="5410" max="5410" width="12.7109375" style="9" bestFit="1" customWidth="1"/>
    <col min="5411" max="5615" width="8.85546875" style="9"/>
    <col min="5616" max="5616" width="1.7109375" style="9" customWidth="1"/>
    <col min="5617" max="5617" width="29.28515625" style="9" customWidth="1"/>
    <col min="5618" max="5660" width="3.85546875" style="9" customWidth="1"/>
    <col min="5661" max="5662" width="11.28515625" style="9" customWidth="1"/>
    <col min="5663" max="5663" width="23.7109375" style="9" customWidth="1"/>
    <col min="5664" max="5664" width="1.7109375" style="9" customWidth="1"/>
    <col min="5665" max="5665" width="14.7109375" style="9" bestFit="1" customWidth="1"/>
    <col min="5666" max="5666" width="12.7109375" style="9" bestFit="1" customWidth="1"/>
    <col min="5667" max="5871" width="8.85546875" style="9"/>
    <col min="5872" max="5872" width="1.7109375" style="9" customWidth="1"/>
    <col min="5873" max="5873" width="29.28515625" style="9" customWidth="1"/>
    <col min="5874" max="5916" width="3.85546875" style="9" customWidth="1"/>
    <col min="5917" max="5918" width="11.28515625" style="9" customWidth="1"/>
    <col min="5919" max="5919" width="23.7109375" style="9" customWidth="1"/>
    <col min="5920" max="5920" width="1.7109375" style="9" customWidth="1"/>
    <col min="5921" max="5921" width="14.7109375" style="9" bestFit="1" customWidth="1"/>
    <col min="5922" max="5922" width="12.7109375" style="9" bestFit="1" customWidth="1"/>
    <col min="5923" max="6127" width="8.85546875" style="9"/>
    <col min="6128" max="6128" width="1.7109375" style="9" customWidth="1"/>
    <col min="6129" max="6129" width="29.28515625" style="9" customWidth="1"/>
    <col min="6130" max="6172" width="3.85546875" style="9" customWidth="1"/>
    <col min="6173" max="6174" width="11.28515625" style="9" customWidth="1"/>
    <col min="6175" max="6175" width="23.7109375" style="9" customWidth="1"/>
    <col min="6176" max="6176" width="1.7109375" style="9" customWidth="1"/>
    <col min="6177" max="6177" width="14.7109375" style="9" bestFit="1" customWidth="1"/>
    <col min="6178" max="6178" width="12.7109375" style="9" bestFit="1" customWidth="1"/>
    <col min="6179" max="6383" width="8.85546875" style="9"/>
    <col min="6384" max="6384" width="1.7109375" style="9" customWidth="1"/>
    <col min="6385" max="6385" width="29.28515625" style="9" customWidth="1"/>
    <col min="6386" max="6428" width="3.85546875" style="9" customWidth="1"/>
    <col min="6429" max="6430" width="11.28515625" style="9" customWidth="1"/>
    <col min="6431" max="6431" width="23.7109375" style="9" customWidth="1"/>
    <col min="6432" max="6432" width="1.7109375" style="9" customWidth="1"/>
    <col min="6433" max="6433" width="14.7109375" style="9" bestFit="1" customWidth="1"/>
    <col min="6434" max="6434" width="12.7109375" style="9" bestFit="1" customWidth="1"/>
    <col min="6435" max="6639" width="8.85546875" style="9"/>
    <col min="6640" max="6640" width="1.7109375" style="9" customWidth="1"/>
    <col min="6641" max="6641" width="29.28515625" style="9" customWidth="1"/>
    <col min="6642" max="6684" width="3.85546875" style="9" customWidth="1"/>
    <col min="6685" max="6686" width="11.28515625" style="9" customWidth="1"/>
    <col min="6687" max="6687" width="23.7109375" style="9" customWidth="1"/>
    <col min="6688" max="6688" width="1.7109375" style="9" customWidth="1"/>
    <col min="6689" max="6689" width="14.7109375" style="9" bestFit="1" customWidth="1"/>
    <col min="6690" max="6690" width="12.7109375" style="9" bestFit="1" customWidth="1"/>
    <col min="6691" max="6895" width="8.85546875" style="9"/>
    <col min="6896" max="6896" width="1.7109375" style="9" customWidth="1"/>
    <col min="6897" max="6897" width="29.28515625" style="9" customWidth="1"/>
    <col min="6898" max="6940" width="3.85546875" style="9" customWidth="1"/>
    <col min="6941" max="6942" width="11.28515625" style="9" customWidth="1"/>
    <col min="6943" max="6943" width="23.7109375" style="9" customWidth="1"/>
    <col min="6944" max="6944" width="1.7109375" style="9" customWidth="1"/>
    <col min="6945" max="6945" width="14.7109375" style="9" bestFit="1" customWidth="1"/>
    <col min="6946" max="6946" width="12.7109375" style="9" bestFit="1" customWidth="1"/>
    <col min="6947" max="7151" width="8.85546875" style="9"/>
    <col min="7152" max="7152" width="1.7109375" style="9" customWidth="1"/>
    <col min="7153" max="7153" width="29.28515625" style="9" customWidth="1"/>
    <col min="7154" max="7196" width="3.85546875" style="9" customWidth="1"/>
    <col min="7197" max="7198" width="11.28515625" style="9" customWidth="1"/>
    <col min="7199" max="7199" width="23.7109375" style="9" customWidth="1"/>
    <col min="7200" max="7200" width="1.7109375" style="9" customWidth="1"/>
    <col min="7201" max="7201" width="14.7109375" style="9" bestFit="1" customWidth="1"/>
    <col min="7202" max="7202" width="12.7109375" style="9" bestFit="1" customWidth="1"/>
    <col min="7203" max="7407" width="8.85546875" style="9"/>
    <col min="7408" max="7408" width="1.7109375" style="9" customWidth="1"/>
    <col min="7409" max="7409" width="29.28515625" style="9" customWidth="1"/>
    <col min="7410" max="7452" width="3.85546875" style="9" customWidth="1"/>
    <col min="7453" max="7454" width="11.28515625" style="9" customWidth="1"/>
    <col min="7455" max="7455" width="23.7109375" style="9" customWidth="1"/>
    <col min="7456" max="7456" width="1.7109375" style="9" customWidth="1"/>
    <col min="7457" max="7457" width="14.7109375" style="9" bestFit="1" customWidth="1"/>
    <col min="7458" max="7458" width="12.7109375" style="9" bestFit="1" customWidth="1"/>
    <col min="7459" max="7663" width="8.85546875" style="9"/>
    <col min="7664" max="7664" width="1.7109375" style="9" customWidth="1"/>
    <col min="7665" max="7665" width="29.28515625" style="9" customWidth="1"/>
    <col min="7666" max="7708" width="3.85546875" style="9" customWidth="1"/>
    <col min="7709" max="7710" width="11.28515625" style="9" customWidth="1"/>
    <col min="7711" max="7711" width="23.7109375" style="9" customWidth="1"/>
    <col min="7712" max="7712" width="1.7109375" style="9" customWidth="1"/>
    <col min="7713" max="7713" width="14.7109375" style="9" bestFit="1" customWidth="1"/>
    <col min="7714" max="7714" width="12.7109375" style="9" bestFit="1" customWidth="1"/>
    <col min="7715" max="7919" width="8.85546875" style="9"/>
    <col min="7920" max="7920" width="1.7109375" style="9" customWidth="1"/>
    <col min="7921" max="7921" width="29.28515625" style="9" customWidth="1"/>
    <col min="7922" max="7964" width="3.85546875" style="9" customWidth="1"/>
    <col min="7965" max="7966" width="11.28515625" style="9" customWidth="1"/>
    <col min="7967" max="7967" width="23.7109375" style="9" customWidth="1"/>
    <col min="7968" max="7968" width="1.7109375" style="9" customWidth="1"/>
    <col min="7969" max="7969" width="14.7109375" style="9" bestFit="1" customWidth="1"/>
    <col min="7970" max="7970" width="12.7109375" style="9" bestFit="1" customWidth="1"/>
    <col min="7971" max="8175" width="8.85546875" style="9"/>
    <col min="8176" max="8176" width="1.7109375" style="9" customWidth="1"/>
    <col min="8177" max="8177" width="29.28515625" style="9" customWidth="1"/>
    <col min="8178" max="8220" width="3.85546875" style="9" customWidth="1"/>
    <col min="8221" max="8222" width="11.28515625" style="9" customWidth="1"/>
    <col min="8223" max="8223" width="23.7109375" style="9" customWidth="1"/>
    <col min="8224" max="8224" width="1.7109375" style="9" customWidth="1"/>
    <col min="8225" max="8225" width="14.7109375" style="9" bestFit="1" customWidth="1"/>
    <col min="8226" max="8226" width="12.7109375" style="9" bestFit="1" customWidth="1"/>
    <col min="8227" max="8431" width="8.85546875" style="9"/>
    <col min="8432" max="8432" width="1.7109375" style="9" customWidth="1"/>
    <col min="8433" max="8433" width="29.28515625" style="9" customWidth="1"/>
    <col min="8434" max="8476" width="3.85546875" style="9" customWidth="1"/>
    <col min="8477" max="8478" width="11.28515625" style="9" customWidth="1"/>
    <col min="8479" max="8479" width="23.7109375" style="9" customWidth="1"/>
    <col min="8480" max="8480" width="1.7109375" style="9" customWidth="1"/>
    <col min="8481" max="8481" width="14.7109375" style="9" bestFit="1" customWidth="1"/>
    <col min="8482" max="8482" width="12.7109375" style="9" bestFit="1" customWidth="1"/>
    <col min="8483" max="8687" width="8.85546875" style="9"/>
    <col min="8688" max="8688" width="1.7109375" style="9" customWidth="1"/>
    <col min="8689" max="8689" width="29.28515625" style="9" customWidth="1"/>
    <col min="8690" max="8732" width="3.85546875" style="9" customWidth="1"/>
    <col min="8733" max="8734" width="11.28515625" style="9" customWidth="1"/>
    <col min="8735" max="8735" width="23.7109375" style="9" customWidth="1"/>
    <col min="8736" max="8736" width="1.7109375" style="9" customWidth="1"/>
    <col min="8737" max="8737" width="14.7109375" style="9" bestFit="1" customWidth="1"/>
    <col min="8738" max="8738" width="12.7109375" style="9" bestFit="1" customWidth="1"/>
    <col min="8739" max="8943" width="8.85546875" style="9"/>
    <col min="8944" max="8944" width="1.7109375" style="9" customWidth="1"/>
    <col min="8945" max="8945" width="29.28515625" style="9" customWidth="1"/>
    <col min="8946" max="8988" width="3.85546875" style="9" customWidth="1"/>
    <col min="8989" max="8990" width="11.28515625" style="9" customWidth="1"/>
    <col min="8991" max="8991" width="23.7109375" style="9" customWidth="1"/>
    <col min="8992" max="8992" width="1.7109375" style="9" customWidth="1"/>
    <col min="8993" max="8993" width="14.7109375" style="9" bestFit="1" customWidth="1"/>
    <col min="8994" max="8994" width="12.7109375" style="9" bestFit="1" customWidth="1"/>
    <col min="8995" max="9199" width="8.85546875" style="9"/>
    <col min="9200" max="9200" width="1.7109375" style="9" customWidth="1"/>
    <col min="9201" max="9201" width="29.28515625" style="9" customWidth="1"/>
    <col min="9202" max="9244" width="3.85546875" style="9" customWidth="1"/>
    <col min="9245" max="9246" width="11.28515625" style="9" customWidth="1"/>
    <col min="9247" max="9247" width="23.7109375" style="9" customWidth="1"/>
    <col min="9248" max="9248" width="1.7109375" style="9" customWidth="1"/>
    <col min="9249" max="9249" width="14.7109375" style="9" bestFit="1" customWidth="1"/>
    <col min="9250" max="9250" width="12.7109375" style="9" bestFit="1" customWidth="1"/>
    <col min="9251" max="9455" width="8.85546875" style="9"/>
    <col min="9456" max="9456" width="1.7109375" style="9" customWidth="1"/>
    <col min="9457" max="9457" width="29.28515625" style="9" customWidth="1"/>
    <col min="9458" max="9500" width="3.85546875" style="9" customWidth="1"/>
    <col min="9501" max="9502" width="11.28515625" style="9" customWidth="1"/>
    <col min="9503" max="9503" width="23.7109375" style="9" customWidth="1"/>
    <col min="9504" max="9504" width="1.7109375" style="9" customWidth="1"/>
    <col min="9505" max="9505" width="14.7109375" style="9" bestFit="1" customWidth="1"/>
    <col min="9506" max="9506" width="12.7109375" style="9" bestFit="1" customWidth="1"/>
    <col min="9507" max="9711" width="8.85546875" style="9"/>
    <col min="9712" max="9712" width="1.7109375" style="9" customWidth="1"/>
    <col min="9713" max="9713" width="29.28515625" style="9" customWidth="1"/>
    <col min="9714" max="9756" width="3.85546875" style="9" customWidth="1"/>
    <col min="9757" max="9758" width="11.28515625" style="9" customWidth="1"/>
    <col min="9759" max="9759" width="23.7109375" style="9" customWidth="1"/>
    <col min="9760" max="9760" width="1.7109375" style="9" customWidth="1"/>
    <col min="9761" max="9761" width="14.7109375" style="9" bestFit="1" customWidth="1"/>
    <col min="9762" max="9762" width="12.7109375" style="9" bestFit="1" customWidth="1"/>
    <col min="9763" max="9967" width="8.85546875" style="9"/>
    <col min="9968" max="9968" width="1.7109375" style="9" customWidth="1"/>
    <col min="9969" max="9969" width="29.28515625" style="9" customWidth="1"/>
    <col min="9970" max="10012" width="3.85546875" style="9" customWidth="1"/>
    <col min="10013" max="10014" width="11.28515625" style="9" customWidth="1"/>
    <col min="10015" max="10015" width="23.7109375" style="9" customWidth="1"/>
    <col min="10016" max="10016" width="1.7109375" style="9" customWidth="1"/>
    <col min="10017" max="10017" width="14.7109375" style="9" bestFit="1" customWidth="1"/>
    <col min="10018" max="10018" width="12.7109375" style="9" bestFit="1" customWidth="1"/>
    <col min="10019" max="10223" width="8.85546875" style="9"/>
    <col min="10224" max="10224" width="1.7109375" style="9" customWidth="1"/>
    <col min="10225" max="10225" width="29.28515625" style="9" customWidth="1"/>
    <col min="10226" max="10268" width="3.85546875" style="9" customWidth="1"/>
    <col min="10269" max="10270" width="11.28515625" style="9" customWidth="1"/>
    <col min="10271" max="10271" width="23.7109375" style="9" customWidth="1"/>
    <col min="10272" max="10272" width="1.7109375" style="9" customWidth="1"/>
    <col min="10273" max="10273" width="14.7109375" style="9" bestFit="1" customWidth="1"/>
    <col min="10274" max="10274" width="12.7109375" style="9" bestFit="1" customWidth="1"/>
    <col min="10275" max="10479" width="8.85546875" style="9"/>
    <col min="10480" max="10480" width="1.7109375" style="9" customWidth="1"/>
    <col min="10481" max="10481" width="29.28515625" style="9" customWidth="1"/>
    <col min="10482" max="10524" width="3.85546875" style="9" customWidth="1"/>
    <col min="10525" max="10526" width="11.28515625" style="9" customWidth="1"/>
    <col min="10527" max="10527" width="23.7109375" style="9" customWidth="1"/>
    <col min="10528" max="10528" width="1.7109375" style="9" customWidth="1"/>
    <col min="10529" max="10529" width="14.7109375" style="9" bestFit="1" customWidth="1"/>
    <col min="10530" max="10530" width="12.7109375" style="9" bestFit="1" customWidth="1"/>
    <col min="10531" max="10735" width="8.85546875" style="9"/>
    <col min="10736" max="10736" width="1.7109375" style="9" customWidth="1"/>
    <col min="10737" max="10737" width="29.28515625" style="9" customWidth="1"/>
    <col min="10738" max="10780" width="3.85546875" style="9" customWidth="1"/>
    <col min="10781" max="10782" width="11.28515625" style="9" customWidth="1"/>
    <col min="10783" max="10783" width="23.7109375" style="9" customWidth="1"/>
    <col min="10784" max="10784" width="1.7109375" style="9" customWidth="1"/>
    <col min="10785" max="10785" width="14.7109375" style="9" bestFit="1" customWidth="1"/>
    <col min="10786" max="10786" width="12.7109375" style="9" bestFit="1" customWidth="1"/>
    <col min="10787" max="10991" width="8.85546875" style="9"/>
    <col min="10992" max="10992" width="1.7109375" style="9" customWidth="1"/>
    <col min="10993" max="10993" width="29.28515625" style="9" customWidth="1"/>
    <col min="10994" max="11036" width="3.85546875" style="9" customWidth="1"/>
    <col min="11037" max="11038" width="11.28515625" style="9" customWidth="1"/>
    <col min="11039" max="11039" width="23.7109375" style="9" customWidth="1"/>
    <col min="11040" max="11040" width="1.7109375" style="9" customWidth="1"/>
    <col min="11041" max="11041" width="14.7109375" style="9" bestFit="1" customWidth="1"/>
    <col min="11042" max="11042" width="12.7109375" style="9" bestFit="1" customWidth="1"/>
    <col min="11043" max="11247" width="8.85546875" style="9"/>
    <col min="11248" max="11248" width="1.7109375" style="9" customWidth="1"/>
    <col min="11249" max="11249" width="29.28515625" style="9" customWidth="1"/>
    <col min="11250" max="11292" width="3.85546875" style="9" customWidth="1"/>
    <col min="11293" max="11294" width="11.28515625" style="9" customWidth="1"/>
    <col min="11295" max="11295" width="23.7109375" style="9" customWidth="1"/>
    <col min="11296" max="11296" width="1.7109375" style="9" customWidth="1"/>
    <col min="11297" max="11297" width="14.7109375" style="9" bestFit="1" customWidth="1"/>
    <col min="11298" max="11298" width="12.7109375" style="9" bestFit="1" customWidth="1"/>
    <col min="11299" max="11503" width="8.85546875" style="9"/>
    <col min="11504" max="11504" width="1.7109375" style="9" customWidth="1"/>
    <col min="11505" max="11505" width="29.28515625" style="9" customWidth="1"/>
    <col min="11506" max="11548" width="3.85546875" style="9" customWidth="1"/>
    <col min="11549" max="11550" width="11.28515625" style="9" customWidth="1"/>
    <col min="11551" max="11551" width="23.7109375" style="9" customWidth="1"/>
    <col min="11552" max="11552" width="1.7109375" style="9" customWidth="1"/>
    <col min="11553" max="11553" width="14.7109375" style="9" bestFit="1" customWidth="1"/>
    <col min="11554" max="11554" width="12.7109375" style="9" bestFit="1" customWidth="1"/>
    <col min="11555" max="11759" width="8.85546875" style="9"/>
    <col min="11760" max="11760" width="1.7109375" style="9" customWidth="1"/>
    <col min="11761" max="11761" width="29.28515625" style="9" customWidth="1"/>
    <col min="11762" max="11804" width="3.85546875" style="9" customWidth="1"/>
    <col min="11805" max="11806" width="11.28515625" style="9" customWidth="1"/>
    <col min="11807" max="11807" width="23.7109375" style="9" customWidth="1"/>
    <col min="11808" max="11808" width="1.7109375" style="9" customWidth="1"/>
    <col min="11809" max="11809" width="14.7109375" style="9" bestFit="1" customWidth="1"/>
    <col min="11810" max="11810" width="12.7109375" style="9" bestFit="1" customWidth="1"/>
    <col min="11811" max="12015" width="8.85546875" style="9"/>
    <col min="12016" max="12016" width="1.7109375" style="9" customWidth="1"/>
    <col min="12017" max="12017" width="29.28515625" style="9" customWidth="1"/>
    <col min="12018" max="12060" width="3.85546875" style="9" customWidth="1"/>
    <col min="12061" max="12062" width="11.28515625" style="9" customWidth="1"/>
    <col min="12063" max="12063" width="23.7109375" style="9" customWidth="1"/>
    <col min="12064" max="12064" width="1.7109375" style="9" customWidth="1"/>
    <col min="12065" max="12065" width="14.7109375" style="9" bestFit="1" customWidth="1"/>
    <col min="12066" max="12066" width="12.7109375" style="9" bestFit="1" customWidth="1"/>
    <col min="12067" max="12271" width="8.85546875" style="9"/>
    <col min="12272" max="12272" width="1.7109375" style="9" customWidth="1"/>
    <col min="12273" max="12273" width="29.28515625" style="9" customWidth="1"/>
    <col min="12274" max="12316" width="3.85546875" style="9" customWidth="1"/>
    <col min="12317" max="12318" width="11.28515625" style="9" customWidth="1"/>
    <col min="12319" max="12319" width="23.7109375" style="9" customWidth="1"/>
    <col min="12320" max="12320" width="1.7109375" style="9" customWidth="1"/>
    <col min="12321" max="12321" width="14.7109375" style="9" bestFit="1" customWidth="1"/>
    <col min="12322" max="12322" width="12.7109375" style="9" bestFit="1" customWidth="1"/>
    <col min="12323" max="12527" width="8.85546875" style="9"/>
    <col min="12528" max="12528" width="1.7109375" style="9" customWidth="1"/>
    <col min="12529" max="12529" width="29.28515625" style="9" customWidth="1"/>
    <col min="12530" max="12572" width="3.85546875" style="9" customWidth="1"/>
    <col min="12573" max="12574" width="11.28515625" style="9" customWidth="1"/>
    <col min="12575" max="12575" width="23.7109375" style="9" customWidth="1"/>
    <col min="12576" max="12576" width="1.7109375" style="9" customWidth="1"/>
    <col min="12577" max="12577" width="14.7109375" style="9" bestFit="1" customWidth="1"/>
    <col min="12578" max="12578" width="12.7109375" style="9" bestFit="1" customWidth="1"/>
    <col min="12579" max="12783" width="8.85546875" style="9"/>
    <col min="12784" max="12784" width="1.7109375" style="9" customWidth="1"/>
    <col min="12785" max="12785" width="29.28515625" style="9" customWidth="1"/>
    <col min="12786" max="12828" width="3.85546875" style="9" customWidth="1"/>
    <col min="12829" max="12830" width="11.28515625" style="9" customWidth="1"/>
    <col min="12831" max="12831" width="23.7109375" style="9" customWidth="1"/>
    <col min="12832" max="12832" width="1.7109375" style="9" customWidth="1"/>
    <col min="12833" max="12833" width="14.7109375" style="9" bestFit="1" customWidth="1"/>
    <col min="12834" max="12834" width="12.7109375" style="9" bestFit="1" customWidth="1"/>
    <col min="12835" max="13039" width="8.85546875" style="9"/>
    <col min="13040" max="13040" width="1.7109375" style="9" customWidth="1"/>
    <col min="13041" max="13041" width="29.28515625" style="9" customWidth="1"/>
    <col min="13042" max="13084" width="3.85546875" style="9" customWidth="1"/>
    <col min="13085" max="13086" width="11.28515625" style="9" customWidth="1"/>
    <col min="13087" max="13087" width="23.7109375" style="9" customWidth="1"/>
    <col min="13088" max="13088" width="1.7109375" style="9" customWidth="1"/>
    <col min="13089" max="13089" width="14.7109375" style="9" bestFit="1" customWidth="1"/>
    <col min="13090" max="13090" width="12.7109375" style="9" bestFit="1" customWidth="1"/>
    <col min="13091" max="13295" width="8.85546875" style="9"/>
    <col min="13296" max="13296" width="1.7109375" style="9" customWidth="1"/>
    <col min="13297" max="13297" width="29.28515625" style="9" customWidth="1"/>
    <col min="13298" max="13340" width="3.85546875" style="9" customWidth="1"/>
    <col min="13341" max="13342" width="11.28515625" style="9" customWidth="1"/>
    <col min="13343" max="13343" width="23.7109375" style="9" customWidth="1"/>
    <col min="13344" max="13344" width="1.7109375" style="9" customWidth="1"/>
    <col min="13345" max="13345" width="14.7109375" style="9" bestFit="1" customWidth="1"/>
    <col min="13346" max="13346" width="12.7109375" style="9" bestFit="1" customWidth="1"/>
    <col min="13347" max="13551" width="8.85546875" style="9"/>
    <col min="13552" max="13552" width="1.7109375" style="9" customWidth="1"/>
    <col min="13553" max="13553" width="29.28515625" style="9" customWidth="1"/>
    <col min="13554" max="13596" width="3.85546875" style="9" customWidth="1"/>
    <col min="13597" max="13598" width="11.28515625" style="9" customWidth="1"/>
    <col min="13599" max="13599" width="23.7109375" style="9" customWidth="1"/>
    <col min="13600" max="13600" width="1.7109375" style="9" customWidth="1"/>
    <col min="13601" max="13601" width="14.7109375" style="9" bestFit="1" customWidth="1"/>
    <col min="13602" max="13602" width="12.7109375" style="9" bestFit="1" customWidth="1"/>
    <col min="13603" max="13807" width="8.85546875" style="9"/>
    <col min="13808" max="13808" width="1.7109375" style="9" customWidth="1"/>
    <col min="13809" max="13809" width="29.28515625" style="9" customWidth="1"/>
    <col min="13810" max="13852" width="3.85546875" style="9" customWidth="1"/>
    <col min="13853" max="13854" width="11.28515625" style="9" customWidth="1"/>
    <col min="13855" max="13855" width="23.7109375" style="9" customWidth="1"/>
    <col min="13856" max="13856" width="1.7109375" style="9" customWidth="1"/>
    <col min="13857" max="13857" width="14.7109375" style="9" bestFit="1" customWidth="1"/>
    <col min="13858" max="13858" width="12.7109375" style="9" bestFit="1" customWidth="1"/>
    <col min="13859" max="14063" width="8.85546875" style="9"/>
    <col min="14064" max="14064" width="1.7109375" style="9" customWidth="1"/>
    <col min="14065" max="14065" width="29.28515625" style="9" customWidth="1"/>
    <col min="14066" max="14108" width="3.85546875" style="9" customWidth="1"/>
    <col min="14109" max="14110" width="11.28515625" style="9" customWidth="1"/>
    <col min="14111" max="14111" width="23.7109375" style="9" customWidth="1"/>
    <col min="14112" max="14112" width="1.7109375" style="9" customWidth="1"/>
    <col min="14113" max="14113" width="14.7109375" style="9" bestFit="1" customWidth="1"/>
    <col min="14114" max="14114" width="12.7109375" style="9" bestFit="1" customWidth="1"/>
    <col min="14115" max="14319" width="8.85546875" style="9"/>
    <col min="14320" max="14320" width="1.7109375" style="9" customWidth="1"/>
    <col min="14321" max="14321" width="29.28515625" style="9" customWidth="1"/>
    <col min="14322" max="14364" width="3.85546875" style="9" customWidth="1"/>
    <col min="14365" max="14366" width="11.28515625" style="9" customWidth="1"/>
    <col min="14367" max="14367" width="23.7109375" style="9" customWidth="1"/>
    <col min="14368" max="14368" width="1.7109375" style="9" customWidth="1"/>
    <col min="14369" max="14369" width="14.7109375" style="9" bestFit="1" customWidth="1"/>
    <col min="14370" max="14370" width="12.7109375" style="9" bestFit="1" customWidth="1"/>
    <col min="14371" max="14575" width="8.85546875" style="9"/>
    <col min="14576" max="14576" width="1.7109375" style="9" customWidth="1"/>
    <col min="14577" max="14577" width="29.28515625" style="9" customWidth="1"/>
    <col min="14578" max="14620" width="3.85546875" style="9" customWidth="1"/>
    <col min="14621" max="14622" width="11.28515625" style="9" customWidth="1"/>
    <col min="14623" max="14623" width="23.7109375" style="9" customWidth="1"/>
    <col min="14624" max="14624" width="1.7109375" style="9" customWidth="1"/>
    <col min="14625" max="14625" width="14.7109375" style="9" bestFit="1" customWidth="1"/>
    <col min="14626" max="14626" width="12.7109375" style="9" bestFit="1" customWidth="1"/>
    <col min="14627" max="14831" width="8.85546875" style="9"/>
    <col min="14832" max="14832" width="1.7109375" style="9" customWidth="1"/>
    <col min="14833" max="14833" width="29.28515625" style="9" customWidth="1"/>
    <col min="14834" max="14876" width="3.85546875" style="9" customWidth="1"/>
    <col min="14877" max="14878" width="11.28515625" style="9" customWidth="1"/>
    <col min="14879" max="14879" width="23.7109375" style="9" customWidth="1"/>
    <col min="14880" max="14880" width="1.7109375" style="9" customWidth="1"/>
    <col min="14881" max="14881" width="14.7109375" style="9" bestFit="1" customWidth="1"/>
    <col min="14882" max="14882" width="12.7109375" style="9" bestFit="1" customWidth="1"/>
    <col min="14883" max="15087" width="8.85546875" style="9"/>
    <col min="15088" max="15088" width="1.7109375" style="9" customWidth="1"/>
    <col min="15089" max="15089" width="29.28515625" style="9" customWidth="1"/>
    <col min="15090" max="15132" width="3.85546875" style="9" customWidth="1"/>
    <col min="15133" max="15134" width="11.28515625" style="9" customWidth="1"/>
    <col min="15135" max="15135" width="23.7109375" style="9" customWidth="1"/>
    <col min="15136" max="15136" width="1.7109375" style="9" customWidth="1"/>
    <col min="15137" max="15137" width="14.7109375" style="9" bestFit="1" customWidth="1"/>
    <col min="15138" max="15138" width="12.7109375" style="9" bestFit="1" customWidth="1"/>
    <col min="15139" max="15343" width="8.85546875" style="9"/>
    <col min="15344" max="15344" width="1.7109375" style="9" customWidth="1"/>
    <col min="15345" max="15345" width="29.28515625" style="9" customWidth="1"/>
    <col min="15346" max="15388" width="3.85546875" style="9" customWidth="1"/>
    <col min="15389" max="15390" width="11.28515625" style="9" customWidth="1"/>
    <col min="15391" max="15391" width="23.7109375" style="9" customWidth="1"/>
    <col min="15392" max="15392" width="1.7109375" style="9" customWidth="1"/>
    <col min="15393" max="15393" width="14.7109375" style="9" bestFit="1" customWidth="1"/>
    <col min="15394" max="15394" width="12.7109375" style="9" bestFit="1" customWidth="1"/>
    <col min="15395" max="15599" width="8.85546875" style="9"/>
    <col min="15600" max="15600" width="1.7109375" style="9" customWidth="1"/>
    <col min="15601" max="15601" width="29.28515625" style="9" customWidth="1"/>
    <col min="15602" max="15644" width="3.85546875" style="9" customWidth="1"/>
    <col min="15645" max="15646" width="11.28515625" style="9" customWidth="1"/>
    <col min="15647" max="15647" width="23.7109375" style="9" customWidth="1"/>
    <col min="15648" max="15648" width="1.7109375" style="9" customWidth="1"/>
    <col min="15649" max="15649" width="14.7109375" style="9" bestFit="1" customWidth="1"/>
    <col min="15650" max="15650" width="12.7109375" style="9" bestFit="1" customWidth="1"/>
    <col min="15651" max="15855" width="8.85546875" style="9"/>
    <col min="15856" max="15856" width="1.7109375" style="9" customWidth="1"/>
    <col min="15857" max="15857" width="29.28515625" style="9" customWidth="1"/>
    <col min="15858" max="15900" width="3.85546875" style="9" customWidth="1"/>
    <col min="15901" max="15902" width="11.28515625" style="9" customWidth="1"/>
    <col min="15903" max="15903" width="23.7109375" style="9" customWidth="1"/>
    <col min="15904" max="15904" width="1.7109375" style="9" customWidth="1"/>
    <col min="15905" max="15905" width="14.7109375" style="9" bestFit="1" customWidth="1"/>
    <col min="15906" max="15906" width="12.7109375" style="9" bestFit="1" customWidth="1"/>
    <col min="15907" max="16111" width="8.85546875" style="9"/>
    <col min="16112" max="16112" width="1.7109375" style="9" customWidth="1"/>
    <col min="16113" max="16113" width="29.28515625" style="9" customWidth="1"/>
    <col min="16114" max="16156" width="3.85546875" style="9" customWidth="1"/>
    <col min="16157" max="16158" width="11.28515625" style="9" customWidth="1"/>
    <col min="16159" max="16159" width="23.7109375" style="9" customWidth="1"/>
    <col min="16160" max="16160" width="1.7109375" style="9" customWidth="1"/>
    <col min="16161" max="16161" width="14.7109375" style="9" bestFit="1" customWidth="1"/>
    <col min="16162" max="16162" width="12.7109375" style="9" bestFit="1" customWidth="1"/>
    <col min="16163" max="16367" width="8.85546875" style="9"/>
    <col min="16368" max="16380" width="9.140625" style="9" customWidth="1"/>
    <col min="16381" max="16384" width="8.85546875" style="9"/>
  </cols>
  <sheetData>
    <row r="1" spans="2:34" ht="15" customHeight="1" x14ac:dyDescent="0.15">
      <c r="D1" s="32"/>
      <c r="E1" s="32"/>
      <c r="F1" s="32"/>
      <c r="G1" s="32"/>
      <c r="H1" s="32"/>
      <c r="I1" s="32"/>
      <c r="J1" s="32"/>
      <c r="K1" s="32"/>
      <c r="L1" s="32"/>
      <c r="M1" s="32"/>
      <c r="N1" s="32"/>
      <c r="O1" s="32"/>
      <c r="P1" s="32"/>
      <c r="Q1" s="32"/>
      <c r="R1" s="30"/>
      <c r="S1" s="32"/>
      <c r="T1" s="32"/>
      <c r="U1" s="32"/>
      <c r="V1" s="32"/>
      <c r="W1" s="32"/>
      <c r="X1" s="32"/>
      <c r="Y1" s="32"/>
      <c r="Z1" s="32"/>
      <c r="AA1" s="32"/>
      <c r="AB1" s="32"/>
      <c r="AC1" s="32"/>
      <c r="AD1" s="32"/>
      <c r="AE1" s="622" t="s">
        <v>817</v>
      </c>
    </row>
    <row r="2" spans="2:34" ht="19.5" customHeight="1" x14ac:dyDescent="0.15">
      <c r="C2" s="829" t="s">
        <v>826</v>
      </c>
      <c r="D2" s="829"/>
      <c r="E2" s="829"/>
      <c r="F2" s="829"/>
      <c r="G2" s="829"/>
      <c r="H2" s="829"/>
      <c r="I2" s="829"/>
      <c r="J2" s="829"/>
      <c r="K2" s="829"/>
      <c r="L2" s="829"/>
      <c r="M2" s="829"/>
      <c r="N2" s="829"/>
      <c r="O2" s="829"/>
      <c r="P2" s="829"/>
      <c r="Q2" s="829"/>
      <c r="R2" s="829"/>
      <c r="S2" s="829"/>
      <c r="T2" s="829"/>
      <c r="U2" s="829"/>
      <c r="V2" s="829"/>
      <c r="W2" s="829"/>
      <c r="X2" s="829"/>
      <c r="Y2" s="829"/>
      <c r="Z2" s="829"/>
      <c r="AA2" s="829"/>
      <c r="AB2" s="829"/>
      <c r="AC2" s="829"/>
      <c r="AD2" s="829"/>
      <c r="AE2" s="829"/>
    </row>
    <row r="3" spans="2:34" ht="12" customHeight="1" x14ac:dyDescent="0.15">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row>
    <row r="4" spans="2:34" ht="12" customHeight="1" x14ac:dyDescent="0.15">
      <c r="B4" s="674" t="s">
        <v>824</v>
      </c>
      <c r="C4" s="9"/>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row>
    <row r="5" spans="2:34" ht="12" customHeight="1" x14ac:dyDescent="0.15">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row>
    <row r="6" spans="2:34" s="12" customFormat="1" ht="15" customHeight="1" x14ac:dyDescent="0.15">
      <c r="B6" s="891" t="s">
        <v>17</v>
      </c>
      <c r="C6" s="892"/>
      <c r="D6" s="630" t="s">
        <v>591</v>
      </c>
      <c r="E6" s="35"/>
      <c r="F6" s="577"/>
      <c r="G6" s="893" t="s">
        <v>755</v>
      </c>
      <c r="H6" s="894"/>
      <c r="I6" s="894"/>
      <c r="J6" s="894"/>
      <c r="K6" s="894"/>
      <c r="L6" s="894"/>
      <c r="M6" s="894"/>
      <c r="N6" s="894"/>
      <c r="O6" s="894"/>
      <c r="P6" s="894"/>
      <c r="Q6" s="894"/>
      <c r="R6" s="895"/>
      <c r="S6" s="893" t="s">
        <v>756</v>
      </c>
      <c r="T6" s="894"/>
      <c r="U6" s="894"/>
      <c r="V6" s="894"/>
      <c r="W6" s="894"/>
      <c r="X6" s="894"/>
      <c r="Y6" s="894"/>
      <c r="Z6" s="894"/>
      <c r="AA6" s="894"/>
      <c r="AB6" s="894"/>
      <c r="AC6" s="894"/>
      <c r="AD6" s="895"/>
      <c r="AE6" s="896" t="s">
        <v>18</v>
      </c>
      <c r="AG6" s="13"/>
      <c r="AH6" s="13"/>
    </row>
    <row r="7" spans="2:34" s="12" customFormat="1" ht="15" customHeight="1" x14ac:dyDescent="0.15">
      <c r="B7" s="903"/>
      <c r="C7" s="904"/>
      <c r="D7" s="893" t="s">
        <v>753</v>
      </c>
      <c r="E7" s="894"/>
      <c r="F7" s="894"/>
      <c r="G7" s="894"/>
      <c r="H7" s="894"/>
      <c r="I7" s="894"/>
      <c r="J7" s="894"/>
      <c r="K7" s="894"/>
      <c r="L7" s="894"/>
      <c r="M7" s="894"/>
      <c r="N7" s="894"/>
      <c r="O7" s="895"/>
      <c r="P7" s="893" t="s">
        <v>754</v>
      </c>
      <c r="Q7" s="894"/>
      <c r="R7" s="894"/>
      <c r="S7" s="894"/>
      <c r="T7" s="894"/>
      <c r="U7" s="894"/>
      <c r="V7" s="894"/>
      <c r="W7" s="894"/>
      <c r="X7" s="894"/>
      <c r="Y7" s="894"/>
      <c r="Z7" s="894"/>
      <c r="AA7" s="894"/>
      <c r="AB7" s="893" t="s">
        <v>757</v>
      </c>
      <c r="AC7" s="894"/>
      <c r="AD7" s="895"/>
      <c r="AE7" s="897"/>
      <c r="AG7" s="13"/>
      <c r="AH7" s="13"/>
    </row>
    <row r="8" spans="2:34" s="12" customFormat="1" ht="15" customHeight="1" x14ac:dyDescent="0.15">
      <c r="B8" s="905" t="s">
        <v>814</v>
      </c>
      <c r="C8" s="906"/>
      <c r="D8" s="42">
        <v>1</v>
      </c>
      <c r="E8" s="42">
        <v>2</v>
      </c>
      <c r="F8" s="14">
        <v>3</v>
      </c>
      <c r="G8" s="41">
        <v>4</v>
      </c>
      <c r="H8" s="42">
        <v>5</v>
      </c>
      <c r="I8" s="42">
        <v>6</v>
      </c>
      <c r="J8" s="42">
        <v>7</v>
      </c>
      <c r="K8" s="42">
        <v>8</v>
      </c>
      <c r="L8" s="576">
        <v>9</v>
      </c>
      <c r="M8" s="572">
        <v>10</v>
      </c>
      <c r="N8" s="42">
        <v>11</v>
      </c>
      <c r="O8" s="572">
        <v>12</v>
      </c>
      <c r="P8" s="42">
        <v>1</v>
      </c>
      <c r="Q8" s="42">
        <v>2</v>
      </c>
      <c r="R8" s="572">
        <v>3</v>
      </c>
      <c r="S8" s="41">
        <v>4</v>
      </c>
      <c r="T8" s="42">
        <v>5</v>
      </c>
      <c r="U8" s="42">
        <v>6</v>
      </c>
      <c r="V8" s="42">
        <v>7</v>
      </c>
      <c r="W8" s="42">
        <v>8</v>
      </c>
      <c r="X8" s="576">
        <v>9</v>
      </c>
      <c r="Y8" s="572">
        <v>10</v>
      </c>
      <c r="Z8" s="42">
        <v>11</v>
      </c>
      <c r="AA8" s="572">
        <v>12</v>
      </c>
      <c r="AB8" s="42">
        <v>1</v>
      </c>
      <c r="AC8" s="42">
        <v>2</v>
      </c>
      <c r="AD8" s="572">
        <v>3</v>
      </c>
      <c r="AE8" s="898"/>
      <c r="AG8" s="13"/>
      <c r="AH8" s="13"/>
    </row>
    <row r="9" spans="2:34" ht="18" customHeight="1" x14ac:dyDescent="0.15">
      <c r="B9" s="387">
        <v>1</v>
      </c>
      <c r="C9" s="618" t="s">
        <v>642</v>
      </c>
      <c r="D9" s="16"/>
      <c r="E9" s="16"/>
      <c r="F9" s="15"/>
      <c r="G9" s="17"/>
      <c r="H9" s="16"/>
      <c r="I9" s="16"/>
      <c r="J9" s="16"/>
      <c r="K9" s="16"/>
      <c r="L9" s="16"/>
      <c r="M9" s="16"/>
      <c r="N9" s="16"/>
      <c r="O9" s="16"/>
      <c r="P9" s="16"/>
      <c r="Q9" s="16"/>
      <c r="R9" s="658"/>
      <c r="S9" s="17"/>
      <c r="T9" s="16"/>
      <c r="U9" s="16"/>
      <c r="V9" s="16"/>
      <c r="W9" s="16"/>
      <c r="X9" s="16"/>
      <c r="Y9" s="16"/>
      <c r="Z9" s="16"/>
      <c r="AA9" s="16"/>
      <c r="AB9" s="16"/>
      <c r="AC9" s="16"/>
      <c r="AD9" s="658"/>
      <c r="AE9" s="18"/>
    </row>
    <row r="10" spans="2:34" ht="18" customHeight="1" x14ac:dyDescent="0.15">
      <c r="B10" s="385">
        <v>2</v>
      </c>
      <c r="C10" s="578" t="s">
        <v>643</v>
      </c>
      <c r="D10" s="20"/>
      <c r="E10" s="20"/>
      <c r="F10" s="19"/>
      <c r="G10" s="21"/>
      <c r="H10" s="20"/>
      <c r="I10" s="20"/>
      <c r="J10" s="20"/>
      <c r="K10" s="20"/>
      <c r="L10" s="20"/>
      <c r="M10" s="20"/>
      <c r="N10" s="20"/>
      <c r="O10" s="20"/>
      <c r="P10" s="20"/>
      <c r="Q10" s="20"/>
      <c r="R10" s="573"/>
      <c r="S10" s="21"/>
      <c r="T10" s="20"/>
      <c r="U10" s="20"/>
      <c r="V10" s="20"/>
      <c r="W10" s="20"/>
      <c r="X10" s="20"/>
      <c r="Y10" s="20"/>
      <c r="Z10" s="20"/>
      <c r="AA10" s="20"/>
      <c r="AB10" s="20"/>
      <c r="AC10" s="20"/>
      <c r="AD10" s="573"/>
      <c r="AE10" s="22"/>
    </row>
    <row r="11" spans="2:34" ht="18" customHeight="1" x14ac:dyDescent="0.15">
      <c r="B11" s="385">
        <v>3</v>
      </c>
      <c r="C11" s="578" t="s">
        <v>501</v>
      </c>
      <c r="D11" s="20"/>
      <c r="E11" s="20"/>
      <c r="F11" s="19"/>
      <c r="G11" s="21"/>
      <c r="H11" s="20"/>
      <c r="I11" s="20"/>
      <c r="J11" s="20"/>
      <c r="K11" s="20"/>
      <c r="L11" s="20"/>
      <c r="M11" s="20"/>
      <c r="N11" s="20"/>
      <c r="O11" s="20"/>
      <c r="P11" s="20"/>
      <c r="Q11" s="20"/>
      <c r="R11" s="573"/>
      <c r="S11" s="21"/>
      <c r="T11" s="20"/>
      <c r="U11" s="20"/>
      <c r="V11" s="20"/>
      <c r="W11" s="20"/>
      <c r="X11" s="20"/>
      <c r="Y11" s="20"/>
      <c r="Z11" s="20"/>
      <c r="AA11" s="20"/>
      <c r="AB11" s="20"/>
      <c r="AC11" s="20"/>
      <c r="AD11" s="573"/>
      <c r="AE11" s="22"/>
    </row>
    <row r="12" spans="2:34" ht="18" customHeight="1" x14ac:dyDescent="0.15">
      <c r="B12" s="385">
        <v>4</v>
      </c>
      <c r="C12" s="578" t="s">
        <v>502</v>
      </c>
      <c r="D12" s="20"/>
      <c r="E12" s="20"/>
      <c r="F12" s="19"/>
      <c r="G12" s="21"/>
      <c r="H12" s="20"/>
      <c r="I12" s="20"/>
      <c r="J12" s="20"/>
      <c r="K12" s="20"/>
      <c r="L12" s="20"/>
      <c r="M12" s="20"/>
      <c r="N12" s="20"/>
      <c r="O12" s="20"/>
      <c r="P12" s="20"/>
      <c r="Q12" s="20"/>
      <c r="R12" s="573"/>
      <c r="S12" s="21"/>
      <c r="T12" s="20"/>
      <c r="U12" s="20"/>
      <c r="V12" s="20"/>
      <c r="W12" s="20"/>
      <c r="X12" s="20"/>
      <c r="Y12" s="20"/>
      <c r="Z12" s="20"/>
      <c r="AA12" s="20"/>
      <c r="AB12" s="20"/>
      <c r="AC12" s="20"/>
      <c r="AD12" s="573"/>
      <c r="AE12" s="22"/>
    </row>
    <row r="13" spans="2:34" ht="18" customHeight="1" x14ac:dyDescent="0.15">
      <c r="B13" s="385">
        <v>5</v>
      </c>
      <c r="C13" s="578" t="s">
        <v>503</v>
      </c>
      <c r="D13" s="20"/>
      <c r="E13" s="20"/>
      <c r="F13" s="19"/>
      <c r="G13" s="21"/>
      <c r="H13" s="20"/>
      <c r="I13" s="20"/>
      <c r="J13" s="20"/>
      <c r="K13" s="20"/>
      <c r="L13" s="20"/>
      <c r="M13" s="20"/>
      <c r="N13" s="20"/>
      <c r="O13" s="20"/>
      <c r="P13" s="20"/>
      <c r="Q13" s="20"/>
      <c r="R13" s="573"/>
      <c r="S13" s="21"/>
      <c r="T13" s="20"/>
      <c r="U13" s="20"/>
      <c r="V13" s="20"/>
      <c r="W13" s="20"/>
      <c r="X13" s="20"/>
      <c r="Y13" s="20"/>
      <c r="Z13" s="20"/>
      <c r="AA13" s="20"/>
      <c r="AB13" s="20"/>
      <c r="AC13" s="20"/>
      <c r="AD13" s="573"/>
      <c r="AE13" s="22"/>
    </row>
    <row r="14" spans="2:34" ht="18" customHeight="1" x14ac:dyDescent="0.15">
      <c r="B14" s="385">
        <v>6</v>
      </c>
      <c r="C14" s="578" t="s">
        <v>504</v>
      </c>
      <c r="D14" s="20"/>
      <c r="E14" s="20"/>
      <c r="F14" s="19"/>
      <c r="G14" s="21"/>
      <c r="H14" s="20"/>
      <c r="I14" s="20"/>
      <c r="J14" s="20"/>
      <c r="K14" s="20"/>
      <c r="L14" s="20"/>
      <c r="M14" s="20"/>
      <c r="N14" s="20"/>
      <c r="O14" s="20"/>
      <c r="P14" s="20"/>
      <c r="Q14" s="20"/>
      <c r="R14" s="573"/>
      <c r="S14" s="21"/>
      <c r="T14" s="20"/>
      <c r="U14" s="20"/>
      <c r="V14" s="20"/>
      <c r="W14" s="20"/>
      <c r="X14" s="20"/>
      <c r="Y14" s="20"/>
      <c r="Z14" s="20"/>
      <c r="AA14" s="20"/>
      <c r="AB14" s="20"/>
      <c r="AC14" s="20"/>
      <c r="AD14" s="573"/>
      <c r="AE14" s="22"/>
    </row>
    <row r="15" spans="2:34" ht="18" customHeight="1" x14ac:dyDescent="0.15">
      <c r="B15" s="385">
        <v>7</v>
      </c>
      <c r="C15" s="578" t="s">
        <v>505</v>
      </c>
      <c r="D15" s="20"/>
      <c r="E15" s="20"/>
      <c r="F15" s="19"/>
      <c r="G15" s="21"/>
      <c r="H15" s="20"/>
      <c r="I15" s="20"/>
      <c r="J15" s="20"/>
      <c r="K15" s="20"/>
      <c r="L15" s="20"/>
      <c r="M15" s="20"/>
      <c r="N15" s="20"/>
      <c r="O15" s="20"/>
      <c r="P15" s="20"/>
      <c r="Q15" s="20"/>
      <c r="R15" s="573"/>
      <c r="S15" s="21"/>
      <c r="T15" s="20"/>
      <c r="U15" s="20"/>
      <c r="V15" s="20"/>
      <c r="W15" s="20"/>
      <c r="X15" s="20"/>
      <c r="Y15" s="20"/>
      <c r="Z15" s="20"/>
      <c r="AA15" s="20"/>
      <c r="AB15" s="20"/>
      <c r="AC15" s="20"/>
      <c r="AD15" s="573"/>
      <c r="AE15" s="22"/>
    </row>
    <row r="16" spans="2:34" ht="18" customHeight="1" x14ac:dyDescent="0.15">
      <c r="B16" s="385">
        <v>8</v>
      </c>
      <c r="C16" s="578" t="s">
        <v>506</v>
      </c>
      <c r="D16" s="20"/>
      <c r="E16" s="20"/>
      <c r="F16" s="19"/>
      <c r="G16" s="21"/>
      <c r="H16" s="20"/>
      <c r="I16" s="20"/>
      <c r="J16" s="20"/>
      <c r="K16" s="20"/>
      <c r="L16" s="20"/>
      <c r="M16" s="20"/>
      <c r="N16" s="20"/>
      <c r="O16" s="20"/>
      <c r="P16" s="20"/>
      <c r="Q16" s="20"/>
      <c r="R16" s="573"/>
      <c r="S16" s="21"/>
      <c r="T16" s="20"/>
      <c r="U16" s="20"/>
      <c r="V16" s="20"/>
      <c r="W16" s="20"/>
      <c r="X16" s="20"/>
      <c r="Y16" s="20"/>
      <c r="Z16" s="20"/>
      <c r="AA16" s="20"/>
      <c r="AB16" s="20"/>
      <c r="AC16" s="20"/>
      <c r="AD16" s="573"/>
      <c r="AE16" s="22"/>
    </row>
    <row r="17" spans="2:45" ht="18" customHeight="1" x14ac:dyDescent="0.15">
      <c r="B17" s="385">
        <v>9</v>
      </c>
      <c r="C17" s="578" t="s">
        <v>507</v>
      </c>
      <c r="D17" s="20"/>
      <c r="E17" s="20"/>
      <c r="F17" s="19"/>
      <c r="G17" s="21"/>
      <c r="H17" s="20"/>
      <c r="I17" s="20"/>
      <c r="J17" s="20"/>
      <c r="K17" s="20"/>
      <c r="L17" s="20"/>
      <c r="M17" s="20"/>
      <c r="N17" s="20"/>
      <c r="O17" s="20"/>
      <c r="P17" s="20"/>
      <c r="Q17" s="20"/>
      <c r="R17" s="574"/>
      <c r="S17" s="21"/>
      <c r="T17" s="20"/>
      <c r="U17" s="20"/>
      <c r="V17" s="20"/>
      <c r="W17" s="20"/>
      <c r="X17" s="20"/>
      <c r="Y17" s="20"/>
      <c r="Z17" s="20"/>
      <c r="AA17" s="20"/>
      <c r="AB17" s="20"/>
      <c r="AC17" s="20"/>
      <c r="AD17" s="574"/>
      <c r="AE17" s="23"/>
    </row>
    <row r="18" spans="2:45" ht="18" customHeight="1" x14ac:dyDescent="0.15">
      <c r="B18" s="385">
        <v>10</v>
      </c>
      <c r="C18" s="578" t="s">
        <v>508</v>
      </c>
      <c r="D18" s="20"/>
      <c r="E18" s="20"/>
      <c r="F18" s="19"/>
      <c r="G18" s="21"/>
      <c r="H18" s="20"/>
      <c r="I18" s="20"/>
      <c r="J18" s="20"/>
      <c r="K18" s="20"/>
      <c r="L18" s="20"/>
      <c r="M18" s="20"/>
      <c r="N18" s="20"/>
      <c r="O18" s="20"/>
      <c r="P18" s="20"/>
      <c r="Q18" s="20"/>
      <c r="R18" s="574"/>
      <c r="S18" s="21"/>
      <c r="T18" s="20"/>
      <c r="U18" s="20"/>
      <c r="V18" s="20"/>
      <c r="W18" s="20"/>
      <c r="X18" s="20"/>
      <c r="Y18" s="20"/>
      <c r="Z18" s="20"/>
      <c r="AA18" s="20"/>
      <c r="AB18" s="20"/>
      <c r="AC18" s="20"/>
      <c r="AD18" s="574"/>
      <c r="AE18" s="23"/>
    </row>
    <row r="19" spans="2:45" ht="18" customHeight="1" x14ac:dyDescent="0.15">
      <c r="B19" s="385">
        <v>11</v>
      </c>
      <c r="C19" s="578" t="s">
        <v>509</v>
      </c>
      <c r="D19" s="20"/>
      <c r="E19" s="20"/>
      <c r="F19" s="19"/>
      <c r="G19" s="21"/>
      <c r="H19" s="20"/>
      <c r="I19" s="20"/>
      <c r="J19" s="20"/>
      <c r="K19" s="20"/>
      <c r="L19" s="20"/>
      <c r="M19" s="20"/>
      <c r="N19" s="20"/>
      <c r="O19" s="20"/>
      <c r="P19" s="20"/>
      <c r="Q19" s="20"/>
      <c r="R19" s="574"/>
      <c r="S19" s="21"/>
      <c r="T19" s="20"/>
      <c r="U19" s="20"/>
      <c r="V19" s="20"/>
      <c r="W19" s="20"/>
      <c r="X19" s="20"/>
      <c r="Y19" s="20"/>
      <c r="Z19" s="20"/>
      <c r="AA19" s="20"/>
      <c r="AB19" s="20"/>
      <c r="AC19" s="20"/>
      <c r="AD19" s="574"/>
      <c r="AE19" s="23"/>
    </row>
    <row r="20" spans="2:45" ht="18" customHeight="1" x14ac:dyDescent="0.15">
      <c r="B20" s="385">
        <v>12</v>
      </c>
      <c r="C20" s="578" t="s">
        <v>510</v>
      </c>
      <c r="D20" s="20"/>
      <c r="E20" s="20"/>
      <c r="F20" s="19"/>
      <c r="G20" s="21"/>
      <c r="H20" s="20"/>
      <c r="I20" s="20"/>
      <c r="J20" s="20"/>
      <c r="K20" s="20"/>
      <c r="L20" s="20"/>
      <c r="M20" s="20"/>
      <c r="N20" s="20"/>
      <c r="O20" s="20"/>
      <c r="P20" s="20"/>
      <c r="Q20" s="20"/>
      <c r="R20" s="574"/>
      <c r="S20" s="21"/>
      <c r="T20" s="20"/>
      <c r="U20" s="20"/>
      <c r="V20" s="20"/>
      <c r="W20" s="20"/>
      <c r="X20" s="20"/>
      <c r="Y20" s="20"/>
      <c r="Z20" s="20"/>
      <c r="AA20" s="20"/>
      <c r="AB20" s="20"/>
      <c r="AC20" s="20"/>
      <c r="AD20" s="574"/>
      <c r="AE20" s="23"/>
    </row>
    <row r="21" spans="2:45" ht="18" customHeight="1" x14ac:dyDescent="0.15">
      <c r="B21" s="385">
        <v>13</v>
      </c>
      <c r="C21" s="578" t="s">
        <v>511</v>
      </c>
      <c r="D21" s="20"/>
      <c r="E21" s="20"/>
      <c r="F21" s="19"/>
      <c r="G21" s="21"/>
      <c r="H21" s="20"/>
      <c r="I21" s="20"/>
      <c r="J21" s="20"/>
      <c r="K21" s="20"/>
      <c r="L21" s="20"/>
      <c r="M21" s="20"/>
      <c r="N21" s="20"/>
      <c r="O21" s="20"/>
      <c r="P21" s="20"/>
      <c r="Q21" s="20"/>
      <c r="R21" s="574"/>
      <c r="S21" s="21"/>
      <c r="T21" s="20"/>
      <c r="U21" s="20"/>
      <c r="V21" s="20"/>
      <c r="W21" s="20"/>
      <c r="X21" s="20"/>
      <c r="Y21" s="20"/>
      <c r="Z21" s="20"/>
      <c r="AA21" s="20"/>
      <c r="AB21" s="20"/>
      <c r="AC21" s="20"/>
      <c r="AD21" s="574"/>
      <c r="AE21" s="23"/>
    </row>
    <row r="22" spans="2:45" ht="18" customHeight="1" x14ac:dyDescent="0.15">
      <c r="B22" s="385">
        <v>14</v>
      </c>
      <c r="C22" s="578" t="s">
        <v>645</v>
      </c>
      <c r="D22" s="20"/>
      <c r="E22" s="20"/>
      <c r="F22" s="19"/>
      <c r="G22" s="21"/>
      <c r="H22" s="20"/>
      <c r="I22" s="20"/>
      <c r="J22" s="20"/>
      <c r="K22" s="20"/>
      <c r="L22" s="20"/>
      <c r="M22" s="20"/>
      <c r="N22" s="20"/>
      <c r="O22" s="20"/>
      <c r="P22" s="20"/>
      <c r="Q22" s="20"/>
      <c r="R22" s="574"/>
      <c r="S22" s="21"/>
      <c r="T22" s="20"/>
      <c r="U22" s="20"/>
      <c r="V22" s="20"/>
      <c r="W22" s="20"/>
      <c r="X22" s="20"/>
      <c r="Y22" s="20"/>
      <c r="Z22" s="20"/>
      <c r="AA22" s="20"/>
      <c r="AB22" s="20"/>
      <c r="AC22" s="20"/>
      <c r="AD22" s="574"/>
      <c r="AE22" s="23"/>
    </row>
    <row r="23" spans="2:45" ht="18" customHeight="1" x14ac:dyDescent="0.15">
      <c r="B23" s="385">
        <v>15</v>
      </c>
      <c r="C23" s="578" t="s">
        <v>646</v>
      </c>
      <c r="D23" s="20"/>
      <c r="E23" s="20"/>
      <c r="F23" s="19"/>
      <c r="G23" s="21"/>
      <c r="H23" s="20"/>
      <c r="I23" s="20"/>
      <c r="J23" s="20"/>
      <c r="K23" s="20"/>
      <c r="L23" s="20"/>
      <c r="M23" s="20"/>
      <c r="N23" s="20"/>
      <c r="O23" s="20"/>
      <c r="P23" s="20"/>
      <c r="Q23" s="20"/>
      <c r="R23" s="574"/>
      <c r="S23" s="21"/>
      <c r="T23" s="20"/>
      <c r="U23" s="20"/>
      <c r="V23" s="20"/>
      <c r="W23" s="20"/>
      <c r="X23" s="20"/>
      <c r="Y23" s="20"/>
      <c r="Z23" s="20"/>
      <c r="AA23" s="20"/>
      <c r="AB23" s="20"/>
      <c r="AC23" s="20"/>
      <c r="AD23" s="574"/>
      <c r="AE23" s="23"/>
    </row>
    <row r="24" spans="2:45" ht="18" customHeight="1" x14ac:dyDescent="0.15">
      <c r="B24" s="385">
        <v>16</v>
      </c>
      <c r="C24" s="578" t="s">
        <v>512</v>
      </c>
      <c r="D24" s="20"/>
      <c r="E24" s="20"/>
      <c r="F24" s="19"/>
      <c r="G24" s="21"/>
      <c r="H24" s="20"/>
      <c r="I24" s="20"/>
      <c r="J24" s="20"/>
      <c r="K24" s="20"/>
      <c r="L24" s="20"/>
      <c r="M24" s="20"/>
      <c r="N24" s="20"/>
      <c r="O24" s="20"/>
      <c r="P24" s="20"/>
      <c r="Q24" s="20"/>
      <c r="R24" s="574"/>
      <c r="S24" s="21"/>
      <c r="T24" s="20"/>
      <c r="U24" s="20"/>
      <c r="V24" s="20"/>
      <c r="W24" s="20"/>
      <c r="X24" s="20"/>
      <c r="Y24" s="20"/>
      <c r="Z24" s="20"/>
      <c r="AA24" s="20"/>
      <c r="AB24" s="20"/>
      <c r="AC24" s="20"/>
      <c r="AD24" s="574"/>
      <c r="AE24" s="23"/>
    </row>
    <row r="25" spans="2:45" ht="18" customHeight="1" x14ac:dyDescent="0.15">
      <c r="B25" s="385">
        <v>17</v>
      </c>
      <c r="C25" s="578" t="s">
        <v>513</v>
      </c>
      <c r="D25" s="20"/>
      <c r="E25" s="20"/>
      <c r="F25" s="19"/>
      <c r="G25" s="21"/>
      <c r="H25" s="20"/>
      <c r="I25" s="20"/>
      <c r="J25" s="20"/>
      <c r="K25" s="20"/>
      <c r="L25" s="20"/>
      <c r="M25" s="20"/>
      <c r="N25" s="20"/>
      <c r="O25" s="20"/>
      <c r="P25" s="20"/>
      <c r="Q25" s="20"/>
      <c r="R25" s="574"/>
      <c r="S25" s="21"/>
      <c r="T25" s="20"/>
      <c r="U25" s="20"/>
      <c r="V25" s="20"/>
      <c r="W25" s="20"/>
      <c r="X25" s="20"/>
      <c r="Y25" s="20"/>
      <c r="Z25" s="20"/>
      <c r="AA25" s="20"/>
      <c r="AB25" s="20"/>
      <c r="AC25" s="20"/>
      <c r="AD25" s="574"/>
      <c r="AE25" s="23"/>
    </row>
    <row r="26" spans="2:45" ht="18" customHeight="1" x14ac:dyDescent="0.15">
      <c r="B26" s="385">
        <v>18</v>
      </c>
      <c r="C26" s="578" t="s">
        <v>514</v>
      </c>
      <c r="D26" s="20"/>
      <c r="E26" s="20"/>
      <c r="F26" s="19"/>
      <c r="G26" s="21"/>
      <c r="H26" s="20"/>
      <c r="I26" s="20"/>
      <c r="J26" s="20"/>
      <c r="K26" s="20"/>
      <c r="L26" s="20"/>
      <c r="M26" s="20"/>
      <c r="N26" s="20"/>
      <c r="O26" s="20"/>
      <c r="P26" s="20"/>
      <c r="Q26" s="20"/>
      <c r="R26" s="574"/>
      <c r="S26" s="21"/>
      <c r="T26" s="20"/>
      <c r="U26" s="20"/>
      <c r="V26" s="20"/>
      <c r="W26" s="20"/>
      <c r="X26" s="20"/>
      <c r="Y26" s="20"/>
      <c r="Z26" s="20"/>
      <c r="AA26" s="20"/>
      <c r="AB26" s="20"/>
      <c r="AC26" s="20"/>
      <c r="AD26" s="574"/>
      <c r="AE26" s="23"/>
    </row>
    <row r="27" spans="2:45" ht="18" customHeight="1" x14ac:dyDescent="0.15">
      <c r="B27" s="385">
        <v>19</v>
      </c>
      <c r="C27" s="578" t="s">
        <v>515</v>
      </c>
      <c r="D27" s="20"/>
      <c r="E27" s="20"/>
      <c r="F27" s="19"/>
      <c r="G27" s="21"/>
      <c r="H27" s="20"/>
      <c r="I27" s="20"/>
      <c r="J27" s="20"/>
      <c r="K27" s="20"/>
      <c r="L27" s="20"/>
      <c r="M27" s="20"/>
      <c r="N27" s="20"/>
      <c r="O27" s="20"/>
      <c r="P27" s="20"/>
      <c r="Q27" s="20"/>
      <c r="R27" s="574"/>
      <c r="S27" s="21"/>
      <c r="T27" s="20"/>
      <c r="U27" s="20"/>
      <c r="V27" s="20"/>
      <c r="W27" s="20"/>
      <c r="X27" s="20"/>
      <c r="Y27" s="20"/>
      <c r="Z27" s="20"/>
      <c r="AA27" s="20"/>
      <c r="AB27" s="20"/>
      <c r="AC27" s="20"/>
      <c r="AD27" s="574"/>
      <c r="AE27" s="23"/>
    </row>
    <row r="28" spans="2:45" ht="18" customHeight="1" x14ac:dyDescent="0.15">
      <c r="B28" s="385">
        <v>20</v>
      </c>
      <c r="C28" s="578" t="s">
        <v>647</v>
      </c>
      <c r="D28" s="20"/>
      <c r="E28" s="20"/>
      <c r="F28" s="19"/>
      <c r="G28" s="21"/>
      <c r="H28" s="20"/>
      <c r="I28" s="20"/>
      <c r="J28" s="20"/>
      <c r="K28" s="20"/>
      <c r="L28" s="20"/>
      <c r="M28" s="20"/>
      <c r="N28" s="20"/>
      <c r="O28" s="20"/>
      <c r="P28" s="20"/>
      <c r="Q28" s="20"/>
      <c r="R28" s="574"/>
      <c r="S28" s="21"/>
      <c r="T28" s="20"/>
      <c r="U28" s="20"/>
      <c r="V28" s="20"/>
      <c r="W28" s="20"/>
      <c r="X28" s="20"/>
      <c r="Y28" s="20"/>
      <c r="Z28" s="20"/>
      <c r="AA28" s="20"/>
      <c r="AB28" s="20"/>
      <c r="AC28" s="20"/>
      <c r="AD28" s="574"/>
      <c r="AE28" s="23"/>
    </row>
    <row r="29" spans="2:45" ht="18" customHeight="1" x14ac:dyDescent="0.15">
      <c r="B29" s="385">
        <v>21</v>
      </c>
      <c r="C29" s="578" t="s">
        <v>648</v>
      </c>
      <c r="D29" s="20"/>
      <c r="E29" s="20"/>
      <c r="F29" s="19"/>
      <c r="G29" s="21"/>
      <c r="H29" s="20"/>
      <c r="I29" s="20"/>
      <c r="J29" s="20"/>
      <c r="K29" s="20"/>
      <c r="L29" s="20"/>
      <c r="M29" s="20"/>
      <c r="N29" s="20"/>
      <c r="O29" s="20"/>
      <c r="P29" s="20"/>
      <c r="Q29" s="20"/>
      <c r="R29" s="574"/>
      <c r="S29" s="21"/>
      <c r="T29" s="20"/>
      <c r="U29" s="20"/>
      <c r="V29" s="20"/>
      <c r="W29" s="20"/>
      <c r="X29" s="20"/>
      <c r="Y29" s="20"/>
      <c r="Z29" s="20"/>
      <c r="AA29" s="20"/>
      <c r="AB29" s="20"/>
      <c r="AC29" s="20"/>
      <c r="AD29" s="574"/>
      <c r="AE29" s="23"/>
    </row>
    <row r="30" spans="2:45" ht="18" customHeight="1" x14ac:dyDescent="0.15">
      <c r="B30" s="385">
        <v>22</v>
      </c>
      <c r="C30" s="578" t="s">
        <v>516</v>
      </c>
      <c r="D30" s="25"/>
      <c r="E30" s="25"/>
      <c r="F30" s="24"/>
      <c r="G30" s="26"/>
      <c r="H30" s="25"/>
      <c r="I30" s="25"/>
      <c r="J30" s="25"/>
      <c r="K30" s="25"/>
      <c r="L30" s="25"/>
      <c r="M30" s="25"/>
      <c r="N30" s="25"/>
      <c r="O30" s="25"/>
      <c r="P30" s="25"/>
      <c r="Q30" s="25"/>
      <c r="R30" s="575"/>
      <c r="S30" s="26"/>
      <c r="T30" s="25"/>
      <c r="U30" s="25"/>
      <c r="V30" s="25"/>
      <c r="W30" s="25"/>
      <c r="X30" s="25"/>
      <c r="Y30" s="25"/>
      <c r="Z30" s="25"/>
      <c r="AA30" s="25"/>
      <c r="AB30" s="25"/>
      <c r="AC30" s="25"/>
      <c r="AD30" s="575"/>
      <c r="AE30" s="27"/>
    </row>
    <row r="31" spans="2:45" ht="18" customHeight="1" x14ac:dyDescent="0.15">
      <c r="B31" s="385">
        <v>23</v>
      </c>
      <c r="C31" s="578" t="s">
        <v>649</v>
      </c>
      <c r="D31" s="16"/>
      <c r="E31" s="16"/>
      <c r="F31" s="15"/>
      <c r="G31" s="17"/>
      <c r="H31" s="16"/>
      <c r="I31" s="16"/>
      <c r="J31" s="16"/>
      <c r="K31" s="16"/>
      <c r="L31" s="16"/>
      <c r="M31" s="16"/>
      <c r="N31" s="16"/>
      <c r="O31" s="16"/>
      <c r="P31" s="16"/>
      <c r="Q31" s="16"/>
      <c r="R31" s="658"/>
      <c r="S31" s="17"/>
      <c r="T31" s="16"/>
      <c r="U31" s="16"/>
      <c r="V31" s="16"/>
      <c r="W31" s="16"/>
      <c r="X31" s="16"/>
      <c r="Y31" s="16"/>
      <c r="Z31" s="16"/>
      <c r="AA31" s="16"/>
      <c r="AB31" s="16"/>
      <c r="AC31" s="16"/>
      <c r="AD31" s="658"/>
      <c r="AE31" s="18"/>
    </row>
    <row r="32" spans="2:45" s="29" customFormat="1" ht="18" customHeight="1" x14ac:dyDescent="0.15">
      <c r="B32" s="385">
        <v>24</v>
      </c>
      <c r="C32" s="578" t="s">
        <v>716</v>
      </c>
      <c r="D32" s="20"/>
      <c r="E32" s="20"/>
      <c r="F32" s="19"/>
      <c r="G32" s="21"/>
      <c r="H32" s="20"/>
      <c r="I32" s="20"/>
      <c r="J32" s="20"/>
      <c r="K32" s="20"/>
      <c r="L32" s="20"/>
      <c r="M32" s="20"/>
      <c r="N32" s="20"/>
      <c r="O32" s="20"/>
      <c r="P32" s="20"/>
      <c r="Q32" s="20"/>
      <c r="R32" s="573"/>
      <c r="S32" s="21"/>
      <c r="T32" s="20"/>
      <c r="U32" s="20"/>
      <c r="V32" s="20"/>
      <c r="W32" s="20"/>
      <c r="X32" s="20"/>
      <c r="Y32" s="20"/>
      <c r="Z32" s="20"/>
      <c r="AA32" s="20"/>
      <c r="AB32" s="20"/>
      <c r="AC32" s="20"/>
      <c r="AD32" s="573"/>
      <c r="AE32" s="22"/>
      <c r="AG32" s="673"/>
      <c r="AP32" s="9"/>
      <c r="AQ32" s="9"/>
      <c r="AR32" s="9"/>
      <c r="AS32" s="9"/>
    </row>
    <row r="33" spans="2:45" s="29" customFormat="1" ht="18" customHeight="1" x14ac:dyDescent="0.15">
      <c r="B33" s="385">
        <v>25</v>
      </c>
      <c r="C33" s="578" t="s">
        <v>650</v>
      </c>
      <c r="D33" s="20"/>
      <c r="E33" s="20"/>
      <c r="F33" s="19"/>
      <c r="G33" s="21"/>
      <c r="H33" s="20"/>
      <c r="I33" s="20"/>
      <c r="J33" s="20"/>
      <c r="K33" s="20"/>
      <c r="L33" s="20"/>
      <c r="M33" s="20"/>
      <c r="N33" s="20"/>
      <c r="O33" s="20"/>
      <c r="P33" s="20"/>
      <c r="Q33" s="20"/>
      <c r="R33" s="573"/>
      <c r="S33" s="21"/>
      <c r="T33" s="20"/>
      <c r="U33" s="20"/>
      <c r="V33" s="20"/>
      <c r="W33" s="20"/>
      <c r="X33" s="20"/>
      <c r="Y33" s="20"/>
      <c r="Z33" s="20"/>
      <c r="AA33" s="20"/>
      <c r="AB33" s="20"/>
      <c r="AC33" s="20"/>
      <c r="AD33" s="573"/>
      <c r="AE33" s="22"/>
      <c r="AG33" s="673"/>
      <c r="AP33" s="9"/>
      <c r="AQ33" s="9"/>
      <c r="AR33" s="9"/>
      <c r="AS33" s="9"/>
    </row>
    <row r="34" spans="2:45" ht="18" customHeight="1" x14ac:dyDescent="0.15">
      <c r="B34" s="385">
        <v>26</v>
      </c>
      <c r="C34" s="578" t="s">
        <v>517</v>
      </c>
      <c r="D34" s="20"/>
      <c r="E34" s="20"/>
      <c r="F34" s="19"/>
      <c r="G34" s="21"/>
      <c r="H34" s="20"/>
      <c r="I34" s="20"/>
      <c r="J34" s="20"/>
      <c r="K34" s="20"/>
      <c r="L34" s="20"/>
      <c r="M34" s="20"/>
      <c r="N34" s="20"/>
      <c r="O34" s="20"/>
      <c r="P34" s="20"/>
      <c r="Q34" s="20"/>
      <c r="R34" s="573"/>
      <c r="S34" s="21"/>
      <c r="T34" s="20"/>
      <c r="U34" s="20"/>
      <c r="V34" s="20"/>
      <c r="W34" s="20"/>
      <c r="X34" s="20"/>
      <c r="Y34" s="20"/>
      <c r="Z34" s="20"/>
      <c r="AA34" s="20"/>
      <c r="AB34" s="20"/>
      <c r="AC34" s="20"/>
      <c r="AD34" s="573"/>
      <c r="AE34" s="22"/>
    </row>
    <row r="35" spans="2:45" ht="18" customHeight="1" x14ac:dyDescent="0.15">
      <c r="B35" s="385">
        <v>27</v>
      </c>
      <c r="C35" s="578" t="s">
        <v>518</v>
      </c>
      <c r="D35" s="20"/>
      <c r="E35" s="20"/>
      <c r="F35" s="19"/>
      <c r="G35" s="21"/>
      <c r="H35" s="20"/>
      <c r="I35" s="20"/>
      <c r="J35" s="20"/>
      <c r="K35" s="20"/>
      <c r="L35" s="20"/>
      <c r="M35" s="20"/>
      <c r="N35" s="20"/>
      <c r="O35" s="20"/>
      <c r="P35" s="20"/>
      <c r="Q35" s="20"/>
      <c r="R35" s="573"/>
      <c r="S35" s="21"/>
      <c r="T35" s="20"/>
      <c r="U35" s="20"/>
      <c r="V35" s="20"/>
      <c r="W35" s="20"/>
      <c r="X35" s="20"/>
      <c r="Y35" s="20"/>
      <c r="Z35" s="20"/>
      <c r="AA35" s="20"/>
      <c r="AB35" s="20"/>
      <c r="AC35" s="20"/>
      <c r="AD35" s="573"/>
      <c r="AE35" s="22"/>
    </row>
    <row r="36" spans="2:45" ht="18" customHeight="1" x14ac:dyDescent="0.15">
      <c r="B36" s="385">
        <v>28</v>
      </c>
      <c r="C36" s="578" t="s">
        <v>519</v>
      </c>
      <c r="D36" s="20"/>
      <c r="E36" s="20"/>
      <c r="F36" s="19"/>
      <c r="G36" s="21"/>
      <c r="H36" s="20"/>
      <c r="I36" s="20"/>
      <c r="J36" s="20"/>
      <c r="K36" s="20"/>
      <c r="L36" s="20"/>
      <c r="M36" s="20"/>
      <c r="N36" s="20"/>
      <c r="O36" s="20"/>
      <c r="P36" s="20"/>
      <c r="Q36" s="20"/>
      <c r="R36" s="573"/>
      <c r="S36" s="21"/>
      <c r="T36" s="20"/>
      <c r="U36" s="20"/>
      <c r="V36" s="20"/>
      <c r="W36" s="20"/>
      <c r="X36" s="20"/>
      <c r="Y36" s="20"/>
      <c r="Z36" s="20"/>
      <c r="AA36" s="20"/>
      <c r="AB36" s="20"/>
      <c r="AC36" s="20"/>
      <c r="AD36" s="573"/>
      <c r="AE36" s="22"/>
    </row>
    <row r="37" spans="2:45" ht="18" customHeight="1" x14ac:dyDescent="0.15">
      <c r="B37" s="385">
        <v>29</v>
      </c>
      <c r="C37" s="578" t="s">
        <v>520</v>
      </c>
      <c r="D37" s="20"/>
      <c r="E37" s="20"/>
      <c r="F37" s="19"/>
      <c r="G37" s="21"/>
      <c r="H37" s="20"/>
      <c r="I37" s="20"/>
      <c r="J37" s="20"/>
      <c r="K37" s="20"/>
      <c r="L37" s="20"/>
      <c r="M37" s="20"/>
      <c r="N37" s="20"/>
      <c r="O37" s="20"/>
      <c r="P37" s="20"/>
      <c r="Q37" s="20"/>
      <c r="R37" s="573"/>
      <c r="S37" s="21"/>
      <c r="T37" s="20"/>
      <c r="U37" s="20"/>
      <c r="V37" s="20"/>
      <c r="W37" s="20"/>
      <c r="X37" s="20"/>
      <c r="Y37" s="20"/>
      <c r="Z37" s="20"/>
      <c r="AA37" s="20"/>
      <c r="AB37" s="20"/>
      <c r="AC37" s="20"/>
      <c r="AD37" s="573"/>
      <c r="AE37" s="22"/>
    </row>
    <row r="38" spans="2:45" ht="18" customHeight="1" x14ac:dyDescent="0.15">
      <c r="B38" s="385">
        <v>30</v>
      </c>
      <c r="C38" s="578" t="s">
        <v>651</v>
      </c>
      <c r="D38" s="20"/>
      <c r="E38" s="20"/>
      <c r="F38" s="19"/>
      <c r="G38" s="21"/>
      <c r="H38" s="20"/>
      <c r="I38" s="20"/>
      <c r="J38" s="20"/>
      <c r="K38" s="20"/>
      <c r="L38" s="20"/>
      <c r="M38" s="20"/>
      <c r="N38" s="20"/>
      <c r="O38" s="20"/>
      <c r="P38" s="20"/>
      <c r="Q38" s="20"/>
      <c r="R38" s="573"/>
      <c r="S38" s="21"/>
      <c r="T38" s="20"/>
      <c r="U38" s="20"/>
      <c r="V38" s="20"/>
      <c r="W38" s="20"/>
      <c r="X38" s="20"/>
      <c r="Y38" s="20"/>
      <c r="Z38" s="20"/>
      <c r="AA38" s="20"/>
      <c r="AB38" s="20"/>
      <c r="AC38" s="20"/>
      <c r="AD38" s="573"/>
      <c r="AE38" s="22"/>
    </row>
    <row r="39" spans="2:45" ht="18" customHeight="1" x14ac:dyDescent="0.15">
      <c r="B39" s="385">
        <v>31</v>
      </c>
      <c r="C39" s="578" t="s">
        <v>652</v>
      </c>
      <c r="D39" s="20"/>
      <c r="E39" s="20"/>
      <c r="F39" s="19"/>
      <c r="G39" s="21"/>
      <c r="H39" s="20"/>
      <c r="I39" s="20"/>
      <c r="J39" s="20"/>
      <c r="K39" s="20"/>
      <c r="L39" s="20"/>
      <c r="M39" s="20"/>
      <c r="N39" s="20"/>
      <c r="O39" s="20"/>
      <c r="P39" s="20"/>
      <c r="Q39" s="20"/>
      <c r="R39" s="574"/>
      <c r="S39" s="21"/>
      <c r="T39" s="20"/>
      <c r="U39" s="20"/>
      <c r="V39" s="20"/>
      <c r="W39" s="20"/>
      <c r="X39" s="20"/>
      <c r="Y39" s="20"/>
      <c r="Z39" s="20"/>
      <c r="AA39" s="20"/>
      <c r="AB39" s="20"/>
      <c r="AC39" s="20"/>
      <c r="AD39" s="574"/>
      <c r="AE39" s="23"/>
    </row>
    <row r="40" spans="2:45" ht="18" customHeight="1" x14ac:dyDescent="0.15">
      <c r="B40" s="385">
        <v>32</v>
      </c>
      <c r="C40" s="578" t="s">
        <v>653</v>
      </c>
      <c r="D40" s="20"/>
      <c r="E40" s="20"/>
      <c r="F40" s="19"/>
      <c r="G40" s="21"/>
      <c r="H40" s="20"/>
      <c r="I40" s="20"/>
      <c r="J40" s="20"/>
      <c r="K40" s="20"/>
      <c r="L40" s="20"/>
      <c r="M40" s="20"/>
      <c r="N40" s="20"/>
      <c r="O40" s="20"/>
      <c r="P40" s="20"/>
      <c r="Q40" s="20"/>
      <c r="R40" s="574"/>
      <c r="S40" s="21"/>
      <c r="T40" s="20"/>
      <c r="U40" s="20"/>
      <c r="V40" s="20"/>
      <c r="W40" s="20"/>
      <c r="X40" s="20"/>
      <c r="Y40" s="20"/>
      <c r="Z40" s="20"/>
      <c r="AA40" s="20"/>
      <c r="AB40" s="20"/>
      <c r="AC40" s="20"/>
      <c r="AD40" s="574"/>
      <c r="AE40" s="23"/>
    </row>
    <row r="41" spans="2:45" ht="18" customHeight="1" x14ac:dyDescent="0.15">
      <c r="B41" s="385">
        <v>33</v>
      </c>
      <c r="C41" s="578" t="s">
        <v>654</v>
      </c>
      <c r="D41" s="20"/>
      <c r="E41" s="20"/>
      <c r="F41" s="19"/>
      <c r="G41" s="21"/>
      <c r="H41" s="20"/>
      <c r="I41" s="20"/>
      <c r="J41" s="20"/>
      <c r="K41" s="20"/>
      <c r="L41" s="20"/>
      <c r="M41" s="20"/>
      <c r="N41" s="20"/>
      <c r="O41" s="20"/>
      <c r="P41" s="20"/>
      <c r="Q41" s="20"/>
      <c r="R41" s="574"/>
      <c r="S41" s="21"/>
      <c r="T41" s="20"/>
      <c r="U41" s="20"/>
      <c r="V41" s="20"/>
      <c r="W41" s="20"/>
      <c r="X41" s="20"/>
      <c r="Y41" s="20"/>
      <c r="Z41" s="20"/>
      <c r="AA41" s="20"/>
      <c r="AB41" s="20"/>
      <c r="AC41" s="20"/>
      <c r="AD41" s="574"/>
      <c r="AE41" s="23"/>
    </row>
    <row r="42" spans="2:45" ht="18" customHeight="1" x14ac:dyDescent="0.15">
      <c r="B42" s="385">
        <v>34</v>
      </c>
      <c r="C42" s="578" t="s">
        <v>655</v>
      </c>
      <c r="D42" s="20"/>
      <c r="E42" s="20"/>
      <c r="F42" s="19"/>
      <c r="G42" s="21"/>
      <c r="H42" s="20"/>
      <c r="I42" s="20"/>
      <c r="J42" s="20"/>
      <c r="K42" s="20"/>
      <c r="L42" s="20"/>
      <c r="M42" s="20"/>
      <c r="N42" s="20"/>
      <c r="O42" s="20"/>
      <c r="P42" s="20"/>
      <c r="Q42" s="20"/>
      <c r="R42" s="574"/>
      <c r="S42" s="21"/>
      <c r="T42" s="20"/>
      <c r="U42" s="20"/>
      <c r="V42" s="20"/>
      <c r="W42" s="20"/>
      <c r="X42" s="20"/>
      <c r="Y42" s="20"/>
      <c r="Z42" s="20"/>
      <c r="AA42" s="20"/>
      <c r="AB42" s="20"/>
      <c r="AC42" s="20"/>
      <c r="AD42" s="574"/>
      <c r="AE42" s="23"/>
    </row>
    <row r="43" spans="2:45" ht="18" customHeight="1" x14ac:dyDescent="0.15">
      <c r="B43" s="385">
        <v>35</v>
      </c>
      <c r="C43" s="578" t="s">
        <v>656</v>
      </c>
      <c r="D43" s="20"/>
      <c r="E43" s="20"/>
      <c r="F43" s="19"/>
      <c r="G43" s="21"/>
      <c r="H43" s="20"/>
      <c r="I43" s="20"/>
      <c r="J43" s="20"/>
      <c r="K43" s="20"/>
      <c r="L43" s="20"/>
      <c r="M43" s="20"/>
      <c r="N43" s="20"/>
      <c r="O43" s="20"/>
      <c r="P43" s="20"/>
      <c r="Q43" s="20"/>
      <c r="R43" s="574"/>
      <c r="S43" s="21"/>
      <c r="T43" s="20"/>
      <c r="U43" s="20"/>
      <c r="V43" s="20"/>
      <c r="W43" s="20"/>
      <c r="X43" s="20"/>
      <c r="Y43" s="20"/>
      <c r="Z43" s="20"/>
      <c r="AA43" s="20"/>
      <c r="AB43" s="20"/>
      <c r="AC43" s="20"/>
      <c r="AD43" s="574"/>
      <c r="AE43" s="23"/>
    </row>
    <row r="44" spans="2:45" ht="18" customHeight="1" x14ac:dyDescent="0.15">
      <c r="B44" s="385">
        <v>36</v>
      </c>
      <c r="C44" s="578" t="s">
        <v>657</v>
      </c>
      <c r="D44" s="20"/>
      <c r="E44" s="20"/>
      <c r="F44" s="19"/>
      <c r="G44" s="21"/>
      <c r="H44" s="20"/>
      <c r="I44" s="20"/>
      <c r="J44" s="20"/>
      <c r="K44" s="20"/>
      <c r="L44" s="20"/>
      <c r="M44" s="20"/>
      <c r="N44" s="20"/>
      <c r="O44" s="20"/>
      <c r="P44" s="20"/>
      <c r="Q44" s="20"/>
      <c r="R44" s="574"/>
      <c r="S44" s="21"/>
      <c r="T44" s="20"/>
      <c r="U44" s="20"/>
      <c r="V44" s="20"/>
      <c r="W44" s="20"/>
      <c r="X44" s="20"/>
      <c r="Y44" s="20"/>
      <c r="Z44" s="20"/>
      <c r="AA44" s="20"/>
      <c r="AB44" s="20"/>
      <c r="AC44" s="20"/>
      <c r="AD44" s="574"/>
      <c r="AE44" s="23"/>
    </row>
    <row r="45" spans="2:45" ht="18" customHeight="1" x14ac:dyDescent="0.15">
      <c r="B45" s="385">
        <v>37</v>
      </c>
      <c r="C45" s="578" t="s">
        <v>658</v>
      </c>
      <c r="D45" s="20"/>
      <c r="E45" s="20"/>
      <c r="F45" s="19"/>
      <c r="G45" s="21"/>
      <c r="H45" s="20"/>
      <c r="I45" s="20"/>
      <c r="J45" s="20"/>
      <c r="K45" s="20"/>
      <c r="L45" s="20"/>
      <c r="M45" s="20"/>
      <c r="N45" s="20"/>
      <c r="O45" s="20"/>
      <c r="P45" s="20"/>
      <c r="Q45" s="20"/>
      <c r="R45" s="574"/>
      <c r="S45" s="21"/>
      <c r="T45" s="20"/>
      <c r="U45" s="20"/>
      <c r="V45" s="20"/>
      <c r="W45" s="20"/>
      <c r="X45" s="20"/>
      <c r="Y45" s="20"/>
      <c r="Z45" s="20"/>
      <c r="AA45" s="20"/>
      <c r="AB45" s="20"/>
      <c r="AC45" s="20"/>
      <c r="AD45" s="574"/>
      <c r="AE45" s="23"/>
    </row>
    <row r="46" spans="2:45" ht="18" customHeight="1" x14ac:dyDescent="0.15">
      <c r="B46" s="385">
        <v>38</v>
      </c>
      <c r="C46" s="578" t="s">
        <v>659</v>
      </c>
      <c r="D46" s="20"/>
      <c r="E46" s="20"/>
      <c r="F46" s="19"/>
      <c r="G46" s="21"/>
      <c r="H46" s="20"/>
      <c r="I46" s="20"/>
      <c r="J46" s="20"/>
      <c r="K46" s="20"/>
      <c r="L46" s="20"/>
      <c r="M46" s="20"/>
      <c r="N46" s="20"/>
      <c r="O46" s="20"/>
      <c r="P46" s="20"/>
      <c r="Q46" s="20"/>
      <c r="R46" s="574"/>
      <c r="S46" s="21"/>
      <c r="T46" s="20"/>
      <c r="U46" s="20"/>
      <c r="V46" s="20"/>
      <c r="W46" s="20"/>
      <c r="X46" s="20"/>
      <c r="Y46" s="20"/>
      <c r="Z46" s="20"/>
      <c r="AA46" s="20"/>
      <c r="AB46" s="20"/>
      <c r="AC46" s="20"/>
      <c r="AD46" s="574"/>
      <c r="AE46" s="23"/>
    </row>
    <row r="47" spans="2:45" ht="18" customHeight="1" x14ac:dyDescent="0.15">
      <c r="B47" s="385">
        <v>39</v>
      </c>
      <c r="C47" s="578" t="s">
        <v>660</v>
      </c>
      <c r="D47" s="20"/>
      <c r="E47" s="20"/>
      <c r="F47" s="19"/>
      <c r="G47" s="21"/>
      <c r="H47" s="20"/>
      <c r="I47" s="20"/>
      <c r="J47" s="20"/>
      <c r="K47" s="20"/>
      <c r="L47" s="20"/>
      <c r="M47" s="20"/>
      <c r="N47" s="20"/>
      <c r="O47" s="20"/>
      <c r="P47" s="20"/>
      <c r="Q47" s="20"/>
      <c r="R47" s="574"/>
      <c r="S47" s="21"/>
      <c r="T47" s="20"/>
      <c r="U47" s="20"/>
      <c r="V47" s="20"/>
      <c r="W47" s="20"/>
      <c r="X47" s="20"/>
      <c r="Y47" s="20"/>
      <c r="Z47" s="20"/>
      <c r="AA47" s="20"/>
      <c r="AB47" s="20"/>
      <c r="AC47" s="20"/>
      <c r="AD47" s="574"/>
      <c r="AE47" s="23"/>
    </row>
    <row r="48" spans="2:45" ht="18" customHeight="1" x14ac:dyDescent="0.15">
      <c r="B48" s="385">
        <v>40</v>
      </c>
      <c r="C48" s="578" t="s">
        <v>661</v>
      </c>
      <c r="D48" s="20"/>
      <c r="E48" s="20"/>
      <c r="F48" s="19"/>
      <c r="G48" s="21"/>
      <c r="H48" s="20"/>
      <c r="I48" s="20"/>
      <c r="J48" s="20"/>
      <c r="K48" s="20"/>
      <c r="L48" s="20"/>
      <c r="M48" s="20"/>
      <c r="N48" s="20"/>
      <c r="O48" s="20"/>
      <c r="P48" s="20"/>
      <c r="Q48" s="20"/>
      <c r="R48" s="574"/>
      <c r="S48" s="21"/>
      <c r="T48" s="20"/>
      <c r="U48" s="20"/>
      <c r="V48" s="20"/>
      <c r="W48" s="20"/>
      <c r="X48" s="20"/>
      <c r="Y48" s="20"/>
      <c r="Z48" s="20"/>
      <c r="AA48" s="20"/>
      <c r="AB48" s="20"/>
      <c r="AC48" s="20"/>
      <c r="AD48" s="574"/>
      <c r="AE48" s="23"/>
    </row>
    <row r="49" spans="2:31" ht="18" customHeight="1" x14ac:dyDescent="0.15">
      <c r="B49" s="385">
        <v>41</v>
      </c>
      <c r="C49" s="578" t="s">
        <v>521</v>
      </c>
      <c r="D49" s="20"/>
      <c r="E49" s="20"/>
      <c r="F49" s="19"/>
      <c r="G49" s="21"/>
      <c r="H49" s="20"/>
      <c r="I49" s="20"/>
      <c r="J49" s="20"/>
      <c r="K49" s="20"/>
      <c r="L49" s="20"/>
      <c r="M49" s="20"/>
      <c r="N49" s="20"/>
      <c r="O49" s="20"/>
      <c r="P49" s="20"/>
      <c r="Q49" s="20"/>
      <c r="R49" s="574"/>
      <c r="S49" s="21"/>
      <c r="T49" s="20"/>
      <c r="U49" s="20"/>
      <c r="V49" s="20"/>
      <c r="W49" s="20"/>
      <c r="X49" s="20"/>
      <c r="Y49" s="20"/>
      <c r="Z49" s="20"/>
      <c r="AA49" s="20"/>
      <c r="AB49" s="20"/>
      <c r="AC49" s="20"/>
      <c r="AD49" s="574"/>
      <c r="AE49" s="23"/>
    </row>
    <row r="50" spans="2:31" ht="18" customHeight="1" x14ac:dyDescent="0.15">
      <c r="B50" s="385">
        <v>42</v>
      </c>
      <c r="C50" s="578" t="s">
        <v>522</v>
      </c>
      <c r="D50" s="20"/>
      <c r="E50" s="20"/>
      <c r="F50" s="19"/>
      <c r="G50" s="21"/>
      <c r="H50" s="20"/>
      <c r="I50" s="20"/>
      <c r="J50" s="20"/>
      <c r="K50" s="20"/>
      <c r="L50" s="20"/>
      <c r="M50" s="20"/>
      <c r="N50" s="20"/>
      <c r="O50" s="20"/>
      <c r="P50" s="20"/>
      <c r="Q50" s="20"/>
      <c r="R50" s="574"/>
      <c r="S50" s="21"/>
      <c r="T50" s="20"/>
      <c r="U50" s="20"/>
      <c r="V50" s="20"/>
      <c r="W50" s="20"/>
      <c r="X50" s="20"/>
      <c r="Y50" s="20"/>
      <c r="Z50" s="20"/>
      <c r="AA50" s="20"/>
      <c r="AB50" s="20"/>
      <c r="AC50" s="20"/>
      <c r="AD50" s="574"/>
      <c r="AE50" s="23"/>
    </row>
    <row r="51" spans="2:31" ht="18" customHeight="1" x14ac:dyDescent="0.15">
      <c r="B51" s="385">
        <v>43</v>
      </c>
      <c r="C51" s="578" t="s">
        <v>523</v>
      </c>
      <c r="D51" s="25"/>
      <c r="E51" s="25"/>
      <c r="F51" s="24"/>
      <c r="G51" s="26"/>
      <c r="H51" s="25"/>
      <c r="I51" s="25"/>
      <c r="J51" s="25"/>
      <c r="K51" s="25"/>
      <c r="L51" s="25"/>
      <c r="M51" s="25"/>
      <c r="N51" s="25"/>
      <c r="O51" s="25"/>
      <c r="P51" s="25"/>
      <c r="Q51" s="25"/>
      <c r="R51" s="575"/>
      <c r="S51" s="26"/>
      <c r="T51" s="25"/>
      <c r="U51" s="25"/>
      <c r="V51" s="25"/>
      <c r="W51" s="25"/>
      <c r="X51" s="25"/>
      <c r="Y51" s="25"/>
      <c r="Z51" s="25"/>
      <c r="AA51" s="25"/>
      <c r="AB51" s="25"/>
      <c r="AC51" s="25"/>
      <c r="AD51" s="575"/>
      <c r="AE51" s="27"/>
    </row>
    <row r="52" spans="2:31" x14ac:dyDescent="0.15">
      <c r="B52" s="29" t="s">
        <v>578</v>
      </c>
      <c r="C52" s="29" t="s">
        <v>815</v>
      </c>
    </row>
    <row r="53" spans="2:31" x14ac:dyDescent="0.15">
      <c r="B53" s="29"/>
    </row>
    <row r="54" spans="2:31" x14ac:dyDescent="0.15">
      <c r="Y54" s="888" t="s">
        <v>19</v>
      </c>
      <c r="Z54" s="888"/>
      <c r="AA54" s="888"/>
      <c r="AB54" s="889"/>
      <c r="AC54" s="889"/>
      <c r="AD54" s="889"/>
      <c r="AE54" s="889"/>
    </row>
    <row r="55" spans="2:31" x14ac:dyDescent="0.15">
      <c r="Y55" s="888"/>
      <c r="Z55" s="888"/>
      <c r="AA55" s="888"/>
      <c r="AB55" s="889"/>
      <c r="AC55" s="889"/>
      <c r="AD55" s="889"/>
      <c r="AE55" s="889"/>
    </row>
  </sheetData>
  <mergeCells count="12">
    <mergeCell ref="Y54:AA55"/>
    <mergeCell ref="AB54:AE55"/>
    <mergeCell ref="C2:AE2"/>
    <mergeCell ref="B6:C6"/>
    <mergeCell ref="G6:R6"/>
    <mergeCell ref="S6:AD6"/>
    <mergeCell ref="AE6:AE8"/>
    <mergeCell ref="B7:C7"/>
    <mergeCell ref="B8:C8"/>
    <mergeCell ref="D7:O7"/>
    <mergeCell ref="P7:AA7"/>
    <mergeCell ref="AB7:AD7"/>
  </mergeCells>
  <phoneticPr fontId="7"/>
  <printOptions horizontalCentered="1"/>
  <pageMargins left="0.70866141732283472" right="0.70866141732283472" top="0.74803149606299213" bottom="0.74803149606299213" header="0.31496062992125984" footer="0.31496062992125984"/>
  <pageSetup paperSize="8"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Y72"/>
  <sheetViews>
    <sheetView showGridLines="0" view="pageBreakPreview" topLeftCell="A31" zoomScaleNormal="100" zoomScaleSheetLayoutView="100" workbookViewId="0">
      <selection activeCell="B1" sqref="B1:L1"/>
    </sheetView>
  </sheetViews>
  <sheetFormatPr defaultColWidth="9.140625" defaultRowHeight="13.5" x14ac:dyDescent="0.15"/>
  <cols>
    <col min="1" max="1" width="1.7109375" style="55" customWidth="1"/>
    <col min="2" max="2" width="4.7109375" style="55" customWidth="1"/>
    <col min="3" max="3" width="16.140625" style="55" customWidth="1"/>
    <col min="4" max="11" width="3.7109375" style="55" customWidth="1"/>
    <col min="12" max="12" width="43.7109375" style="55" customWidth="1"/>
    <col min="13" max="13" width="1.7109375" style="55" customWidth="1"/>
    <col min="14" max="16384" width="9.140625" style="55"/>
  </cols>
  <sheetData>
    <row r="1" spans="2:12" x14ac:dyDescent="0.15">
      <c r="B1" s="724" t="s">
        <v>42</v>
      </c>
      <c r="C1" s="724"/>
      <c r="D1" s="724"/>
      <c r="E1" s="724"/>
      <c r="F1" s="724"/>
      <c r="G1" s="724"/>
      <c r="H1" s="724"/>
      <c r="I1" s="724"/>
      <c r="J1" s="724"/>
      <c r="K1" s="724"/>
      <c r="L1" s="724"/>
    </row>
    <row r="3" spans="2:12" ht="14.25" x14ac:dyDescent="0.15">
      <c r="B3" s="725" t="s">
        <v>773</v>
      </c>
      <c r="C3" s="725"/>
      <c r="D3" s="725"/>
      <c r="E3" s="725"/>
      <c r="F3" s="725"/>
      <c r="G3" s="725"/>
      <c r="H3" s="725"/>
      <c r="I3" s="725"/>
      <c r="J3" s="725"/>
      <c r="K3" s="725"/>
      <c r="L3" s="725"/>
    </row>
    <row r="4" spans="2:12" ht="14.25" thickBot="1" x14ac:dyDescent="0.2"/>
    <row r="5" spans="2:12" ht="25.5" customHeight="1" thickBot="1" x14ac:dyDescent="0.2">
      <c r="B5" s="726" t="s">
        <v>25</v>
      </c>
      <c r="C5" s="726"/>
      <c r="D5" s="726"/>
      <c r="E5" s="726"/>
      <c r="F5" s="726"/>
      <c r="G5" s="726"/>
      <c r="H5" s="726"/>
      <c r="I5" s="726"/>
      <c r="J5" s="726"/>
      <c r="K5" s="726"/>
      <c r="L5" s="726"/>
    </row>
    <row r="6" spans="2:12" ht="14.25" thickBot="1" x14ac:dyDescent="0.2"/>
    <row r="7" spans="2:12" ht="25.5" customHeight="1" thickBot="1" x14ac:dyDescent="0.2">
      <c r="B7" s="726" t="s">
        <v>27</v>
      </c>
      <c r="C7" s="726"/>
      <c r="D7" s="727" t="s">
        <v>43</v>
      </c>
      <c r="E7" s="727"/>
      <c r="F7" s="727"/>
      <c r="G7" s="727"/>
      <c r="H7" s="727"/>
      <c r="I7" s="727"/>
      <c r="J7" s="727"/>
      <c r="K7" s="727"/>
      <c r="L7" s="727"/>
    </row>
    <row r="8" spans="2:12" ht="14.25" thickBot="1" x14ac:dyDescent="0.2"/>
    <row r="9" spans="2:12" ht="14.25" thickBot="1" x14ac:dyDescent="0.2">
      <c r="B9" s="720" t="s">
        <v>44</v>
      </c>
      <c r="C9" s="721" t="s">
        <v>45</v>
      </c>
      <c r="D9" s="722" t="s">
        <v>46</v>
      </c>
      <c r="E9" s="722"/>
      <c r="F9" s="722"/>
      <c r="G9" s="722"/>
      <c r="H9" s="722"/>
      <c r="I9" s="722"/>
      <c r="J9" s="722"/>
      <c r="K9" s="722"/>
      <c r="L9" s="723" t="s">
        <v>47</v>
      </c>
    </row>
    <row r="10" spans="2:12" ht="14.25" thickBot="1" x14ac:dyDescent="0.2">
      <c r="B10" s="720"/>
      <c r="C10" s="721"/>
      <c r="D10" s="56" t="s">
        <v>48</v>
      </c>
      <c r="E10" s="57" t="s">
        <v>49</v>
      </c>
      <c r="F10" s="58" t="s">
        <v>50</v>
      </c>
      <c r="G10" s="58" t="s">
        <v>51</v>
      </c>
      <c r="H10" s="58" t="s">
        <v>52</v>
      </c>
      <c r="I10" s="58" t="s">
        <v>53</v>
      </c>
      <c r="J10" s="58" t="s">
        <v>54</v>
      </c>
      <c r="K10" s="59" t="s">
        <v>55</v>
      </c>
      <c r="L10" s="723"/>
    </row>
    <row r="11" spans="2:12" ht="28.5" customHeight="1" x14ac:dyDescent="0.15">
      <c r="B11" s="60" t="s">
        <v>56</v>
      </c>
      <c r="C11" s="61" t="s">
        <v>57</v>
      </c>
      <c r="D11" s="60">
        <v>1</v>
      </c>
      <c r="E11" s="62" t="s">
        <v>58</v>
      </c>
      <c r="F11" s="63">
        <v>1</v>
      </c>
      <c r="G11" s="64">
        <v>1</v>
      </c>
      <c r="H11" s="63">
        <v>1</v>
      </c>
      <c r="I11" s="63" t="s">
        <v>59</v>
      </c>
      <c r="J11" s="63" t="s">
        <v>60</v>
      </c>
      <c r="K11" s="65" t="s">
        <v>61</v>
      </c>
      <c r="L11" s="66" t="s">
        <v>62</v>
      </c>
    </row>
    <row r="12" spans="2:12" ht="28.5" customHeight="1" x14ac:dyDescent="0.15">
      <c r="B12" s="67">
        <v>1</v>
      </c>
      <c r="C12" s="68"/>
      <c r="D12" s="67"/>
      <c r="E12" s="69"/>
      <c r="F12" s="70"/>
      <c r="G12" s="71"/>
      <c r="H12" s="70"/>
      <c r="I12" s="70"/>
      <c r="J12" s="70"/>
      <c r="K12" s="72"/>
      <c r="L12" s="73"/>
    </row>
    <row r="13" spans="2:12" ht="28.5" customHeight="1" x14ac:dyDescent="0.15">
      <c r="B13" s="67">
        <v>2</v>
      </c>
      <c r="C13" s="68"/>
      <c r="D13" s="67"/>
      <c r="E13" s="69"/>
      <c r="F13" s="70"/>
      <c r="G13" s="71"/>
      <c r="H13" s="70"/>
      <c r="I13" s="70"/>
      <c r="J13" s="70"/>
      <c r="K13" s="72"/>
      <c r="L13" s="73"/>
    </row>
    <row r="14" spans="2:12" ht="28.5" customHeight="1" x14ac:dyDescent="0.15">
      <c r="B14" s="67">
        <v>3</v>
      </c>
      <c r="C14" s="68"/>
      <c r="D14" s="67"/>
      <c r="E14" s="69"/>
      <c r="F14" s="70"/>
      <c r="G14" s="71"/>
      <c r="H14" s="70"/>
      <c r="I14" s="70"/>
      <c r="J14" s="70"/>
      <c r="K14" s="72"/>
      <c r="L14" s="73"/>
    </row>
    <row r="15" spans="2:12" ht="28.5" customHeight="1" x14ac:dyDescent="0.15">
      <c r="B15" s="67">
        <v>4</v>
      </c>
      <c r="C15" s="68"/>
      <c r="D15" s="67"/>
      <c r="E15" s="69"/>
      <c r="F15" s="70"/>
      <c r="G15" s="71"/>
      <c r="H15" s="70"/>
      <c r="I15" s="70"/>
      <c r="J15" s="70"/>
      <c r="K15" s="72"/>
      <c r="L15" s="73"/>
    </row>
    <row r="16" spans="2:12" ht="28.5" customHeight="1" x14ac:dyDescent="0.15">
      <c r="B16" s="67">
        <v>5</v>
      </c>
      <c r="C16" s="68"/>
      <c r="D16" s="67"/>
      <c r="E16" s="69"/>
      <c r="F16" s="70"/>
      <c r="G16" s="71"/>
      <c r="H16" s="70"/>
      <c r="I16" s="70"/>
      <c r="J16" s="70"/>
      <c r="K16" s="72"/>
      <c r="L16" s="73"/>
    </row>
    <row r="17" spans="2:25" ht="28.5" customHeight="1" x14ac:dyDescent="0.15">
      <c r="B17" s="67">
        <v>6</v>
      </c>
      <c r="C17" s="68"/>
      <c r="D17" s="67"/>
      <c r="E17" s="69"/>
      <c r="F17" s="70"/>
      <c r="G17" s="71"/>
      <c r="H17" s="70"/>
      <c r="I17" s="70"/>
      <c r="J17" s="70"/>
      <c r="K17" s="72"/>
      <c r="L17" s="73"/>
    </row>
    <row r="18" spans="2:25" ht="28.5" customHeight="1" x14ac:dyDescent="0.15">
      <c r="B18" s="67">
        <v>7</v>
      </c>
      <c r="C18" s="68"/>
      <c r="D18" s="67"/>
      <c r="E18" s="69"/>
      <c r="F18" s="70"/>
      <c r="G18" s="71"/>
      <c r="H18" s="70"/>
      <c r="I18" s="70"/>
      <c r="J18" s="70"/>
      <c r="K18" s="72"/>
      <c r="L18" s="73"/>
    </row>
    <row r="19" spans="2:25" ht="28.5" customHeight="1" x14ac:dyDescent="0.15">
      <c r="B19" s="67">
        <v>8</v>
      </c>
      <c r="C19" s="68"/>
      <c r="D19" s="67"/>
      <c r="E19" s="69"/>
      <c r="F19" s="70"/>
      <c r="G19" s="71"/>
      <c r="H19" s="70"/>
      <c r="I19" s="70"/>
      <c r="J19" s="70"/>
      <c r="K19" s="72"/>
      <c r="L19" s="73"/>
    </row>
    <row r="20" spans="2:25" ht="28.5" customHeight="1" x14ac:dyDescent="0.15">
      <c r="B20" s="67">
        <v>9</v>
      </c>
      <c r="C20" s="68"/>
      <c r="D20" s="67"/>
      <c r="E20" s="69"/>
      <c r="F20" s="70"/>
      <c r="G20" s="71"/>
      <c r="H20" s="70"/>
      <c r="I20" s="70"/>
      <c r="J20" s="70"/>
      <c r="K20" s="72"/>
      <c r="L20" s="73"/>
    </row>
    <row r="21" spans="2:25" ht="28.5" customHeight="1" x14ac:dyDescent="0.15">
      <c r="B21" s="67">
        <v>10</v>
      </c>
      <c r="C21" s="68"/>
      <c r="D21" s="67"/>
      <c r="E21" s="69"/>
      <c r="F21" s="70"/>
      <c r="G21" s="71"/>
      <c r="H21" s="70"/>
      <c r="I21" s="70"/>
      <c r="J21" s="70"/>
      <c r="K21" s="72"/>
      <c r="L21" s="73"/>
    </row>
    <row r="22" spans="2:25" ht="28.5" customHeight="1" x14ac:dyDescent="0.15">
      <c r="B22" s="67">
        <v>11</v>
      </c>
      <c r="C22" s="68"/>
      <c r="D22" s="67"/>
      <c r="E22" s="69"/>
      <c r="F22" s="70"/>
      <c r="G22" s="71"/>
      <c r="H22" s="70"/>
      <c r="I22" s="70"/>
      <c r="J22" s="70"/>
      <c r="K22" s="72"/>
      <c r="L22" s="73"/>
    </row>
    <row r="23" spans="2:25" ht="28.5" customHeight="1" x14ac:dyDescent="0.15">
      <c r="B23" s="67">
        <v>12</v>
      </c>
      <c r="C23" s="68"/>
      <c r="D23" s="67"/>
      <c r="E23" s="69"/>
      <c r="F23" s="70"/>
      <c r="G23" s="71"/>
      <c r="H23" s="70"/>
      <c r="I23" s="70"/>
      <c r="J23" s="70"/>
      <c r="K23" s="72"/>
      <c r="L23" s="73"/>
    </row>
    <row r="24" spans="2:25" ht="28.5" customHeight="1" x14ac:dyDescent="0.15">
      <c r="B24" s="67">
        <v>13</v>
      </c>
      <c r="C24" s="68"/>
      <c r="D24" s="67"/>
      <c r="E24" s="69"/>
      <c r="F24" s="70"/>
      <c r="G24" s="71"/>
      <c r="H24" s="70"/>
      <c r="I24" s="70"/>
      <c r="J24" s="70"/>
      <c r="K24" s="72"/>
      <c r="L24" s="73"/>
    </row>
    <row r="25" spans="2:25" ht="28.5" customHeight="1" x14ac:dyDescent="0.15">
      <c r="B25" s="67">
        <v>14</v>
      </c>
      <c r="C25" s="68"/>
      <c r="D25" s="67"/>
      <c r="E25" s="69"/>
      <c r="F25" s="70"/>
      <c r="G25" s="71"/>
      <c r="H25" s="70"/>
      <c r="I25" s="70"/>
      <c r="J25" s="70"/>
      <c r="K25" s="72"/>
      <c r="L25" s="73"/>
    </row>
    <row r="26" spans="2:25" ht="28.5" customHeight="1" thickBot="1" x14ac:dyDescent="0.2">
      <c r="B26" s="74">
        <v>15</v>
      </c>
      <c r="C26" s="75"/>
      <c r="D26" s="74"/>
      <c r="E26" s="76"/>
      <c r="F26" s="77"/>
      <c r="G26" s="78"/>
      <c r="H26" s="77"/>
      <c r="I26" s="77"/>
      <c r="J26" s="77"/>
      <c r="K26" s="79"/>
      <c r="L26" s="80"/>
    </row>
    <row r="27" spans="2:25" ht="16.5" customHeight="1" x14ac:dyDescent="0.15">
      <c r="B27" s="716" t="s">
        <v>63</v>
      </c>
      <c r="C27" s="716"/>
      <c r="D27" s="716"/>
      <c r="E27" s="716"/>
      <c r="F27" s="716"/>
      <c r="G27" s="716"/>
      <c r="H27" s="716"/>
      <c r="I27" s="716"/>
      <c r="J27" s="716"/>
      <c r="K27" s="716"/>
      <c r="L27" s="716"/>
      <c r="M27" s="54"/>
      <c r="N27" s="54"/>
      <c r="O27" s="54"/>
      <c r="P27" s="54"/>
      <c r="Q27" s="54"/>
      <c r="R27" s="54"/>
      <c r="S27" s="54"/>
      <c r="T27" s="54"/>
      <c r="U27" s="54"/>
      <c r="V27" s="54"/>
      <c r="W27" s="54"/>
      <c r="X27" s="54"/>
      <c r="Y27" s="54"/>
    </row>
    <row r="28" spans="2:25" ht="16.5" customHeight="1" x14ac:dyDescent="0.15">
      <c r="B28" s="716" t="s">
        <v>64</v>
      </c>
      <c r="C28" s="716"/>
      <c r="D28" s="716"/>
      <c r="E28" s="716"/>
      <c r="F28" s="716"/>
      <c r="G28" s="716"/>
      <c r="H28" s="716"/>
      <c r="I28" s="716"/>
      <c r="J28" s="716"/>
      <c r="K28" s="716"/>
      <c r="L28" s="716"/>
      <c r="M28" s="54"/>
      <c r="N28" s="54"/>
      <c r="O28" s="54"/>
      <c r="P28" s="54"/>
      <c r="Q28" s="54"/>
      <c r="R28" s="54"/>
      <c r="S28" s="54"/>
      <c r="T28" s="54"/>
      <c r="U28" s="54"/>
      <c r="V28" s="54"/>
      <c r="W28" s="54"/>
      <c r="X28" s="54"/>
      <c r="Y28" s="54"/>
    </row>
    <row r="29" spans="2:25" ht="16.5" customHeight="1" x14ac:dyDescent="0.15">
      <c r="B29" s="716" t="s">
        <v>65</v>
      </c>
      <c r="C29" s="716"/>
      <c r="D29" s="716"/>
      <c r="E29" s="716"/>
      <c r="F29" s="716"/>
      <c r="G29" s="716"/>
      <c r="H29" s="716"/>
      <c r="I29" s="716"/>
      <c r="J29" s="716"/>
      <c r="K29" s="716"/>
      <c r="L29" s="716"/>
      <c r="M29" s="54"/>
      <c r="N29" s="54"/>
      <c r="O29" s="54"/>
      <c r="P29" s="54"/>
      <c r="Q29" s="54"/>
      <c r="R29" s="54"/>
      <c r="S29" s="54"/>
      <c r="T29" s="54"/>
      <c r="U29" s="54"/>
      <c r="V29" s="54"/>
      <c r="W29" s="54"/>
      <c r="X29" s="54"/>
      <c r="Y29" s="54"/>
    </row>
    <row r="30" spans="2:25" ht="16.5" customHeight="1" x14ac:dyDescent="0.15">
      <c r="B30" s="716" t="s">
        <v>66</v>
      </c>
      <c r="C30" s="716"/>
      <c r="D30" s="716"/>
      <c r="E30" s="716"/>
      <c r="F30" s="716"/>
      <c r="G30" s="716"/>
      <c r="H30" s="716"/>
      <c r="I30" s="716"/>
      <c r="J30" s="716"/>
      <c r="K30" s="716"/>
      <c r="L30" s="716"/>
      <c r="M30" s="54"/>
      <c r="N30" s="54"/>
      <c r="O30" s="54"/>
      <c r="P30" s="54"/>
      <c r="Q30" s="54"/>
      <c r="R30" s="54"/>
      <c r="S30" s="54"/>
      <c r="T30" s="54"/>
      <c r="U30" s="54"/>
      <c r="V30" s="54"/>
      <c r="W30" s="54"/>
      <c r="X30" s="54"/>
      <c r="Y30" s="54"/>
    </row>
    <row r="31" spans="2:25" ht="16.5" customHeight="1" x14ac:dyDescent="0.15">
      <c r="B31" s="716" t="s">
        <v>346</v>
      </c>
      <c r="C31" s="716"/>
      <c r="D31" s="716"/>
      <c r="E31" s="716"/>
      <c r="F31" s="716"/>
      <c r="G31" s="716"/>
      <c r="H31" s="716"/>
      <c r="I31" s="716"/>
      <c r="J31" s="716"/>
      <c r="K31" s="716"/>
      <c r="L31" s="716"/>
      <c r="M31" s="54"/>
      <c r="N31" s="54"/>
      <c r="O31" s="54"/>
      <c r="P31" s="54"/>
      <c r="Q31" s="54"/>
      <c r="R31" s="54"/>
      <c r="S31" s="54"/>
      <c r="T31" s="54"/>
      <c r="U31" s="54"/>
      <c r="V31" s="54"/>
      <c r="W31" s="54"/>
      <c r="X31" s="54"/>
      <c r="Y31" s="54"/>
    </row>
    <row r="32" spans="2:25" ht="16.5" customHeight="1" x14ac:dyDescent="0.15">
      <c r="B32" s="716" t="s">
        <v>67</v>
      </c>
      <c r="C32" s="716"/>
      <c r="D32" s="716"/>
      <c r="E32" s="716"/>
      <c r="F32" s="716"/>
      <c r="G32" s="716"/>
      <c r="H32" s="716"/>
      <c r="I32" s="716"/>
      <c r="J32" s="716"/>
      <c r="K32" s="716"/>
      <c r="L32" s="716"/>
      <c r="M32" s="54"/>
      <c r="N32" s="54"/>
      <c r="O32" s="54"/>
      <c r="P32" s="54"/>
      <c r="Q32" s="54"/>
      <c r="R32" s="54"/>
      <c r="S32" s="54"/>
      <c r="T32" s="54"/>
      <c r="U32" s="54"/>
      <c r="V32" s="54"/>
      <c r="W32" s="54"/>
      <c r="X32" s="54"/>
      <c r="Y32" s="54"/>
    </row>
    <row r="33" spans="2:12" x14ac:dyDescent="0.15">
      <c r="B33" s="81"/>
      <c r="C33" s="81"/>
      <c r="D33" s="81"/>
      <c r="E33" s="81"/>
      <c r="F33" s="81"/>
      <c r="G33" s="81"/>
      <c r="H33" s="81"/>
      <c r="I33" s="81"/>
      <c r="J33" s="81"/>
      <c r="K33" s="81"/>
      <c r="L33" s="81"/>
    </row>
    <row r="34" spans="2:12" x14ac:dyDescent="0.15">
      <c r="B34" s="81"/>
      <c r="C34" s="81"/>
      <c r="D34" s="81"/>
      <c r="E34" s="81"/>
      <c r="F34" s="81"/>
      <c r="G34" s="81"/>
      <c r="H34" s="81"/>
      <c r="I34" s="81"/>
      <c r="J34" s="81"/>
      <c r="K34" s="81"/>
      <c r="L34" s="81"/>
    </row>
    <row r="35" spans="2:12" x14ac:dyDescent="0.15">
      <c r="B35" s="81"/>
      <c r="C35" s="81"/>
      <c r="D35" s="81"/>
      <c r="E35" s="81"/>
      <c r="F35" s="81"/>
      <c r="G35" s="81"/>
      <c r="H35" s="81"/>
      <c r="I35" s="81"/>
      <c r="J35" s="81"/>
      <c r="K35" s="81"/>
      <c r="L35" s="81"/>
    </row>
    <row r="36" spans="2:12" x14ac:dyDescent="0.15">
      <c r="B36" s="81"/>
      <c r="C36" s="81"/>
      <c r="D36" s="81"/>
      <c r="E36" s="81"/>
      <c r="F36" s="81"/>
      <c r="G36" s="81"/>
      <c r="H36" s="81"/>
      <c r="I36" s="81"/>
      <c r="J36" s="81"/>
      <c r="K36" s="81"/>
      <c r="L36" s="81"/>
    </row>
    <row r="37" spans="2:12" x14ac:dyDescent="0.15">
      <c r="B37" s="81"/>
      <c r="C37" s="81"/>
      <c r="D37" s="81"/>
      <c r="E37" s="81"/>
      <c r="F37" s="81"/>
      <c r="G37" s="81"/>
      <c r="H37" s="81"/>
      <c r="I37" s="81"/>
      <c r="J37" s="81"/>
      <c r="K37" s="81"/>
      <c r="L37" s="81"/>
    </row>
    <row r="38" spans="2:12" x14ac:dyDescent="0.15">
      <c r="B38" s="81"/>
      <c r="C38" s="81"/>
      <c r="D38" s="81"/>
      <c r="E38" s="81"/>
      <c r="F38" s="81"/>
      <c r="G38" s="81"/>
      <c r="H38" s="81"/>
      <c r="I38" s="81"/>
      <c r="J38" s="81"/>
      <c r="K38" s="81"/>
      <c r="L38" s="81"/>
    </row>
    <row r="39" spans="2:12" x14ac:dyDescent="0.15">
      <c r="B39" s="81"/>
      <c r="C39" s="81"/>
      <c r="D39" s="81"/>
      <c r="E39" s="81"/>
      <c r="F39" s="81"/>
      <c r="G39" s="81"/>
      <c r="H39" s="81"/>
      <c r="I39" s="81"/>
      <c r="J39" s="81"/>
      <c r="K39" s="81"/>
      <c r="L39" s="81"/>
    </row>
    <row r="40" spans="2:12" x14ac:dyDescent="0.15">
      <c r="B40" s="81"/>
      <c r="C40" s="81"/>
      <c r="D40" s="81"/>
      <c r="E40" s="81"/>
      <c r="F40" s="81"/>
      <c r="G40" s="81"/>
      <c r="H40" s="81"/>
      <c r="I40" s="81"/>
      <c r="J40" s="81"/>
      <c r="K40" s="81"/>
      <c r="L40" s="81"/>
    </row>
    <row r="41" spans="2:12" x14ac:dyDescent="0.15">
      <c r="B41" s="81"/>
      <c r="C41" s="81"/>
      <c r="D41" s="81"/>
      <c r="E41" s="81"/>
      <c r="F41" s="81"/>
      <c r="G41" s="81"/>
      <c r="H41" s="81"/>
      <c r="I41" s="81"/>
      <c r="J41" s="81"/>
      <c r="K41" s="81"/>
      <c r="L41" s="81"/>
    </row>
    <row r="42" spans="2:12" x14ac:dyDescent="0.15">
      <c r="B42" s="81"/>
      <c r="C42" s="81"/>
      <c r="D42" s="81"/>
      <c r="E42" s="81"/>
      <c r="F42" s="81"/>
      <c r="G42" s="81"/>
      <c r="H42" s="81"/>
      <c r="I42" s="81"/>
      <c r="J42" s="81"/>
      <c r="K42" s="81"/>
      <c r="L42" s="81"/>
    </row>
    <row r="43" spans="2:12" x14ac:dyDescent="0.15">
      <c r="B43" s="81"/>
      <c r="C43" s="81"/>
      <c r="D43" s="81"/>
      <c r="E43" s="81"/>
      <c r="F43" s="81"/>
      <c r="G43" s="81"/>
      <c r="H43" s="81"/>
      <c r="I43" s="81"/>
      <c r="J43" s="81"/>
      <c r="K43" s="81"/>
      <c r="L43" s="81"/>
    </row>
    <row r="44" spans="2:12" x14ac:dyDescent="0.15">
      <c r="B44" s="81"/>
      <c r="C44" s="81"/>
      <c r="D44" s="81"/>
      <c r="E44" s="81"/>
      <c r="F44" s="81"/>
      <c r="G44" s="81"/>
      <c r="H44" s="81"/>
      <c r="I44" s="81"/>
      <c r="J44" s="81"/>
      <c r="K44" s="81"/>
      <c r="L44" s="81"/>
    </row>
    <row r="45" spans="2:12" x14ac:dyDescent="0.15">
      <c r="B45" s="81"/>
      <c r="C45" s="81"/>
      <c r="D45" s="81"/>
      <c r="E45" s="81"/>
      <c r="F45" s="81"/>
      <c r="G45" s="81"/>
      <c r="H45" s="81"/>
      <c r="I45" s="81"/>
      <c r="J45" s="81"/>
      <c r="K45" s="81"/>
      <c r="L45" s="81"/>
    </row>
    <row r="46" spans="2:12" x14ac:dyDescent="0.15">
      <c r="B46" s="81"/>
      <c r="C46" s="81"/>
      <c r="D46" s="81"/>
      <c r="E46" s="81"/>
      <c r="F46" s="81"/>
      <c r="G46" s="81"/>
      <c r="H46" s="81"/>
      <c r="I46" s="81"/>
      <c r="J46" s="81"/>
      <c r="K46" s="81"/>
      <c r="L46" s="81"/>
    </row>
    <row r="47" spans="2:12" x14ac:dyDescent="0.15">
      <c r="B47" s="81"/>
      <c r="C47" s="81"/>
      <c r="D47" s="81"/>
      <c r="E47" s="81"/>
      <c r="F47" s="81"/>
      <c r="G47" s="81"/>
      <c r="H47" s="81"/>
      <c r="I47" s="81"/>
      <c r="J47" s="81"/>
      <c r="K47" s="81"/>
      <c r="L47" s="81"/>
    </row>
    <row r="48" spans="2:12" x14ac:dyDescent="0.15">
      <c r="B48" s="81"/>
      <c r="C48" s="81"/>
      <c r="D48" s="81"/>
      <c r="E48" s="81"/>
      <c r="F48" s="81"/>
      <c r="G48" s="81"/>
      <c r="H48" s="81"/>
      <c r="I48" s="81"/>
      <c r="J48" s="81"/>
      <c r="K48" s="81"/>
      <c r="L48" s="81"/>
    </row>
    <row r="49" spans="2:12" x14ac:dyDescent="0.15">
      <c r="B49" s="81"/>
      <c r="C49" s="81"/>
      <c r="D49" s="81"/>
      <c r="E49" s="81"/>
      <c r="F49" s="81"/>
      <c r="G49" s="81"/>
      <c r="H49" s="81"/>
      <c r="I49" s="81"/>
      <c r="J49" s="81"/>
      <c r="K49" s="81"/>
      <c r="L49" s="81"/>
    </row>
    <row r="50" spans="2:12" x14ac:dyDescent="0.15">
      <c r="B50" s="81"/>
      <c r="C50" s="81"/>
      <c r="D50" s="81"/>
      <c r="E50" s="81"/>
      <c r="F50" s="81"/>
      <c r="G50" s="81"/>
      <c r="H50" s="81"/>
      <c r="I50" s="81"/>
      <c r="J50" s="81"/>
      <c r="K50" s="81"/>
      <c r="L50" s="81"/>
    </row>
    <row r="51" spans="2:12" x14ac:dyDescent="0.15">
      <c r="B51" s="81"/>
      <c r="C51" s="81"/>
      <c r="D51" s="81"/>
      <c r="E51" s="81"/>
      <c r="F51" s="81"/>
      <c r="G51" s="81"/>
      <c r="H51" s="81"/>
      <c r="I51" s="81"/>
      <c r="J51" s="81"/>
      <c r="K51" s="81"/>
      <c r="L51" s="81"/>
    </row>
    <row r="52" spans="2:12" x14ac:dyDescent="0.15">
      <c r="B52" s="81"/>
      <c r="C52" s="81"/>
      <c r="D52" s="81"/>
      <c r="E52" s="81"/>
      <c r="F52" s="81"/>
      <c r="G52" s="81"/>
      <c r="H52" s="81"/>
      <c r="I52" s="81"/>
      <c r="J52" s="81"/>
      <c r="K52" s="81"/>
      <c r="L52" s="81"/>
    </row>
    <row r="53" spans="2:12" x14ac:dyDescent="0.15">
      <c r="B53" s="81"/>
      <c r="C53" s="81"/>
      <c r="D53" s="81"/>
      <c r="E53" s="81"/>
      <c r="F53" s="81"/>
      <c r="G53" s="81"/>
      <c r="H53" s="81"/>
      <c r="I53" s="81"/>
      <c r="J53" s="81"/>
      <c r="K53" s="81"/>
      <c r="L53" s="81"/>
    </row>
    <row r="54" spans="2:12" x14ac:dyDescent="0.15">
      <c r="B54" s="81"/>
      <c r="C54" s="81"/>
      <c r="D54" s="81"/>
      <c r="E54" s="81"/>
      <c r="F54" s="81"/>
      <c r="G54" s="81"/>
      <c r="H54" s="81"/>
      <c r="I54" s="81"/>
      <c r="J54" s="81"/>
      <c r="K54" s="81"/>
      <c r="L54" s="81"/>
    </row>
    <row r="55" spans="2:12" x14ac:dyDescent="0.15">
      <c r="B55" s="81"/>
      <c r="C55" s="81"/>
      <c r="D55" s="81"/>
      <c r="E55" s="81"/>
      <c r="F55" s="81"/>
      <c r="G55" s="81"/>
      <c r="H55" s="81"/>
      <c r="I55" s="81"/>
      <c r="J55" s="81"/>
      <c r="K55" s="81"/>
      <c r="L55" s="81"/>
    </row>
    <row r="56" spans="2:12" x14ac:dyDescent="0.15">
      <c r="B56" s="81"/>
      <c r="C56" s="81"/>
      <c r="D56" s="81"/>
      <c r="E56" s="81"/>
      <c r="F56" s="81"/>
      <c r="G56" s="81"/>
      <c r="H56" s="81"/>
      <c r="I56" s="81"/>
      <c r="J56" s="81"/>
      <c r="K56" s="81"/>
      <c r="L56" s="81"/>
    </row>
    <row r="57" spans="2:12" x14ac:dyDescent="0.15">
      <c r="B57" s="81"/>
      <c r="C57" s="81"/>
      <c r="D57" s="81"/>
      <c r="E57" s="81"/>
      <c r="F57" s="81"/>
      <c r="G57" s="81"/>
      <c r="H57" s="81"/>
      <c r="I57" s="81"/>
      <c r="J57" s="81"/>
      <c r="K57" s="81"/>
      <c r="L57" s="81"/>
    </row>
    <row r="58" spans="2:12" x14ac:dyDescent="0.15">
      <c r="B58" s="81"/>
      <c r="C58" s="81"/>
      <c r="D58" s="81"/>
      <c r="E58" s="81"/>
      <c r="F58" s="81"/>
      <c r="G58" s="81"/>
      <c r="H58" s="81"/>
      <c r="I58" s="81"/>
      <c r="J58" s="81"/>
      <c r="K58" s="81"/>
      <c r="L58" s="81"/>
    </row>
    <row r="59" spans="2:12" x14ac:dyDescent="0.15">
      <c r="B59" s="81"/>
      <c r="C59" s="81"/>
      <c r="D59" s="81"/>
      <c r="E59" s="81"/>
      <c r="F59" s="81"/>
      <c r="G59" s="81"/>
      <c r="H59" s="81"/>
      <c r="I59" s="81"/>
      <c r="J59" s="81"/>
      <c r="K59" s="81"/>
      <c r="L59" s="81"/>
    </row>
    <row r="60" spans="2:12" x14ac:dyDescent="0.15">
      <c r="B60" s="81"/>
      <c r="C60" s="81"/>
      <c r="D60" s="81"/>
      <c r="E60" s="81"/>
      <c r="F60" s="81"/>
      <c r="G60" s="81"/>
      <c r="H60" s="81"/>
      <c r="I60" s="81"/>
      <c r="J60" s="81"/>
      <c r="K60" s="81"/>
      <c r="L60" s="81"/>
    </row>
    <row r="61" spans="2:12" x14ac:dyDescent="0.15">
      <c r="B61" s="81"/>
      <c r="C61" s="81"/>
      <c r="D61" s="81"/>
      <c r="E61" s="81"/>
      <c r="F61" s="81"/>
      <c r="G61" s="81"/>
      <c r="H61" s="81"/>
      <c r="I61" s="81"/>
      <c r="J61" s="81"/>
      <c r="K61" s="81"/>
      <c r="L61" s="81"/>
    </row>
    <row r="62" spans="2:12" x14ac:dyDescent="0.15">
      <c r="B62" s="81"/>
      <c r="C62" s="81"/>
      <c r="D62" s="81"/>
      <c r="E62" s="81"/>
      <c r="F62" s="81"/>
      <c r="G62" s="81"/>
      <c r="H62" s="81"/>
      <c r="I62" s="81"/>
      <c r="J62" s="81"/>
      <c r="K62" s="81"/>
      <c r="L62" s="81"/>
    </row>
    <row r="63" spans="2:12" x14ac:dyDescent="0.15">
      <c r="B63" s="81"/>
      <c r="C63" s="81"/>
      <c r="D63" s="81"/>
      <c r="E63" s="81"/>
      <c r="F63" s="81"/>
      <c r="G63" s="81"/>
      <c r="H63" s="81"/>
      <c r="I63" s="81"/>
      <c r="J63" s="81"/>
      <c r="K63" s="81"/>
      <c r="L63" s="81"/>
    </row>
    <row r="64" spans="2:12" x14ac:dyDescent="0.15">
      <c r="B64" s="81"/>
      <c r="C64" s="81"/>
      <c r="D64" s="81"/>
      <c r="E64" s="81"/>
      <c r="F64" s="81"/>
      <c r="G64" s="81"/>
      <c r="H64" s="81"/>
      <c r="I64" s="81"/>
      <c r="J64" s="81"/>
      <c r="K64" s="81"/>
      <c r="L64" s="81"/>
    </row>
    <row r="65" spans="2:12" x14ac:dyDescent="0.15">
      <c r="B65" s="81"/>
      <c r="C65" s="81"/>
      <c r="D65" s="81"/>
      <c r="E65" s="81"/>
      <c r="F65" s="81"/>
      <c r="G65" s="81"/>
      <c r="H65" s="81"/>
      <c r="I65" s="81"/>
      <c r="J65" s="81"/>
      <c r="K65" s="81"/>
      <c r="L65" s="81"/>
    </row>
    <row r="66" spans="2:12" x14ac:dyDescent="0.15">
      <c r="B66" s="81"/>
      <c r="C66" s="81"/>
      <c r="D66" s="81"/>
      <c r="E66" s="81"/>
      <c r="F66" s="81"/>
      <c r="G66" s="81"/>
      <c r="H66" s="81"/>
      <c r="I66" s="81"/>
      <c r="J66" s="81"/>
      <c r="K66" s="81"/>
      <c r="L66" s="81"/>
    </row>
    <row r="67" spans="2:12" x14ac:dyDescent="0.15">
      <c r="B67" s="81"/>
      <c r="C67" s="81"/>
      <c r="D67" s="81"/>
      <c r="E67" s="81"/>
      <c r="F67" s="81"/>
      <c r="G67" s="81"/>
      <c r="H67" s="81"/>
      <c r="I67" s="81"/>
      <c r="J67" s="81"/>
      <c r="K67" s="81"/>
      <c r="L67" s="81"/>
    </row>
    <row r="68" spans="2:12" x14ac:dyDescent="0.15">
      <c r="B68" s="81"/>
      <c r="C68" s="81"/>
      <c r="D68" s="81"/>
      <c r="E68" s="81"/>
      <c r="F68" s="81"/>
      <c r="G68" s="81"/>
      <c r="H68" s="81"/>
      <c r="I68" s="81"/>
      <c r="J68" s="81"/>
      <c r="K68" s="81"/>
      <c r="L68" s="81"/>
    </row>
    <row r="69" spans="2:12" x14ac:dyDescent="0.15">
      <c r="B69" s="81"/>
      <c r="C69" s="81"/>
      <c r="D69" s="81"/>
      <c r="E69" s="81"/>
      <c r="F69" s="81"/>
      <c r="G69" s="81"/>
      <c r="H69" s="81"/>
      <c r="I69" s="81"/>
      <c r="J69" s="81"/>
      <c r="K69" s="81"/>
      <c r="L69" s="81"/>
    </row>
    <row r="70" spans="2:12" x14ac:dyDescent="0.15">
      <c r="B70" s="81"/>
      <c r="C70" s="81"/>
      <c r="D70" s="81"/>
      <c r="E70" s="81"/>
      <c r="F70" s="81"/>
      <c r="G70" s="81"/>
      <c r="H70" s="81"/>
      <c r="I70" s="81"/>
      <c r="J70" s="81"/>
      <c r="K70" s="81"/>
      <c r="L70" s="81"/>
    </row>
    <row r="71" spans="2:12" x14ac:dyDescent="0.15">
      <c r="B71" s="81"/>
      <c r="C71" s="81"/>
      <c r="D71" s="81"/>
      <c r="E71" s="81"/>
      <c r="F71" s="81"/>
      <c r="G71" s="81"/>
      <c r="H71" s="81"/>
      <c r="I71" s="81"/>
      <c r="J71" s="81"/>
      <c r="K71" s="81"/>
      <c r="L71" s="81"/>
    </row>
    <row r="72" spans="2:12" x14ac:dyDescent="0.15">
      <c r="B72" s="81"/>
      <c r="C72" s="81"/>
      <c r="D72" s="81"/>
      <c r="E72" s="81"/>
      <c r="F72" s="81"/>
      <c r="G72" s="81"/>
      <c r="H72" s="81"/>
      <c r="I72" s="81"/>
      <c r="J72" s="81"/>
      <c r="K72" s="81"/>
      <c r="L72" s="81"/>
    </row>
  </sheetData>
  <mergeCells count="16">
    <mergeCell ref="B1:L1"/>
    <mergeCell ref="B3:L3"/>
    <mergeCell ref="B5:C5"/>
    <mergeCell ref="D5:L5"/>
    <mergeCell ref="B7:C7"/>
    <mergeCell ref="D7:L7"/>
    <mergeCell ref="B29:L29"/>
    <mergeCell ref="B30:L30"/>
    <mergeCell ref="B31:L31"/>
    <mergeCell ref="B32:L32"/>
    <mergeCell ref="B9:B10"/>
    <mergeCell ref="C9:C10"/>
    <mergeCell ref="D9:K9"/>
    <mergeCell ref="L9:L10"/>
    <mergeCell ref="B27:L27"/>
    <mergeCell ref="B28:L28"/>
  </mergeCells>
  <phoneticPr fontId="7"/>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15"/>
  <sheetViews>
    <sheetView view="pageBreakPreview" zoomScale="85" zoomScaleNormal="85" zoomScaleSheetLayoutView="85" workbookViewId="0">
      <selection activeCell="P36" sqref="P36"/>
    </sheetView>
  </sheetViews>
  <sheetFormatPr defaultRowHeight="12" x14ac:dyDescent="0.15"/>
  <cols>
    <col min="1" max="1" width="1.7109375" style="9" customWidth="1"/>
    <col min="2" max="2" width="4" style="9" bestFit="1" customWidth="1"/>
    <col min="3" max="3" width="18.7109375" style="672" customWidth="1"/>
    <col min="4" max="30" width="5.7109375" style="9" customWidth="1"/>
    <col min="31" max="31" width="10.28515625" style="10" customWidth="1"/>
    <col min="32" max="32" width="1.7109375" style="9" customWidth="1"/>
    <col min="33" max="33" width="14.7109375" style="10" bestFit="1" customWidth="1"/>
    <col min="34" max="34" width="12.7109375" style="10" bestFit="1" customWidth="1"/>
    <col min="35" max="239" width="8.85546875" style="9"/>
    <col min="240" max="240" width="1.7109375" style="9" customWidth="1"/>
    <col min="241" max="241" width="29.28515625" style="9" customWidth="1"/>
    <col min="242" max="284" width="3.85546875" style="9" customWidth="1"/>
    <col min="285" max="286" width="11.28515625" style="9" customWidth="1"/>
    <col min="287" max="287" width="23.7109375" style="9" customWidth="1"/>
    <col min="288" max="288" width="1.7109375" style="9" customWidth="1"/>
    <col min="289" max="289" width="14.7109375" style="9" bestFit="1" customWidth="1"/>
    <col min="290" max="290" width="12.7109375" style="9" bestFit="1" customWidth="1"/>
    <col min="291" max="495" width="8.85546875" style="9"/>
    <col min="496" max="496" width="1.7109375" style="9" customWidth="1"/>
    <col min="497" max="497" width="29.28515625" style="9" customWidth="1"/>
    <col min="498" max="540" width="3.85546875" style="9" customWidth="1"/>
    <col min="541" max="542" width="11.28515625" style="9" customWidth="1"/>
    <col min="543" max="543" width="23.7109375" style="9" customWidth="1"/>
    <col min="544" max="544" width="1.7109375" style="9" customWidth="1"/>
    <col min="545" max="545" width="14.7109375" style="9" bestFit="1" customWidth="1"/>
    <col min="546" max="546" width="12.7109375" style="9" bestFit="1" customWidth="1"/>
    <col min="547" max="751" width="8.85546875" style="9"/>
    <col min="752" max="752" width="1.7109375" style="9" customWidth="1"/>
    <col min="753" max="753" width="29.28515625" style="9" customWidth="1"/>
    <col min="754" max="796" width="3.85546875" style="9" customWidth="1"/>
    <col min="797" max="798" width="11.28515625" style="9" customWidth="1"/>
    <col min="799" max="799" width="23.7109375" style="9" customWidth="1"/>
    <col min="800" max="800" width="1.7109375" style="9" customWidth="1"/>
    <col min="801" max="801" width="14.7109375" style="9" bestFit="1" customWidth="1"/>
    <col min="802" max="802" width="12.7109375" style="9" bestFit="1" customWidth="1"/>
    <col min="803" max="1007" width="8.85546875" style="9"/>
    <col min="1008" max="1008" width="1.7109375" style="9" customWidth="1"/>
    <col min="1009" max="1009" width="29.28515625" style="9" customWidth="1"/>
    <col min="1010" max="1052" width="3.85546875" style="9" customWidth="1"/>
    <col min="1053" max="1054" width="11.28515625" style="9" customWidth="1"/>
    <col min="1055" max="1055" width="23.7109375" style="9" customWidth="1"/>
    <col min="1056" max="1056" width="1.7109375" style="9" customWidth="1"/>
    <col min="1057" max="1057" width="14.7109375" style="9" bestFit="1" customWidth="1"/>
    <col min="1058" max="1058" width="12.7109375" style="9" bestFit="1" customWidth="1"/>
    <col min="1059" max="1263" width="8.85546875" style="9"/>
    <col min="1264" max="1264" width="1.7109375" style="9" customWidth="1"/>
    <col min="1265" max="1265" width="29.28515625" style="9" customWidth="1"/>
    <col min="1266" max="1308" width="3.85546875" style="9" customWidth="1"/>
    <col min="1309" max="1310" width="11.28515625" style="9" customWidth="1"/>
    <col min="1311" max="1311" width="23.7109375" style="9" customWidth="1"/>
    <col min="1312" max="1312" width="1.7109375" style="9" customWidth="1"/>
    <col min="1313" max="1313" width="14.7109375" style="9" bestFit="1" customWidth="1"/>
    <col min="1314" max="1314" width="12.7109375" style="9" bestFit="1" customWidth="1"/>
    <col min="1315" max="1519" width="8.85546875" style="9"/>
    <col min="1520" max="1520" width="1.7109375" style="9" customWidth="1"/>
    <col min="1521" max="1521" width="29.28515625" style="9" customWidth="1"/>
    <col min="1522" max="1564" width="3.85546875" style="9" customWidth="1"/>
    <col min="1565" max="1566" width="11.28515625" style="9" customWidth="1"/>
    <col min="1567" max="1567" width="23.7109375" style="9" customWidth="1"/>
    <col min="1568" max="1568" width="1.7109375" style="9" customWidth="1"/>
    <col min="1569" max="1569" width="14.7109375" style="9" bestFit="1" customWidth="1"/>
    <col min="1570" max="1570" width="12.7109375" style="9" bestFit="1" customWidth="1"/>
    <col min="1571" max="1775" width="8.85546875" style="9"/>
    <col min="1776" max="1776" width="1.7109375" style="9" customWidth="1"/>
    <col min="1777" max="1777" width="29.28515625" style="9" customWidth="1"/>
    <col min="1778" max="1820" width="3.85546875" style="9" customWidth="1"/>
    <col min="1821" max="1822" width="11.28515625" style="9" customWidth="1"/>
    <col min="1823" max="1823" width="23.7109375" style="9" customWidth="1"/>
    <col min="1824" max="1824" width="1.7109375" style="9" customWidth="1"/>
    <col min="1825" max="1825" width="14.7109375" style="9" bestFit="1" customWidth="1"/>
    <col min="1826" max="1826" width="12.7109375" style="9" bestFit="1" customWidth="1"/>
    <col min="1827" max="2031" width="8.85546875" style="9"/>
    <col min="2032" max="2032" width="1.7109375" style="9" customWidth="1"/>
    <col min="2033" max="2033" width="29.28515625" style="9" customWidth="1"/>
    <col min="2034" max="2076" width="3.85546875" style="9" customWidth="1"/>
    <col min="2077" max="2078" width="11.28515625" style="9" customWidth="1"/>
    <col min="2079" max="2079" width="23.7109375" style="9" customWidth="1"/>
    <col min="2080" max="2080" width="1.7109375" style="9" customWidth="1"/>
    <col min="2081" max="2081" width="14.7109375" style="9" bestFit="1" customWidth="1"/>
    <col min="2082" max="2082" width="12.7109375" style="9" bestFit="1" customWidth="1"/>
    <col min="2083" max="2287" width="8.85546875" style="9"/>
    <col min="2288" max="2288" width="1.7109375" style="9" customWidth="1"/>
    <col min="2289" max="2289" width="29.28515625" style="9" customWidth="1"/>
    <col min="2290" max="2332" width="3.85546875" style="9" customWidth="1"/>
    <col min="2333" max="2334" width="11.28515625" style="9" customWidth="1"/>
    <col min="2335" max="2335" width="23.7109375" style="9" customWidth="1"/>
    <col min="2336" max="2336" width="1.7109375" style="9" customWidth="1"/>
    <col min="2337" max="2337" width="14.7109375" style="9" bestFit="1" customWidth="1"/>
    <col min="2338" max="2338" width="12.7109375" style="9" bestFit="1" customWidth="1"/>
    <col min="2339" max="2543" width="8.85546875" style="9"/>
    <col min="2544" max="2544" width="1.7109375" style="9" customWidth="1"/>
    <col min="2545" max="2545" width="29.28515625" style="9" customWidth="1"/>
    <col min="2546" max="2588" width="3.85546875" style="9" customWidth="1"/>
    <col min="2589" max="2590" width="11.28515625" style="9" customWidth="1"/>
    <col min="2591" max="2591" width="23.7109375" style="9" customWidth="1"/>
    <col min="2592" max="2592" width="1.7109375" style="9" customWidth="1"/>
    <col min="2593" max="2593" width="14.7109375" style="9" bestFit="1" customWidth="1"/>
    <col min="2594" max="2594" width="12.7109375" style="9" bestFit="1" customWidth="1"/>
    <col min="2595" max="2799" width="8.85546875" style="9"/>
    <col min="2800" max="2800" width="1.7109375" style="9" customWidth="1"/>
    <col min="2801" max="2801" width="29.28515625" style="9" customWidth="1"/>
    <col min="2802" max="2844" width="3.85546875" style="9" customWidth="1"/>
    <col min="2845" max="2846" width="11.28515625" style="9" customWidth="1"/>
    <col min="2847" max="2847" width="23.7109375" style="9" customWidth="1"/>
    <col min="2848" max="2848" width="1.7109375" style="9" customWidth="1"/>
    <col min="2849" max="2849" width="14.7109375" style="9" bestFit="1" customWidth="1"/>
    <col min="2850" max="2850" width="12.7109375" style="9" bestFit="1" customWidth="1"/>
    <col min="2851" max="3055" width="8.85546875" style="9"/>
    <col min="3056" max="3056" width="1.7109375" style="9" customWidth="1"/>
    <col min="3057" max="3057" width="29.28515625" style="9" customWidth="1"/>
    <col min="3058" max="3100" width="3.85546875" style="9" customWidth="1"/>
    <col min="3101" max="3102" width="11.28515625" style="9" customWidth="1"/>
    <col min="3103" max="3103" width="23.7109375" style="9" customWidth="1"/>
    <col min="3104" max="3104" width="1.7109375" style="9" customWidth="1"/>
    <col min="3105" max="3105" width="14.7109375" style="9" bestFit="1" customWidth="1"/>
    <col min="3106" max="3106" width="12.7109375" style="9" bestFit="1" customWidth="1"/>
    <col min="3107" max="3311" width="8.85546875" style="9"/>
    <col min="3312" max="3312" width="1.7109375" style="9" customWidth="1"/>
    <col min="3313" max="3313" width="29.28515625" style="9" customWidth="1"/>
    <col min="3314" max="3356" width="3.85546875" style="9" customWidth="1"/>
    <col min="3357" max="3358" width="11.28515625" style="9" customWidth="1"/>
    <col min="3359" max="3359" width="23.7109375" style="9" customWidth="1"/>
    <col min="3360" max="3360" width="1.7109375" style="9" customWidth="1"/>
    <col min="3361" max="3361" width="14.7109375" style="9" bestFit="1" customWidth="1"/>
    <col min="3362" max="3362" width="12.7109375" style="9" bestFit="1" customWidth="1"/>
    <col min="3363" max="3567" width="8.85546875" style="9"/>
    <col min="3568" max="3568" width="1.7109375" style="9" customWidth="1"/>
    <col min="3569" max="3569" width="29.28515625" style="9" customWidth="1"/>
    <col min="3570" max="3612" width="3.85546875" style="9" customWidth="1"/>
    <col min="3613" max="3614" width="11.28515625" style="9" customWidth="1"/>
    <col min="3615" max="3615" width="23.7109375" style="9" customWidth="1"/>
    <col min="3616" max="3616" width="1.7109375" style="9" customWidth="1"/>
    <col min="3617" max="3617" width="14.7109375" style="9" bestFit="1" customWidth="1"/>
    <col min="3618" max="3618" width="12.7109375" style="9" bestFit="1" customWidth="1"/>
    <col min="3619" max="3823" width="8.85546875" style="9"/>
    <col min="3824" max="3824" width="1.7109375" style="9" customWidth="1"/>
    <col min="3825" max="3825" width="29.28515625" style="9" customWidth="1"/>
    <col min="3826" max="3868" width="3.85546875" style="9" customWidth="1"/>
    <col min="3869" max="3870" width="11.28515625" style="9" customWidth="1"/>
    <col min="3871" max="3871" width="23.7109375" style="9" customWidth="1"/>
    <col min="3872" max="3872" width="1.7109375" style="9" customWidth="1"/>
    <col min="3873" max="3873" width="14.7109375" style="9" bestFit="1" customWidth="1"/>
    <col min="3874" max="3874" width="12.7109375" style="9" bestFit="1" customWidth="1"/>
    <col min="3875" max="4079" width="8.85546875" style="9"/>
    <col min="4080" max="4080" width="1.7109375" style="9" customWidth="1"/>
    <col min="4081" max="4081" width="29.28515625" style="9" customWidth="1"/>
    <col min="4082" max="4124" width="3.85546875" style="9" customWidth="1"/>
    <col min="4125" max="4126" width="11.28515625" style="9" customWidth="1"/>
    <col min="4127" max="4127" width="23.7109375" style="9" customWidth="1"/>
    <col min="4128" max="4128" width="1.7109375" style="9" customWidth="1"/>
    <col min="4129" max="4129" width="14.7109375" style="9" bestFit="1" customWidth="1"/>
    <col min="4130" max="4130" width="12.7109375" style="9" bestFit="1" customWidth="1"/>
    <col min="4131" max="4335" width="8.85546875" style="9"/>
    <col min="4336" max="4336" width="1.7109375" style="9" customWidth="1"/>
    <col min="4337" max="4337" width="29.28515625" style="9" customWidth="1"/>
    <col min="4338" max="4380" width="3.85546875" style="9" customWidth="1"/>
    <col min="4381" max="4382" width="11.28515625" style="9" customWidth="1"/>
    <col min="4383" max="4383" width="23.7109375" style="9" customWidth="1"/>
    <col min="4384" max="4384" width="1.7109375" style="9" customWidth="1"/>
    <col min="4385" max="4385" width="14.7109375" style="9" bestFit="1" customWidth="1"/>
    <col min="4386" max="4386" width="12.7109375" style="9" bestFit="1" customWidth="1"/>
    <col min="4387" max="4591" width="8.85546875" style="9"/>
    <col min="4592" max="4592" width="1.7109375" style="9" customWidth="1"/>
    <col min="4593" max="4593" width="29.28515625" style="9" customWidth="1"/>
    <col min="4594" max="4636" width="3.85546875" style="9" customWidth="1"/>
    <col min="4637" max="4638" width="11.28515625" style="9" customWidth="1"/>
    <col min="4639" max="4639" width="23.7109375" style="9" customWidth="1"/>
    <col min="4640" max="4640" width="1.7109375" style="9" customWidth="1"/>
    <col min="4641" max="4641" width="14.7109375" style="9" bestFit="1" customWidth="1"/>
    <col min="4642" max="4642" width="12.7109375" style="9" bestFit="1" customWidth="1"/>
    <col min="4643" max="4847" width="8.85546875" style="9"/>
    <col min="4848" max="4848" width="1.7109375" style="9" customWidth="1"/>
    <col min="4849" max="4849" width="29.28515625" style="9" customWidth="1"/>
    <col min="4850" max="4892" width="3.85546875" style="9" customWidth="1"/>
    <col min="4893" max="4894" width="11.28515625" style="9" customWidth="1"/>
    <col min="4895" max="4895" width="23.7109375" style="9" customWidth="1"/>
    <col min="4896" max="4896" width="1.7109375" style="9" customWidth="1"/>
    <col min="4897" max="4897" width="14.7109375" style="9" bestFit="1" customWidth="1"/>
    <col min="4898" max="4898" width="12.7109375" style="9" bestFit="1" customWidth="1"/>
    <col min="4899" max="5103" width="8.85546875" style="9"/>
    <col min="5104" max="5104" width="1.7109375" style="9" customWidth="1"/>
    <col min="5105" max="5105" width="29.28515625" style="9" customWidth="1"/>
    <col min="5106" max="5148" width="3.85546875" style="9" customWidth="1"/>
    <col min="5149" max="5150" width="11.28515625" style="9" customWidth="1"/>
    <col min="5151" max="5151" width="23.7109375" style="9" customWidth="1"/>
    <col min="5152" max="5152" width="1.7109375" style="9" customWidth="1"/>
    <col min="5153" max="5153" width="14.7109375" style="9" bestFit="1" customWidth="1"/>
    <col min="5154" max="5154" width="12.7109375" style="9" bestFit="1" customWidth="1"/>
    <col min="5155" max="5359" width="8.85546875" style="9"/>
    <col min="5360" max="5360" width="1.7109375" style="9" customWidth="1"/>
    <col min="5361" max="5361" width="29.28515625" style="9" customWidth="1"/>
    <col min="5362" max="5404" width="3.85546875" style="9" customWidth="1"/>
    <col min="5405" max="5406" width="11.28515625" style="9" customWidth="1"/>
    <col min="5407" max="5407" width="23.7109375" style="9" customWidth="1"/>
    <col min="5408" max="5408" width="1.7109375" style="9" customWidth="1"/>
    <col min="5409" max="5409" width="14.7109375" style="9" bestFit="1" customWidth="1"/>
    <col min="5410" max="5410" width="12.7109375" style="9" bestFit="1" customWidth="1"/>
    <col min="5411" max="5615" width="8.85546875" style="9"/>
    <col min="5616" max="5616" width="1.7109375" style="9" customWidth="1"/>
    <col min="5617" max="5617" width="29.28515625" style="9" customWidth="1"/>
    <col min="5618" max="5660" width="3.85546875" style="9" customWidth="1"/>
    <col min="5661" max="5662" width="11.28515625" style="9" customWidth="1"/>
    <col min="5663" max="5663" width="23.7109375" style="9" customWidth="1"/>
    <col min="5664" max="5664" width="1.7109375" style="9" customWidth="1"/>
    <col min="5665" max="5665" width="14.7109375" style="9" bestFit="1" customWidth="1"/>
    <col min="5666" max="5666" width="12.7109375" style="9" bestFit="1" customWidth="1"/>
    <col min="5667" max="5871" width="8.85546875" style="9"/>
    <col min="5872" max="5872" width="1.7109375" style="9" customWidth="1"/>
    <col min="5873" max="5873" width="29.28515625" style="9" customWidth="1"/>
    <col min="5874" max="5916" width="3.85546875" style="9" customWidth="1"/>
    <col min="5917" max="5918" width="11.28515625" style="9" customWidth="1"/>
    <col min="5919" max="5919" width="23.7109375" style="9" customWidth="1"/>
    <col min="5920" max="5920" width="1.7109375" style="9" customWidth="1"/>
    <col min="5921" max="5921" width="14.7109375" style="9" bestFit="1" customWidth="1"/>
    <col min="5922" max="5922" width="12.7109375" style="9" bestFit="1" customWidth="1"/>
    <col min="5923" max="6127" width="8.85546875" style="9"/>
    <col min="6128" max="6128" width="1.7109375" style="9" customWidth="1"/>
    <col min="6129" max="6129" width="29.28515625" style="9" customWidth="1"/>
    <col min="6130" max="6172" width="3.85546875" style="9" customWidth="1"/>
    <col min="6173" max="6174" width="11.28515625" style="9" customWidth="1"/>
    <col min="6175" max="6175" width="23.7109375" style="9" customWidth="1"/>
    <col min="6176" max="6176" width="1.7109375" style="9" customWidth="1"/>
    <col min="6177" max="6177" width="14.7109375" style="9" bestFit="1" customWidth="1"/>
    <col min="6178" max="6178" width="12.7109375" style="9" bestFit="1" customWidth="1"/>
    <col min="6179" max="6383" width="8.85546875" style="9"/>
    <col min="6384" max="6384" width="1.7109375" style="9" customWidth="1"/>
    <col min="6385" max="6385" width="29.28515625" style="9" customWidth="1"/>
    <col min="6386" max="6428" width="3.85546875" style="9" customWidth="1"/>
    <col min="6429" max="6430" width="11.28515625" style="9" customWidth="1"/>
    <col min="6431" max="6431" width="23.7109375" style="9" customWidth="1"/>
    <col min="6432" max="6432" width="1.7109375" style="9" customWidth="1"/>
    <col min="6433" max="6433" width="14.7109375" style="9" bestFit="1" customWidth="1"/>
    <col min="6434" max="6434" width="12.7109375" style="9" bestFit="1" customWidth="1"/>
    <col min="6435" max="6639" width="8.85546875" style="9"/>
    <col min="6640" max="6640" width="1.7109375" style="9" customWidth="1"/>
    <col min="6641" max="6641" width="29.28515625" style="9" customWidth="1"/>
    <col min="6642" max="6684" width="3.85546875" style="9" customWidth="1"/>
    <col min="6685" max="6686" width="11.28515625" style="9" customWidth="1"/>
    <col min="6687" max="6687" width="23.7109375" style="9" customWidth="1"/>
    <col min="6688" max="6688" width="1.7109375" style="9" customWidth="1"/>
    <col min="6689" max="6689" width="14.7109375" style="9" bestFit="1" customWidth="1"/>
    <col min="6690" max="6690" width="12.7109375" style="9" bestFit="1" customWidth="1"/>
    <col min="6691" max="6895" width="8.85546875" style="9"/>
    <col min="6896" max="6896" width="1.7109375" style="9" customWidth="1"/>
    <col min="6897" max="6897" width="29.28515625" style="9" customWidth="1"/>
    <col min="6898" max="6940" width="3.85546875" style="9" customWidth="1"/>
    <col min="6941" max="6942" width="11.28515625" style="9" customWidth="1"/>
    <col min="6943" max="6943" width="23.7109375" style="9" customWidth="1"/>
    <col min="6944" max="6944" width="1.7109375" style="9" customWidth="1"/>
    <col min="6945" max="6945" width="14.7109375" style="9" bestFit="1" customWidth="1"/>
    <col min="6946" max="6946" width="12.7109375" style="9" bestFit="1" customWidth="1"/>
    <col min="6947" max="7151" width="8.85546875" style="9"/>
    <col min="7152" max="7152" width="1.7109375" style="9" customWidth="1"/>
    <col min="7153" max="7153" width="29.28515625" style="9" customWidth="1"/>
    <col min="7154" max="7196" width="3.85546875" style="9" customWidth="1"/>
    <col min="7197" max="7198" width="11.28515625" style="9" customWidth="1"/>
    <col min="7199" max="7199" width="23.7109375" style="9" customWidth="1"/>
    <col min="7200" max="7200" width="1.7109375" style="9" customWidth="1"/>
    <col min="7201" max="7201" width="14.7109375" style="9" bestFit="1" customWidth="1"/>
    <col min="7202" max="7202" width="12.7109375" style="9" bestFit="1" customWidth="1"/>
    <col min="7203" max="7407" width="8.85546875" style="9"/>
    <col min="7408" max="7408" width="1.7109375" style="9" customWidth="1"/>
    <col min="7409" max="7409" width="29.28515625" style="9" customWidth="1"/>
    <col min="7410" max="7452" width="3.85546875" style="9" customWidth="1"/>
    <col min="7453" max="7454" width="11.28515625" style="9" customWidth="1"/>
    <col min="7455" max="7455" width="23.7109375" style="9" customWidth="1"/>
    <col min="7456" max="7456" width="1.7109375" style="9" customWidth="1"/>
    <col min="7457" max="7457" width="14.7109375" style="9" bestFit="1" customWidth="1"/>
    <col min="7458" max="7458" width="12.7109375" style="9" bestFit="1" customWidth="1"/>
    <col min="7459" max="7663" width="8.85546875" style="9"/>
    <col min="7664" max="7664" width="1.7109375" style="9" customWidth="1"/>
    <col min="7665" max="7665" width="29.28515625" style="9" customWidth="1"/>
    <col min="7666" max="7708" width="3.85546875" style="9" customWidth="1"/>
    <col min="7709" max="7710" width="11.28515625" style="9" customWidth="1"/>
    <col min="7711" max="7711" width="23.7109375" style="9" customWidth="1"/>
    <col min="7712" max="7712" width="1.7109375" style="9" customWidth="1"/>
    <col min="7713" max="7713" width="14.7109375" style="9" bestFit="1" customWidth="1"/>
    <col min="7714" max="7714" width="12.7109375" style="9" bestFit="1" customWidth="1"/>
    <col min="7715" max="7919" width="8.85546875" style="9"/>
    <col min="7920" max="7920" width="1.7109375" style="9" customWidth="1"/>
    <col min="7921" max="7921" width="29.28515625" style="9" customWidth="1"/>
    <col min="7922" max="7964" width="3.85546875" style="9" customWidth="1"/>
    <col min="7965" max="7966" width="11.28515625" style="9" customWidth="1"/>
    <col min="7967" max="7967" width="23.7109375" style="9" customWidth="1"/>
    <col min="7968" max="7968" width="1.7109375" style="9" customWidth="1"/>
    <col min="7969" max="7969" width="14.7109375" style="9" bestFit="1" customWidth="1"/>
    <col min="7970" max="7970" width="12.7109375" style="9" bestFit="1" customWidth="1"/>
    <col min="7971" max="8175" width="8.85546875" style="9"/>
    <col min="8176" max="8176" width="1.7109375" style="9" customWidth="1"/>
    <col min="8177" max="8177" width="29.28515625" style="9" customWidth="1"/>
    <col min="8178" max="8220" width="3.85546875" style="9" customWidth="1"/>
    <col min="8221" max="8222" width="11.28515625" style="9" customWidth="1"/>
    <col min="8223" max="8223" width="23.7109375" style="9" customWidth="1"/>
    <col min="8224" max="8224" width="1.7109375" style="9" customWidth="1"/>
    <col min="8225" max="8225" width="14.7109375" style="9" bestFit="1" customWidth="1"/>
    <col min="8226" max="8226" width="12.7109375" style="9" bestFit="1" customWidth="1"/>
    <col min="8227" max="8431" width="8.85546875" style="9"/>
    <col min="8432" max="8432" width="1.7109375" style="9" customWidth="1"/>
    <col min="8433" max="8433" width="29.28515625" style="9" customWidth="1"/>
    <col min="8434" max="8476" width="3.85546875" style="9" customWidth="1"/>
    <col min="8477" max="8478" width="11.28515625" style="9" customWidth="1"/>
    <col min="8479" max="8479" width="23.7109375" style="9" customWidth="1"/>
    <col min="8480" max="8480" width="1.7109375" style="9" customWidth="1"/>
    <col min="8481" max="8481" width="14.7109375" style="9" bestFit="1" customWidth="1"/>
    <col min="8482" max="8482" width="12.7109375" style="9" bestFit="1" customWidth="1"/>
    <col min="8483" max="8687" width="8.85546875" style="9"/>
    <col min="8688" max="8688" width="1.7109375" style="9" customWidth="1"/>
    <col min="8689" max="8689" width="29.28515625" style="9" customWidth="1"/>
    <col min="8690" max="8732" width="3.85546875" style="9" customWidth="1"/>
    <col min="8733" max="8734" width="11.28515625" style="9" customWidth="1"/>
    <col min="8735" max="8735" width="23.7109375" style="9" customWidth="1"/>
    <col min="8736" max="8736" width="1.7109375" style="9" customWidth="1"/>
    <col min="8737" max="8737" width="14.7109375" style="9" bestFit="1" customWidth="1"/>
    <col min="8738" max="8738" width="12.7109375" style="9" bestFit="1" customWidth="1"/>
    <col min="8739" max="8943" width="8.85546875" style="9"/>
    <col min="8944" max="8944" width="1.7109375" style="9" customWidth="1"/>
    <col min="8945" max="8945" width="29.28515625" style="9" customWidth="1"/>
    <col min="8946" max="8988" width="3.85546875" style="9" customWidth="1"/>
    <col min="8989" max="8990" width="11.28515625" style="9" customWidth="1"/>
    <col min="8991" max="8991" width="23.7109375" style="9" customWidth="1"/>
    <col min="8992" max="8992" width="1.7109375" style="9" customWidth="1"/>
    <col min="8993" max="8993" width="14.7109375" style="9" bestFit="1" customWidth="1"/>
    <col min="8994" max="8994" width="12.7109375" style="9" bestFit="1" customWidth="1"/>
    <col min="8995" max="9199" width="8.85546875" style="9"/>
    <col min="9200" max="9200" width="1.7109375" style="9" customWidth="1"/>
    <col min="9201" max="9201" width="29.28515625" style="9" customWidth="1"/>
    <col min="9202" max="9244" width="3.85546875" style="9" customWidth="1"/>
    <col min="9245" max="9246" width="11.28515625" style="9" customWidth="1"/>
    <col min="9247" max="9247" width="23.7109375" style="9" customWidth="1"/>
    <col min="9248" max="9248" width="1.7109375" style="9" customWidth="1"/>
    <col min="9249" max="9249" width="14.7109375" style="9" bestFit="1" customWidth="1"/>
    <col min="9250" max="9250" width="12.7109375" style="9" bestFit="1" customWidth="1"/>
    <col min="9251" max="9455" width="8.85546875" style="9"/>
    <col min="9456" max="9456" width="1.7109375" style="9" customWidth="1"/>
    <col min="9457" max="9457" width="29.28515625" style="9" customWidth="1"/>
    <col min="9458" max="9500" width="3.85546875" style="9" customWidth="1"/>
    <col min="9501" max="9502" width="11.28515625" style="9" customWidth="1"/>
    <col min="9503" max="9503" width="23.7109375" style="9" customWidth="1"/>
    <col min="9504" max="9504" width="1.7109375" style="9" customWidth="1"/>
    <col min="9505" max="9505" width="14.7109375" style="9" bestFit="1" customWidth="1"/>
    <col min="9506" max="9506" width="12.7109375" style="9" bestFit="1" customWidth="1"/>
    <col min="9507" max="9711" width="8.85546875" style="9"/>
    <col min="9712" max="9712" width="1.7109375" style="9" customWidth="1"/>
    <col min="9713" max="9713" width="29.28515625" style="9" customWidth="1"/>
    <col min="9714" max="9756" width="3.85546875" style="9" customWidth="1"/>
    <col min="9757" max="9758" width="11.28515625" style="9" customWidth="1"/>
    <col min="9759" max="9759" width="23.7109375" style="9" customWidth="1"/>
    <col min="9760" max="9760" width="1.7109375" style="9" customWidth="1"/>
    <col min="9761" max="9761" width="14.7109375" style="9" bestFit="1" customWidth="1"/>
    <col min="9762" max="9762" width="12.7109375" style="9" bestFit="1" customWidth="1"/>
    <col min="9763" max="9967" width="8.85546875" style="9"/>
    <col min="9968" max="9968" width="1.7109375" style="9" customWidth="1"/>
    <col min="9969" max="9969" width="29.28515625" style="9" customWidth="1"/>
    <col min="9970" max="10012" width="3.85546875" style="9" customWidth="1"/>
    <col min="10013" max="10014" width="11.28515625" style="9" customWidth="1"/>
    <col min="10015" max="10015" width="23.7109375" style="9" customWidth="1"/>
    <col min="10016" max="10016" width="1.7109375" style="9" customWidth="1"/>
    <col min="10017" max="10017" width="14.7109375" style="9" bestFit="1" customWidth="1"/>
    <col min="10018" max="10018" width="12.7109375" style="9" bestFit="1" customWidth="1"/>
    <col min="10019" max="10223" width="8.85546875" style="9"/>
    <col min="10224" max="10224" width="1.7109375" style="9" customWidth="1"/>
    <col min="10225" max="10225" width="29.28515625" style="9" customWidth="1"/>
    <col min="10226" max="10268" width="3.85546875" style="9" customWidth="1"/>
    <col min="10269" max="10270" width="11.28515625" style="9" customWidth="1"/>
    <col min="10271" max="10271" width="23.7109375" style="9" customWidth="1"/>
    <col min="10272" max="10272" width="1.7109375" style="9" customWidth="1"/>
    <col min="10273" max="10273" width="14.7109375" style="9" bestFit="1" customWidth="1"/>
    <col min="10274" max="10274" width="12.7109375" style="9" bestFit="1" customWidth="1"/>
    <col min="10275" max="10479" width="8.85546875" style="9"/>
    <col min="10480" max="10480" width="1.7109375" style="9" customWidth="1"/>
    <col min="10481" max="10481" width="29.28515625" style="9" customWidth="1"/>
    <col min="10482" max="10524" width="3.85546875" style="9" customWidth="1"/>
    <col min="10525" max="10526" width="11.28515625" style="9" customWidth="1"/>
    <col min="10527" max="10527" width="23.7109375" style="9" customWidth="1"/>
    <col min="10528" max="10528" width="1.7109375" style="9" customWidth="1"/>
    <col min="10529" max="10529" width="14.7109375" style="9" bestFit="1" customWidth="1"/>
    <col min="10530" max="10530" width="12.7109375" style="9" bestFit="1" customWidth="1"/>
    <col min="10531" max="10735" width="8.85546875" style="9"/>
    <col min="10736" max="10736" width="1.7109375" style="9" customWidth="1"/>
    <col min="10737" max="10737" width="29.28515625" style="9" customWidth="1"/>
    <col min="10738" max="10780" width="3.85546875" style="9" customWidth="1"/>
    <col min="10781" max="10782" width="11.28515625" style="9" customWidth="1"/>
    <col min="10783" max="10783" width="23.7109375" style="9" customWidth="1"/>
    <col min="10784" max="10784" width="1.7109375" style="9" customWidth="1"/>
    <col min="10785" max="10785" width="14.7109375" style="9" bestFit="1" customWidth="1"/>
    <col min="10786" max="10786" width="12.7109375" style="9" bestFit="1" customWidth="1"/>
    <col min="10787" max="10991" width="8.85546875" style="9"/>
    <col min="10992" max="10992" width="1.7109375" style="9" customWidth="1"/>
    <col min="10993" max="10993" width="29.28515625" style="9" customWidth="1"/>
    <col min="10994" max="11036" width="3.85546875" style="9" customWidth="1"/>
    <col min="11037" max="11038" width="11.28515625" style="9" customWidth="1"/>
    <col min="11039" max="11039" width="23.7109375" style="9" customWidth="1"/>
    <col min="11040" max="11040" width="1.7109375" style="9" customWidth="1"/>
    <col min="11041" max="11041" width="14.7109375" style="9" bestFit="1" customWidth="1"/>
    <col min="11042" max="11042" width="12.7109375" style="9" bestFit="1" customWidth="1"/>
    <col min="11043" max="11247" width="8.85546875" style="9"/>
    <col min="11248" max="11248" width="1.7109375" style="9" customWidth="1"/>
    <col min="11249" max="11249" width="29.28515625" style="9" customWidth="1"/>
    <col min="11250" max="11292" width="3.85546875" style="9" customWidth="1"/>
    <col min="11293" max="11294" width="11.28515625" style="9" customWidth="1"/>
    <col min="11295" max="11295" width="23.7109375" style="9" customWidth="1"/>
    <col min="11296" max="11296" width="1.7109375" style="9" customWidth="1"/>
    <col min="11297" max="11297" width="14.7109375" style="9" bestFit="1" customWidth="1"/>
    <col min="11298" max="11298" width="12.7109375" style="9" bestFit="1" customWidth="1"/>
    <col min="11299" max="11503" width="8.85546875" style="9"/>
    <col min="11504" max="11504" width="1.7109375" style="9" customWidth="1"/>
    <col min="11505" max="11505" width="29.28515625" style="9" customWidth="1"/>
    <col min="11506" max="11548" width="3.85546875" style="9" customWidth="1"/>
    <col min="11549" max="11550" width="11.28515625" style="9" customWidth="1"/>
    <col min="11551" max="11551" width="23.7109375" style="9" customWidth="1"/>
    <col min="11552" max="11552" width="1.7109375" style="9" customWidth="1"/>
    <col min="11553" max="11553" width="14.7109375" style="9" bestFit="1" customWidth="1"/>
    <col min="11554" max="11554" width="12.7109375" style="9" bestFit="1" customWidth="1"/>
    <col min="11555" max="11759" width="8.85546875" style="9"/>
    <col min="11760" max="11760" width="1.7109375" style="9" customWidth="1"/>
    <col min="11761" max="11761" width="29.28515625" style="9" customWidth="1"/>
    <col min="11762" max="11804" width="3.85546875" style="9" customWidth="1"/>
    <col min="11805" max="11806" width="11.28515625" style="9" customWidth="1"/>
    <col min="11807" max="11807" width="23.7109375" style="9" customWidth="1"/>
    <col min="11808" max="11808" width="1.7109375" style="9" customWidth="1"/>
    <col min="11809" max="11809" width="14.7109375" style="9" bestFit="1" customWidth="1"/>
    <col min="11810" max="11810" width="12.7109375" style="9" bestFit="1" customWidth="1"/>
    <col min="11811" max="12015" width="8.85546875" style="9"/>
    <col min="12016" max="12016" width="1.7109375" style="9" customWidth="1"/>
    <col min="12017" max="12017" width="29.28515625" style="9" customWidth="1"/>
    <col min="12018" max="12060" width="3.85546875" style="9" customWidth="1"/>
    <col min="12061" max="12062" width="11.28515625" style="9" customWidth="1"/>
    <col min="12063" max="12063" width="23.7109375" style="9" customWidth="1"/>
    <col min="12064" max="12064" width="1.7109375" style="9" customWidth="1"/>
    <col min="12065" max="12065" width="14.7109375" style="9" bestFit="1" customWidth="1"/>
    <col min="12066" max="12066" width="12.7109375" style="9" bestFit="1" customWidth="1"/>
    <col min="12067" max="12271" width="8.85546875" style="9"/>
    <col min="12272" max="12272" width="1.7109375" style="9" customWidth="1"/>
    <col min="12273" max="12273" width="29.28515625" style="9" customWidth="1"/>
    <col min="12274" max="12316" width="3.85546875" style="9" customWidth="1"/>
    <col min="12317" max="12318" width="11.28515625" style="9" customWidth="1"/>
    <col min="12319" max="12319" width="23.7109375" style="9" customWidth="1"/>
    <col min="12320" max="12320" width="1.7109375" style="9" customWidth="1"/>
    <col min="12321" max="12321" width="14.7109375" style="9" bestFit="1" customWidth="1"/>
    <col min="12322" max="12322" width="12.7109375" style="9" bestFit="1" customWidth="1"/>
    <col min="12323" max="12527" width="8.85546875" style="9"/>
    <col min="12528" max="12528" width="1.7109375" style="9" customWidth="1"/>
    <col min="12529" max="12529" width="29.28515625" style="9" customWidth="1"/>
    <col min="12530" max="12572" width="3.85546875" style="9" customWidth="1"/>
    <col min="12573" max="12574" width="11.28515625" style="9" customWidth="1"/>
    <col min="12575" max="12575" width="23.7109375" style="9" customWidth="1"/>
    <col min="12576" max="12576" width="1.7109375" style="9" customWidth="1"/>
    <col min="12577" max="12577" width="14.7109375" style="9" bestFit="1" customWidth="1"/>
    <col min="12578" max="12578" width="12.7109375" style="9" bestFit="1" customWidth="1"/>
    <col min="12579" max="12783" width="8.85546875" style="9"/>
    <col min="12784" max="12784" width="1.7109375" style="9" customWidth="1"/>
    <col min="12785" max="12785" width="29.28515625" style="9" customWidth="1"/>
    <col min="12786" max="12828" width="3.85546875" style="9" customWidth="1"/>
    <col min="12829" max="12830" width="11.28515625" style="9" customWidth="1"/>
    <col min="12831" max="12831" width="23.7109375" style="9" customWidth="1"/>
    <col min="12832" max="12832" width="1.7109375" style="9" customWidth="1"/>
    <col min="12833" max="12833" width="14.7109375" style="9" bestFit="1" customWidth="1"/>
    <col min="12834" max="12834" width="12.7109375" style="9" bestFit="1" customWidth="1"/>
    <col min="12835" max="13039" width="8.85546875" style="9"/>
    <col min="13040" max="13040" width="1.7109375" style="9" customWidth="1"/>
    <col min="13041" max="13041" width="29.28515625" style="9" customWidth="1"/>
    <col min="13042" max="13084" width="3.85546875" style="9" customWidth="1"/>
    <col min="13085" max="13086" width="11.28515625" style="9" customWidth="1"/>
    <col min="13087" max="13087" width="23.7109375" style="9" customWidth="1"/>
    <col min="13088" max="13088" width="1.7109375" style="9" customWidth="1"/>
    <col min="13089" max="13089" width="14.7109375" style="9" bestFit="1" customWidth="1"/>
    <col min="13090" max="13090" width="12.7109375" style="9" bestFit="1" customWidth="1"/>
    <col min="13091" max="13295" width="8.85546875" style="9"/>
    <col min="13296" max="13296" width="1.7109375" style="9" customWidth="1"/>
    <col min="13297" max="13297" width="29.28515625" style="9" customWidth="1"/>
    <col min="13298" max="13340" width="3.85546875" style="9" customWidth="1"/>
    <col min="13341" max="13342" width="11.28515625" style="9" customWidth="1"/>
    <col min="13343" max="13343" width="23.7109375" style="9" customWidth="1"/>
    <col min="13344" max="13344" width="1.7109375" style="9" customWidth="1"/>
    <col min="13345" max="13345" width="14.7109375" style="9" bestFit="1" customWidth="1"/>
    <col min="13346" max="13346" width="12.7109375" style="9" bestFit="1" customWidth="1"/>
    <col min="13347" max="13551" width="8.85546875" style="9"/>
    <col min="13552" max="13552" width="1.7109375" style="9" customWidth="1"/>
    <col min="13553" max="13553" width="29.28515625" style="9" customWidth="1"/>
    <col min="13554" max="13596" width="3.85546875" style="9" customWidth="1"/>
    <col min="13597" max="13598" width="11.28515625" style="9" customWidth="1"/>
    <col min="13599" max="13599" width="23.7109375" style="9" customWidth="1"/>
    <col min="13600" max="13600" width="1.7109375" style="9" customWidth="1"/>
    <col min="13601" max="13601" width="14.7109375" style="9" bestFit="1" customWidth="1"/>
    <col min="13602" max="13602" width="12.7109375" style="9" bestFit="1" customWidth="1"/>
    <col min="13603" max="13807" width="8.85546875" style="9"/>
    <col min="13808" max="13808" width="1.7109375" style="9" customWidth="1"/>
    <col min="13809" max="13809" width="29.28515625" style="9" customWidth="1"/>
    <col min="13810" max="13852" width="3.85546875" style="9" customWidth="1"/>
    <col min="13853" max="13854" width="11.28515625" style="9" customWidth="1"/>
    <col min="13855" max="13855" width="23.7109375" style="9" customWidth="1"/>
    <col min="13856" max="13856" width="1.7109375" style="9" customWidth="1"/>
    <col min="13857" max="13857" width="14.7109375" style="9" bestFit="1" customWidth="1"/>
    <col min="13858" max="13858" width="12.7109375" style="9" bestFit="1" customWidth="1"/>
    <col min="13859" max="14063" width="8.85546875" style="9"/>
    <col min="14064" max="14064" width="1.7109375" style="9" customWidth="1"/>
    <col min="14065" max="14065" width="29.28515625" style="9" customWidth="1"/>
    <col min="14066" max="14108" width="3.85546875" style="9" customWidth="1"/>
    <col min="14109" max="14110" width="11.28515625" style="9" customWidth="1"/>
    <col min="14111" max="14111" width="23.7109375" style="9" customWidth="1"/>
    <col min="14112" max="14112" width="1.7109375" style="9" customWidth="1"/>
    <col min="14113" max="14113" width="14.7109375" style="9" bestFit="1" customWidth="1"/>
    <col min="14114" max="14114" width="12.7109375" style="9" bestFit="1" customWidth="1"/>
    <col min="14115" max="14319" width="8.85546875" style="9"/>
    <col min="14320" max="14320" width="1.7109375" style="9" customWidth="1"/>
    <col min="14321" max="14321" width="29.28515625" style="9" customWidth="1"/>
    <col min="14322" max="14364" width="3.85546875" style="9" customWidth="1"/>
    <col min="14365" max="14366" width="11.28515625" style="9" customWidth="1"/>
    <col min="14367" max="14367" width="23.7109375" style="9" customWidth="1"/>
    <col min="14368" max="14368" width="1.7109375" style="9" customWidth="1"/>
    <col min="14369" max="14369" width="14.7109375" style="9" bestFit="1" customWidth="1"/>
    <col min="14370" max="14370" width="12.7109375" style="9" bestFit="1" customWidth="1"/>
    <col min="14371" max="14575" width="8.85546875" style="9"/>
    <col min="14576" max="14576" width="1.7109375" style="9" customWidth="1"/>
    <col min="14577" max="14577" width="29.28515625" style="9" customWidth="1"/>
    <col min="14578" max="14620" width="3.85546875" style="9" customWidth="1"/>
    <col min="14621" max="14622" width="11.28515625" style="9" customWidth="1"/>
    <col min="14623" max="14623" width="23.7109375" style="9" customWidth="1"/>
    <col min="14624" max="14624" width="1.7109375" style="9" customWidth="1"/>
    <col min="14625" max="14625" width="14.7109375" style="9" bestFit="1" customWidth="1"/>
    <col min="14626" max="14626" width="12.7109375" style="9" bestFit="1" customWidth="1"/>
    <col min="14627" max="14831" width="8.85546875" style="9"/>
    <col min="14832" max="14832" width="1.7109375" style="9" customWidth="1"/>
    <col min="14833" max="14833" width="29.28515625" style="9" customWidth="1"/>
    <col min="14834" max="14876" width="3.85546875" style="9" customWidth="1"/>
    <col min="14877" max="14878" width="11.28515625" style="9" customWidth="1"/>
    <col min="14879" max="14879" width="23.7109375" style="9" customWidth="1"/>
    <col min="14880" max="14880" width="1.7109375" style="9" customWidth="1"/>
    <col min="14881" max="14881" width="14.7109375" style="9" bestFit="1" customWidth="1"/>
    <col min="14882" max="14882" width="12.7109375" style="9" bestFit="1" customWidth="1"/>
    <col min="14883" max="15087" width="8.85546875" style="9"/>
    <col min="15088" max="15088" width="1.7109375" style="9" customWidth="1"/>
    <col min="15089" max="15089" width="29.28515625" style="9" customWidth="1"/>
    <col min="15090" max="15132" width="3.85546875" style="9" customWidth="1"/>
    <col min="15133" max="15134" width="11.28515625" style="9" customWidth="1"/>
    <col min="15135" max="15135" width="23.7109375" style="9" customWidth="1"/>
    <col min="15136" max="15136" width="1.7109375" style="9" customWidth="1"/>
    <col min="15137" max="15137" width="14.7109375" style="9" bestFit="1" customWidth="1"/>
    <col min="15138" max="15138" width="12.7109375" style="9" bestFit="1" customWidth="1"/>
    <col min="15139" max="15343" width="8.85546875" style="9"/>
    <col min="15344" max="15344" width="1.7109375" style="9" customWidth="1"/>
    <col min="15345" max="15345" width="29.28515625" style="9" customWidth="1"/>
    <col min="15346" max="15388" width="3.85546875" style="9" customWidth="1"/>
    <col min="15389" max="15390" width="11.28515625" style="9" customWidth="1"/>
    <col min="15391" max="15391" width="23.7109375" style="9" customWidth="1"/>
    <col min="15392" max="15392" width="1.7109375" style="9" customWidth="1"/>
    <col min="15393" max="15393" width="14.7109375" style="9" bestFit="1" customWidth="1"/>
    <col min="15394" max="15394" width="12.7109375" style="9" bestFit="1" customWidth="1"/>
    <col min="15395" max="15599" width="8.85546875" style="9"/>
    <col min="15600" max="15600" width="1.7109375" style="9" customWidth="1"/>
    <col min="15601" max="15601" width="29.28515625" style="9" customWidth="1"/>
    <col min="15602" max="15644" width="3.85546875" style="9" customWidth="1"/>
    <col min="15645" max="15646" width="11.28515625" style="9" customWidth="1"/>
    <col min="15647" max="15647" width="23.7109375" style="9" customWidth="1"/>
    <col min="15648" max="15648" width="1.7109375" style="9" customWidth="1"/>
    <col min="15649" max="15649" width="14.7109375" style="9" bestFit="1" customWidth="1"/>
    <col min="15650" max="15650" width="12.7109375" style="9" bestFit="1" customWidth="1"/>
    <col min="15651" max="15855" width="8.85546875" style="9"/>
    <col min="15856" max="15856" width="1.7109375" style="9" customWidth="1"/>
    <col min="15857" max="15857" width="29.28515625" style="9" customWidth="1"/>
    <col min="15858" max="15900" width="3.85546875" style="9" customWidth="1"/>
    <col min="15901" max="15902" width="11.28515625" style="9" customWidth="1"/>
    <col min="15903" max="15903" width="23.7109375" style="9" customWidth="1"/>
    <col min="15904" max="15904" width="1.7109375" style="9" customWidth="1"/>
    <col min="15905" max="15905" width="14.7109375" style="9" bestFit="1" customWidth="1"/>
    <col min="15906" max="15906" width="12.7109375" style="9" bestFit="1" customWidth="1"/>
    <col min="15907" max="16111" width="8.85546875" style="9"/>
    <col min="16112" max="16112" width="1.7109375" style="9" customWidth="1"/>
    <col min="16113" max="16113" width="29.28515625" style="9" customWidth="1"/>
    <col min="16114" max="16156" width="3.85546875" style="9" customWidth="1"/>
    <col min="16157" max="16158" width="11.28515625" style="9" customWidth="1"/>
    <col min="16159" max="16159" width="23.7109375" style="9" customWidth="1"/>
    <col min="16160" max="16160" width="1.7109375" style="9" customWidth="1"/>
    <col min="16161" max="16161" width="14.7109375" style="9" bestFit="1" customWidth="1"/>
    <col min="16162" max="16162" width="12.7109375" style="9" bestFit="1" customWidth="1"/>
    <col min="16163" max="16367" width="8.85546875" style="9"/>
    <col min="16368" max="16380" width="9.140625" style="9" customWidth="1"/>
    <col min="16381" max="16384" width="8.85546875" style="9"/>
  </cols>
  <sheetData>
    <row r="1" spans="2:34" ht="15" customHeight="1" x14ac:dyDescent="0.15">
      <c r="D1" s="32"/>
      <c r="E1" s="32"/>
      <c r="F1" s="32"/>
      <c r="G1" s="32"/>
      <c r="H1" s="32"/>
      <c r="I1" s="32"/>
      <c r="J1" s="32"/>
      <c r="K1" s="32"/>
      <c r="L1" s="32"/>
      <c r="M1" s="32"/>
      <c r="N1" s="32"/>
      <c r="O1" s="32"/>
      <c r="P1" s="32"/>
      <c r="Q1" s="32"/>
      <c r="R1" s="30"/>
      <c r="S1" s="32"/>
      <c r="T1" s="32"/>
      <c r="U1" s="32"/>
      <c r="V1" s="32"/>
      <c r="W1" s="32"/>
      <c r="X1" s="32"/>
      <c r="Y1" s="32"/>
      <c r="Z1" s="32"/>
      <c r="AA1" s="32"/>
      <c r="AB1" s="32"/>
      <c r="AC1" s="32"/>
      <c r="AD1" s="32"/>
      <c r="AE1" s="622" t="s">
        <v>818</v>
      </c>
    </row>
    <row r="2" spans="2:34" ht="19.5" customHeight="1" x14ac:dyDescent="0.15">
      <c r="B2" s="829" t="s">
        <v>827</v>
      </c>
      <c r="C2" s="829"/>
      <c r="D2" s="829"/>
      <c r="E2" s="829"/>
      <c r="F2" s="829"/>
      <c r="G2" s="829"/>
      <c r="H2" s="829"/>
      <c r="I2" s="829"/>
      <c r="J2" s="829"/>
      <c r="K2" s="829"/>
      <c r="L2" s="829"/>
      <c r="M2" s="829"/>
      <c r="N2" s="829"/>
      <c r="O2" s="829"/>
      <c r="P2" s="829"/>
      <c r="Q2" s="829"/>
      <c r="R2" s="829"/>
      <c r="S2" s="829"/>
      <c r="T2" s="829"/>
      <c r="U2" s="829"/>
      <c r="V2" s="829"/>
      <c r="W2" s="829"/>
      <c r="X2" s="829"/>
      <c r="Y2" s="829"/>
      <c r="Z2" s="829"/>
      <c r="AA2" s="829"/>
      <c r="AB2" s="829"/>
      <c r="AC2" s="829"/>
      <c r="AD2" s="829"/>
      <c r="AE2" s="829"/>
    </row>
    <row r="3" spans="2:34" ht="12" customHeight="1" x14ac:dyDescent="0.15">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row>
    <row r="4" spans="2:34" ht="12" customHeight="1" x14ac:dyDescent="0.15">
      <c r="B4" s="674" t="s">
        <v>824</v>
      </c>
      <c r="C4" s="9"/>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row>
    <row r="5" spans="2:34" ht="12" customHeight="1" x14ac:dyDescent="0.15">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row>
    <row r="6" spans="2:34" s="12" customFormat="1" ht="15" customHeight="1" x14ac:dyDescent="0.15">
      <c r="B6" s="891" t="s">
        <v>17</v>
      </c>
      <c r="C6" s="892"/>
      <c r="D6" s="630" t="s">
        <v>591</v>
      </c>
      <c r="E6" s="35"/>
      <c r="F6" s="577"/>
      <c r="G6" s="893" t="s">
        <v>755</v>
      </c>
      <c r="H6" s="894"/>
      <c r="I6" s="894"/>
      <c r="J6" s="894"/>
      <c r="K6" s="894"/>
      <c r="L6" s="894"/>
      <c r="M6" s="894"/>
      <c r="N6" s="894"/>
      <c r="O6" s="894"/>
      <c r="P6" s="894"/>
      <c r="Q6" s="894"/>
      <c r="R6" s="895"/>
      <c r="S6" s="893" t="s">
        <v>756</v>
      </c>
      <c r="T6" s="894"/>
      <c r="U6" s="894"/>
      <c r="V6" s="894"/>
      <c r="W6" s="894"/>
      <c r="X6" s="894"/>
      <c r="Y6" s="894"/>
      <c r="Z6" s="894"/>
      <c r="AA6" s="894"/>
      <c r="AB6" s="894"/>
      <c r="AC6" s="894"/>
      <c r="AD6" s="895"/>
      <c r="AE6" s="896" t="s">
        <v>18</v>
      </c>
      <c r="AG6" s="13"/>
      <c r="AH6" s="13"/>
    </row>
    <row r="7" spans="2:34" s="12" customFormat="1" ht="15" customHeight="1" x14ac:dyDescent="0.15">
      <c r="B7" s="903"/>
      <c r="C7" s="904"/>
      <c r="D7" s="893" t="s">
        <v>753</v>
      </c>
      <c r="E7" s="894"/>
      <c r="F7" s="894"/>
      <c r="G7" s="894"/>
      <c r="H7" s="894"/>
      <c r="I7" s="894"/>
      <c r="J7" s="894"/>
      <c r="K7" s="894"/>
      <c r="L7" s="894"/>
      <c r="M7" s="894"/>
      <c r="N7" s="894"/>
      <c r="O7" s="895"/>
      <c r="P7" s="893" t="s">
        <v>754</v>
      </c>
      <c r="Q7" s="894"/>
      <c r="R7" s="894"/>
      <c r="S7" s="894"/>
      <c r="T7" s="894"/>
      <c r="U7" s="894"/>
      <c r="V7" s="894"/>
      <c r="W7" s="894"/>
      <c r="X7" s="894"/>
      <c r="Y7" s="894"/>
      <c r="Z7" s="894"/>
      <c r="AA7" s="894"/>
      <c r="AB7" s="893" t="s">
        <v>757</v>
      </c>
      <c r="AC7" s="894"/>
      <c r="AD7" s="895"/>
      <c r="AE7" s="897"/>
      <c r="AG7" s="13"/>
      <c r="AH7" s="13"/>
    </row>
    <row r="8" spans="2:34" s="12" customFormat="1" ht="15" customHeight="1" x14ac:dyDescent="0.15">
      <c r="B8" s="905" t="s">
        <v>814</v>
      </c>
      <c r="C8" s="906"/>
      <c r="D8" s="42">
        <v>1</v>
      </c>
      <c r="E8" s="42">
        <v>2</v>
      </c>
      <c r="F8" s="14">
        <v>3</v>
      </c>
      <c r="G8" s="41">
        <v>4</v>
      </c>
      <c r="H8" s="42">
        <v>5</v>
      </c>
      <c r="I8" s="42">
        <v>6</v>
      </c>
      <c r="J8" s="42">
        <v>7</v>
      </c>
      <c r="K8" s="42">
        <v>8</v>
      </c>
      <c r="L8" s="576">
        <v>9</v>
      </c>
      <c r="M8" s="572">
        <v>10</v>
      </c>
      <c r="N8" s="42">
        <v>11</v>
      </c>
      <c r="O8" s="572">
        <v>12</v>
      </c>
      <c r="P8" s="42">
        <v>1</v>
      </c>
      <c r="Q8" s="42">
        <v>2</v>
      </c>
      <c r="R8" s="572">
        <v>3</v>
      </c>
      <c r="S8" s="41">
        <v>4</v>
      </c>
      <c r="T8" s="42">
        <v>5</v>
      </c>
      <c r="U8" s="42">
        <v>6</v>
      </c>
      <c r="V8" s="42">
        <v>7</v>
      </c>
      <c r="W8" s="42">
        <v>8</v>
      </c>
      <c r="X8" s="576">
        <v>9</v>
      </c>
      <c r="Y8" s="572">
        <v>10</v>
      </c>
      <c r="Z8" s="42">
        <v>11</v>
      </c>
      <c r="AA8" s="572">
        <v>12</v>
      </c>
      <c r="AB8" s="42">
        <v>1</v>
      </c>
      <c r="AC8" s="42">
        <v>2</v>
      </c>
      <c r="AD8" s="572">
        <v>3</v>
      </c>
      <c r="AE8" s="898"/>
      <c r="AG8" s="13"/>
      <c r="AH8" s="13"/>
    </row>
    <row r="9" spans="2:34" ht="28.5" customHeight="1" x14ac:dyDescent="0.15">
      <c r="B9" s="387">
        <v>1</v>
      </c>
      <c r="C9" s="618" t="s">
        <v>663</v>
      </c>
      <c r="D9" s="16"/>
      <c r="E9" s="16"/>
      <c r="F9" s="15"/>
      <c r="G9" s="17"/>
      <c r="H9" s="16"/>
      <c r="I9" s="16"/>
      <c r="J9" s="16"/>
      <c r="K9" s="16"/>
      <c r="L9" s="16"/>
      <c r="M9" s="660"/>
      <c r="N9" s="16"/>
      <c r="O9" s="16"/>
      <c r="P9" s="16"/>
      <c r="Q9" s="16"/>
      <c r="R9" s="16"/>
      <c r="S9" s="17"/>
      <c r="T9" s="16"/>
      <c r="U9" s="16"/>
      <c r="V9" s="16"/>
      <c r="W9" s="16"/>
      <c r="X9" s="16"/>
      <c r="Y9" s="16"/>
      <c r="Z9" s="16"/>
      <c r="AA9" s="16"/>
      <c r="AB9" s="16"/>
      <c r="AC9" s="16"/>
      <c r="AD9" s="660"/>
      <c r="AE9" s="661"/>
    </row>
    <row r="10" spans="2:34" ht="18" customHeight="1" x14ac:dyDescent="0.15">
      <c r="B10" s="385">
        <v>2</v>
      </c>
      <c r="C10" s="578" t="s">
        <v>664</v>
      </c>
      <c r="D10" s="20"/>
      <c r="E10" s="20"/>
      <c r="F10" s="19"/>
      <c r="G10" s="21"/>
      <c r="H10" s="20"/>
      <c r="I10" s="20"/>
      <c r="J10" s="20"/>
      <c r="K10" s="20"/>
      <c r="L10" s="20"/>
      <c r="M10" s="573"/>
      <c r="N10" s="20"/>
      <c r="O10" s="20"/>
      <c r="P10" s="20"/>
      <c r="Q10" s="20"/>
      <c r="R10" s="20"/>
      <c r="S10" s="21"/>
      <c r="T10" s="20"/>
      <c r="U10" s="20"/>
      <c r="V10" s="20"/>
      <c r="W10" s="20"/>
      <c r="X10" s="20"/>
      <c r="Y10" s="20"/>
      <c r="Z10" s="20"/>
      <c r="AA10" s="20"/>
      <c r="AB10" s="20"/>
      <c r="AC10" s="20"/>
      <c r="AD10" s="573"/>
      <c r="AE10" s="22"/>
    </row>
    <row r="11" spans="2:34" ht="18" customHeight="1" x14ac:dyDescent="0.15">
      <c r="B11" s="385">
        <v>3</v>
      </c>
      <c r="C11" s="578" t="s">
        <v>666</v>
      </c>
      <c r="D11" s="25"/>
      <c r="E11" s="25"/>
      <c r="F11" s="24"/>
      <c r="G11" s="26"/>
      <c r="H11" s="25"/>
      <c r="I11" s="25"/>
      <c r="J11" s="25"/>
      <c r="K11" s="25"/>
      <c r="L11" s="25"/>
      <c r="M11" s="575"/>
      <c r="N11" s="25"/>
      <c r="O11" s="25"/>
      <c r="P11" s="25"/>
      <c r="Q11" s="25"/>
      <c r="R11" s="25"/>
      <c r="S11" s="26"/>
      <c r="T11" s="25"/>
      <c r="U11" s="25"/>
      <c r="V11" s="25"/>
      <c r="W11" s="25"/>
      <c r="X11" s="25"/>
      <c r="Y11" s="25"/>
      <c r="Z11" s="25"/>
      <c r="AA11" s="25"/>
      <c r="AB11" s="25"/>
      <c r="AC11" s="25"/>
      <c r="AD11" s="575"/>
      <c r="AE11" s="662"/>
    </row>
    <row r="12" spans="2:34" x14ac:dyDescent="0.15">
      <c r="B12" s="29" t="s">
        <v>578</v>
      </c>
      <c r="C12" s="29" t="s">
        <v>815</v>
      </c>
    </row>
    <row r="13" spans="2:34" x14ac:dyDescent="0.15">
      <c r="B13" s="29"/>
    </row>
    <row r="14" spans="2:34" x14ac:dyDescent="0.15">
      <c r="Y14" s="888" t="s">
        <v>19</v>
      </c>
      <c r="Z14" s="888"/>
      <c r="AA14" s="888"/>
      <c r="AB14" s="889"/>
      <c r="AC14" s="889"/>
      <c r="AD14" s="889"/>
      <c r="AE14" s="889"/>
    </row>
    <row r="15" spans="2:34" x14ac:dyDescent="0.15">
      <c r="Y15" s="888"/>
      <c r="Z15" s="888"/>
      <c r="AA15" s="888"/>
      <c r="AB15" s="889"/>
      <c r="AC15" s="889"/>
      <c r="AD15" s="889"/>
      <c r="AE15" s="889"/>
    </row>
  </sheetData>
  <mergeCells count="12">
    <mergeCell ref="Y14:AA15"/>
    <mergeCell ref="AB14:AE15"/>
    <mergeCell ref="B2:AE2"/>
    <mergeCell ref="B6:C6"/>
    <mergeCell ref="G6:R6"/>
    <mergeCell ref="S6:AD6"/>
    <mergeCell ref="AE6:AE8"/>
    <mergeCell ref="B7:C7"/>
    <mergeCell ref="B8:C8"/>
    <mergeCell ref="D7:O7"/>
    <mergeCell ref="P7:AA7"/>
    <mergeCell ref="AB7:AD7"/>
  </mergeCells>
  <phoneticPr fontId="7"/>
  <printOptions horizontalCentered="1"/>
  <pageMargins left="0.70866141732283472" right="0.70866141732283472" top="0.74803149606299213" bottom="0.74803149606299213" header="0.31496062992125984" footer="0.31496062992125984"/>
  <pageSetup paperSize="8" scale="76"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6"/>
  <sheetViews>
    <sheetView view="pageBreakPreview" zoomScale="115" zoomScaleNormal="85" zoomScaleSheetLayoutView="115" workbookViewId="0">
      <selection activeCell="B2" sqref="B2"/>
    </sheetView>
  </sheetViews>
  <sheetFormatPr defaultColWidth="9.140625" defaultRowHeight="12" x14ac:dyDescent="0.15"/>
  <cols>
    <col min="1" max="1" width="1.7109375" style="1" customWidth="1"/>
    <col min="2" max="2" width="31.7109375" style="1" customWidth="1"/>
    <col min="3" max="4" width="14.7109375" style="1" customWidth="1"/>
    <col min="5" max="5" width="31.7109375" style="1" customWidth="1"/>
    <col min="6" max="6" width="1.7109375" style="1" customWidth="1"/>
    <col min="7" max="16384" width="9.140625" style="1"/>
  </cols>
  <sheetData>
    <row r="1" spans="2:5" x14ac:dyDescent="0.15">
      <c r="B1" s="812" t="s">
        <v>338</v>
      </c>
      <c r="C1" s="812"/>
      <c r="D1" s="812"/>
      <c r="E1" s="812"/>
    </row>
    <row r="13" spans="2:5" ht="18.75" x14ac:dyDescent="0.15">
      <c r="B13" s="811" t="s">
        <v>602</v>
      </c>
      <c r="C13" s="811"/>
      <c r="D13" s="811"/>
      <c r="E13" s="811"/>
    </row>
    <row r="14" spans="2:5" ht="18.75" x14ac:dyDescent="0.15">
      <c r="B14" s="3"/>
      <c r="C14" s="3"/>
      <c r="D14" s="3"/>
      <c r="E14" s="3"/>
    </row>
    <row r="15" spans="2:5" ht="18.75" x14ac:dyDescent="0.15">
      <c r="B15" s="811" t="s">
        <v>339</v>
      </c>
      <c r="C15" s="811"/>
      <c r="D15" s="811"/>
      <c r="E15" s="811"/>
    </row>
    <row r="16" spans="2:5" ht="18.75" x14ac:dyDescent="0.15">
      <c r="B16" s="811" t="s">
        <v>0</v>
      </c>
      <c r="C16" s="811"/>
      <c r="D16" s="811"/>
      <c r="E16" s="811"/>
    </row>
    <row r="43" spans="2:5" ht="17.25" x14ac:dyDescent="0.15">
      <c r="B43" s="810" t="s">
        <v>732</v>
      </c>
      <c r="C43" s="810"/>
      <c r="D43" s="810"/>
      <c r="E43" s="810"/>
    </row>
    <row r="46" spans="2:5" ht="21.75" customHeight="1" x14ac:dyDescent="0.15">
      <c r="C46" s="4" t="s">
        <v>1</v>
      </c>
      <c r="D46" s="5"/>
    </row>
  </sheetData>
  <mergeCells count="5">
    <mergeCell ref="B1:E1"/>
    <mergeCell ref="B13:E13"/>
    <mergeCell ref="B15:E15"/>
    <mergeCell ref="B16:E16"/>
    <mergeCell ref="B43:E43"/>
  </mergeCells>
  <phoneticPr fontId="7"/>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1"/>
  <sheetViews>
    <sheetView showZeros="0" view="pageBreakPreview" zoomScaleNormal="100" zoomScaleSheetLayoutView="100" workbookViewId="0">
      <pane xSplit="4" ySplit="8" topLeftCell="E27" activePane="bottomRight" state="frozen"/>
      <selection sqref="A1:D1"/>
      <selection pane="topRight" sqref="A1:D1"/>
      <selection pane="bottomLeft" sqref="A1:D1"/>
      <selection pane="bottomRight" activeCell="A2" sqref="A2"/>
    </sheetView>
  </sheetViews>
  <sheetFormatPr defaultColWidth="9" defaultRowHeight="13.5" customHeight="1" x14ac:dyDescent="0.15"/>
  <cols>
    <col min="1" max="1" width="5.28515625" style="109" customWidth="1"/>
    <col min="2" max="2" width="11.7109375" style="109" customWidth="1"/>
    <col min="3" max="4" width="6.7109375" style="109" customWidth="1"/>
    <col min="5" max="10" width="6.7109375" style="110" customWidth="1"/>
    <col min="11" max="11" width="7.140625" style="110" customWidth="1"/>
    <col min="12" max="12" width="6.7109375" style="109" customWidth="1"/>
    <col min="13" max="20" width="6.7109375" style="110" customWidth="1"/>
    <col min="21" max="16384" width="9" style="110"/>
  </cols>
  <sheetData>
    <row r="1" spans="1:20" ht="13.5" customHeight="1" x14ac:dyDescent="0.15">
      <c r="T1" s="559" t="s">
        <v>525</v>
      </c>
    </row>
    <row r="2" spans="1:20" ht="13.5" customHeight="1" x14ac:dyDescent="0.15">
      <c r="A2" s="111" t="s">
        <v>573</v>
      </c>
    </row>
    <row r="3" spans="1:20" ht="13.5" customHeight="1" x14ac:dyDescent="0.15">
      <c r="A3" s="111"/>
    </row>
    <row r="4" spans="1:20" ht="13.5" customHeight="1" x14ac:dyDescent="0.15">
      <c r="A4" s="110" t="s">
        <v>500</v>
      </c>
      <c r="K4" s="112" t="s">
        <v>102</v>
      </c>
    </row>
    <row r="5" spans="1:20" ht="13.5" customHeight="1" x14ac:dyDescent="0.15">
      <c r="A5" s="922" t="s">
        <v>103</v>
      </c>
      <c r="B5" s="926" t="s">
        <v>104</v>
      </c>
      <c r="C5" s="929" t="s">
        <v>781</v>
      </c>
      <c r="D5" s="930"/>
      <c r="E5" s="930"/>
      <c r="F5" s="930"/>
      <c r="G5" s="930"/>
      <c r="H5" s="930"/>
      <c r="I5" s="930"/>
      <c r="J5" s="931"/>
      <c r="K5" s="932" t="s">
        <v>105</v>
      </c>
      <c r="L5" s="933"/>
      <c r="M5" s="933"/>
      <c r="N5" s="933"/>
      <c r="O5" s="933"/>
      <c r="P5" s="933"/>
      <c r="Q5" s="933"/>
      <c r="R5" s="933"/>
      <c r="S5" s="933"/>
      <c r="T5" s="934"/>
    </row>
    <row r="6" spans="1:20" ht="13.5" customHeight="1" x14ac:dyDescent="0.15">
      <c r="A6" s="923"/>
      <c r="B6" s="927"/>
      <c r="C6" s="935" t="s">
        <v>106</v>
      </c>
      <c r="D6" s="937" t="s">
        <v>107</v>
      </c>
      <c r="E6" s="910" t="s">
        <v>108</v>
      </c>
      <c r="F6" s="911"/>
      <c r="G6" s="911"/>
      <c r="H6" s="911"/>
      <c r="I6" s="911"/>
      <c r="J6" s="913"/>
      <c r="K6" s="939" t="s">
        <v>109</v>
      </c>
      <c r="L6" s="941" t="s">
        <v>106</v>
      </c>
      <c r="M6" s="910" t="s">
        <v>108</v>
      </c>
      <c r="N6" s="911"/>
      <c r="O6" s="911"/>
      <c r="P6" s="911"/>
      <c r="Q6" s="911"/>
      <c r="R6" s="911"/>
      <c r="S6" s="911"/>
      <c r="T6" s="912"/>
    </row>
    <row r="7" spans="1:20" ht="13.5" customHeight="1" x14ac:dyDescent="0.15">
      <c r="A7" s="924"/>
      <c r="B7" s="927"/>
      <c r="C7" s="936"/>
      <c r="D7" s="938"/>
      <c r="E7" s="910" t="s">
        <v>110</v>
      </c>
      <c r="F7" s="911"/>
      <c r="G7" s="912"/>
      <c r="H7" s="910" t="s">
        <v>111</v>
      </c>
      <c r="I7" s="911"/>
      <c r="J7" s="913"/>
      <c r="K7" s="935"/>
      <c r="L7" s="942"/>
      <c r="M7" s="910" t="s">
        <v>110</v>
      </c>
      <c r="N7" s="911"/>
      <c r="O7" s="911"/>
      <c r="P7" s="912"/>
      <c r="Q7" s="910" t="s">
        <v>111</v>
      </c>
      <c r="R7" s="911"/>
      <c r="S7" s="911"/>
      <c r="T7" s="912"/>
    </row>
    <row r="8" spans="1:20" ht="74.45" customHeight="1" thickBot="1" x14ac:dyDescent="0.2">
      <c r="A8" s="925"/>
      <c r="B8" s="928"/>
      <c r="C8" s="595" t="s">
        <v>389</v>
      </c>
      <c r="D8" s="596" t="s">
        <v>390</v>
      </c>
      <c r="E8" s="597" t="s">
        <v>112</v>
      </c>
      <c r="F8" s="598" t="s">
        <v>113</v>
      </c>
      <c r="G8" s="598" t="s">
        <v>114</v>
      </c>
      <c r="H8" s="597" t="s">
        <v>112</v>
      </c>
      <c r="I8" s="598" t="s">
        <v>113</v>
      </c>
      <c r="J8" s="598" t="s">
        <v>114</v>
      </c>
      <c r="K8" s="940"/>
      <c r="L8" s="599" t="s">
        <v>389</v>
      </c>
      <c r="M8" s="597" t="s">
        <v>112</v>
      </c>
      <c r="N8" s="598" t="s">
        <v>115</v>
      </c>
      <c r="O8" s="598" t="s">
        <v>567</v>
      </c>
      <c r="P8" s="598" t="s">
        <v>391</v>
      </c>
      <c r="Q8" s="597" t="s">
        <v>112</v>
      </c>
      <c r="R8" s="598" t="s">
        <v>116</v>
      </c>
      <c r="S8" s="598" t="s">
        <v>568</v>
      </c>
      <c r="T8" s="597" t="s">
        <v>392</v>
      </c>
    </row>
    <row r="9" spans="1:20" ht="13.5" customHeight="1" thickTop="1" x14ac:dyDescent="0.15">
      <c r="A9" s="914">
        <v>1</v>
      </c>
      <c r="B9" s="916" t="s">
        <v>449</v>
      </c>
      <c r="C9" s="907">
        <v>100</v>
      </c>
      <c r="D9" s="943">
        <v>47</v>
      </c>
      <c r="E9" s="705"/>
      <c r="F9" s="706"/>
      <c r="G9" s="707"/>
      <c r="H9" s="705"/>
      <c r="I9" s="708"/>
      <c r="J9" s="709"/>
      <c r="K9" s="918"/>
      <c r="L9" s="920">
        <f>+M9+M10+Q9+Q10</f>
        <v>0</v>
      </c>
      <c r="M9" s="591"/>
      <c r="N9" s="590">
        <f>+M9/210*1000</f>
        <v>0</v>
      </c>
      <c r="O9" s="592"/>
      <c r="P9" s="593">
        <f>IF(N9=0,0,O9/N9*100)</f>
        <v>0</v>
      </c>
      <c r="Q9" s="591"/>
      <c r="R9" s="590">
        <f>+Q9/210/SQRT(3)*1000</f>
        <v>0</v>
      </c>
      <c r="S9" s="592"/>
      <c r="T9" s="594">
        <f>IF(R9=0,0,S9/R9*100)</f>
        <v>0</v>
      </c>
    </row>
    <row r="10" spans="1:20" ht="13.5" customHeight="1" x14ac:dyDescent="0.15">
      <c r="A10" s="915"/>
      <c r="B10" s="917"/>
      <c r="C10" s="908"/>
      <c r="D10" s="909"/>
      <c r="E10" s="520"/>
      <c r="F10" s="588"/>
      <c r="G10" s="699"/>
      <c r="H10" s="520"/>
      <c r="I10" s="698"/>
      <c r="J10" s="710"/>
      <c r="K10" s="919"/>
      <c r="L10" s="921"/>
      <c r="M10" s="561"/>
      <c r="N10" s="560">
        <f>+M10/210*1000</f>
        <v>0</v>
      </c>
      <c r="O10" s="562"/>
      <c r="P10" s="563">
        <f>IF(N10=0,0,O10/N10*100)</f>
        <v>0</v>
      </c>
      <c r="Q10" s="561"/>
      <c r="R10" s="560">
        <f>+Q10/210/SQRT(3)*1000</f>
        <v>0</v>
      </c>
      <c r="S10" s="562"/>
      <c r="T10" s="564">
        <f>IF(R10=0,0,S10/R10*100)</f>
        <v>0</v>
      </c>
    </row>
    <row r="11" spans="1:20" ht="13.5" customHeight="1" x14ac:dyDescent="0.15">
      <c r="A11" s="915">
        <f>+A9+1</f>
        <v>2</v>
      </c>
      <c r="B11" s="917" t="s">
        <v>450</v>
      </c>
      <c r="C11" s="907">
        <v>250</v>
      </c>
      <c r="D11" s="909">
        <v>86</v>
      </c>
      <c r="E11" s="520"/>
      <c r="F11" s="588"/>
      <c r="G11" s="699"/>
      <c r="H11" s="520"/>
      <c r="I11" s="560"/>
      <c r="J11" s="710"/>
      <c r="K11" s="919"/>
      <c r="L11" s="920">
        <f t="shared" ref="L11" si="0">+M11+M12+Q11+Q12</f>
        <v>0</v>
      </c>
      <c r="M11" s="561"/>
      <c r="N11" s="560">
        <f t="shared" ref="N11:N74" si="1">+M11/210*1000</f>
        <v>0</v>
      </c>
      <c r="O11" s="562"/>
      <c r="P11" s="563">
        <f t="shared" ref="P11:P74" si="2">IF(N11=0,0,O11/N11*100)</f>
        <v>0</v>
      </c>
      <c r="Q11" s="561"/>
      <c r="R11" s="560">
        <f t="shared" ref="R11:R74" si="3">+Q11/210/SQRT(3)*1000</f>
        <v>0</v>
      </c>
      <c r="S11" s="562"/>
      <c r="T11" s="564">
        <f t="shared" ref="T11:T74" si="4">IF(R11=0,0,S11/R11*100)</f>
        <v>0</v>
      </c>
    </row>
    <row r="12" spans="1:20" ht="13.5" customHeight="1" x14ac:dyDescent="0.15">
      <c r="A12" s="915"/>
      <c r="B12" s="917"/>
      <c r="C12" s="908"/>
      <c r="D12" s="909"/>
      <c r="E12" s="520"/>
      <c r="F12" s="588"/>
      <c r="G12" s="699"/>
      <c r="H12" s="520"/>
      <c r="I12" s="698"/>
      <c r="J12" s="710"/>
      <c r="K12" s="919"/>
      <c r="L12" s="921"/>
      <c r="M12" s="561"/>
      <c r="N12" s="560">
        <f t="shared" si="1"/>
        <v>0</v>
      </c>
      <c r="O12" s="562"/>
      <c r="P12" s="563">
        <f t="shared" si="2"/>
        <v>0</v>
      </c>
      <c r="Q12" s="561"/>
      <c r="R12" s="560">
        <f t="shared" si="3"/>
        <v>0</v>
      </c>
      <c r="S12" s="562"/>
      <c r="T12" s="564">
        <f t="shared" si="4"/>
        <v>0</v>
      </c>
    </row>
    <row r="13" spans="1:20" ht="13.5" customHeight="1" x14ac:dyDescent="0.15">
      <c r="A13" s="915">
        <f>+A11+1</f>
        <v>3</v>
      </c>
      <c r="B13" s="917" t="s">
        <v>451</v>
      </c>
      <c r="C13" s="907">
        <v>125</v>
      </c>
      <c r="D13" s="909">
        <v>78</v>
      </c>
      <c r="E13" s="520"/>
      <c r="F13" s="588"/>
      <c r="G13" s="699"/>
      <c r="H13" s="520"/>
      <c r="I13" s="560"/>
      <c r="J13" s="710"/>
      <c r="K13" s="919"/>
      <c r="L13" s="920">
        <f t="shared" ref="L13" si="5">+M13+M14+Q13+Q14</f>
        <v>0</v>
      </c>
      <c r="M13" s="561"/>
      <c r="N13" s="560">
        <f t="shared" si="1"/>
        <v>0</v>
      </c>
      <c r="O13" s="562"/>
      <c r="P13" s="563">
        <f t="shared" si="2"/>
        <v>0</v>
      </c>
      <c r="Q13" s="561"/>
      <c r="R13" s="560">
        <f t="shared" si="3"/>
        <v>0</v>
      </c>
      <c r="S13" s="562"/>
      <c r="T13" s="564">
        <f t="shared" si="4"/>
        <v>0</v>
      </c>
    </row>
    <row r="14" spans="1:20" ht="13.5" customHeight="1" x14ac:dyDescent="0.15">
      <c r="A14" s="915"/>
      <c r="B14" s="917"/>
      <c r="C14" s="908"/>
      <c r="D14" s="909"/>
      <c r="E14" s="520"/>
      <c r="F14" s="588"/>
      <c r="G14" s="699"/>
      <c r="H14" s="520"/>
      <c r="I14" s="698"/>
      <c r="J14" s="710"/>
      <c r="K14" s="919"/>
      <c r="L14" s="921"/>
      <c r="M14" s="561"/>
      <c r="N14" s="560">
        <f t="shared" si="1"/>
        <v>0</v>
      </c>
      <c r="O14" s="562"/>
      <c r="P14" s="563">
        <f t="shared" si="2"/>
        <v>0</v>
      </c>
      <c r="Q14" s="561"/>
      <c r="R14" s="560">
        <f t="shared" si="3"/>
        <v>0</v>
      </c>
      <c r="S14" s="562"/>
      <c r="T14" s="564">
        <f t="shared" si="4"/>
        <v>0</v>
      </c>
    </row>
    <row r="15" spans="1:20" ht="13.5" customHeight="1" x14ac:dyDescent="0.15">
      <c r="A15" s="915">
        <f>+A13+1</f>
        <v>4</v>
      </c>
      <c r="B15" s="917" t="s">
        <v>452</v>
      </c>
      <c r="C15" s="907">
        <v>125</v>
      </c>
      <c r="D15" s="944">
        <v>83</v>
      </c>
      <c r="E15" s="520"/>
      <c r="F15" s="588"/>
      <c r="G15" s="699"/>
      <c r="H15" s="520"/>
      <c r="I15" s="560"/>
      <c r="J15" s="710"/>
      <c r="K15" s="919"/>
      <c r="L15" s="920">
        <f t="shared" ref="L15" si="6">+M15+M16+Q15+Q16</f>
        <v>0</v>
      </c>
      <c r="M15" s="561"/>
      <c r="N15" s="560">
        <f t="shared" si="1"/>
        <v>0</v>
      </c>
      <c r="O15" s="562"/>
      <c r="P15" s="563">
        <f t="shared" si="2"/>
        <v>0</v>
      </c>
      <c r="Q15" s="561"/>
      <c r="R15" s="560">
        <f t="shared" si="3"/>
        <v>0</v>
      </c>
      <c r="S15" s="562"/>
      <c r="T15" s="564">
        <f t="shared" si="4"/>
        <v>0</v>
      </c>
    </row>
    <row r="16" spans="1:20" ht="13.5" customHeight="1" x14ac:dyDescent="0.15">
      <c r="A16" s="915"/>
      <c r="B16" s="917"/>
      <c r="C16" s="908"/>
      <c r="D16" s="945"/>
      <c r="E16" s="520"/>
      <c r="F16" s="588"/>
      <c r="G16" s="699"/>
      <c r="H16" s="520"/>
      <c r="I16" s="698"/>
      <c r="J16" s="710"/>
      <c r="K16" s="919"/>
      <c r="L16" s="921"/>
      <c r="M16" s="561"/>
      <c r="N16" s="560">
        <f t="shared" si="1"/>
        <v>0</v>
      </c>
      <c r="O16" s="562"/>
      <c r="P16" s="563">
        <f t="shared" si="2"/>
        <v>0</v>
      </c>
      <c r="Q16" s="561"/>
      <c r="R16" s="560">
        <f t="shared" si="3"/>
        <v>0</v>
      </c>
      <c r="S16" s="562"/>
      <c r="T16" s="564">
        <f t="shared" si="4"/>
        <v>0</v>
      </c>
    </row>
    <row r="17" spans="1:20" ht="13.5" customHeight="1" x14ac:dyDescent="0.15">
      <c r="A17" s="915">
        <f>+A15+1</f>
        <v>5</v>
      </c>
      <c r="B17" s="917" t="s">
        <v>453</v>
      </c>
      <c r="C17" s="907">
        <v>125</v>
      </c>
      <c r="D17" s="909">
        <v>49</v>
      </c>
      <c r="E17" s="520"/>
      <c r="F17" s="588"/>
      <c r="G17" s="699"/>
      <c r="H17" s="520"/>
      <c r="I17" s="560"/>
      <c r="J17" s="710"/>
      <c r="K17" s="919"/>
      <c r="L17" s="920">
        <f t="shared" ref="L17" si="7">+M17+M18+Q17+Q18</f>
        <v>0</v>
      </c>
      <c r="M17" s="561"/>
      <c r="N17" s="560">
        <f t="shared" si="1"/>
        <v>0</v>
      </c>
      <c r="O17" s="562"/>
      <c r="P17" s="563">
        <f t="shared" si="2"/>
        <v>0</v>
      </c>
      <c r="Q17" s="561"/>
      <c r="R17" s="560">
        <f t="shared" si="3"/>
        <v>0</v>
      </c>
      <c r="S17" s="562"/>
      <c r="T17" s="564">
        <f t="shared" si="4"/>
        <v>0</v>
      </c>
    </row>
    <row r="18" spans="1:20" ht="13.5" customHeight="1" x14ac:dyDescent="0.15">
      <c r="A18" s="915"/>
      <c r="B18" s="917"/>
      <c r="C18" s="908"/>
      <c r="D18" s="909"/>
      <c r="E18" s="520"/>
      <c r="F18" s="588"/>
      <c r="G18" s="699"/>
      <c r="H18" s="520"/>
      <c r="I18" s="698"/>
      <c r="J18" s="710"/>
      <c r="K18" s="919"/>
      <c r="L18" s="921"/>
      <c r="M18" s="561"/>
      <c r="N18" s="560">
        <f t="shared" si="1"/>
        <v>0</v>
      </c>
      <c r="O18" s="562"/>
      <c r="P18" s="563">
        <f t="shared" si="2"/>
        <v>0</v>
      </c>
      <c r="Q18" s="561"/>
      <c r="R18" s="560">
        <f t="shared" si="3"/>
        <v>0</v>
      </c>
      <c r="S18" s="562"/>
      <c r="T18" s="564">
        <f t="shared" si="4"/>
        <v>0</v>
      </c>
    </row>
    <row r="19" spans="1:20" ht="13.5" customHeight="1" x14ac:dyDescent="0.15">
      <c r="A19" s="915">
        <f>+A17+1</f>
        <v>6</v>
      </c>
      <c r="B19" s="917" t="s">
        <v>454</v>
      </c>
      <c r="C19" s="907">
        <v>150</v>
      </c>
      <c r="D19" s="909">
        <v>45</v>
      </c>
      <c r="E19" s="520"/>
      <c r="F19" s="588"/>
      <c r="G19" s="699"/>
      <c r="H19" s="520"/>
      <c r="I19" s="560"/>
      <c r="J19" s="710"/>
      <c r="K19" s="919"/>
      <c r="L19" s="920">
        <f t="shared" ref="L19" si="8">+M19+M20+Q19+Q20</f>
        <v>0</v>
      </c>
      <c r="M19" s="561"/>
      <c r="N19" s="560">
        <f t="shared" si="1"/>
        <v>0</v>
      </c>
      <c r="O19" s="562"/>
      <c r="P19" s="563">
        <f t="shared" si="2"/>
        <v>0</v>
      </c>
      <c r="Q19" s="561"/>
      <c r="R19" s="560">
        <f t="shared" si="3"/>
        <v>0</v>
      </c>
      <c r="S19" s="562"/>
      <c r="T19" s="564">
        <f t="shared" si="4"/>
        <v>0</v>
      </c>
    </row>
    <row r="20" spans="1:20" ht="13.5" customHeight="1" x14ac:dyDescent="0.15">
      <c r="A20" s="915"/>
      <c r="B20" s="917"/>
      <c r="C20" s="908"/>
      <c r="D20" s="909"/>
      <c r="E20" s="520"/>
      <c r="F20" s="588"/>
      <c r="G20" s="699"/>
      <c r="H20" s="520"/>
      <c r="I20" s="698"/>
      <c r="J20" s="710"/>
      <c r="K20" s="919"/>
      <c r="L20" s="921"/>
      <c r="M20" s="561"/>
      <c r="N20" s="560">
        <f t="shared" si="1"/>
        <v>0</v>
      </c>
      <c r="O20" s="562"/>
      <c r="P20" s="563">
        <f t="shared" si="2"/>
        <v>0</v>
      </c>
      <c r="Q20" s="561"/>
      <c r="R20" s="560">
        <f t="shared" si="3"/>
        <v>0</v>
      </c>
      <c r="S20" s="562"/>
      <c r="T20" s="564">
        <f t="shared" si="4"/>
        <v>0</v>
      </c>
    </row>
    <row r="21" spans="1:20" ht="13.5" customHeight="1" x14ac:dyDescent="0.15">
      <c r="A21" s="915">
        <f>+A19+1</f>
        <v>7</v>
      </c>
      <c r="B21" s="917" t="s">
        <v>455</v>
      </c>
      <c r="C21" s="907">
        <v>150</v>
      </c>
      <c r="D21" s="909">
        <v>95</v>
      </c>
      <c r="E21" s="520"/>
      <c r="F21" s="588"/>
      <c r="G21" s="699"/>
      <c r="H21" s="520"/>
      <c r="I21" s="560"/>
      <c r="J21" s="710"/>
      <c r="K21" s="919"/>
      <c r="L21" s="920">
        <f t="shared" ref="L21" si="9">+M21+M22+Q21+Q22</f>
        <v>0</v>
      </c>
      <c r="M21" s="561"/>
      <c r="N21" s="560">
        <f t="shared" si="1"/>
        <v>0</v>
      </c>
      <c r="O21" s="562"/>
      <c r="P21" s="563">
        <f t="shared" si="2"/>
        <v>0</v>
      </c>
      <c r="Q21" s="561"/>
      <c r="R21" s="560">
        <f t="shared" si="3"/>
        <v>0</v>
      </c>
      <c r="S21" s="562"/>
      <c r="T21" s="564">
        <f>IF(R21=0,0,S21/R21*100)</f>
        <v>0</v>
      </c>
    </row>
    <row r="22" spans="1:20" ht="13.5" customHeight="1" x14ac:dyDescent="0.15">
      <c r="A22" s="915"/>
      <c r="B22" s="917"/>
      <c r="C22" s="908"/>
      <c r="D22" s="909"/>
      <c r="E22" s="520"/>
      <c r="F22" s="588"/>
      <c r="G22" s="699"/>
      <c r="H22" s="520"/>
      <c r="I22" s="698"/>
      <c r="J22" s="710"/>
      <c r="K22" s="919"/>
      <c r="L22" s="921"/>
      <c r="M22" s="561"/>
      <c r="N22" s="560">
        <f t="shared" si="1"/>
        <v>0</v>
      </c>
      <c r="O22" s="562"/>
      <c r="P22" s="563">
        <f t="shared" si="2"/>
        <v>0</v>
      </c>
      <c r="Q22" s="561"/>
      <c r="R22" s="560">
        <f t="shared" si="3"/>
        <v>0</v>
      </c>
      <c r="S22" s="562"/>
      <c r="T22" s="564">
        <f t="shared" si="4"/>
        <v>0</v>
      </c>
    </row>
    <row r="23" spans="1:20" ht="13.5" customHeight="1" x14ac:dyDescent="0.15">
      <c r="A23" s="915">
        <f>+A21+1</f>
        <v>8</v>
      </c>
      <c r="B23" s="917" t="s">
        <v>456</v>
      </c>
      <c r="C23" s="907">
        <v>150</v>
      </c>
      <c r="D23" s="909">
        <v>88</v>
      </c>
      <c r="E23" s="520"/>
      <c r="F23" s="588"/>
      <c r="G23" s="699"/>
      <c r="H23" s="520"/>
      <c r="I23" s="560"/>
      <c r="J23" s="710"/>
      <c r="K23" s="919"/>
      <c r="L23" s="920">
        <f t="shared" ref="L23" si="10">+M23+M24+Q23+Q24</f>
        <v>0</v>
      </c>
      <c r="M23" s="561"/>
      <c r="N23" s="560">
        <f t="shared" si="1"/>
        <v>0</v>
      </c>
      <c r="O23" s="562"/>
      <c r="P23" s="563">
        <f t="shared" si="2"/>
        <v>0</v>
      </c>
      <c r="Q23" s="561"/>
      <c r="R23" s="560">
        <f t="shared" si="3"/>
        <v>0</v>
      </c>
      <c r="S23" s="562"/>
      <c r="T23" s="564">
        <f t="shared" si="4"/>
        <v>0</v>
      </c>
    </row>
    <row r="24" spans="1:20" ht="13.5" customHeight="1" x14ac:dyDescent="0.15">
      <c r="A24" s="915"/>
      <c r="B24" s="917"/>
      <c r="C24" s="908"/>
      <c r="D24" s="909"/>
      <c r="E24" s="520"/>
      <c r="F24" s="588"/>
      <c r="G24" s="699"/>
      <c r="H24" s="520"/>
      <c r="I24" s="698"/>
      <c r="J24" s="710"/>
      <c r="K24" s="919"/>
      <c r="L24" s="921"/>
      <c r="M24" s="561"/>
      <c r="N24" s="560">
        <f t="shared" si="1"/>
        <v>0</v>
      </c>
      <c r="O24" s="562"/>
      <c r="P24" s="563">
        <f t="shared" si="2"/>
        <v>0</v>
      </c>
      <c r="Q24" s="561"/>
      <c r="R24" s="560">
        <f t="shared" si="3"/>
        <v>0</v>
      </c>
      <c r="S24" s="562"/>
      <c r="T24" s="564">
        <f t="shared" si="4"/>
        <v>0</v>
      </c>
    </row>
    <row r="25" spans="1:20" ht="13.5" customHeight="1" x14ac:dyDescent="0.15">
      <c r="A25" s="915">
        <f>+A23+1</f>
        <v>9</v>
      </c>
      <c r="B25" s="917" t="s">
        <v>457</v>
      </c>
      <c r="C25" s="907">
        <v>225</v>
      </c>
      <c r="D25" s="909">
        <v>114</v>
      </c>
      <c r="E25" s="520"/>
      <c r="F25" s="588"/>
      <c r="G25" s="699"/>
      <c r="H25" s="520"/>
      <c r="I25" s="560"/>
      <c r="J25" s="710"/>
      <c r="K25" s="919"/>
      <c r="L25" s="920">
        <f t="shared" ref="L25" si="11">+M25+M26+Q25+Q26</f>
        <v>0</v>
      </c>
      <c r="M25" s="561"/>
      <c r="N25" s="560">
        <f t="shared" si="1"/>
        <v>0</v>
      </c>
      <c r="O25" s="562"/>
      <c r="P25" s="563">
        <f t="shared" si="2"/>
        <v>0</v>
      </c>
      <c r="Q25" s="561"/>
      <c r="R25" s="560">
        <f t="shared" si="3"/>
        <v>0</v>
      </c>
      <c r="S25" s="562"/>
      <c r="T25" s="564">
        <f t="shared" si="4"/>
        <v>0</v>
      </c>
    </row>
    <row r="26" spans="1:20" ht="13.5" customHeight="1" x14ac:dyDescent="0.15">
      <c r="A26" s="915"/>
      <c r="B26" s="917"/>
      <c r="C26" s="908"/>
      <c r="D26" s="909"/>
      <c r="E26" s="520"/>
      <c r="F26" s="588"/>
      <c r="G26" s="699"/>
      <c r="H26" s="520"/>
      <c r="I26" s="698"/>
      <c r="J26" s="710"/>
      <c r="K26" s="919"/>
      <c r="L26" s="921"/>
      <c r="M26" s="561"/>
      <c r="N26" s="560">
        <f t="shared" si="1"/>
        <v>0</v>
      </c>
      <c r="O26" s="562"/>
      <c r="P26" s="563">
        <f t="shared" si="2"/>
        <v>0</v>
      </c>
      <c r="Q26" s="561"/>
      <c r="R26" s="560">
        <f t="shared" si="3"/>
        <v>0</v>
      </c>
      <c r="S26" s="562"/>
      <c r="T26" s="564">
        <f t="shared" si="4"/>
        <v>0</v>
      </c>
    </row>
    <row r="27" spans="1:20" ht="13.5" customHeight="1" x14ac:dyDescent="0.15">
      <c r="A27" s="915">
        <f>+A25+1</f>
        <v>10</v>
      </c>
      <c r="B27" s="917" t="s">
        <v>458</v>
      </c>
      <c r="C27" s="907">
        <v>100</v>
      </c>
      <c r="D27" s="909">
        <v>54</v>
      </c>
      <c r="E27" s="520"/>
      <c r="F27" s="588"/>
      <c r="G27" s="699"/>
      <c r="H27" s="520"/>
      <c r="I27" s="560"/>
      <c r="J27" s="710"/>
      <c r="K27" s="919"/>
      <c r="L27" s="920">
        <f t="shared" ref="L27" si="12">+M27+M28+Q27+Q28</f>
        <v>0</v>
      </c>
      <c r="M27" s="561"/>
      <c r="N27" s="560">
        <f t="shared" si="1"/>
        <v>0</v>
      </c>
      <c r="O27" s="562"/>
      <c r="P27" s="563">
        <f t="shared" si="2"/>
        <v>0</v>
      </c>
      <c r="Q27" s="561"/>
      <c r="R27" s="560">
        <f t="shared" si="3"/>
        <v>0</v>
      </c>
      <c r="S27" s="562"/>
      <c r="T27" s="564">
        <f t="shared" si="4"/>
        <v>0</v>
      </c>
    </row>
    <row r="28" spans="1:20" ht="13.5" customHeight="1" x14ac:dyDescent="0.15">
      <c r="A28" s="915"/>
      <c r="B28" s="917"/>
      <c r="C28" s="908"/>
      <c r="D28" s="909"/>
      <c r="E28" s="520"/>
      <c r="F28" s="588"/>
      <c r="G28" s="699"/>
      <c r="H28" s="520"/>
      <c r="I28" s="698"/>
      <c r="J28" s="710"/>
      <c r="K28" s="919"/>
      <c r="L28" s="921"/>
      <c r="M28" s="561"/>
      <c r="N28" s="560">
        <f t="shared" si="1"/>
        <v>0</v>
      </c>
      <c r="O28" s="562"/>
      <c r="P28" s="563">
        <f t="shared" si="2"/>
        <v>0</v>
      </c>
      <c r="Q28" s="561"/>
      <c r="R28" s="560">
        <f t="shared" si="3"/>
        <v>0</v>
      </c>
      <c r="S28" s="562"/>
      <c r="T28" s="564">
        <f t="shared" si="4"/>
        <v>0</v>
      </c>
    </row>
    <row r="29" spans="1:20" ht="13.5" customHeight="1" x14ac:dyDescent="0.15">
      <c r="A29" s="915">
        <f>+A27+1</f>
        <v>11</v>
      </c>
      <c r="B29" s="917" t="s">
        <v>459</v>
      </c>
      <c r="C29" s="907">
        <v>150</v>
      </c>
      <c r="D29" s="909">
        <v>109</v>
      </c>
      <c r="E29" s="520"/>
      <c r="F29" s="588"/>
      <c r="G29" s="699"/>
      <c r="H29" s="520"/>
      <c r="I29" s="560"/>
      <c r="J29" s="710"/>
      <c r="K29" s="919"/>
      <c r="L29" s="920">
        <f t="shared" ref="L29" si="13">+M29+M30+Q29+Q30</f>
        <v>0</v>
      </c>
      <c r="M29" s="561"/>
      <c r="N29" s="560">
        <f t="shared" si="1"/>
        <v>0</v>
      </c>
      <c r="O29" s="562"/>
      <c r="P29" s="563">
        <f t="shared" si="2"/>
        <v>0</v>
      </c>
      <c r="Q29" s="561"/>
      <c r="R29" s="560">
        <f t="shared" si="3"/>
        <v>0</v>
      </c>
      <c r="S29" s="562"/>
      <c r="T29" s="564">
        <f t="shared" si="4"/>
        <v>0</v>
      </c>
    </row>
    <row r="30" spans="1:20" ht="13.5" customHeight="1" x14ac:dyDescent="0.15">
      <c r="A30" s="915"/>
      <c r="B30" s="917"/>
      <c r="C30" s="908"/>
      <c r="D30" s="909"/>
      <c r="E30" s="520"/>
      <c r="F30" s="588"/>
      <c r="G30" s="699"/>
      <c r="H30" s="520"/>
      <c r="I30" s="698"/>
      <c r="J30" s="710"/>
      <c r="K30" s="919"/>
      <c r="L30" s="921"/>
      <c r="M30" s="561"/>
      <c r="N30" s="560">
        <f t="shared" si="1"/>
        <v>0</v>
      </c>
      <c r="O30" s="562"/>
      <c r="P30" s="563">
        <f t="shared" si="2"/>
        <v>0</v>
      </c>
      <c r="Q30" s="561"/>
      <c r="R30" s="560">
        <f t="shared" si="3"/>
        <v>0</v>
      </c>
      <c r="S30" s="562"/>
      <c r="T30" s="564">
        <f t="shared" si="4"/>
        <v>0</v>
      </c>
    </row>
    <row r="31" spans="1:20" ht="13.5" customHeight="1" x14ac:dyDescent="0.15">
      <c r="A31" s="915">
        <f>+A29+1</f>
        <v>12</v>
      </c>
      <c r="B31" s="917" t="s">
        <v>460</v>
      </c>
      <c r="C31" s="907">
        <v>150</v>
      </c>
      <c r="D31" s="909">
        <v>103</v>
      </c>
      <c r="E31" s="520"/>
      <c r="F31" s="588"/>
      <c r="G31" s="699"/>
      <c r="H31" s="520"/>
      <c r="I31" s="560"/>
      <c r="J31" s="710"/>
      <c r="K31" s="919"/>
      <c r="L31" s="920">
        <f t="shared" ref="L31" si="14">+M31+M32+Q31+Q32</f>
        <v>0</v>
      </c>
      <c r="M31" s="561"/>
      <c r="N31" s="560">
        <f t="shared" si="1"/>
        <v>0</v>
      </c>
      <c r="O31" s="562"/>
      <c r="P31" s="563">
        <f t="shared" si="2"/>
        <v>0</v>
      </c>
      <c r="Q31" s="561"/>
      <c r="R31" s="560">
        <f t="shared" si="3"/>
        <v>0</v>
      </c>
      <c r="S31" s="562"/>
      <c r="T31" s="564">
        <f t="shared" si="4"/>
        <v>0</v>
      </c>
    </row>
    <row r="32" spans="1:20" ht="13.5" customHeight="1" x14ac:dyDescent="0.15">
      <c r="A32" s="915"/>
      <c r="B32" s="917"/>
      <c r="C32" s="908"/>
      <c r="D32" s="909"/>
      <c r="E32" s="520"/>
      <c r="F32" s="588"/>
      <c r="G32" s="699"/>
      <c r="H32" s="520"/>
      <c r="I32" s="698"/>
      <c r="J32" s="710"/>
      <c r="K32" s="919"/>
      <c r="L32" s="921"/>
      <c r="M32" s="561"/>
      <c r="N32" s="560">
        <f t="shared" si="1"/>
        <v>0</v>
      </c>
      <c r="O32" s="562"/>
      <c r="P32" s="563">
        <f t="shared" si="2"/>
        <v>0</v>
      </c>
      <c r="Q32" s="561"/>
      <c r="R32" s="560">
        <f t="shared" si="3"/>
        <v>0</v>
      </c>
      <c r="S32" s="562"/>
      <c r="T32" s="564">
        <f t="shared" si="4"/>
        <v>0</v>
      </c>
    </row>
    <row r="33" spans="1:20" ht="13.5" customHeight="1" x14ac:dyDescent="0.15">
      <c r="A33" s="915">
        <f>+A31+1</f>
        <v>13</v>
      </c>
      <c r="B33" s="917" t="s">
        <v>461</v>
      </c>
      <c r="C33" s="907">
        <v>150</v>
      </c>
      <c r="D33" s="909">
        <v>71</v>
      </c>
      <c r="E33" s="520"/>
      <c r="F33" s="588"/>
      <c r="G33" s="699"/>
      <c r="H33" s="520"/>
      <c r="I33" s="560"/>
      <c r="J33" s="710"/>
      <c r="K33" s="919"/>
      <c r="L33" s="920">
        <f t="shared" ref="L33" si="15">+M33+M34+Q33+Q34</f>
        <v>0</v>
      </c>
      <c r="M33" s="561"/>
      <c r="N33" s="560">
        <f t="shared" si="1"/>
        <v>0</v>
      </c>
      <c r="O33" s="562"/>
      <c r="P33" s="563">
        <f t="shared" si="2"/>
        <v>0</v>
      </c>
      <c r="Q33" s="561"/>
      <c r="R33" s="560">
        <f t="shared" si="3"/>
        <v>0</v>
      </c>
      <c r="S33" s="562"/>
      <c r="T33" s="564">
        <f t="shared" si="4"/>
        <v>0</v>
      </c>
    </row>
    <row r="34" spans="1:20" ht="13.5" customHeight="1" x14ac:dyDescent="0.15">
      <c r="A34" s="915"/>
      <c r="B34" s="917"/>
      <c r="C34" s="908"/>
      <c r="D34" s="909"/>
      <c r="E34" s="520"/>
      <c r="F34" s="588"/>
      <c r="G34" s="699"/>
      <c r="H34" s="520"/>
      <c r="I34" s="560"/>
      <c r="J34" s="710"/>
      <c r="K34" s="919"/>
      <c r="L34" s="921"/>
      <c r="M34" s="561"/>
      <c r="N34" s="560">
        <f t="shared" si="1"/>
        <v>0</v>
      </c>
      <c r="O34" s="562"/>
      <c r="P34" s="563">
        <f t="shared" si="2"/>
        <v>0</v>
      </c>
      <c r="Q34" s="561"/>
      <c r="R34" s="560">
        <f t="shared" si="3"/>
        <v>0</v>
      </c>
      <c r="S34" s="562"/>
      <c r="T34" s="564">
        <f t="shared" si="4"/>
        <v>0</v>
      </c>
    </row>
    <row r="35" spans="1:20" ht="13.5" customHeight="1" x14ac:dyDescent="0.15">
      <c r="A35" s="915">
        <f>+A33+1</f>
        <v>14</v>
      </c>
      <c r="B35" s="917" t="s">
        <v>462</v>
      </c>
      <c r="C35" s="907">
        <v>105</v>
      </c>
      <c r="D35" s="909">
        <v>46</v>
      </c>
      <c r="E35" s="520"/>
      <c r="F35" s="588"/>
      <c r="G35" s="699"/>
      <c r="H35" s="520"/>
      <c r="I35" s="560"/>
      <c r="J35" s="710"/>
      <c r="K35" s="919"/>
      <c r="L35" s="920">
        <f t="shared" ref="L35" si="16">+M35+M36+Q35+Q36</f>
        <v>0</v>
      </c>
      <c r="M35" s="561"/>
      <c r="N35" s="560">
        <f t="shared" si="1"/>
        <v>0</v>
      </c>
      <c r="O35" s="562"/>
      <c r="P35" s="563">
        <f t="shared" si="2"/>
        <v>0</v>
      </c>
      <c r="Q35" s="561"/>
      <c r="R35" s="560">
        <f t="shared" si="3"/>
        <v>0</v>
      </c>
      <c r="S35" s="562"/>
      <c r="T35" s="564">
        <f t="shared" si="4"/>
        <v>0</v>
      </c>
    </row>
    <row r="36" spans="1:20" ht="13.5" customHeight="1" x14ac:dyDescent="0.15">
      <c r="A36" s="915"/>
      <c r="B36" s="917"/>
      <c r="C36" s="908"/>
      <c r="D36" s="909"/>
      <c r="E36" s="520"/>
      <c r="F36" s="588"/>
      <c r="G36" s="699"/>
      <c r="H36" s="520"/>
      <c r="I36" s="698"/>
      <c r="J36" s="710"/>
      <c r="K36" s="919"/>
      <c r="L36" s="921"/>
      <c r="M36" s="561"/>
      <c r="N36" s="560">
        <f t="shared" si="1"/>
        <v>0</v>
      </c>
      <c r="O36" s="562"/>
      <c r="P36" s="563">
        <f t="shared" si="2"/>
        <v>0</v>
      </c>
      <c r="Q36" s="561"/>
      <c r="R36" s="560">
        <f t="shared" si="3"/>
        <v>0</v>
      </c>
      <c r="S36" s="562"/>
      <c r="T36" s="564">
        <f t="shared" si="4"/>
        <v>0</v>
      </c>
    </row>
    <row r="37" spans="1:20" ht="13.5" customHeight="1" x14ac:dyDescent="0.15">
      <c r="A37" s="915">
        <f>+A35+1</f>
        <v>15</v>
      </c>
      <c r="B37" s="917" t="s">
        <v>463</v>
      </c>
      <c r="C37" s="907">
        <v>100</v>
      </c>
      <c r="D37" s="909">
        <v>75</v>
      </c>
      <c r="E37" s="520"/>
      <c r="F37" s="588"/>
      <c r="G37" s="699"/>
      <c r="H37" s="520"/>
      <c r="I37" s="560"/>
      <c r="J37" s="710"/>
      <c r="K37" s="919"/>
      <c r="L37" s="920">
        <f t="shared" ref="L37" si="17">+M37+M38+Q37+Q38</f>
        <v>0</v>
      </c>
      <c r="M37" s="561"/>
      <c r="N37" s="560">
        <f t="shared" si="1"/>
        <v>0</v>
      </c>
      <c r="O37" s="562"/>
      <c r="P37" s="563">
        <f t="shared" si="2"/>
        <v>0</v>
      </c>
      <c r="Q37" s="561"/>
      <c r="R37" s="560">
        <f t="shared" si="3"/>
        <v>0</v>
      </c>
      <c r="S37" s="562"/>
      <c r="T37" s="564">
        <f t="shared" si="4"/>
        <v>0</v>
      </c>
    </row>
    <row r="38" spans="1:20" ht="13.5" customHeight="1" x14ac:dyDescent="0.15">
      <c r="A38" s="915"/>
      <c r="B38" s="917"/>
      <c r="C38" s="908"/>
      <c r="D38" s="909"/>
      <c r="E38" s="520"/>
      <c r="F38" s="588"/>
      <c r="G38" s="699"/>
      <c r="H38" s="520"/>
      <c r="I38" s="698"/>
      <c r="J38" s="710"/>
      <c r="K38" s="919"/>
      <c r="L38" s="921"/>
      <c r="M38" s="561"/>
      <c r="N38" s="560">
        <f t="shared" si="1"/>
        <v>0</v>
      </c>
      <c r="O38" s="562"/>
      <c r="P38" s="563">
        <f t="shared" si="2"/>
        <v>0</v>
      </c>
      <c r="Q38" s="561"/>
      <c r="R38" s="560">
        <f t="shared" si="3"/>
        <v>0</v>
      </c>
      <c r="S38" s="562"/>
      <c r="T38" s="564">
        <f t="shared" si="4"/>
        <v>0</v>
      </c>
    </row>
    <row r="39" spans="1:20" ht="13.5" customHeight="1" x14ac:dyDescent="0.15">
      <c r="A39" s="915">
        <f>+A37+1</f>
        <v>16</v>
      </c>
      <c r="B39" s="917" t="s">
        <v>464</v>
      </c>
      <c r="C39" s="907">
        <v>250</v>
      </c>
      <c r="D39" s="909">
        <v>90</v>
      </c>
      <c r="E39" s="520"/>
      <c r="F39" s="588"/>
      <c r="G39" s="699"/>
      <c r="H39" s="520"/>
      <c r="I39" s="560"/>
      <c r="J39" s="710"/>
      <c r="K39" s="919"/>
      <c r="L39" s="920">
        <f t="shared" ref="L39" si="18">+M39+M40+Q39+Q40</f>
        <v>0</v>
      </c>
      <c r="M39" s="561"/>
      <c r="N39" s="560">
        <f t="shared" si="1"/>
        <v>0</v>
      </c>
      <c r="O39" s="562"/>
      <c r="P39" s="563">
        <f t="shared" si="2"/>
        <v>0</v>
      </c>
      <c r="Q39" s="561"/>
      <c r="R39" s="560">
        <f t="shared" si="3"/>
        <v>0</v>
      </c>
      <c r="S39" s="562"/>
      <c r="T39" s="564">
        <f t="shared" si="4"/>
        <v>0</v>
      </c>
    </row>
    <row r="40" spans="1:20" ht="13.5" customHeight="1" x14ac:dyDescent="0.15">
      <c r="A40" s="915"/>
      <c r="B40" s="917"/>
      <c r="C40" s="908"/>
      <c r="D40" s="909"/>
      <c r="E40" s="520"/>
      <c r="F40" s="588"/>
      <c r="G40" s="699"/>
      <c r="H40" s="520"/>
      <c r="I40" s="698"/>
      <c r="J40" s="710"/>
      <c r="K40" s="919"/>
      <c r="L40" s="921"/>
      <c r="M40" s="561"/>
      <c r="N40" s="560">
        <f t="shared" si="1"/>
        <v>0</v>
      </c>
      <c r="O40" s="562"/>
      <c r="P40" s="563">
        <f t="shared" si="2"/>
        <v>0</v>
      </c>
      <c r="Q40" s="561"/>
      <c r="R40" s="560">
        <f t="shared" si="3"/>
        <v>0</v>
      </c>
      <c r="S40" s="562"/>
      <c r="T40" s="564">
        <f t="shared" si="4"/>
        <v>0</v>
      </c>
    </row>
    <row r="41" spans="1:20" ht="13.5" customHeight="1" x14ac:dyDescent="0.15">
      <c r="A41" s="915">
        <f>+A39+1</f>
        <v>17</v>
      </c>
      <c r="B41" s="917" t="s">
        <v>609</v>
      </c>
      <c r="C41" s="907">
        <v>450</v>
      </c>
      <c r="D41" s="909">
        <v>140</v>
      </c>
      <c r="E41" s="520"/>
      <c r="F41" s="588"/>
      <c r="G41" s="699"/>
      <c r="H41" s="520"/>
      <c r="I41" s="560"/>
      <c r="J41" s="710"/>
      <c r="K41" s="919"/>
      <c r="L41" s="920">
        <f t="shared" ref="L41" si="19">+M41+M42+Q41+Q42</f>
        <v>0</v>
      </c>
      <c r="M41" s="561"/>
      <c r="N41" s="560">
        <f t="shared" si="1"/>
        <v>0</v>
      </c>
      <c r="O41" s="562"/>
      <c r="P41" s="563">
        <f t="shared" si="2"/>
        <v>0</v>
      </c>
      <c r="Q41" s="561"/>
      <c r="R41" s="560">
        <f t="shared" si="3"/>
        <v>0</v>
      </c>
      <c r="S41" s="562"/>
      <c r="T41" s="564">
        <f t="shared" si="4"/>
        <v>0</v>
      </c>
    </row>
    <row r="42" spans="1:20" ht="13.5" customHeight="1" x14ac:dyDescent="0.15">
      <c r="A42" s="915"/>
      <c r="B42" s="917"/>
      <c r="C42" s="908"/>
      <c r="D42" s="909"/>
      <c r="E42" s="520"/>
      <c r="F42" s="588"/>
      <c r="G42" s="699"/>
      <c r="H42" s="520"/>
      <c r="I42" s="698"/>
      <c r="J42" s="710"/>
      <c r="K42" s="919"/>
      <c r="L42" s="921"/>
      <c r="M42" s="561"/>
      <c r="N42" s="560">
        <f t="shared" si="1"/>
        <v>0</v>
      </c>
      <c r="O42" s="562"/>
      <c r="P42" s="563">
        <f t="shared" si="2"/>
        <v>0</v>
      </c>
      <c r="Q42" s="561"/>
      <c r="R42" s="560">
        <f t="shared" si="3"/>
        <v>0</v>
      </c>
      <c r="S42" s="562"/>
      <c r="T42" s="564">
        <f t="shared" si="4"/>
        <v>0</v>
      </c>
    </row>
    <row r="43" spans="1:20" ht="13.5" customHeight="1" x14ac:dyDescent="0.15">
      <c r="A43" s="915">
        <f>+A41+1</f>
        <v>18</v>
      </c>
      <c r="B43" s="917" t="s">
        <v>465</v>
      </c>
      <c r="C43" s="907">
        <v>200</v>
      </c>
      <c r="D43" s="909">
        <v>72</v>
      </c>
      <c r="E43" s="520"/>
      <c r="F43" s="588"/>
      <c r="G43" s="699"/>
      <c r="H43" s="520"/>
      <c r="I43" s="560"/>
      <c r="J43" s="710"/>
      <c r="K43" s="919"/>
      <c r="L43" s="920">
        <f t="shared" ref="L43" si="20">+M43+M44+Q43+Q44</f>
        <v>0</v>
      </c>
      <c r="M43" s="561"/>
      <c r="N43" s="560">
        <f t="shared" si="1"/>
        <v>0</v>
      </c>
      <c r="O43" s="562"/>
      <c r="P43" s="563">
        <f t="shared" si="2"/>
        <v>0</v>
      </c>
      <c r="Q43" s="561"/>
      <c r="R43" s="560">
        <f t="shared" si="3"/>
        <v>0</v>
      </c>
      <c r="S43" s="562"/>
      <c r="T43" s="564">
        <f t="shared" si="4"/>
        <v>0</v>
      </c>
    </row>
    <row r="44" spans="1:20" ht="13.5" customHeight="1" x14ac:dyDescent="0.15">
      <c r="A44" s="915"/>
      <c r="B44" s="917"/>
      <c r="C44" s="908"/>
      <c r="D44" s="909"/>
      <c r="E44" s="520"/>
      <c r="F44" s="588"/>
      <c r="G44" s="699"/>
      <c r="H44" s="520"/>
      <c r="I44" s="698"/>
      <c r="J44" s="710"/>
      <c r="K44" s="919"/>
      <c r="L44" s="921"/>
      <c r="M44" s="561"/>
      <c r="N44" s="560">
        <f t="shared" si="1"/>
        <v>0</v>
      </c>
      <c r="O44" s="562"/>
      <c r="P44" s="563">
        <f t="shared" si="2"/>
        <v>0</v>
      </c>
      <c r="Q44" s="561"/>
      <c r="R44" s="560">
        <f t="shared" si="3"/>
        <v>0</v>
      </c>
      <c r="S44" s="562"/>
      <c r="T44" s="564">
        <f t="shared" si="4"/>
        <v>0</v>
      </c>
    </row>
    <row r="45" spans="1:20" ht="13.5" customHeight="1" x14ac:dyDescent="0.15">
      <c r="A45" s="915">
        <f>+A43+1</f>
        <v>19</v>
      </c>
      <c r="B45" s="917" t="s">
        <v>466</v>
      </c>
      <c r="C45" s="907">
        <v>150</v>
      </c>
      <c r="D45" s="909">
        <v>75</v>
      </c>
      <c r="E45" s="520"/>
      <c r="F45" s="588"/>
      <c r="G45" s="699"/>
      <c r="H45" s="520"/>
      <c r="I45" s="560"/>
      <c r="J45" s="710"/>
      <c r="K45" s="919"/>
      <c r="L45" s="920">
        <f t="shared" ref="L45" si="21">+M45+M46+Q45+Q46</f>
        <v>0</v>
      </c>
      <c r="M45" s="561"/>
      <c r="N45" s="560">
        <f t="shared" si="1"/>
        <v>0</v>
      </c>
      <c r="O45" s="562"/>
      <c r="P45" s="563">
        <f t="shared" si="2"/>
        <v>0</v>
      </c>
      <c r="Q45" s="561"/>
      <c r="R45" s="560">
        <f t="shared" si="3"/>
        <v>0</v>
      </c>
      <c r="S45" s="562"/>
      <c r="T45" s="564">
        <f t="shared" si="4"/>
        <v>0</v>
      </c>
    </row>
    <row r="46" spans="1:20" ht="13.5" customHeight="1" x14ac:dyDescent="0.15">
      <c r="A46" s="915"/>
      <c r="B46" s="917"/>
      <c r="C46" s="908"/>
      <c r="D46" s="909"/>
      <c r="E46" s="520"/>
      <c r="F46" s="588"/>
      <c r="G46" s="699"/>
      <c r="H46" s="520"/>
      <c r="I46" s="698"/>
      <c r="J46" s="710"/>
      <c r="K46" s="919"/>
      <c r="L46" s="921"/>
      <c r="M46" s="561"/>
      <c r="N46" s="560">
        <f t="shared" si="1"/>
        <v>0</v>
      </c>
      <c r="O46" s="562"/>
      <c r="P46" s="563">
        <f t="shared" si="2"/>
        <v>0</v>
      </c>
      <c r="Q46" s="561"/>
      <c r="R46" s="560">
        <f t="shared" si="3"/>
        <v>0</v>
      </c>
      <c r="S46" s="562"/>
      <c r="T46" s="564">
        <f t="shared" si="4"/>
        <v>0</v>
      </c>
    </row>
    <row r="47" spans="1:20" ht="13.5" customHeight="1" x14ac:dyDescent="0.15">
      <c r="A47" s="915">
        <f>+A45+1</f>
        <v>20</v>
      </c>
      <c r="B47" s="917" t="s">
        <v>467</v>
      </c>
      <c r="C47" s="907">
        <v>150</v>
      </c>
      <c r="D47" s="909">
        <v>94</v>
      </c>
      <c r="E47" s="520"/>
      <c r="F47" s="588"/>
      <c r="G47" s="699"/>
      <c r="H47" s="520"/>
      <c r="I47" s="560"/>
      <c r="J47" s="710"/>
      <c r="K47" s="919"/>
      <c r="L47" s="920">
        <f t="shared" ref="L47" si="22">+M47+M48+Q47+Q48</f>
        <v>0</v>
      </c>
      <c r="M47" s="561"/>
      <c r="N47" s="560">
        <f t="shared" si="1"/>
        <v>0</v>
      </c>
      <c r="O47" s="562"/>
      <c r="P47" s="563">
        <f t="shared" si="2"/>
        <v>0</v>
      </c>
      <c r="Q47" s="561"/>
      <c r="R47" s="560">
        <f t="shared" si="3"/>
        <v>0</v>
      </c>
      <c r="S47" s="562"/>
      <c r="T47" s="564">
        <f t="shared" si="4"/>
        <v>0</v>
      </c>
    </row>
    <row r="48" spans="1:20" ht="13.5" customHeight="1" x14ac:dyDescent="0.15">
      <c r="A48" s="915"/>
      <c r="B48" s="917"/>
      <c r="C48" s="908"/>
      <c r="D48" s="909"/>
      <c r="E48" s="520"/>
      <c r="F48" s="588"/>
      <c r="G48" s="699"/>
      <c r="H48" s="520"/>
      <c r="I48" s="698"/>
      <c r="J48" s="710"/>
      <c r="K48" s="919"/>
      <c r="L48" s="921"/>
      <c r="M48" s="561"/>
      <c r="N48" s="560">
        <f t="shared" si="1"/>
        <v>0</v>
      </c>
      <c r="O48" s="562"/>
      <c r="P48" s="563">
        <f t="shared" si="2"/>
        <v>0</v>
      </c>
      <c r="Q48" s="561"/>
      <c r="R48" s="560">
        <f t="shared" si="3"/>
        <v>0</v>
      </c>
      <c r="S48" s="562"/>
      <c r="T48" s="564">
        <f t="shared" si="4"/>
        <v>0</v>
      </c>
    </row>
    <row r="49" spans="1:20" ht="13.5" customHeight="1" x14ac:dyDescent="0.15">
      <c r="A49" s="915">
        <f>+A47+1</f>
        <v>21</v>
      </c>
      <c r="B49" s="917" t="s">
        <v>468</v>
      </c>
      <c r="C49" s="907">
        <v>350</v>
      </c>
      <c r="D49" s="909">
        <v>150</v>
      </c>
      <c r="E49" s="520"/>
      <c r="F49" s="588"/>
      <c r="G49" s="699"/>
      <c r="H49" s="520"/>
      <c r="I49" s="560"/>
      <c r="J49" s="710"/>
      <c r="K49" s="919"/>
      <c r="L49" s="920">
        <f t="shared" ref="L49" si="23">+M49+M50+Q49+Q50</f>
        <v>0</v>
      </c>
      <c r="M49" s="561"/>
      <c r="N49" s="560">
        <f t="shared" si="1"/>
        <v>0</v>
      </c>
      <c r="O49" s="562"/>
      <c r="P49" s="563">
        <f t="shared" si="2"/>
        <v>0</v>
      </c>
      <c r="Q49" s="561"/>
      <c r="R49" s="560">
        <f t="shared" si="3"/>
        <v>0</v>
      </c>
      <c r="S49" s="562"/>
      <c r="T49" s="564">
        <f t="shared" si="4"/>
        <v>0</v>
      </c>
    </row>
    <row r="50" spans="1:20" ht="13.5" customHeight="1" x14ac:dyDescent="0.15">
      <c r="A50" s="915"/>
      <c r="B50" s="917"/>
      <c r="C50" s="908"/>
      <c r="D50" s="909"/>
      <c r="E50" s="520"/>
      <c r="F50" s="588"/>
      <c r="G50" s="699"/>
      <c r="H50" s="520"/>
      <c r="I50" s="698"/>
      <c r="J50" s="710"/>
      <c r="K50" s="919"/>
      <c r="L50" s="921"/>
      <c r="M50" s="561"/>
      <c r="N50" s="560">
        <f t="shared" si="1"/>
        <v>0</v>
      </c>
      <c r="O50" s="562"/>
      <c r="P50" s="563">
        <f t="shared" si="2"/>
        <v>0</v>
      </c>
      <c r="Q50" s="561"/>
      <c r="R50" s="560">
        <f t="shared" si="3"/>
        <v>0</v>
      </c>
      <c r="S50" s="562"/>
      <c r="T50" s="564">
        <f t="shared" si="4"/>
        <v>0</v>
      </c>
    </row>
    <row r="51" spans="1:20" ht="13.5" customHeight="1" x14ac:dyDescent="0.15">
      <c r="A51" s="915">
        <f>+A49+1</f>
        <v>22</v>
      </c>
      <c r="B51" s="917" t="s">
        <v>469</v>
      </c>
      <c r="C51" s="907">
        <v>100</v>
      </c>
      <c r="D51" s="909">
        <v>64</v>
      </c>
      <c r="E51" s="520"/>
      <c r="F51" s="588"/>
      <c r="G51" s="699"/>
      <c r="H51" s="520"/>
      <c r="I51" s="560"/>
      <c r="J51" s="710"/>
      <c r="K51" s="919"/>
      <c r="L51" s="920">
        <f t="shared" ref="L51" si="24">+M51+M52+Q51+Q52</f>
        <v>0</v>
      </c>
      <c r="M51" s="561"/>
      <c r="N51" s="560">
        <f t="shared" si="1"/>
        <v>0</v>
      </c>
      <c r="O51" s="562"/>
      <c r="P51" s="563">
        <f t="shared" si="2"/>
        <v>0</v>
      </c>
      <c r="Q51" s="561"/>
      <c r="R51" s="560">
        <f t="shared" si="3"/>
        <v>0</v>
      </c>
      <c r="S51" s="562"/>
      <c r="T51" s="564">
        <f t="shared" si="4"/>
        <v>0</v>
      </c>
    </row>
    <row r="52" spans="1:20" ht="13.5" customHeight="1" x14ac:dyDescent="0.15">
      <c r="A52" s="915"/>
      <c r="B52" s="917"/>
      <c r="C52" s="908"/>
      <c r="D52" s="909"/>
      <c r="E52" s="520"/>
      <c r="F52" s="588"/>
      <c r="G52" s="699"/>
      <c r="H52" s="520"/>
      <c r="I52" s="698"/>
      <c r="J52" s="710"/>
      <c r="K52" s="919"/>
      <c r="L52" s="921"/>
      <c r="M52" s="561"/>
      <c r="N52" s="560">
        <f t="shared" si="1"/>
        <v>0</v>
      </c>
      <c r="O52" s="562"/>
      <c r="P52" s="563">
        <f t="shared" si="2"/>
        <v>0</v>
      </c>
      <c r="Q52" s="561"/>
      <c r="R52" s="560">
        <f t="shared" si="3"/>
        <v>0</v>
      </c>
      <c r="S52" s="562"/>
      <c r="T52" s="564">
        <f t="shared" si="4"/>
        <v>0</v>
      </c>
    </row>
    <row r="53" spans="1:20" ht="13.5" customHeight="1" x14ac:dyDescent="0.15">
      <c r="A53" s="915">
        <f>+A51+1</f>
        <v>23</v>
      </c>
      <c r="B53" s="917" t="s">
        <v>470</v>
      </c>
      <c r="C53" s="907">
        <v>100</v>
      </c>
      <c r="D53" s="909">
        <v>46</v>
      </c>
      <c r="E53" s="520"/>
      <c r="F53" s="588"/>
      <c r="G53" s="699"/>
      <c r="H53" s="520"/>
      <c r="I53" s="560"/>
      <c r="J53" s="710"/>
      <c r="K53" s="919"/>
      <c r="L53" s="920">
        <f t="shared" ref="L53" si="25">+M53+M54+Q53+Q54</f>
        <v>0</v>
      </c>
      <c r="M53" s="561"/>
      <c r="N53" s="560">
        <f t="shared" si="1"/>
        <v>0</v>
      </c>
      <c r="O53" s="562"/>
      <c r="P53" s="563">
        <f t="shared" si="2"/>
        <v>0</v>
      </c>
      <c r="Q53" s="561"/>
      <c r="R53" s="560">
        <f t="shared" si="3"/>
        <v>0</v>
      </c>
      <c r="S53" s="562"/>
      <c r="T53" s="564">
        <f t="shared" si="4"/>
        <v>0</v>
      </c>
    </row>
    <row r="54" spans="1:20" ht="13.5" customHeight="1" x14ac:dyDescent="0.15">
      <c r="A54" s="915"/>
      <c r="B54" s="917"/>
      <c r="C54" s="908"/>
      <c r="D54" s="909"/>
      <c r="E54" s="520"/>
      <c r="F54" s="588"/>
      <c r="G54" s="699"/>
      <c r="H54" s="520"/>
      <c r="I54" s="698"/>
      <c r="J54" s="710"/>
      <c r="K54" s="919"/>
      <c r="L54" s="921"/>
      <c r="M54" s="561"/>
      <c r="N54" s="560">
        <f t="shared" si="1"/>
        <v>0</v>
      </c>
      <c r="O54" s="562"/>
      <c r="P54" s="563">
        <f t="shared" si="2"/>
        <v>0</v>
      </c>
      <c r="Q54" s="561"/>
      <c r="R54" s="560">
        <f t="shared" si="3"/>
        <v>0</v>
      </c>
      <c r="S54" s="562"/>
      <c r="T54" s="564">
        <f t="shared" si="4"/>
        <v>0</v>
      </c>
    </row>
    <row r="55" spans="1:20" ht="13.5" customHeight="1" x14ac:dyDescent="0.15">
      <c r="A55" s="915">
        <f>+A53+1</f>
        <v>24</v>
      </c>
      <c r="B55" s="917" t="s">
        <v>471</v>
      </c>
      <c r="C55" s="907">
        <v>125</v>
      </c>
      <c r="D55" s="909">
        <v>66</v>
      </c>
      <c r="E55" s="520"/>
      <c r="F55" s="588"/>
      <c r="G55" s="699"/>
      <c r="H55" s="520"/>
      <c r="I55" s="560"/>
      <c r="J55" s="710"/>
      <c r="K55" s="919"/>
      <c r="L55" s="920">
        <f t="shared" ref="L55" si="26">+M55+M56+Q55+Q56</f>
        <v>0</v>
      </c>
      <c r="M55" s="561"/>
      <c r="N55" s="560">
        <f t="shared" si="1"/>
        <v>0</v>
      </c>
      <c r="O55" s="562"/>
      <c r="P55" s="563">
        <f t="shared" si="2"/>
        <v>0</v>
      </c>
      <c r="Q55" s="561"/>
      <c r="R55" s="560">
        <f t="shared" si="3"/>
        <v>0</v>
      </c>
      <c r="S55" s="562"/>
      <c r="T55" s="564">
        <f t="shared" si="4"/>
        <v>0</v>
      </c>
    </row>
    <row r="56" spans="1:20" ht="13.5" customHeight="1" x14ac:dyDescent="0.15">
      <c r="A56" s="915"/>
      <c r="B56" s="917"/>
      <c r="C56" s="908"/>
      <c r="D56" s="909"/>
      <c r="E56" s="520"/>
      <c r="F56" s="588"/>
      <c r="G56" s="699"/>
      <c r="H56" s="520"/>
      <c r="I56" s="698"/>
      <c r="J56" s="710"/>
      <c r="K56" s="919"/>
      <c r="L56" s="921"/>
      <c r="M56" s="561"/>
      <c r="N56" s="560">
        <f t="shared" si="1"/>
        <v>0</v>
      </c>
      <c r="O56" s="562"/>
      <c r="P56" s="563">
        <f t="shared" si="2"/>
        <v>0</v>
      </c>
      <c r="Q56" s="561"/>
      <c r="R56" s="560">
        <f t="shared" si="3"/>
        <v>0</v>
      </c>
      <c r="S56" s="562"/>
      <c r="T56" s="564">
        <f t="shared" si="4"/>
        <v>0</v>
      </c>
    </row>
    <row r="57" spans="1:20" ht="13.5" customHeight="1" x14ac:dyDescent="0.15">
      <c r="A57" s="915">
        <f>+A55+1</f>
        <v>25</v>
      </c>
      <c r="B57" s="917" t="s">
        <v>472</v>
      </c>
      <c r="C57" s="907">
        <v>225</v>
      </c>
      <c r="D57" s="909">
        <v>84</v>
      </c>
      <c r="E57" s="520"/>
      <c r="F57" s="588"/>
      <c r="G57" s="699"/>
      <c r="H57" s="520"/>
      <c r="I57" s="560"/>
      <c r="J57" s="710"/>
      <c r="K57" s="919"/>
      <c r="L57" s="920">
        <f t="shared" ref="L57" si="27">+M57+M58+Q57+Q58</f>
        <v>0</v>
      </c>
      <c r="M57" s="561"/>
      <c r="N57" s="560">
        <f t="shared" si="1"/>
        <v>0</v>
      </c>
      <c r="O57" s="562"/>
      <c r="P57" s="563">
        <f t="shared" si="2"/>
        <v>0</v>
      </c>
      <c r="Q57" s="561"/>
      <c r="R57" s="560">
        <f t="shared" si="3"/>
        <v>0</v>
      </c>
      <c r="S57" s="562"/>
      <c r="T57" s="564">
        <f t="shared" si="4"/>
        <v>0</v>
      </c>
    </row>
    <row r="58" spans="1:20" ht="13.5" customHeight="1" x14ac:dyDescent="0.15">
      <c r="A58" s="915"/>
      <c r="B58" s="917"/>
      <c r="C58" s="908"/>
      <c r="D58" s="909"/>
      <c r="E58" s="520"/>
      <c r="F58" s="588"/>
      <c r="G58" s="699"/>
      <c r="H58" s="520"/>
      <c r="I58" s="698"/>
      <c r="J58" s="710"/>
      <c r="K58" s="919"/>
      <c r="L58" s="921"/>
      <c r="M58" s="561"/>
      <c r="N58" s="560">
        <f t="shared" si="1"/>
        <v>0</v>
      </c>
      <c r="O58" s="562"/>
      <c r="P58" s="563">
        <f t="shared" si="2"/>
        <v>0</v>
      </c>
      <c r="Q58" s="561"/>
      <c r="R58" s="560">
        <f t="shared" si="3"/>
        <v>0</v>
      </c>
      <c r="S58" s="562"/>
      <c r="T58" s="564">
        <f t="shared" si="4"/>
        <v>0</v>
      </c>
    </row>
    <row r="59" spans="1:20" ht="13.5" customHeight="1" x14ac:dyDescent="0.15">
      <c r="A59" s="915">
        <f>+A57+1</f>
        <v>26</v>
      </c>
      <c r="B59" s="917" t="s">
        <v>473</v>
      </c>
      <c r="C59" s="907">
        <v>125</v>
      </c>
      <c r="D59" s="909">
        <v>43</v>
      </c>
      <c r="E59" s="520"/>
      <c r="F59" s="588"/>
      <c r="G59" s="699"/>
      <c r="H59" s="520"/>
      <c r="I59" s="560"/>
      <c r="J59" s="710"/>
      <c r="K59" s="919"/>
      <c r="L59" s="920">
        <f t="shared" ref="L59" si="28">+M59+M60+Q59+Q60</f>
        <v>0</v>
      </c>
      <c r="M59" s="561"/>
      <c r="N59" s="560">
        <f t="shared" si="1"/>
        <v>0</v>
      </c>
      <c r="O59" s="562"/>
      <c r="P59" s="563">
        <f t="shared" si="2"/>
        <v>0</v>
      </c>
      <c r="Q59" s="561"/>
      <c r="R59" s="560">
        <f t="shared" si="3"/>
        <v>0</v>
      </c>
      <c r="S59" s="562"/>
      <c r="T59" s="564">
        <f t="shared" si="4"/>
        <v>0</v>
      </c>
    </row>
    <row r="60" spans="1:20" ht="13.5" customHeight="1" x14ac:dyDescent="0.15">
      <c r="A60" s="915"/>
      <c r="B60" s="917"/>
      <c r="C60" s="908"/>
      <c r="D60" s="909"/>
      <c r="E60" s="520"/>
      <c r="F60" s="588"/>
      <c r="G60" s="699"/>
      <c r="H60" s="520"/>
      <c r="I60" s="698"/>
      <c r="J60" s="710"/>
      <c r="K60" s="919"/>
      <c r="L60" s="921"/>
      <c r="M60" s="561"/>
      <c r="N60" s="560">
        <f t="shared" si="1"/>
        <v>0</v>
      </c>
      <c r="O60" s="562"/>
      <c r="P60" s="563">
        <f t="shared" si="2"/>
        <v>0</v>
      </c>
      <c r="Q60" s="561"/>
      <c r="R60" s="560">
        <f t="shared" si="3"/>
        <v>0</v>
      </c>
      <c r="S60" s="562"/>
      <c r="T60" s="564">
        <f t="shared" si="4"/>
        <v>0</v>
      </c>
    </row>
    <row r="61" spans="1:20" ht="13.5" customHeight="1" x14ac:dyDescent="0.15">
      <c r="A61" s="915">
        <f>+A59+1</f>
        <v>27</v>
      </c>
      <c r="B61" s="917" t="s">
        <v>610</v>
      </c>
      <c r="C61" s="907">
        <v>150</v>
      </c>
      <c r="D61" s="909">
        <v>70</v>
      </c>
      <c r="E61" s="520"/>
      <c r="F61" s="588"/>
      <c r="G61" s="699"/>
      <c r="H61" s="520"/>
      <c r="I61" s="560"/>
      <c r="J61" s="710"/>
      <c r="K61" s="919"/>
      <c r="L61" s="920">
        <f t="shared" ref="L61" si="29">+M61+M62+Q61+Q62</f>
        <v>0</v>
      </c>
      <c r="M61" s="561"/>
      <c r="N61" s="560">
        <f t="shared" si="1"/>
        <v>0</v>
      </c>
      <c r="O61" s="562"/>
      <c r="P61" s="563">
        <f t="shared" si="2"/>
        <v>0</v>
      </c>
      <c r="Q61" s="561"/>
      <c r="R61" s="560">
        <f t="shared" si="3"/>
        <v>0</v>
      </c>
      <c r="S61" s="562"/>
      <c r="T61" s="564">
        <f t="shared" si="4"/>
        <v>0</v>
      </c>
    </row>
    <row r="62" spans="1:20" ht="13.5" customHeight="1" x14ac:dyDescent="0.15">
      <c r="A62" s="915"/>
      <c r="B62" s="917"/>
      <c r="C62" s="908"/>
      <c r="D62" s="909"/>
      <c r="E62" s="520"/>
      <c r="F62" s="588"/>
      <c r="G62" s="699"/>
      <c r="H62" s="520"/>
      <c r="I62" s="698"/>
      <c r="J62" s="710"/>
      <c r="K62" s="919"/>
      <c r="L62" s="921"/>
      <c r="M62" s="561"/>
      <c r="N62" s="560">
        <f t="shared" si="1"/>
        <v>0</v>
      </c>
      <c r="O62" s="562"/>
      <c r="P62" s="563">
        <f t="shared" si="2"/>
        <v>0</v>
      </c>
      <c r="Q62" s="561"/>
      <c r="R62" s="560">
        <f t="shared" si="3"/>
        <v>0</v>
      </c>
      <c r="S62" s="562"/>
      <c r="T62" s="564">
        <f t="shared" si="4"/>
        <v>0</v>
      </c>
    </row>
    <row r="63" spans="1:20" ht="13.5" customHeight="1" x14ac:dyDescent="0.15">
      <c r="A63" s="915">
        <f>+A61+1</f>
        <v>28</v>
      </c>
      <c r="B63" s="917" t="s">
        <v>611</v>
      </c>
      <c r="C63" s="907">
        <v>275</v>
      </c>
      <c r="D63" s="909">
        <v>182</v>
      </c>
      <c r="E63" s="520"/>
      <c r="F63" s="588"/>
      <c r="G63" s="699"/>
      <c r="H63" s="520"/>
      <c r="I63" s="560"/>
      <c r="J63" s="710"/>
      <c r="K63" s="919"/>
      <c r="L63" s="920">
        <f t="shared" ref="L63" si="30">+M63+M64+Q63+Q64</f>
        <v>0</v>
      </c>
      <c r="M63" s="561"/>
      <c r="N63" s="560">
        <f t="shared" si="1"/>
        <v>0</v>
      </c>
      <c r="O63" s="562"/>
      <c r="P63" s="563">
        <f t="shared" si="2"/>
        <v>0</v>
      </c>
      <c r="Q63" s="561"/>
      <c r="R63" s="560">
        <f t="shared" si="3"/>
        <v>0</v>
      </c>
      <c r="S63" s="562"/>
      <c r="T63" s="564">
        <f t="shared" si="4"/>
        <v>0</v>
      </c>
    </row>
    <row r="64" spans="1:20" ht="13.5" customHeight="1" x14ac:dyDescent="0.15">
      <c r="A64" s="915"/>
      <c r="B64" s="917"/>
      <c r="C64" s="908"/>
      <c r="D64" s="909"/>
      <c r="E64" s="520"/>
      <c r="F64" s="588"/>
      <c r="G64" s="699"/>
      <c r="H64" s="520"/>
      <c r="I64" s="698"/>
      <c r="J64" s="710"/>
      <c r="K64" s="919"/>
      <c r="L64" s="921"/>
      <c r="M64" s="561"/>
      <c r="N64" s="560">
        <f t="shared" si="1"/>
        <v>0</v>
      </c>
      <c r="O64" s="562"/>
      <c r="P64" s="563">
        <f t="shared" si="2"/>
        <v>0</v>
      </c>
      <c r="Q64" s="561"/>
      <c r="R64" s="560">
        <f t="shared" si="3"/>
        <v>0</v>
      </c>
      <c r="S64" s="562"/>
      <c r="T64" s="564">
        <f t="shared" si="4"/>
        <v>0</v>
      </c>
    </row>
    <row r="65" spans="1:20" ht="13.5" customHeight="1" x14ac:dyDescent="0.15">
      <c r="A65" s="915">
        <f>+A63+1</f>
        <v>29</v>
      </c>
      <c r="B65" s="917" t="s">
        <v>612</v>
      </c>
      <c r="C65" s="907">
        <v>100</v>
      </c>
      <c r="D65" s="909">
        <v>50</v>
      </c>
      <c r="E65" s="520"/>
      <c r="F65" s="588"/>
      <c r="G65" s="699"/>
      <c r="H65" s="520"/>
      <c r="I65" s="560"/>
      <c r="J65" s="710"/>
      <c r="K65" s="919"/>
      <c r="L65" s="920">
        <f t="shared" ref="L65" si="31">+M65+M66+Q65+Q66</f>
        <v>0</v>
      </c>
      <c r="M65" s="561"/>
      <c r="N65" s="560">
        <f t="shared" si="1"/>
        <v>0</v>
      </c>
      <c r="O65" s="562"/>
      <c r="P65" s="563">
        <f t="shared" si="2"/>
        <v>0</v>
      </c>
      <c r="Q65" s="561"/>
      <c r="R65" s="560">
        <f t="shared" si="3"/>
        <v>0</v>
      </c>
      <c r="S65" s="562"/>
      <c r="T65" s="564">
        <f t="shared" si="4"/>
        <v>0</v>
      </c>
    </row>
    <row r="66" spans="1:20" ht="13.5" customHeight="1" x14ac:dyDescent="0.15">
      <c r="A66" s="915"/>
      <c r="B66" s="917"/>
      <c r="C66" s="908"/>
      <c r="D66" s="909"/>
      <c r="E66" s="520"/>
      <c r="F66" s="588"/>
      <c r="G66" s="699"/>
      <c r="H66" s="520"/>
      <c r="I66" s="698"/>
      <c r="J66" s="710"/>
      <c r="K66" s="919"/>
      <c r="L66" s="921"/>
      <c r="M66" s="561"/>
      <c r="N66" s="560">
        <f t="shared" si="1"/>
        <v>0</v>
      </c>
      <c r="O66" s="562"/>
      <c r="P66" s="563">
        <f t="shared" si="2"/>
        <v>0</v>
      </c>
      <c r="Q66" s="561"/>
      <c r="R66" s="560">
        <f t="shared" si="3"/>
        <v>0</v>
      </c>
      <c r="S66" s="562"/>
      <c r="T66" s="564">
        <f t="shared" si="4"/>
        <v>0</v>
      </c>
    </row>
    <row r="67" spans="1:20" ht="13.5" customHeight="1" x14ac:dyDescent="0.15">
      <c r="A67" s="915">
        <f>+A65+1</f>
        <v>30</v>
      </c>
      <c r="B67" s="917" t="s">
        <v>613</v>
      </c>
      <c r="C67" s="907">
        <v>725</v>
      </c>
      <c r="D67" s="909">
        <v>157</v>
      </c>
      <c r="E67" s="520"/>
      <c r="F67" s="588"/>
      <c r="G67" s="699"/>
      <c r="H67" s="520"/>
      <c r="I67" s="560"/>
      <c r="J67" s="710"/>
      <c r="K67" s="919"/>
      <c r="L67" s="920">
        <f t="shared" ref="L67" si="32">+M67+M68+Q67+Q68</f>
        <v>0</v>
      </c>
      <c r="M67" s="561"/>
      <c r="N67" s="560">
        <f t="shared" si="1"/>
        <v>0</v>
      </c>
      <c r="O67" s="562"/>
      <c r="P67" s="563">
        <f t="shared" si="2"/>
        <v>0</v>
      </c>
      <c r="Q67" s="561"/>
      <c r="R67" s="560">
        <f t="shared" si="3"/>
        <v>0</v>
      </c>
      <c r="S67" s="562"/>
      <c r="T67" s="564">
        <f t="shared" si="4"/>
        <v>0</v>
      </c>
    </row>
    <row r="68" spans="1:20" ht="13.5" customHeight="1" x14ac:dyDescent="0.15">
      <c r="A68" s="915"/>
      <c r="B68" s="917"/>
      <c r="C68" s="908"/>
      <c r="D68" s="909"/>
      <c r="E68" s="520"/>
      <c r="F68" s="588"/>
      <c r="G68" s="699"/>
      <c r="H68" s="520"/>
      <c r="I68" s="698"/>
      <c r="J68" s="710"/>
      <c r="K68" s="919"/>
      <c r="L68" s="921"/>
      <c r="M68" s="561"/>
      <c r="N68" s="560">
        <f t="shared" si="1"/>
        <v>0</v>
      </c>
      <c r="O68" s="562"/>
      <c r="P68" s="563">
        <f t="shared" si="2"/>
        <v>0</v>
      </c>
      <c r="Q68" s="561"/>
      <c r="R68" s="560">
        <f t="shared" si="3"/>
        <v>0</v>
      </c>
      <c r="S68" s="562"/>
      <c r="T68" s="564">
        <f t="shared" si="4"/>
        <v>0</v>
      </c>
    </row>
    <row r="69" spans="1:20" ht="13.5" customHeight="1" x14ac:dyDescent="0.15">
      <c r="A69" s="915">
        <f>+A67+1</f>
        <v>31</v>
      </c>
      <c r="B69" s="917" t="s">
        <v>474</v>
      </c>
      <c r="C69" s="907">
        <v>275</v>
      </c>
      <c r="D69" s="909">
        <v>103</v>
      </c>
      <c r="E69" s="520"/>
      <c r="F69" s="588"/>
      <c r="G69" s="699"/>
      <c r="H69" s="520"/>
      <c r="I69" s="560"/>
      <c r="J69" s="710"/>
      <c r="K69" s="919"/>
      <c r="L69" s="920">
        <f t="shared" ref="L69" si="33">+M69+M70+Q69+Q70</f>
        <v>0</v>
      </c>
      <c r="M69" s="561"/>
      <c r="N69" s="560">
        <f t="shared" si="1"/>
        <v>0</v>
      </c>
      <c r="O69" s="562"/>
      <c r="P69" s="563">
        <f t="shared" si="2"/>
        <v>0</v>
      </c>
      <c r="Q69" s="561"/>
      <c r="R69" s="560">
        <f t="shared" si="3"/>
        <v>0</v>
      </c>
      <c r="S69" s="562"/>
      <c r="T69" s="564">
        <f t="shared" si="4"/>
        <v>0</v>
      </c>
    </row>
    <row r="70" spans="1:20" ht="13.5" customHeight="1" x14ac:dyDescent="0.15">
      <c r="A70" s="915"/>
      <c r="B70" s="917"/>
      <c r="C70" s="908"/>
      <c r="D70" s="909"/>
      <c r="E70" s="520"/>
      <c r="F70" s="588"/>
      <c r="G70" s="699"/>
      <c r="H70" s="520"/>
      <c r="I70" s="698"/>
      <c r="J70" s="710"/>
      <c r="K70" s="919"/>
      <c r="L70" s="921"/>
      <c r="M70" s="561"/>
      <c r="N70" s="560">
        <f t="shared" si="1"/>
        <v>0</v>
      </c>
      <c r="O70" s="562"/>
      <c r="P70" s="563">
        <f t="shared" si="2"/>
        <v>0</v>
      </c>
      <c r="Q70" s="561"/>
      <c r="R70" s="560">
        <f t="shared" si="3"/>
        <v>0</v>
      </c>
      <c r="S70" s="562"/>
      <c r="T70" s="564">
        <f t="shared" si="4"/>
        <v>0</v>
      </c>
    </row>
    <row r="71" spans="1:20" ht="13.5" customHeight="1" x14ac:dyDescent="0.15">
      <c r="A71" s="915">
        <f>+A69+1</f>
        <v>32</v>
      </c>
      <c r="B71" s="917" t="s">
        <v>475</v>
      </c>
      <c r="C71" s="907">
        <v>750</v>
      </c>
      <c r="D71" s="909">
        <v>327</v>
      </c>
      <c r="E71" s="520"/>
      <c r="F71" s="588"/>
      <c r="G71" s="699"/>
      <c r="H71" s="520"/>
      <c r="I71" s="560"/>
      <c r="J71" s="710"/>
      <c r="K71" s="919"/>
      <c r="L71" s="920">
        <f t="shared" ref="L71" si="34">+M71+M72+Q71+Q72</f>
        <v>0</v>
      </c>
      <c r="M71" s="561"/>
      <c r="N71" s="560">
        <f t="shared" si="1"/>
        <v>0</v>
      </c>
      <c r="O71" s="562"/>
      <c r="P71" s="563">
        <f t="shared" si="2"/>
        <v>0</v>
      </c>
      <c r="Q71" s="561"/>
      <c r="R71" s="560">
        <f t="shared" si="3"/>
        <v>0</v>
      </c>
      <c r="S71" s="562"/>
      <c r="T71" s="564">
        <f t="shared" si="4"/>
        <v>0</v>
      </c>
    </row>
    <row r="72" spans="1:20" ht="13.5" customHeight="1" x14ac:dyDescent="0.15">
      <c r="A72" s="915"/>
      <c r="B72" s="917"/>
      <c r="C72" s="908"/>
      <c r="D72" s="909"/>
      <c r="E72" s="520"/>
      <c r="F72" s="588"/>
      <c r="G72" s="699"/>
      <c r="H72" s="520"/>
      <c r="I72" s="698"/>
      <c r="J72" s="710"/>
      <c r="K72" s="919"/>
      <c r="L72" s="921"/>
      <c r="M72" s="561"/>
      <c r="N72" s="560">
        <f t="shared" si="1"/>
        <v>0</v>
      </c>
      <c r="O72" s="562"/>
      <c r="P72" s="563">
        <f t="shared" si="2"/>
        <v>0</v>
      </c>
      <c r="Q72" s="561"/>
      <c r="R72" s="560">
        <f t="shared" si="3"/>
        <v>0</v>
      </c>
      <c r="S72" s="562"/>
      <c r="T72" s="564">
        <f t="shared" si="4"/>
        <v>0</v>
      </c>
    </row>
    <row r="73" spans="1:20" ht="13.5" customHeight="1" x14ac:dyDescent="0.15">
      <c r="A73" s="915">
        <f>+A71+1</f>
        <v>33</v>
      </c>
      <c r="B73" s="917" t="s">
        <v>614</v>
      </c>
      <c r="C73" s="907">
        <v>350</v>
      </c>
      <c r="D73" s="909">
        <v>241</v>
      </c>
      <c r="E73" s="520"/>
      <c r="F73" s="588"/>
      <c r="G73" s="699"/>
      <c r="H73" s="520"/>
      <c r="I73" s="560"/>
      <c r="J73" s="710"/>
      <c r="K73" s="919"/>
      <c r="L73" s="920">
        <f t="shared" ref="L73" si="35">+M73+M74+Q73+Q74</f>
        <v>0</v>
      </c>
      <c r="M73" s="561"/>
      <c r="N73" s="560">
        <f t="shared" si="1"/>
        <v>0</v>
      </c>
      <c r="O73" s="562"/>
      <c r="P73" s="563">
        <f t="shared" si="2"/>
        <v>0</v>
      </c>
      <c r="Q73" s="561"/>
      <c r="R73" s="560">
        <f t="shared" si="3"/>
        <v>0</v>
      </c>
      <c r="S73" s="562"/>
      <c r="T73" s="564">
        <f t="shared" si="4"/>
        <v>0</v>
      </c>
    </row>
    <row r="74" spans="1:20" ht="13.5" customHeight="1" x14ac:dyDescent="0.15">
      <c r="A74" s="915"/>
      <c r="B74" s="917"/>
      <c r="C74" s="908"/>
      <c r="D74" s="909"/>
      <c r="E74" s="520"/>
      <c r="F74" s="588"/>
      <c r="G74" s="699"/>
      <c r="H74" s="520"/>
      <c r="I74" s="698"/>
      <c r="J74" s="710"/>
      <c r="K74" s="919"/>
      <c r="L74" s="921"/>
      <c r="M74" s="561"/>
      <c r="N74" s="560">
        <f t="shared" si="1"/>
        <v>0</v>
      </c>
      <c r="O74" s="562"/>
      <c r="P74" s="563">
        <f t="shared" si="2"/>
        <v>0</v>
      </c>
      <c r="Q74" s="561"/>
      <c r="R74" s="560">
        <f t="shared" si="3"/>
        <v>0</v>
      </c>
      <c r="S74" s="562"/>
      <c r="T74" s="564">
        <f t="shared" si="4"/>
        <v>0</v>
      </c>
    </row>
    <row r="75" spans="1:20" ht="13.5" customHeight="1" x14ac:dyDescent="0.15">
      <c r="A75" s="915">
        <f>+A73+1</f>
        <v>34</v>
      </c>
      <c r="B75" s="917" t="s">
        <v>615</v>
      </c>
      <c r="C75" s="907">
        <v>200</v>
      </c>
      <c r="D75" s="909">
        <v>106</v>
      </c>
      <c r="E75" s="520"/>
      <c r="F75" s="588"/>
      <c r="G75" s="699"/>
      <c r="H75" s="520"/>
      <c r="I75" s="560"/>
      <c r="J75" s="710"/>
      <c r="K75" s="919"/>
      <c r="L75" s="920">
        <f t="shared" ref="L75" si="36">+M75+M76+Q75+Q76</f>
        <v>0</v>
      </c>
      <c r="M75" s="561"/>
      <c r="N75" s="560">
        <f t="shared" ref="N75:N170" si="37">+M75/210*1000</f>
        <v>0</v>
      </c>
      <c r="O75" s="562"/>
      <c r="P75" s="563">
        <f t="shared" ref="P75:P164" si="38">IF(N75=0,0,O75/N75*100)</f>
        <v>0</v>
      </c>
      <c r="Q75" s="561"/>
      <c r="R75" s="560">
        <f t="shared" ref="R75:R164" si="39">+Q75/210/SQRT(3)*1000</f>
        <v>0</v>
      </c>
      <c r="S75" s="562"/>
      <c r="T75" s="564">
        <f t="shared" ref="T75:T164" si="40">IF(R75=0,0,S75/R75*100)</f>
        <v>0</v>
      </c>
    </row>
    <row r="76" spans="1:20" ht="13.5" customHeight="1" x14ac:dyDescent="0.15">
      <c r="A76" s="915"/>
      <c r="B76" s="917"/>
      <c r="C76" s="908"/>
      <c r="D76" s="909"/>
      <c r="E76" s="520"/>
      <c r="F76" s="588"/>
      <c r="G76" s="699"/>
      <c r="H76" s="520"/>
      <c r="I76" s="698"/>
      <c r="J76" s="710"/>
      <c r="K76" s="919"/>
      <c r="L76" s="921"/>
      <c r="M76" s="561"/>
      <c r="N76" s="560">
        <f t="shared" si="37"/>
        <v>0</v>
      </c>
      <c r="O76" s="562"/>
      <c r="P76" s="563">
        <f t="shared" si="38"/>
        <v>0</v>
      </c>
      <c r="Q76" s="561"/>
      <c r="R76" s="560">
        <f t="shared" si="39"/>
        <v>0</v>
      </c>
      <c r="S76" s="562"/>
      <c r="T76" s="564">
        <f t="shared" si="40"/>
        <v>0</v>
      </c>
    </row>
    <row r="77" spans="1:20" ht="13.5" customHeight="1" x14ac:dyDescent="0.15">
      <c r="A77" s="915">
        <f>+A75+1</f>
        <v>35</v>
      </c>
      <c r="B77" s="917" t="s">
        <v>476</v>
      </c>
      <c r="C77" s="907">
        <v>425</v>
      </c>
      <c r="D77" s="909">
        <v>222</v>
      </c>
      <c r="E77" s="520"/>
      <c r="F77" s="588"/>
      <c r="G77" s="699"/>
      <c r="H77" s="520"/>
      <c r="I77" s="560"/>
      <c r="J77" s="710"/>
      <c r="K77" s="919"/>
      <c r="L77" s="920">
        <f t="shared" ref="L77" si="41">+M77+M78+Q77+Q78</f>
        <v>0</v>
      </c>
      <c r="M77" s="561"/>
      <c r="N77" s="560">
        <f t="shared" si="37"/>
        <v>0</v>
      </c>
      <c r="O77" s="562"/>
      <c r="P77" s="563">
        <f t="shared" si="38"/>
        <v>0</v>
      </c>
      <c r="Q77" s="561"/>
      <c r="R77" s="560">
        <f t="shared" si="39"/>
        <v>0</v>
      </c>
      <c r="S77" s="562"/>
      <c r="T77" s="564">
        <f t="shared" si="40"/>
        <v>0</v>
      </c>
    </row>
    <row r="78" spans="1:20" ht="13.5" customHeight="1" x14ac:dyDescent="0.15">
      <c r="A78" s="915"/>
      <c r="B78" s="917"/>
      <c r="C78" s="908"/>
      <c r="D78" s="909"/>
      <c r="E78" s="520"/>
      <c r="F78" s="588"/>
      <c r="G78" s="699"/>
      <c r="H78" s="520"/>
      <c r="I78" s="698"/>
      <c r="J78" s="710"/>
      <c r="K78" s="919"/>
      <c r="L78" s="921"/>
      <c r="M78" s="561"/>
      <c r="N78" s="560">
        <f t="shared" si="37"/>
        <v>0</v>
      </c>
      <c r="O78" s="562"/>
      <c r="P78" s="563">
        <f t="shared" si="38"/>
        <v>0</v>
      </c>
      <c r="Q78" s="561"/>
      <c r="R78" s="560">
        <f t="shared" si="39"/>
        <v>0</v>
      </c>
      <c r="S78" s="562"/>
      <c r="T78" s="564">
        <f t="shared" si="40"/>
        <v>0</v>
      </c>
    </row>
    <row r="79" spans="1:20" ht="13.5" customHeight="1" x14ac:dyDescent="0.15">
      <c r="A79" s="915">
        <f>+A77+1</f>
        <v>36</v>
      </c>
      <c r="B79" s="917" t="s">
        <v>616</v>
      </c>
      <c r="C79" s="907">
        <v>250</v>
      </c>
      <c r="D79" s="909">
        <v>153</v>
      </c>
      <c r="E79" s="520"/>
      <c r="F79" s="588"/>
      <c r="G79" s="699"/>
      <c r="H79" s="520"/>
      <c r="I79" s="560"/>
      <c r="J79" s="710"/>
      <c r="K79" s="919"/>
      <c r="L79" s="920">
        <f t="shared" ref="L79" si="42">+M79+M80+Q79+Q80</f>
        <v>0</v>
      </c>
      <c r="M79" s="561"/>
      <c r="N79" s="560">
        <f t="shared" si="37"/>
        <v>0</v>
      </c>
      <c r="O79" s="562"/>
      <c r="P79" s="563">
        <f t="shared" si="38"/>
        <v>0</v>
      </c>
      <c r="Q79" s="561"/>
      <c r="R79" s="560">
        <f t="shared" si="39"/>
        <v>0</v>
      </c>
      <c r="S79" s="562"/>
      <c r="T79" s="564">
        <f t="shared" si="40"/>
        <v>0</v>
      </c>
    </row>
    <row r="80" spans="1:20" ht="13.5" customHeight="1" x14ac:dyDescent="0.15">
      <c r="A80" s="915"/>
      <c r="B80" s="917"/>
      <c r="C80" s="908"/>
      <c r="D80" s="909"/>
      <c r="E80" s="520"/>
      <c r="F80" s="588"/>
      <c r="G80" s="699"/>
      <c r="H80" s="520"/>
      <c r="I80" s="698"/>
      <c r="J80" s="710"/>
      <c r="K80" s="919"/>
      <c r="L80" s="921"/>
      <c r="M80" s="561"/>
      <c r="N80" s="560">
        <f t="shared" si="37"/>
        <v>0</v>
      </c>
      <c r="O80" s="562"/>
      <c r="P80" s="563">
        <f t="shared" si="38"/>
        <v>0</v>
      </c>
      <c r="Q80" s="561"/>
      <c r="R80" s="560">
        <f t="shared" si="39"/>
        <v>0</v>
      </c>
      <c r="S80" s="562"/>
      <c r="T80" s="564">
        <f t="shared" si="40"/>
        <v>0</v>
      </c>
    </row>
    <row r="81" spans="1:20" ht="13.5" customHeight="1" x14ac:dyDescent="0.15">
      <c r="A81" s="915">
        <f>+A79+1</f>
        <v>37</v>
      </c>
      <c r="B81" s="917" t="s">
        <v>477</v>
      </c>
      <c r="C81" s="907">
        <v>80</v>
      </c>
      <c r="D81" s="909">
        <v>30</v>
      </c>
      <c r="E81" s="520"/>
      <c r="F81" s="588"/>
      <c r="G81" s="699"/>
      <c r="H81" s="520"/>
      <c r="I81" s="560"/>
      <c r="J81" s="710"/>
      <c r="K81" s="919"/>
      <c r="L81" s="920">
        <f t="shared" ref="L81" si="43">+M81+M82+Q81+Q82</f>
        <v>0</v>
      </c>
      <c r="M81" s="561"/>
      <c r="N81" s="560">
        <f t="shared" si="37"/>
        <v>0</v>
      </c>
      <c r="O81" s="562"/>
      <c r="P81" s="563">
        <f t="shared" si="38"/>
        <v>0</v>
      </c>
      <c r="Q81" s="561"/>
      <c r="R81" s="560">
        <f t="shared" si="39"/>
        <v>0</v>
      </c>
      <c r="S81" s="562"/>
      <c r="T81" s="564">
        <f t="shared" si="40"/>
        <v>0</v>
      </c>
    </row>
    <row r="82" spans="1:20" ht="13.5" customHeight="1" x14ac:dyDescent="0.15">
      <c r="A82" s="915"/>
      <c r="B82" s="917"/>
      <c r="C82" s="908"/>
      <c r="D82" s="909"/>
      <c r="E82" s="520"/>
      <c r="F82" s="588"/>
      <c r="G82" s="699"/>
      <c r="H82" s="520"/>
      <c r="I82" s="698"/>
      <c r="J82" s="710"/>
      <c r="K82" s="919"/>
      <c r="L82" s="921"/>
      <c r="M82" s="561"/>
      <c r="N82" s="560">
        <f t="shared" si="37"/>
        <v>0</v>
      </c>
      <c r="O82" s="562"/>
      <c r="P82" s="563">
        <f t="shared" si="38"/>
        <v>0</v>
      </c>
      <c r="Q82" s="561"/>
      <c r="R82" s="560">
        <f t="shared" si="39"/>
        <v>0</v>
      </c>
      <c r="S82" s="562"/>
      <c r="T82" s="564">
        <f t="shared" si="40"/>
        <v>0</v>
      </c>
    </row>
    <row r="83" spans="1:20" ht="13.5" customHeight="1" x14ac:dyDescent="0.15">
      <c r="A83" s="915">
        <f>+A81+1</f>
        <v>38</v>
      </c>
      <c r="B83" s="917" t="s">
        <v>478</v>
      </c>
      <c r="C83" s="908">
        <v>150</v>
      </c>
      <c r="D83" s="909">
        <v>52</v>
      </c>
      <c r="E83" s="520"/>
      <c r="F83" s="588"/>
      <c r="G83" s="699"/>
      <c r="H83" s="520"/>
      <c r="I83" s="560"/>
      <c r="J83" s="710"/>
      <c r="K83" s="919"/>
      <c r="L83" s="921">
        <f t="shared" ref="L83" si="44">+M83+M84+Q83+Q84</f>
        <v>0</v>
      </c>
      <c r="M83" s="561"/>
      <c r="N83" s="560">
        <f t="shared" si="37"/>
        <v>0</v>
      </c>
      <c r="O83" s="562"/>
      <c r="P83" s="563">
        <f t="shared" si="38"/>
        <v>0</v>
      </c>
      <c r="Q83" s="561"/>
      <c r="R83" s="560">
        <f t="shared" si="39"/>
        <v>0</v>
      </c>
      <c r="S83" s="562"/>
      <c r="T83" s="564">
        <f>IF(R83=0,0,S83/R83*100)</f>
        <v>0</v>
      </c>
    </row>
    <row r="84" spans="1:20" ht="13.5" customHeight="1" x14ac:dyDescent="0.15">
      <c r="A84" s="915"/>
      <c r="B84" s="917"/>
      <c r="C84" s="908"/>
      <c r="D84" s="909"/>
      <c r="E84" s="520"/>
      <c r="F84" s="588"/>
      <c r="G84" s="699"/>
      <c r="H84" s="520"/>
      <c r="I84" s="698"/>
      <c r="J84" s="710"/>
      <c r="K84" s="919"/>
      <c r="L84" s="921"/>
      <c r="M84" s="561"/>
      <c r="N84" s="560">
        <f t="shared" si="37"/>
        <v>0</v>
      </c>
      <c r="O84" s="562"/>
      <c r="P84" s="563">
        <f t="shared" si="38"/>
        <v>0</v>
      </c>
      <c r="Q84" s="561"/>
      <c r="R84" s="560">
        <f t="shared" si="39"/>
        <v>0</v>
      </c>
      <c r="S84" s="562"/>
      <c r="T84" s="564">
        <f t="shared" si="40"/>
        <v>0</v>
      </c>
    </row>
    <row r="85" spans="1:20" ht="13.5" customHeight="1" x14ac:dyDescent="0.15">
      <c r="A85" s="915">
        <f>+A83+1</f>
        <v>39</v>
      </c>
      <c r="B85" s="917" t="s">
        <v>479</v>
      </c>
      <c r="C85" s="907">
        <v>320</v>
      </c>
      <c r="D85" s="909">
        <v>207</v>
      </c>
      <c r="E85" s="520"/>
      <c r="F85" s="588"/>
      <c r="G85" s="699"/>
      <c r="H85" s="520"/>
      <c r="I85" s="560"/>
      <c r="J85" s="710"/>
      <c r="K85" s="919"/>
      <c r="L85" s="920">
        <f t="shared" ref="L85" si="45">+M85+M86+Q85+Q86</f>
        <v>0</v>
      </c>
      <c r="M85" s="561"/>
      <c r="N85" s="560">
        <f t="shared" si="37"/>
        <v>0</v>
      </c>
      <c r="O85" s="562"/>
      <c r="P85" s="563">
        <f t="shared" si="38"/>
        <v>0</v>
      </c>
      <c r="Q85" s="561"/>
      <c r="R85" s="560">
        <f t="shared" si="39"/>
        <v>0</v>
      </c>
      <c r="S85" s="562"/>
      <c r="T85" s="564">
        <f t="shared" si="40"/>
        <v>0</v>
      </c>
    </row>
    <row r="86" spans="1:20" ht="13.5" customHeight="1" x14ac:dyDescent="0.15">
      <c r="A86" s="915"/>
      <c r="B86" s="917"/>
      <c r="C86" s="908"/>
      <c r="D86" s="909"/>
      <c r="E86" s="520"/>
      <c r="F86" s="588"/>
      <c r="G86" s="699"/>
      <c r="H86" s="520"/>
      <c r="I86" s="698"/>
      <c r="J86" s="710"/>
      <c r="K86" s="919"/>
      <c r="L86" s="921"/>
      <c r="M86" s="561"/>
      <c r="N86" s="560">
        <f t="shared" si="37"/>
        <v>0</v>
      </c>
      <c r="O86" s="562"/>
      <c r="P86" s="563">
        <f t="shared" si="38"/>
        <v>0</v>
      </c>
      <c r="Q86" s="561"/>
      <c r="R86" s="560">
        <f t="shared" si="39"/>
        <v>0</v>
      </c>
      <c r="S86" s="562"/>
      <c r="T86" s="564">
        <f t="shared" si="40"/>
        <v>0</v>
      </c>
    </row>
    <row r="87" spans="1:20" ht="13.5" customHeight="1" x14ac:dyDescent="0.15">
      <c r="A87" s="915">
        <f>+A85+1</f>
        <v>40</v>
      </c>
      <c r="B87" s="917" t="s">
        <v>480</v>
      </c>
      <c r="C87" s="907">
        <v>150</v>
      </c>
      <c r="D87" s="909">
        <v>67</v>
      </c>
      <c r="E87" s="520"/>
      <c r="F87" s="588"/>
      <c r="G87" s="699"/>
      <c r="H87" s="520"/>
      <c r="I87" s="560"/>
      <c r="J87" s="710"/>
      <c r="K87" s="919"/>
      <c r="L87" s="920">
        <f t="shared" ref="L87" si="46">+M87+M88+Q87+Q88</f>
        <v>0</v>
      </c>
      <c r="M87" s="561"/>
      <c r="N87" s="560">
        <f t="shared" si="37"/>
        <v>0</v>
      </c>
      <c r="O87" s="562"/>
      <c r="P87" s="563">
        <f t="shared" si="38"/>
        <v>0</v>
      </c>
      <c r="Q87" s="561"/>
      <c r="R87" s="560">
        <f t="shared" si="39"/>
        <v>0</v>
      </c>
      <c r="S87" s="562"/>
      <c r="T87" s="564">
        <f t="shared" si="40"/>
        <v>0</v>
      </c>
    </row>
    <row r="88" spans="1:20" ht="13.5" customHeight="1" x14ac:dyDescent="0.15">
      <c r="A88" s="915"/>
      <c r="B88" s="917"/>
      <c r="C88" s="908"/>
      <c r="D88" s="909"/>
      <c r="E88" s="520"/>
      <c r="F88" s="588"/>
      <c r="G88" s="699"/>
      <c r="H88" s="520"/>
      <c r="I88" s="698"/>
      <c r="J88" s="710"/>
      <c r="K88" s="919"/>
      <c r="L88" s="921"/>
      <c r="M88" s="561"/>
      <c r="N88" s="560">
        <f t="shared" si="37"/>
        <v>0</v>
      </c>
      <c r="O88" s="562"/>
      <c r="P88" s="563">
        <f t="shared" si="38"/>
        <v>0</v>
      </c>
      <c r="Q88" s="561"/>
      <c r="R88" s="560">
        <f t="shared" si="39"/>
        <v>0</v>
      </c>
      <c r="S88" s="562"/>
      <c r="T88" s="564">
        <f t="shared" si="40"/>
        <v>0</v>
      </c>
    </row>
    <row r="89" spans="1:20" ht="13.5" customHeight="1" x14ac:dyDescent="0.15">
      <c r="A89" s="915">
        <f>+A87+1</f>
        <v>41</v>
      </c>
      <c r="B89" s="917" t="s">
        <v>481</v>
      </c>
      <c r="C89" s="907">
        <v>150</v>
      </c>
      <c r="D89" s="909">
        <v>56</v>
      </c>
      <c r="E89" s="520"/>
      <c r="F89" s="588"/>
      <c r="G89" s="699"/>
      <c r="H89" s="520"/>
      <c r="I89" s="560"/>
      <c r="J89" s="710"/>
      <c r="K89" s="919"/>
      <c r="L89" s="920">
        <f t="shared" ref="L89" si="47">+M89+M90+Q89+Q90</f>
        <v>0</v>
      </c>
      <c r="M89" s="561"/>
      <c r="N89" s="560">
        <f t="shared" si="37"/>
        <v>0</v>
      </c>
      <c r="O89" s="562"/>
      <c r="P89" s="563">
        <f t="shared" si="38"/>
        <v>0</v>
      </c>
      <c r="Q89" s="561"/>
      <c r="R89" s="560">
        <f t="shared" si="39"/>
        <v>0</v>
      </c>
      <c r="S89" s="562"/>
      <c r="T89" s="564">
        <f t="shared" si="40"/>
        <v>0</v>
      </c>
    </row>
    <row r="90" spans="1:20" ht="13.5" customHeight="1" x14ac:dyDescent="0.15">
      <c r="A90" s="915"/>
      <c r="B90" s="917"/>
      <c r="C90" s="908"/>
      <c r="D90" s="909"/>
      <c r="E90" s="520"/>
      <c r="F90" s="588"/>
      <c r="G90" s="699"/>
      <c r="H90" s="520"/>
      <c r="I90" s="698"/>
      <c r="J90" s="710"/>
      <c r="K90" s="919"/>
      <c r="L90" s="921"/>
      <c r="M90" s="561"/>
      <c r="N90" s="560">
        <f t="shared" si="37"/>
        <v>0</v>
      </c>
      <c r="O90" s="562"/>
      <c r="P90" s="563">
        <f t="shared" si="38"/>
        <v>0</v>
      </c>
      <c r="Q90" s="561"/>
      <c r="R90" s="560">
        <f t="shared" si="39"/>
        <v>0</v>
      </c>
      <c r="S90" s="562"/>
      <c r="T90" s="564">
        <f t="shared" si="40"/>
        <v>0</v>
      </c>
    </row>
    <row r="91" spans="1:20" ht="13.5" customHeight="1" x14ac:dyDescent="0.15">
      <c r="A91" s="915">
        <f>+A89+1</f>
        <v>42</v>
      </c>
      <c r="B91" s="917" t="s">
        <v>482</v>
      </c>
      <c r="C91" s="907">
        <v>125</v>
      </c>
      <c r="D91" s="909">
        <v>54</v>
      </c>
      <c r="E91" s="520"/>
      <c r="F91" s="588"/>
      <c r="G91" s="699"/>
      <c r="H91" s="520"/>
      <c r="I91" s="560"/>
      <c r="J91" s="710"/>
      <c r="K91" s="919"/>
      <c r="L91" s="920">
        <f t="shared" ref="L91" si="48">+M91+M92+Q91+Q92</f>
        <v>0</v>
      </c>
      <c r="M91" s="561"/>
      <c r="N91" s="560">
        <f t="shared" si="37"/>
        <v>0</v>
      </c>
      <c r="O91" s="562"/>
      <c r="P91" s="563">
        <f t="shared" si="38"/>
        <v>0</v>
      </c>
      <c r="Q91" s="561"/>
      <c r="R91" s="560">
        <f t="shared" si="39"/>
        <v>0</v>
      </c>
      <c r="S91" s="562"/>
      <c r="T91" s="564">
        <f t="shared" si="40"/>
        <v>0</v>
      </c>
    </row>
    <row r="92" spans="1:20" ht="13.5" customHeight="1" x14ac:dyDescent="0.15">
      <c r="A92" s="915"/>
      <c r="B92" s="917"/>
      <c r="C92" s="908"/>
      <c r="D92" s="909"/>
      <c r="E92" s="520"/>
      <c r="F92" s="588"/>
      <c r="G92" s="699"/>
      <c r="H92" s="520"/>
      <c r="I92" s="698"/>
      <c r="J92" s="710"/>
      <c r="K92" s="919"/>
      <c r="L92" s="921"/>
      <c r="M92" s="561"/>
      <c r="N92" s="560">
        <f t="shared" si="37"/>
        <v>0</v>
      </c>
      <c r="O92" s="562"/>
      <c r="P92" s="563">
        <f t="shared" si="38"/>
        <v>0</v>
      </c>
      <c r="Q92" s="561"/>
      <c r="R92" s="560">
        <f t="shared" si="39"/>
        <v>0</v>
      </c>
      <c r="S92" s="562"/>
      <c r="T92" s="564">
        <f t="shared" si="40"/>
        <v>0</v>
      </c>
    </row>
    <row r="93" spans="1:20" ht="13.5" customHeight="1" x14ac:dyDescent="0.15">
      <c r="A93" s="915">
        <f>+A91+1</f>
        <v>43</v>
      </c>
      <c r="B93" s="917" t="s">
        <v>617</v>
      </c>
      <c r="C93" s="907">
        <v>225</v>
      </c>
      <c r="D93" s="909">
        <v>125</v>
      </c>
      <c r="E93" s="520"/>
      <c r="F93" s="588"/>
      <c r="G93" s="699"/>
      <c r="H93" s="520"/>
      <c r="I93" s="560"/>
      <c r="J93" s="710"/>
      <c r="K93" s="919"/>
      <c r="L93" s="920">
        <f t="shared" ref="L93" si="49">+M93+M94+Q93+Q94</f>
        <v>0</v>
      </c>
      <c r="M93" s="561"/>
      <c r="N93" s="560">
        <f t="shared" si="37"/>
        <v>0</v>
      </c>
      <c r="O93" s="562"/>
      <c r="P93" s="563">
        <f t="shared" si="38"/>
        <v>0</v>
      </c>
      <c r="Q93" s="561"/>
      <c r="R93" s="560">
        <f t="shared" si="39"/>
        <v>0</v>
      </c>
      <c r="S93" s="562"/>
      <c r="T93" s="564">
        <f t="shared" si="40"/>
        <v>0</v>
      </c>
    </row>
    <row r="94" spans="1:20" ht="13.5" customHeight="1" x14ac:dyDescent="0.15">
      <c r="A94" s="915"/>
      <c r="B94" s="917"/>
      <c r="C94" s="908"/>
      <c r="D94" s="909"/>
      <c r="E94" s="520"/>
      <c r="F94" s="588"/>
      <c r="G94" s="699"/>
      <c r="H94" s="520"/>
      <c r="I94" s="698"/>
      <c r="J94" s="710"/>
      <c r="K94" s="919"/>
      <c r="L94" s="921"/>
      <c r="M94" s="561"/>
      <c r="N94" s="560">
        <f t="shared" si="37"/>
        <v>0</v>
      </c>
      <c r="O94" s="562"/>
      <c r="P94" s="563">
        <f t="shared" si="38"/>
        <v>0</v>
      </c>
      <c r="Q94" s="561"/>
      <c r="R94" s="560">
        <f t="shared" si="39"/>
        <v>0</v>
      </c>
      <c r="S94" s="562"/>
      <c r="T94" s="564">
        <f t="shared" si="40"/>
        <v>0</v>
      </c>
    </row>
    <row r="95" spans="1:20" ht="13.5" customHeight="1" x14ac:dyDescent="0.15">
      <c r="A95" s="915">
        <f>+A93+1</f>
        <v>44</v>
      </c>
      <c r="B95" s="917" t="s">
        <v>483</v>
      </c>
      <c r="C95" s="907">
        <v>125</v>
      </c>
      <c r="D95" s="909">
        <v>75</v>
      </c>
      <c r="E95" s="520"/>
      <c r="F95" s="588"/>
      <c r="G95" s="699"/>
      <c r="H95" s="520"/>
      <c r="I95" s="560"/>
      <c r="J95" s="710"/>
      <c r="K95" s="919"/>
      <c r="L95" s="920">
        <f t="shared" ref="L95" si="50">+M95+M96+Q95+Q96</f>
        <v>0</v>
      </c>
      <c r="M95" s="561"/>
      <c r="N95" s="560">
        <f t="shared" si="37"/>
        <v>0</v>
      </c>
      <c r="O95" s="562"/>
      <c r="P95" s="563">
        <f t="shared" si="38"/>
        <v>0</v>
      </c>
      <c r="Q95" s="561"/>
      <c r="R95" s="560">
        <f t="shared" si="39"/>
        <v>0</v>
      </c>
      <c r="S95" s="562"/>
      <c r="T95" s="564">
        <f t="shared" si="40"/>
        <v>0</v>
      </c>
    </row>
    <row r="96" spans="1:20" ht="13.5" customHeight="1" x14ac:dyDescent="0.15">
      <c r="A96" s="915"/>
      <c r="B96" s="917"/>
      <c r="C96" s="908"/>
      <c r="D96" s="909"/>
      <c r="E96" s="520"/>
      <c r="F96" s="588"/>
      <c r="G96" s="699"/>
      <c r="H96" s="520"/>
      <c r="I96" s="698"/>
      <c r="J96" s="710"/>
      <c r="K96" s="919"/>
      <c r="L96" s="921"/>
      <c r="M96" s="561"/>
      <c r="N96" s="560">
        <f t="shared" si="37"/>
        <v>0</v>
      </c>
      <c r="O96" s="562"/>
      <c r="P96" s="563">
        <f t="shared" si="38"/>
        <v>0</v>
      </c>
      <c r="Q96" s="561"/>
      <c r="R96" s="560">
        <f t="shared" si="39"/>
        <v>0</v>
      </c>
      <c r="S96" s="562"/>
      <c r="T96" s="564">
        <f t="shared" si="40"/>
        <v>0</v>
      </c>
    </row>
    <row r="97" spans="1:20" ht="13.5" customHeight="1" x14ac:dyDescent="0.15">
      <c r="A97" s="915">
        <f>+A95+1</f>
        <v>45</v>
      </c>
      <c r="B97" s="917" t="s">
        <v>484</v>
      </c>
      <c r="C97" s="907">
        <v>155</v>
      </c>
      <c r="D97" s="909">
        <v>47</v>
      </c>
      <c r="E97" s="520"/>
      <c r="F97" s="588"/>
      <c r="G97" s="699"/>
      <c r="H97" s="520"/>
      <c r="I97" s="560"/>
      <c r="J97" s="710"/>
      <c r="K97" s="919"/>
      <c r="L97" s="920">
        <f t="shared" ref="L97" si="51">+M97+M98+Q97+Q98</f>
        <v>0</v>
      </c>
      <c r="M97" s="561"/>
      <c r="N97" s="560">
        <f t="shared" si="37"/>
        <v>0</v>
      </c>
      <c r="O97" s="562"/>
      <c r="P97" s="563">
        <f t="shared" si="38"/>
        <v>0</v>
      </c>
      <c r="Q97" s="561"/>
      <c r="R97" s="560">
        <f t="shared" si="39"/>
        <v>0</v>
      </c>
      <c r="S97" s="562"/>
      <c r="T97" s="564">
        <f t="shared" si="40"/>
        <v>0</v>
      </c>
    </row>
    <row r="98" spans="1:20" ht="13.5" customHeight="1" x14ac:dyDescent="0.15">
      <c r="A98" s="915"/>
      <c r="B98" s="917"/>
      <c r="C98" s="908"/>
      <c r="D98" s="909"/>
      <c r="E98" s="520"/>
      <c r="F98" s="588"/>
      <c r="G98" s="699"/>
      <c r="H98" s="520"/>
      <c r="I98" s="698"/>
      <c r="J98" s="710"/>
      <c r="K98" s="919"/>
      <c r="L98" s="921"/>
      <c r="M98" s="561"/>
      <c r="N98" s="560">
        <f t="shared" si="37"/>
        <v>0</v>
      </c>
      <c r="O98" s="562"/>
      <c r="P98" s="563">
        <f t="shared" si="38"/>
        <v>0</v>
      </c>
      <c r="Q98" s="561"/>
      <c r="R98" s="560">
        <f t="shared" si="39"/>
        <v>0</v>
      </c>
      <c r="S98" s="562"/>
      <c r="T98" s="564">
        <f t="shared" si="40"/>
        <v>0</v>
      </c>
    </row>
    <row r="99" spans="1:20" ht="13.5" customHeight="1" x14ac:dyDescent="0.15">
      <c r="A99" s="915">
        <f t="shared" ref="A99" si="52">+A97+1</f>
        <v>46</v>
      </c>
      <c r="B99" s="917" t="s">
        <v>618</v>
      </c>
      <c r="C99" s="907">
        <v>500</v>
      </c>
      <c r="D99" s="909">
        <v>242</v>
      </c>
      <c r="E99" s="520"/>
      <c r="F99" s="588"/>
      <c r="G99" s="699"/>
      <c r="H99" s="520"/>
      <c r="I99" s="560"/>
      <c r="J99" s="710"/>
      <c r="K99" s="919"/>
      <c r="L99" s="920">
        <f t="shared" ref="L99" si="53">+M99+M100+Q99+Q100</f>
        <v>0</v>
      </c>
      <c r="M99" s="561"/>
      <c r="N99" s="560">
        <f t="shared" ref="N99:N156" si="54">+M99/210*1000</f>
        <v>0</v>
      </c>
      <c r="O99" s="562"/>
      <c r="P99" s="563">
        <f t="shared" ref="P99:P158" si="55">IF(N99=0,0,O99/N99*100)</f>
        <v>0</v>
      </c>
      <c r="Q99" s="561"/>
      <c r="R99" s="560">
        <f t="shared" ref="R99:R158" si="56">+Q99/210/SQRT(3)*1000</f>
        <v>0</v>
      </c>
      <c r="S99" s="562"/>
      <c r="T99" s="564">
        <f t="shared" ref="T99:T158" si="57">IF(R99=0,0,S99/R99*100)</f>
        <v>0</v>
      </c>
    </row>
    <row r="100" spans="1:20" ht="13.5" customHeight="1" x14ac:dyDescent="0.15">
      <c r="A100" s="915"/>
      <c r="B100" s="917"/>
      <c r="C100" s="908"/>
      <c r="D100" s="909"/>
      <c r="E100" s="520"/>
      <c r="F100" s="588"/>
      <c r="G100" s="699"/>
      <c r="H100" s="520"/>
      <c r="I100" s="560"/>
      <c r="J100" s="710"/>
      <c r="K100" s="919"/>
      <c r="L100" s="921"/>
      <c r="M100" s="561"/>
      <c r="N100" s="560">
        <f t="shared" si="54"/>
        <v>0</v>
      </c>
      <c r="O100" s="562"/>
      <c r="P100" s="563">
        <f t="shared" si="55"/>
        <v>0</v>
      </c>
      <c r="Q100" s="561"/>
      <c r="R100" s="560">
        <f t="shared" si="56"/>
        <v>0</v>
      </c>
      <c r="S100" s="562"/>
      <c r="T100" s="564">
        <f t="shared" si="57"/>
        <v>0</v>
      </c>
    </row>
    <row r="101" spans="1:20" ht="13.5" customHeight="1" x14ac:dyDescent="0.15">
      <c r="A101" s="915">
        <f t="shared" ref="A101" si="58">+A99+1</f>
        <v>47</v>
      </c>
      <c r="B101" s="917" t="s">
        <v>485</v>
      </c>
      <c r="C101" s="907">
        <v>350</v>
      </c>
      <c r="D101" s="909">
        <v>128</v>
      </c>
      <c r="E101" s="520"/>
      <c r="F101" s="588"/>
      <c r="G101" s="699"/>
      <c r="H101" s="520"/>
      <c r="I101" s="560"/>
      <c r="J101" s="710"/>
      <c r="K101" s="919"/>
      <c r="L101" s="920">
        <f t="shared" ref="L101" si="59">+M101+M102+Q101+Q102</f>
        <v>0</v>
      </c>
      <c r="M101" s="561"/>
      <c r="N101" s="560">
        <f t="shared" si="54"/>
        <v>0</v>
      </c>
      <c r="O101" s="562"/>
      <c r="P101" s="563">
        <f t="shared" si="55"/>
        <v>0</v>
      </c>
      <c r="Q101" s="561"/>
      <c r="R101" s="560">
        <f t="shared" si="56"/>
        <v>0</v>
      </c>
      <c r="S101" s="562"/>
      <c r="T101" s="564">
        <f t="shared" si="57"/>
        <v>0</v>
      </c>
    </row>
    <row r="102" spans="1:20" ht="13.5" customHeight="1" x14ac:dyDescent="0.15">
      <c r="A102" s="915"/>
      <c r="B102" s="917"/>
      <c r="C102" s="908"/>
      <c r="D102" s="909"/>
      <c r="E102" s="520"/>
      <c r="F102" s="588"/>
      <c r="G102" s="699"/>
      <c r="H102" s="520"/>
      <c r="I102" s="560"/>
      <c r="J102" s="710"/>
      <c r="K102" s="919"/>
      <c r="L102" s="921"/>
      <c r="M102" s="561"/>
      <c r="N102" s="560">
        <f t="shared" si="54"/>
        <v>0</v>
      </c>
      <c r="O102" s="562"/>
      <c r="P102" s="563">
        <f t="shared" si="55"/>
        <v>0</v>
      </c>
      <c r="Q102" s="561"/>
      <c r="R102" s="560">
        <f t="shared" si="56"/>
        <v>0</v>
      </c>
      <c r="S102" s="562"/>
      <c r="T102" s="564">
        <f t="shared" si="57"/>
        <v>0</v>
      </c>
    </row>
    <row r="103" spans="1:20" ht="13.5" customHeight="1" x14ac:dyDescent="0.15">
      <c r="A103" s="915">
        <f t="shared" ref="A103" si="60">+A101+1</f>
        <v>48</v>
      </c>
      <c r="B103" s="917" t="s">
        <v>619</v>
      </c>
      <c r="C103" s="907">
        <v>325</v>
      </c>
      <c r="D103" s="909">
        <v>191</v>
      </c>
      <c r="E103" s="520"/>
      <c r="F103" s="588"/>
      <c r="G103" s="699"/>
      <c r="H103" s="520"/>
      <c r="I103" s="560"/>
      <c r="J103" s="710"/>
      <c r="K103" s="919"/>
      <c r="L103" s="920">
        <f t="shared" ref="L103" si="61">+M103+M104+Q103+Q104</f>
        <v>0</v>
      </c>
      <c r="M103" s="561"/>
      <c r="N103" s="560">
        <f t="shared" si="54"/>
        <v>0</v>
      </c>
      <c r="O103" s="562"/>
      <c r="P103" s="563">
        <f t="shared" si="55"/>
        <v>0</v>
      </c>
      <c r="Q103" s="561"/>
      <c r="R103" s="560">
        <f t="shared" si="56"/>
        <v>0</v>
      </c>
      <c r="S103" s="562"/>
      <c r="T103" s="564">
        <f t="shared" si="57"/>
        <v>0</v>
      </c>
    </row>
    <row r="104" spans="1:20" ht="13.5" customHeight="1" x14ac:dyDescent="0.15">
      <c r="A104" s="915"/>
      <c r="B104" s="917"/>
      <c r="C104" s="908"/>
      <c r="D104" s="909"/>
      <c r="E104" s="520"/>
      <c r="F104" s="588"/>
      <c r="G104" s="699"/>
      <c r="H104" s="520"/>
      <c r="I104" s="560"/>
      <c r="J104" s="710"/>
      <c r="K104" s="919"/>
      <c r="L104" s="921"/>
      <c r="M104" s="561"/>
      <c r="N104" s="560">
        <f t="shared" si="54"/>
        <v>0</v>
      </c>
      <c r="O104" s="562"/>
      <c r="P104" s="563">
        <f t="shared" si="55"/>
        <v>0</v>
      </c>
      <c r="Q104" s="561"/>
      <c r="R104" s="560">
        <f t="shared" si="56"/>
        <v>0</v>
      </c>
      <c r="S104" s="562"/>
      <c r="T104" s="564">
        <f t="shared" si="57"/>
        <v>0</v>
      </c>
    </row>
    <row r="105" spans="1:20" ht="13.5" customHeight="1" x14ac:dyDescent="0.15">
      <c r="A105" s="915">
        <f t="shared" ref="A105" si="62">+A103+1</f>
        <v>49</v>
      </c>
      <c r="B105" s="917" t="s">
        <v>620</v>
      </c>
      <c r="C105" s="907">
        <v>700</v>
      </c>
      <c r="D105" s="909">
        <v>291</v>
      </c>
      <c r="E105" s="520"/>
      <c r="F105" s="588"/>
      <c r="G105" s="699"/>
      <c r="H105" s="520"/>
      <c r="I105" s="560"/>
      <c r="J105" s="710"/>
      <c r="K105" s="919"/>
      <c r="L105" s="920">
        <f t="shared" ref="L105" si="63">+M105+M106+Q105+Q106</f>
        <v>0</v>
      </c>
      <c r="M105" s="561"/>
      <c r="N105" s="560">
        <f t="shared" si="54"/>
        <v>0</v>
      </c>
      <c r="O105" s="562"/>
      <c r="P105" s="563">
        <f t="shared" si="55"/>
        <v>0</v>
      </c>
      <c r="Q105" s="561"/>
      <c r="R105" s="560">
        <f t="shared" si="56"/>
        <v>0</v>
      </c>
      <c r="S105" s="562"/>
      <c r="T105" s="564">
        <f t="shared" si="57"/>
        <v>0</v>
      </c>
    </row>
    <row r="106" spans="1:20" ht="13.5" customHeight="1" x14ac:dyDescent="0.15">
      <c r="A106" s="915"/>
      <c r="B106" s="917"/>
      <c r="C106" s="908"/>
      <c r="D106" s="909"/>
      <c r="E106" s="520"/>
      <c r="F106" s="588"/>
      <c r="G106" s="699"/>
      <c r="H106" s="520"/>
      <c r="I106" s="560"/>
      <c r="J106" s="710"/>
      <c r="K106" s="919"/>
      <c r="L106" s="921"/>
      <c r="M106" s="561"/>
      <c r="N106" s="560">
        <f t="shared" si="54"/>
        <v>0</v>
      </c>
      <c r="O106" s="562"/>
      <c r="P106" s="563">
        <f t="shared" si="55"/>
        <v>0</v>
      </c>
      <c r="Q106" s="561"/>
      <c r="R106" s="560">
        <f t="shared" si="56"/>
        <v>0</v>
      </c>
      <c r="S106" s="562"/>
      <c r="T106" s="564">
        <f t="shared" si="57"/>
        <v>0</v>
      </c>
    </row>
    <row r="107" spans="1:20" ht="13.5" customHeight="1" x14ac:dyDescent="0.15">
      <c r="A107" s="915">
        <f t="shared" ref="A107" si="64">+A105+1</f>
        <v>50</v>
      </c>
      <c r="B107" s="917" t="s">
        <v>641</v>
      </c>
      <c r="C107" s="907">
        <v>200</v>
      </c>
      <c r="D107" s="909">
        <v>191</v>
      </c>
      <c r="E107" s="520"/>
      <c r="F107" s="588"/>
      <c r="G107" s="699"/>
      <c r="H107" s="520"/>
      <c r="I107" s="560"/>
      <c r="J107" s="710"/>
      <c r="K107" s="919"/>
      <c r="L107" s="920">
        <f t="shared" ref="L107" si="65">+M107+M108+Q107+Q108</f>
        <v>0</v>
      </c>
      <c r="M107" s="561"/>
      <c r="N107" s="560">
        <f t="shared" si="54"/>
        <v>0</v>
      </c>
      <c r="O107" s="562"/>
      <c r="P107" s="563">
        <f t="shared" si="55"/>
        <v>0</v>
      </c>
      <c r="Q107" s="561"/>
      <c r="R107" s="560">
        <f t="shared" si="56"/>
        <v>0</v>
      </c>
      <c r="S107" s="562"/>
      <c r="T107" s="564">
        <f t="shared" si="57"/>
        <v>0</v>
      </c>
    </row>
    <row r="108" spans="1:20" ht="13.5" customHeight="1" x14ac:dyDescent="0.15">
      <c r="A108" s="915"/>
      <c r="B108" s="917"/>
      <c r="C108" s="908"/>
      <c r="D108" s="909"/>
      <c r="E108" s="520"/>
      <c r="F108" s="588"/>
      <c r="G108" s="699"/>
      <c r="H108" s="520"/>
      <c r="I108" s="560"/>
      <c r="J108" s="710"/>
      <c r="K108" s="919"/>
      <c r="L108" s="921"/>
      <c r="M108" s="561"/>
      <c r="N108" s="560">
        <f t="shared" si="54"/>
        <v>0</v>
      </c>
      <c r="O108" s="562"/>
      <c r="P108" s="563">
        <f t="shared" si="55"/>
        <v>0</v>
      </c>
      <c r="Q108" s="561"/>
      <c r="R108" s="560">
        <f t="shared" si="56"/>
        <v>0</v>
      </c>
      <c r="S108" s="562"/>
      <c r="T108" s="564">
        <f t="shared" si="57"/>
        <v>0</v>
      </c>
    </row>
    <row r="109" spans="1:20" ht="13.5" customHeight="1" x14ac:dyDescent="0.15">
      <c r="A109" s="915">
        <f t="shared" ref="A109" si="66">+A107+1</f>
        <v>51</v>
      </c>
      <c r="B109" s="917" t="s">
        <v>621</v>
      </c>
      <c r="C109" s="907">
        <v>300</v>
      </c>
      <c r="D109" s="909">
        <v>175</v>
      </c>
      <c r="E109" s="520"/>
      <c r="F109" s="588"/>
      <c r="G109" s="699"/>
      <c r="H109" s="520"/>
      <c r="I109" s="560"/>
      <c r="J109" s="710"/>
      <c r="K109" s="919"/>
      <c r="L109" s="920">
        <f t="shared" ref="L109" si="67">+M109+M110+Q109+Q110</f>
        <v>0</v>
      </c>
      <c r="M109" s="561"/>
      <c r="N109" s="560">
        <f t="shared" si="54"/>
        <v>0</v>
      </c>
      <c r="O109" s="562"/>
      <c r="P109" s="563">
        <f t="shared" si="55"/>
        <v>0</v>
      </c>
      <c r="Q109" s="561"/>
      <c r="R109" s="560">
        <f t="shared" si="56"/>
        <v>0</v>
      </c>
      <c r="S109" s="562"/>
      <c r="T109" s="564">
        <f t="shared" si="57"/>
        <v>0</v>
      </c>
    </row>
    <row r="110" spans="1:20" ht="13.5" customHeight="1" x14ac:dyDescent="0.15">
      <c r="A110" s="915"/>
      <c r="B110" s="917"/>
      <c r="C110" s="908"/>
      <c r="D110" s="909"/>
      <c r="E110" s="520"/>
      <c r="F110" s="588"/>
      <c r="G110" s="699"/>
      <c r="H110" s="520"/>
      <c r="I110" s="560"/>
      <c r="J110" s="710"/>
      <c r="K110" s="919"/>
      <c r="L110" s="921"/>
      <c r="M110" s="561"/>
      <c r="N110" s="560">
        <f t="shared" si="54"/>
        <v>0</v>
      </c>
      <c r="O110" s="562"/>
      <c r="P110" s="563">
        <f t="shared" si="55"/>
        <v>0</v>
      </c>
      <c r="Q110" s="561"/>
      <c r="R110" s="560">
        <f t="shared" si="56"/>
        <v>0</v>
      </c>
      <c r="S110" s="562"/>
      <c r="T110" s="564">
        <f t="shared" si="57"/>
        <v>0</v>
      </c>
    </row>
    <row r="111" spans="1:20" ht="13.5" customHeight="1" x14ac:dyDescent="0.15">
      <c r="A111" s="915">
        <f t="shared" ref="A111" si="68">+A109+1</f>
        <v>52</v>
      </c>
      <c r="B111" s="917" t="s">
        <v>622</v>
      </c>
      <c r="C111" s="907">
        <v>200</v>
      </c>
      <c r="D111" s="909">
        <v>95</v>
      </c>
      <c r="E111" s="520"/>
      <c r="F111" s="588"/>
      <c r="G111" s="699"/>
      <c r="H111" s="520"/>
      <c r="I111" s="560"/>
      <c r="J111" s="710"/>
      <c r="K111" s="919"/>
      <c r="L111" s="920">
        <f t="shared" ref="L111" si="69">+M111+M112+Q111+Q112</f>
        <v>0</v>
      </c>
      <c r="M111" s="561"/>
      <c r="N111" s="560">
        <f t="shared" si="54"/>
        <v>0</v>
      </c>
      <c r="O111" s="562"/>
      <c r="P111" s="563">
        <f t="shared" si="55"/>
        <v>0</v>
      </c>
      <c r="Q111" s="561"/>
      <c r="R111" s="560">
        <f t="shared" si="56"/>
        <v>0</v>
      </c>
      <c r="S111" s="562"/>
      <c r="T111" s="564">
        <f t="shared" si="57"/>
        <v>0</v>
      </c>
    </row>
    <row r="112" spans="1:20" ht="13.5" customHeight="1" x14ac:dyDescent="0.15">
      <c r="A112" s="915"/>
      <c r="B112" s="917"/>
      <c r="C112" s="908"/>
      <c r="D112" s="909"/>
      <c r="E112" s="520"/>
      <c r="F112" s="588"/>
      <c r="G112" s="699"/>
      <c r="H112" s="520"/>
      <c r="I112" s="560"/>
      <c r="J112" s="710"/>
      <c r="K112" s="919"/>
      <c r="L112" s="921"/>
      <c r="M112" s="561"/>
      <c r="N112" s="560">
        <f t="shared" si="54"/>
        <v>0</v>
      </c>
      <c r="O112" s="562"/>
      <c r="P112" s="563">
        <f t="shared" si="55"/>
        <v>0</v>
      </c>
      <c r="Q112" s="561"/>
      <c r="R112" s="560">
        <f t="shared" si="56"/>
        <v>0</v>
      </c>
      <c r="S112" s="562"/>
      <c r="T112" s="564">
        <f t="shared" si="57"/>
        <v>0</v>
      </c>
    </row>
    <row r="113" spans="1:20" ht="13.5" customHeight="1" x14ac:dyDescent="0.15">
      <c r="A113" s="915">
        <f t="shared" ref="A113" si="70">+A111+1</f>
        <v>53</v>
      </c>
      <c r="B113" s="917" t="s">
        <v>623</v>
      </c>
      <c r="C113" s="907">
        <v>350</v>
      </c>
      <c r="D113" s="909">
        <v>211</v>
      </c>
      <c r="E113" s="520"/>
      <c r="F113" s="588"/>
      <c r="G113" s="699"/>
      <c r="H113" s="520"/>
      <c r="I113" s="560"/>
      <c r="J113" s="710"/>
      <c r="K113" s="919"/>
      <c r="L113" s="920">
        <f t="shared" ref="L113" si="71">+M113+M114+Q113+Q114</f>
        <v>0</v>
      </c>
      <c r="M113" s="561"/>
      <c r="N113" s="560">
        <f t="shared" si="54"/>
        <v>0</v>
      </c>
      <c r="O113" s="562"/>
      <c r="P113" s="563">
        <f t="shared" si="55"/>
        <v>0</v>
      </c>
      <c r="Q113" s="561"/>
      <c r="R113" s="560">
        <f t="shared" si="56"/>
        <v>0</v>
      </c>
      <c r="S113" s="562"/>
      <c r="T113" s="564">
        <f t="shared" si="57"/>
        <v>0</v>
      </c>
    </row>
    <row r="114" spans="1:20" ht="13.5" customHeight="1" x14ac:dyDescent="0.15">
      <c r="A114" s="915"/>
      <c r="B114" s="917"/>
      <c r="C114" s="908"/>
      <c r="D114" s="909"/>
      <c r="E114" s="520"/>
      <c r="F114" s="588"/>
      <c r="G114" s="699"/>
      <c r="H114" s="520"/>
      <c r="I114" s="560"/>
      <c r="J114" s="710"/>
      <c r="K114" s="919"/>
      <c r="L114" s="921"/>
      <c r="M114" s="561"/>
      <c r="N114" s="560">
        <f t="shared" si="54"/>
        <v>0</v>
      </c>
      <c r="O114" s="562"/>
      <c r="P114" s="563">
        <f t="shared" si="55"/>
        <v>0</v>
      </c>
      <c r="Q114" s="561"/>
      <c r="R114" s="560">
        <f t="shared" si="56"/>
        <v>0</v>
      </c>
      <c r="S114" s="562"/>
      <c r="T114" s="564">
        <f t="shared" si="57"/>
        <v>0</v>
      </c>
    </row>
    <row r="115" spans="1:20" ht="13.5" customHeight="1" x14ac:dyDescent="0.15">
      <c r="A115" s="915">
        <f t="shared" ref="A115" si="72">+A113+1</f>
        <v>54</v>
      </c>
      <c r="B115" s="917" t="s">
        <v>624</v>
      </c>
      <c r="C115" s="907">
        <v>350</v>
      </c>
      <c r="D115" s="909">
        <v>167</v>
      </c>
      <c r="E115" s="520"/>
      <c r="F115" s="588"/>
      <c r="G115" s="699"/>
      <c r="H115" s="520"/>
      <c r="I115" s="560"/>
      <c r="J115" s="710"/>
      <c r="K115" s="919"/>
      <c r="L115" s="920">
        <f t="shared" ref="L115" si="73">+M115+M116+Q115+Q116</f>
        <v>0</v>
      </c>
      <c r="M115" s="561"/>
      <c r="N115" s="560">
        <f t="shared" si="54"/>
        <v>0</v>
      </c>
      <c r="O115" s="562"/>
      <c r="P115" s="563">
        <f t="shared" si="55"/>
        <v>0</v>
      </c>
      <c r="Q115" s="561"/>
      <c r="R115" s="560">
        <f t="shared" si="56"/>
        <v>0</v>
      </c>
      <c r="S115" s="562"/>
      <c r="T115" s="564">
        <f t="shared" si="57"/>
        <v>0</v>
      </c>
    </row>
    <row r="116" spans="1:20" ht="13.5" customHeight="1" x14ac:dyDescent="0.15">
      <c r="A116" s="915"/>
      <c r="B116" s="917"/>
      <c r="C116" s="908"/>
      <c r="D116" s="909"/>
      <c r="E116" s="520"/>
      <c r="F116" s="588"/>
      <c r="G116" s="699"/>
      <c r="H116" s="520"/>
      <c r="I116" s="560"/>
      <c r="J116" s="710"/>
      <c r="K116" s="919"/>
      <c r="L116" s="921"/>
      <c r="M116" s="561"/>
      <c r="N116" s="560">
        <f t="shared" si="54"/>
        <v>0</v>
      </c>
      <c r="O116" s="562"/>
      <c r="P116" s="563">
        <f t="shared" si="55"/>
        <v>0</v>
      </c>
      <c r="Q116" s="561"/>
      <c r="R116" s="560">
        <f t="shared" si="56"/>
        <v>0</v>
      </c>
      <c r="S116" s="562"/>
      <c r="T116" s="564">
        <f t="shared" si="57"/>
        <v>0</v>
      </c>
    </row>
    <row r="117" spans="1:20" ht="13.5" customHeight="1" x14ac:dyDescent="0.15">
      <c r="A117" s="915">
        <f t="shared" ref="A117" si="74">+A115+1</f>
        <v>55</v>
      </c>
      <c r="B117" s="917" t="s">
        <v>625</v>
      </c>
      <c r="C117" s="907">
        <v>250</v>
      </c>
      <c r="D117" s="909">
        <v>96</v>
      </c>
      <c r="E117" s="520"/>
      <c r="F117" s="588"/>
      <c r="G117" s="699"/>
      <c r="H117" s="520"/>
      <c r="I117" s="560"/>
      <c r="J117" s="710"/>
      <c r="K117" s="919"/>
      <c r="L117" s="920">
        <f t="shared" ref="L117" si="75">+M117+M118+Q117+Q118</f>
        <v>0</v>
      </c>
      <c r="M117" s="561"/>
      <c r="N117" s="560">
        <f t="shared" si="54"/>
        <v>0</v>
      </c>
      <c r="O117" s="562"/>
      <c r="P117" s="563">
        <f t="shared" si="55"/>
        <v>0</v>
      </c>
      <c r="Q117" s="561"/>
      <c r="R117" s="560">
        <f t="shared" si="56"/>
        <v>0</v>
      </c>
      <c r="S117" s="562"/>
      <c r="T117" s="564">
        <f t="shared" si="57"/>
        <v>0</v>
      </c>
    </row>
    <row r="118" spans="1:20" ht="13.5" customHeight="1" x14ac:dyDescent="0.15">
      <c r="A118" s="915"/>
      <c r="B118" s="917"/>
      <c r="C118" s="908"/>
      <c r="D118" s="909"/>
      <c r="E118" s="520"/>
      <c r="F118" s="588"/>
      <c r="G118" s="699"/>
      <c r="H118" s="520"/>
      <c r="I118" s="560"/>
      <c r="J118" s="710"/>
      <c r="K118" s="919"/>
      <c r="L118" s="921"/>
      <c r="M118" s="561"/>
      <c r="N118" s="560">
        <f t="shared" si="54"/>
        <v>0</v>
      </c>
      <c r="O118" s="562"/>
      <c r="P118" s="563">
        <f t="shared" si="55"/>
        <v>0</v>
      </c>
      <c r="Q118" s="561"/>
      <c r="R118" s="560">
        <f t="shared" si="56"/>
        <v>0</v>
      </c>
      <c r="S118" s="562"/>
      <c r="T118" s="564">
        <f t="shared" si="57"/>
        <v>0</v>
      </c>
    </row>
    <row r="119" spans="1:20" ht="13.5" customHeight="1" x14ac:dyDescent="0.15">
      <c r="A119" s="915">
        <f t="shared" ref="A119" si="76">+A117+1</f>
        <v>56</v>
      </c>
      <c r="B119" s="917" t="s">
        <v>626</v>
      </c>
      <c r="C119" s="907">
        <v>200</v>
      </c>
      <c r="D119" s="909">
        <v>115</v>
      </c>
      <c r="E119" s="520"/>
      <c r="F119" s="588"/>
      <c r="G119" s="699"/>
      <c r="H119" s="520"/>
      <c r="I119" s="560"/>
      <c r="J119" s="710"/>
      <c r="K119" s="919"/>
      <c r="L119" s="920">
        <f t="shared" ref="L119" si="77">+M119+M120+Q119+Q120</f>
        <v>0</v>
      </c>
      <c r="M119" s="561"/>
      <c r="N119" s="560">
        <f t="shared" si="54"/>
        <v>0</v>
      </c>
      <c r="O119" s="562"/>
      <c r="P119" s="563">
        <f t="shared" si="55"/>
        <v>0</v>
      </c>
      <c r="Q119" s="561"/>
      <c r="R119" s="560">
        <f t="shared" si="56"/>
        <v>0</v>
      </c>
      <c r="S119" s="562"/>
      <c r="T119" s="564">
        <f t="shared" si="57"/>
        <v>0</v>
      </c>
    </row>
    <row r="120" spans="1:20" ht="13.5" customHeight="1" x14ac:dyDescent="0.15">
      <c r="A120" s="915"/>
      <c r="B120" s="917"/>
      <c r="C120" s="908"/>
      <c r="D120" s="909"/>
      <c r="E120" s="520"/>
      <c r="F120" s="588"/>
      <c r="G120" s="699"/>
      <c r="H120" s="520"/>
      <c r="I120" s="560"/>
      <c r="J120" s="710"/>
      <c r="K120" s="919"/>
      <c r="L120" s="921"/>
      <c r="M120" s="561"/>
      <c r="N120" s="560">
        <f t="shared" si="54"/>
        <v>0</v>
      </c>
      <c r="O120" s="562"/>
      <c r="P120" s="563">
        <f t="shared" si="55"/>
        <v>0</v>
      </c>
      <c r="Q120" s="561"/>
      <c r="R120" s="560">
        <f t="shared" si="56"/>
        <v>0</v>
      </c>
      <c r="S120" s="562"/>
      <c r="T120" s="564">
        <f t="shared" si="57"/>
        <v>0</v>
      </c>
    </row>
    <row r="121" spans="1:20" ht="13.5" customHeight="1" x14ac:dyDescent="0.15">
      <c r="A121" s="915">
        <f t="shared" ref="A121" si="78">+A119+1</f>
        <v>57</v>
      </c>
      <c r="B121" s="917" t="s">
        <v>627</v>
      </c>
      <c r="C121" s="907">
        <v>125</v>
      </c>
      <c r="D121" s="909">
        <v>73</v>
      </c>
      <c r="E121" s="520"/>
      <c r="F121" s="588"/>
      <c r="G121" s="699"/>
      <c r="H121" s="520"/>
      <c r="I121" s="560"/>
      <c r="J121" s="710"/>
      <c r="K121" s="919"/>
      <c r="L121" s="920">
        <f t="shared" ref="L121" si="79">+M121+M122+Q121+Q122</f>
        <v>0</v>
      </c>
      <c r="M121" s="561"/>
      <c r="N121" s="560">
        <f t="shared" si="54"/>
        <v>0</v>
      </c>
      <c r="O121" s="562"/>
      <c r="P121" s="563">
        <f t="shared" si="55"/>
        <v>0</v>
      </c>
      <c r="Q121" s="561"/>
      <c r="R121" s="560">
        <f t="shared" si="56"/>
        <v>0</v>
      </c>
      <c r="S121" s="562"/>
      <c r="T121" s="564">
        <f t="shared" si="57"/>
        <v>0</v>
      </c>
    </row>
    <row r="122" spans="1:20" ht="13.5" customHeight="1" x14ac:dyDescent="0.15">
      <c r="A122" s="915"/>
      <c r="B122" s="917"/>
      <c r="C122" s="908"/>
      <c r="D122" s="909"/>
      <c r="E122" s="520"/>
      <c r="F122" s="588"/>
      <c r="G122" s="699"/>
      <c r="H122" s="520"/>
      <c r="I122" s="560"/>
      <c r="J122" s="710"/>
      <c r="K122" s="919"/>
      <c r="L122" s="921"/>
      <c r="M122" s="561"/>
      <c r="N122" s="560">
        <f t="shared" si="54"/>
        <v>0</v>
      </c>
      <c r="O122" s="562"/>
      <c r="P122" s="563">
        <f t="shared" si="55"/>
        <v>0</v>
      </c>
      <c r="Q122" s="561"/>
      <c r="R122" s="560">
        <f t="shared" si="56"/>
        <v>0</v>
      </c>
      <c r="S122" s="562"/>
      <c r="T122" s="564">
        <f t="shared" si="57"/>
        <v>0</v>
      </c>
    </row>
    <row r="123" spans="1:20" ht="13.5" customHeight="1" x14ac:dyDescent="0.15">
      <c r="A123" s="915">
        <f t="shared" ref="A123" si="80">+A121+1</f>
        <v>58</v>
      </c>
      <c r="B123" s="917" t="s">
        <v>628</v>
      </c>
      <c r="C123" s="907">
        <v>420</v>
      </c>
      <c r="D123" s="909">
        <v>277</v>
      </c>
      <c r="E123" s="520"/>
      <c r="F123" s="588"/>
      <c r="G123" s="699"/>
      <c r="H123" s="520"/>
      <c r="I123" s="560"/>
      <c r="J123" s="710"/>
      <c r="K123" s="919"/>
      <c r="L123" s="920">
        <f t="shared" ref="L123" si="81">+M123+M124+Q123+Q124</f>
        <v>0</v>
      </c>
      <c r="M123" s="561"/>
      <c r="N123" s="560">
        <f t="shared" si="54"/>
        <v>0</v>
      </c>
      <c r="O123" s="562"/>
      <c r="P123" s="563">
        <f t="shared" si="55"/>
        <v>0</v>
      </c>
      <c r="Q123" s="561"/>
      <c r="R123" s="560">
        <f t="shared" si="56"/>
        <v>0</v>
      </c>
      <c r="S123" s="562"/>
      <c r="T123" s="564">
        <f t="shared" si="57"/>
        <v>0</v>
      </c>
    </row>
    <row r="124" spans="1:20" ht="13.5" customHeight="1" x14ac:dyDescent="0.15">
      <c r="A124" s="915"/>
      <c r="B124" s="917"/>
      <c r="C124" s="908"/>
      <c r="D124" s="909"/>
      <c r="E124" s="520"/>
      <c r="F124" s="588"/>
      <c r="G124" s="699"/>
      <c r="H124" s="520"/>
      <c r="I124" s="560"/>
      <c r="J124" s="710"/>
      <c r="K124" s="919"/>
      <c r="L124" s="921"/>
      <c r="M124" s="561"/>
      <c r="N124" s="560">
        <f t="shared" si="54"/>
        <v>0</v>
      </c>
      <c r="O124" s="562"/>
      <c r="P124" s="563">
        <f t="shared" si="55"/>
        <v>0</v>
      </c>
      <c r="Q124" s="561"/>
      <c r="R124" s="560">
        <f t="shared" si="56"/>
        <v>0</v>
      </c>
      <c r="S124" s="562"/>
      <c r="T124" s="564">
        <f t="shared" si="57"/>
        <v>0</v>
      </c>
    </row>
    <row r="125" spans="1:20" ht="13.5" customHeight="1" x14ac:dyDescent="0.15">
      <c r="A125" s="915">
        <f t="shared" ref="A125" si="82">+A123+1</f>
        <v>59</v>
      </c>
      <c r="B125" s="917" t="s">
        <v>629</v>
      </c>
      <c r="C125" s="907">
        <v>200</v>
      </c>
      <c r="D125" s="909">
        <v>115</v>
      </c>
      <c r="E125" s="520"/>
      <c r="F125" s="588"/>
      <c r="G125" s="699"/>
      <c r="H125" s="520"/>
      <c r="I125" s="560"/>
      <c r="J125" s="710"/>
      <c r="K125" s="919"/>
      <c r="L125" s="920">
        <f t="shared" ref="L125" si="83">+M125+M126+Q125+Q126</f>
        <v>0</v>
      </c>
      <c r="M125" s="561"/>
      <c r="N125" s="560">
        <f t="shared" si="54"/>
        <v>0</v>
      </c>
      <c r="O125" s="562"/>
      <c r="P125" s="563">
        <f t="shared" si="55"/>
        <v>0</v>
      </c>
      <c r="Q125" s="561"/>
      <c r="R125" s="560">
        <f t="shared" si="56"/>
        <v>0</v>
      </c>
      <c r="S125" s="562"/>
      <c r="T125" s="564">
        <f t="shared" si="57"/>
        <v>0</v>
      </c>
    </row>
    <row r="126" spans="1:20" ht="13.5" customHeight="1" x14ac:dyDescent="0.15">
      <c r="A126" s="915"/>
      <c r="B126" s="917"/>
      <c r="C126" s="908"/>
      <c r="D126" s="909"/>
      <c r="E126" s="520"/>
      <c r="F126" s="588"/>
      <c r="G126" s="699"/>
      <c r="H126" s="520"/>
      <c r="I126" s="560"/>
      <c r="J126" s="710"/>
      <c r="K126" s="919"/>
      <c r="L126" s="921"/>
      <c r="M126" s="561"/>
      <c r="N126" s="560">
        <f t="shared" si="54"/>
        <v>0</v>
      </c>
      <c r="O126" s="562"/>
      <c r="P126" s="563">
        <f t="shared" si="55"/>
        <v>0</v>
      </c>
      <c r="Q126" s="561"/>
      <c r="R126" s="560">
        <f t="shared" si="56"/>
        <v>0</v>
      </c>
      <c r="S126" s="562"/>
      <c r="T126" s="564">
        <f t="shared" si="57"/>
        <v>0</v>
      </c>
    </row>
    <row r="127" spans="1:20" ht="13.5" customHeight="1" x14ac:dyDescent="0.15">
      <c r="A127" s="915">
        <f t="shared" ref="A127" si="84">+A125+1</f>
        <v>60</v>
      </c>
      <c r="B127" s="917" t="s">
        <v>630</v>
      </c>
      <c r="C127" s="907">
        <v>225</v>
      </c>
      <c r="D127" s="909">
        <v>150</v>
      </c>
      <c r="E127" s="520"/>
      <c r="F127" s="588"/>
      <c r="G127" s="699"/>
      <c r="H127" s="520"/>
      <c r="I127" s="560"/>
      <c r="J127" s="710"/>
      <c r="K127" s="919"/>
      <c r="L127" s="920">
        <f t="shared" ref="L127" si="85">+M127+M128+Q127+Q128</f>
        <v>0</v>
      </c>
      <c r="M127" s="561"/>
      <c r="N127" s="560">
        <f t="shared" si="54"/>
        <v>0</v>
      </c>
      <c r="O127" s="562"/>
      <c r="P127" s="563">
        <f t="shared" si="55"/>
        <v>0</v>
      </c>
      <c r="Q127" s="561"/>
      <c r="R127" s="560">
        <f t="shared" si="56"/>
        <v>0</v>
      </c>
      <c r="S127" s="562"/>
      <c r="T127" s="564">
        <f t="shared" si="57"/>
        <v>0</v>
      </c>
    </row>
    <row r="128" spans="1:20" ht="13.5" customHeight="1" x14ac:dyDescent="0.15">
      <c r="A128" s="915"/>
      <c r="B128" s="917"/>
      <c r="C128" s="908"/>
      <c r="D128" s="909"/>
      <c r="E128" s="520"/>
      <c r="F128" s="588"/>
      <c r="G128" s="699"/>
      <c r="H128" s="520"/>
      <c r="I128" s="560"/>
      <c r="J128" s="710"/>
      <c r="K128" s="919"/>
      <c r="L128" s="921"/>
      <c r="M128" s="561"/>
      <c r="N128" s="560">
        <f t="shared" si="54"/>
        <v>0</v>
      </c>
      <c r="O128" s="562"/>
      <c r="P128" s="563">
        <f t="shared" si="55"/>
        <v>0</v>
      </c>
      <c r="Q128" s="561"/>
      <c r="R128" s="560">
        <f t="shared" si="56"/>
        <v>0</v>
      </c>
      <c r="S128" s="562"/>
      <c r="T128" s="564">
        <f t="shared" si="57"/>
        <v>0</v>
      </c>
    </row>
    <row r="129" spans="1:20" ht="13.5" customHeight="1" x14ac:dyDescent="0.15">
      <c r="A129" s="915">
        <f t="shared" ref="A129" si="86">+A127+1</f>
        <v>61</v>
      </c>
      <c r="B129" s="917" t="s">
        <v>631</v>
      </c>
      <c r="C129" s="907">
        <v>300</v>
      </c>
      <c r="D129" s="909">
        <v>145</v>
      </c>
      <c r="E129" s="520"/>
      <c r="F129" s="588"/>
      <c r="G129" s="699"/>
      <c r="H129" s="520"/>
      <c r="I129" s="560"/>
      <c r="J129" s="710"/>
      <c r="K129" s="919"/>
      <c r="L129" s="920">
        <f t="shared" ref="L129" si="87">+M129+M130+Q129+Q130</f>
        <v>0</v>
      </c>
      <c r="M129" s="561"/>
      <c r="N129" s="560">
        <f t="shared" si="54"/>
        <v>0</v>
      </c>
      <c r="O129" s="562"/>
      <c r="P129" s="563">
        <f t="shared" si="55"/>
        <v>0</v>
      </c>
      <c r="Q129" s="561"/>
      <c r="R129" s="560">
        <f t="shared" si="56"/>
        <v>0</v>
      </c>
      <c r="S129" s="562"/>
      <c r="T129" s="564">
        <f t="shared" si="57"/>
        <v>0</v>
      </c>
    </row>
    <row r="130" spans="1:20" ht="13.5" customHeight="1" x14ac:dyDescent="0.15">
      <c r="A130" s="915"/>
      <c r="B130" s="917"/>
      <c r="C130" s="908"/>
      <c r="D130" s="909"/>
      <c r="E130" s="520"/>
      <c r="F130" s="588"/>
      <c r="G130" s="699"/>
      <c r="H130" s="520"/>
      <c r="I130" s="560"/>
      <c r="J130" s="710"/>
      <c r="K130" s="919"/>
      <c r="L130" s="921"/>
      <c r="M130" s="561"/>
      <c r="N130" s="560">
        <f t="shared" si="54"/>
        <v>0</v>
      </c>
      <c r="O130" s="562"/>
      <c r="P130" s="563">
        <f t="shared" si="55"/>
        <v>0</v>
      </c>
      <c r="Q130" s="561"/>
      <c r="R130" s="560">
        <f t="shared" si="56"/>
        <v>0</v>
      </c>
      <c r="S130" s="562"/>
      <c r="T130" s="564">
        <f t="shared" si="57"/>
        <v>0</v>
      </c>
    </row>
    <row r="131" spans="1:20" ht="13.5" customHeight="1" x14ac:dyDescent="0.15">
      <c r="A131" s="915">
        <f t="shared" ref="A131" si="88">+A129+1</f>
        <v>62</v>
      </c>
      <c r="B131" s="917" t="s">
        <v>632</v>
      </c>
      <c r="C131" s="907">
        <v>150</v>
      </c>
      <c r="D131" s="909">
        <v>92</v>
      </c>
      <c r="E131" s="520"/>
      <c r="F131" s="588"/>
      <c r="G131" s="699"/>
      <c r="H131" s="520"/>
      <c r="I131" s="560"/>
      <c r="J131" s="710"/>
      <c r="K131" s="919"/>
      <c r="L131" s="920">
        <f t="shared" ref="L131" si="89">+M131+M132+Q131+Q132</f>
        <v>0</v>
      </c>
      <c r="M131" s="561"/>
      <c r="N131" s="560">
        <f t="shared" si="54"/>
        <v>0</v>
      </c>
      <c r="O131" s="562"/>
      <c r="P131" s="563">
        <f t="shared" si="55"/>
        <v>0</v>
      </c>
      <c r="Q131" s="561"/>
      <c r="R131" s="560">
        <f t="shared" si="56"/>
        <v>0</v>
      </c>
      <c r="S131" s="562"/>
      <c r="T131" s="564">
        <f t="shared" si="57"/>
        <v>0</v>
      </c>
    </row>
    <row r="132" spans="1:20" ht="13.5" customHeight="1" x14ac:dyDescent="0.15">
      <c r="A132" s="915"/>
      <c r="B132" s="917"/>
      <c r="C132" s="908"/>
      <c r="D132" s="909"/>
      <c r="E132" s="520"/>
      <c r="F132" s="588"/>
      <c r="G132" s="699"/>
      <c r="H132" s="520"/>
      <c r="I132" s="560"/>
      <c r="J132" s="710"/>
      <c r="K132" s="919"/>
      <c r="L132" s="921"/>
      <c r="M132" s="561"/>
      <c r="N132" s="560">
        <f t="shared" si="54"/>
        <v>0</v>
      </c>
      <c r="O132" s="562"/>
      <c r="P132" s="563">
        <f t="shared" si="55"/>
        <v>0</v>
      </c>
      <c r="Q132" s="561"/>
      <c r="R132" s="560">
        <f t="shared" si="56"/>
        <v>0</v>
      </c>
      <c r="S132" s="562"/>
      <c r="T132" s="564">
        <f t="shared" si="57"/>
        <v>0</v>
      </c>
    </row>
    <row r="133" spans="1:20" ht="13.5" customHeight="1" x14ac:dyDescent="0.15">
      <c r="A133" s="915">
        <f t="shared" ref="A133" si="90">+A131+1</f>
        <v>63</v>
      </c>
      <c r="B133" s="917" t="s">
        <v>633</v>
      </c>
      <c r="C133" s="907">
        <v>100</v>
      </c>
      <c r="D133" s="909">
        <v>45</v>
      </c>
      <c r="E133" s="520"/>
      <c r="F133" s="588"/>
      <c r="G133" s="699"/>
      <c r="H133" s="520"/>
      <c r="I133" s="560"/>
      <c r="J133" s="710"/>
      <c r="K133" s="919"/>
      <c r="L133" s="920">
        <f t="shared" ref="L133" si="91">+M133+M134+Q133+Q134</f>
        <v>0</v>
      </c>
      <c r="M133" s="561"/>
      <c r="N133" s="560">
        <f t="shared" si="54"/>
        <v>0</v>
      </c>
      <c r="O133" s="562"/>
      <c r="P133" s="563">
        <f t="shared" si="55"/>
        <v>0</v>
      </c>
      <c r="Q133" s="561"/>
      <c r="R133" s="560">
        <f t="shared" si="56"/>
        <v>0</v>
      </c>
      <c r="S133" s="562"/>
      <c r="T133" s="564">
        <f t="shared" si="57"/>
        <v>0</v>
      </c>
    </row>
    <row r="134" spans="1:20" ht="13.5" customHeight="1" x14ac:dyDescent="0.15">
      <c r="A134" s="915"/>
      <c r="B134" s="917"/>
      <c r="C134" s="908"/>
      <c r="D134" s="909"/>
      <c r="E134" s="520"/>
      <c r="F134" s="588"/>
      <c r="G134" s="699"/>
      <c r="H134" s="520"/>
      <c r="I134" s="560"/>
      <c r="J134" s="710"/>
      <c r="K134" s="919"/>
      <c r="L134" s="921"/>
      <c r="M134" s="561"/>
      <c r="N134" s="560">
        <f t="shared" si="54"/>
        <v>0</v>
      </c>
      <c r="O134" s="562"/>
      <c r="P134" s="563">
        <f t="shared" si="55"/>
        <v>0</v>
      </c>
      <c r="Q134" s="561"/>
      <c r="R134" s="560">
        <f t="shared" si="56"/>
        <v>0</v>
      </c>
      <c r="S134" s="562"/>
      <c r="T134" s="564">
        <f t="shared" si="57"/>
        <v>0</v>
      </c>
    </row>
    <row r="135" spans="1:20" ht="13.5" customHeight="1" x14ac:dyDescent="0.15">
      <c r="A135" s="915">
        <f t="shared" ref="A135" si="92">+A133+1</f>
        <v>64</v>
      </c>
      <c r="B135" s="917" t="s">
        <v>634</v>
      </c>
      <c r="C135" s="907">
        <v>100</v>
      </c>
      <c r="D135" s="909">
        <v>54</v>
      </c>
      <c r="E135" s="520"/>
      <c r="F135" s="588"/>
      <c r="G135" s="699"/>
      <c r="H135" s="520"/>
      <c r="I135" s="560"/>
      <c r="J135" s="710"/>
      <c r="K135" s="919"/>
      <c r="L135" s="920">
        <f t="shared" ref="L135" si="93">+M135+M136+Q135+Q136</f>
        <v>0</v>
      </c>
      <c r="M135" s="561"/>
      <c r="N135" s="560">
        <f t="shared" si="54"/>
        <v>0</v>
      </c>
      <c r="O135" s="562"/>
      <c r="P135" s="563">
        <f t="shared" si="55"/>
        <v>0</v>
      </c>
      <c r="Q135" s="561"/>
      <c r="R135" s="560">
        <f t="shared" si="56"/>
        <v>0</v>
      </c>
      <c r="S135" s="562"/>
      <c r="T135" s="564">
        <f t="shared" si="57"/>
        <v>0</v>
      </c>
    </row>
    <row r="136" spans="1:20" ht="13.5" customHeight="1" x14ac:dyDescent="0.15">
      <c r="A136" s="915"/>
      <c r="B136" s="917"/>
      <c r="C136" s="908"/>
      <c r="D136" s="909"/>
      <c r="E136" s="520"/>
      <c r="F136" s="588"/>
      <c r="G136" s="699"/>
      <c r="H136" s="520"/>
      <c r="I136" s="560"/>
      <c r="J136" s="710"/>
      <c r="K136" s="919"/>
      <c r="L136" s="921"/>
      <c r="M136" s="561"/>
      <c r="N136" s="560">
        <f t="shared" si="54"/>
        <v>0</v>
      </c>
      <c r="O136" s="562"/>
      <c r="P136" s="563">
        <f t="shared" si="55"/>
        <v>0</v>
      </c>
      <c r="Q136" s="561"/>
      <c r="R136" s="560">
        <f t="shared" si="56"/>
        <v>0</v>
      </c>
      <c r="S136" s="562"/>
      <c r="T136" s="564">
        <f t="shared" si="57"/>
        <v>0</v>
      </c>
    </row>
    <row r="137" spans="1:20" ht="13.5" customHeight="1" x14ac:dyDescent="0.15">
      <c r="A137" s="915">
        <f t="shared" ref="A137" si="94">+A135+1</f>
        <v>65</v>
      </c>
      <c r="B137" s="917" t="s">
        <v>635</v>
      </c>
      <c r="C137" s="907">
        <v>80</v>
      </c>
      <c r="D137" s="909">
        <v>37</v>
      </c>
      <c r="E137" s="520"/>
      <c r="F137" s="588"/>
      <c r="G137" s="699"/>
      <c r="H137" s="520"/>
      <c r="I137" s="560"/>
      <c r="J137" s="710"/>
      <c r="K137" s="919"/>
      <c r="L137" s="920">
        <f t="shared" ref="L137" si="95">+M137+M138+Q137+Q138</f>
        <v>0</v>
      </c>
      <c r="M137" s="561"/>
      <c r="N137" s="560">
        <f t="shared" si="54"/>
        <v>0</v>
      </c>
      <c r="O137" s="562"/>
      <c r="P137" s="563">
        <f t="shared" si="55"/>
        <v>0</v>
      </c>
      <c r="Q137" s="561"/>
      <c r="R137" s="560">
        <f t="shared" si="56"/>
        <v>0</v>
      </c>
      <c r="S137" s="562"/>
      <c r="T137" s="564">
        <f t="shared" si="57"/>
        <v>0</v>
      </c>
    </row>
    <row r="138" spans="1:20" ht="13.5" customHeight="1" x14ac:dyDescent="0.15">
      <c r="A138" s="915"/>
      <c r="B138" s="917"/>
      <c r="C138" s="908"/>
      <c r="D138" s="909"/>
      <c r="E138" s="520"/>
      <c r="F138" s="588"/>
      <c r="G138" s="699"/>
      <c r="H138" s="520"/>
      <c r="I138" s="560"/>
      <c r="J138" s="710"/>
      <c r="K138" s="919"/>
      <c r="L138" s="921"/>
      <c r="M138" s="561"/>
      <c r="N138" s="560">
        <f t="shared" si="54"/>
        <v>0</v>
      </c>
      <c r="O138" s="562"/>
      <c r="P138" s="563">
        <f t="shared" si="55"/>
        <v>0</v>
      </c>
      <c r="Q138" s="561"/>
      <c r="R138" s="560">
        <f t="shared" si="56"/>
        <v>0</v>
      </c>
      <c r="S138" s="562"/>
      <c r="T138" s="564">
        <f t="shared" si="57"/>
        <v>0</v>
      </c>
    </row>
    <row r="139" spans="1:20" ht="13.5" customHeight="1" x14ac:dyDescent="0.15">
      <c r="A139" s="915">
        <f t="shared" ref="A139" si="96">+A137+1</f>
        <v>66</v>
      </c>
      <c r="B139" s="917" t="s">
        <v>636</v>
      </c>
      <c r="C139" s="907">
        <v>100</v>
      </c>
      <c r="D139" s="909">
        <v>41</v>
      </c>
      <c r="E139" s="520"/>
      <c r="F139" s="588"/>
      <c r="G139" s="699"/>
      <c r="H139" s="520"/>
      <c r="I139" s="560"/>
      <c r="J139" s="710"/>
      <c r="K139" s="919"/>
      <c r="L139" s="920">
        <f t="shared" ref="L139" si="97">+M139+M140+Q139+Q140</f>
        <v>0</v>
      </c>
      <c r="M139" s="561"/>
      <c r="N139" s="560">
        <f t="shared" si="54"/>
        <v>0</v>
      </c>
      <c r="O139" s="562"/>
      <c r="P139" s="563">
        <f t="shared" si="55"/>
        <v>0</v>
      </c>
      <c r="Q139" s="561"/>
      <c r="R139" s="560">
        <f t="shared" si="56"/>
        <v>0</v>
      </c>
      <c r="S139" s="562"/>
      <c r="T139" s="564">
        <f t="shared" si="57"/>
        <v>0</v>
      </c>
    </row>
    <row r="140" spans="1:20" ht="13.5" customHeight="1" x14ac:dyDescent="0.15">
      <c r="A140" s="915"/>
      <c r="B140" s="917"/>
      <c r="C140" s="908"/>
      <c r="D140" s="909"/>
      <c r="E140" s="520"/>
      <c r="F140" s="588"/>
      <c r="G140" s="699"/>
      <c r="H140" s="520"/>
      <c r="I140" s="560"/>
      <c r="J140" s="710"/>
      <c r="K140" s="919"/>
      <c r="L140" s="921"/>
      <c r="M140" s="561"/>
      <c r="N140" s="560">
        <f t="shared" si="54"/>
        <v>0</v>
      </c>
      <c r="O140" s="562"/>
      <c r="P140" s="563">
        <f t="shared" si="55"/>
        <v>0</v>
      </c>
      <c r="Q140" s="561"/>
      <c r="R140" s="560">
        <f t="shared" si="56"/>
        <v>0</v>
      </c>
      <c r="S140" s="562"/>
      <c r="T140" s="564">
        <f t="shared" si="57"/>
        <v>0</v>
      </c>
    </row>
    <row r="141" spans="1:20" ht="13.5" customHeight="1" x14ac:dyDescent="0.15">
      <c r="A141" s="915">
        <f t="shared" ref="A141" si="98">+A139+1</f>
        <v>67</v>
      </c>
      <c r="B141" s="917" t="s">
        <v>637</v>
      </c>
      <c r="C141" s="907">
        <v>80</v>
      </c>
      <c r="D141" s="909">
        <v>36</v>
      </c>
      <c r="E141" s="520"/>
      <c r="F141" s="588"/>
      <c r="G141" s="699"/>
      <c r="H141" s="520"/>
      <c r="I141" s="560"/>
      <c r="J141" s="710"/>
      <c r="K141" s="919"/>
      <c r="L141" s="920">
        <f t="shared" ref="L141" si="99">+M141+M142+Q141+Q142</f>
        <v>0</v>
      </c>
      <c r="M141" s="561"/>
      <c r="N141" s="560">
        <f t="shared" si="54"/>
        <v>0</v>
      </c>
      <c r="O141" s="562"/>
      <c r="P141" s="563">
        <f t="shared" si="55"/>
        <v>0</v>
      </c>
      <c r="Q141" s="561"/>
      <c r="R141" s="560">
        <f t="shared" si="56"/>
        <v>0</v>
      </c>
      <c r="S141" s="562"/>
      <c r="T141" s="564">
        <f t="shared" si="57"/>
        <v>0</v>
      </c>
    </row>
    <row r="142" spans="1:20" ht="13.5" customHeight="1" x14ac:dyDescent="0.15">
      <c r="A142" s="915"/>
      <c r="B142" s="917"/>
      <c r="C142" s="908"/>
      <c r="D142" s="909"/>
      <c r="E142" s="520"/>
      <c r="F142" s="588"/>
      <c r="G142" s="699"/>
      <c r="H142" s="520"/>
      <c r="I142" s="560"/>
      <c r="J142" s="710"/>
      <c r="K142" s="919"/>
      <c r="L142" s="921"/>
      <c r="M142" s="561"/>
      <c r="N142" s="560">
        <f t="shared" si="54"/>
        <v>0</v>
      </c>
      <c r="O142" s="562"/>
      <c r="P142" s="563">
        <f t="shared" si="55"/>
        <v>0</v>
      </c>
      <c r="Q142" s="561"/>
      <c r="R142" s="560">
        <f t="shared" si="56"/>
        <v>0</v>
      </c>
      <c r="S142" s="562"/>
      <c r="T142" s="564">
        <f t="shared" si="57"/>
        <v>0</v>
      </c>
    </row>
    <row r="143" spans="1:20" ht="13.5" customHeight="1" x14ac:dyDescent="0.15">
      <c r="A143" s="915">
        <f t="shared" ref="A143" si="100">+A141+1</f>
        <v>68</v>
      </c>
      <c r="B143" s="917" t="s">
        <v>638</v>
      </c>
      <c r="C143" s="907">
        <v>200</v>
      </c>
      <c r="D143" s="909">
        <v>69</v>
      </c>
      <c r="E143" s="520"/>
      <c r="F143" s="588"/>
      <c r="G143" s="699"/>
      <c r="H143" s="520"/>
      <c r="I143" s="560"/>
      <c r="J143" s="710"/>
      <c r="K143" s="919"/>
      <c r="L143" s="920">
        <f t="shared" ref="L143" si="101">+M143+M144+Q143+Q144</f>
        <v>0</v>
      </c>
      <c r="M143" s="561"/>
      <c r="N143" s="560">
        <f t="shared" si="54"/>
        <v>0</v>
      </c>
      <c r="O143" s="562"/>
      <c r="P143" s="563">
        <f t="shared" si="55"/>
        <v>0</v>
      </c>
      <c r="Q143" s="561"/>
      <c r="R143" s="560">
        <f t="shared" si="56"/>
        <v>0</v>
      </c>
      <c r="S143" s="562"/>
      <c r="T143" s="564">
        <f t="shared" si="57"/>
        <v>0</v>
      </c>
    </row>
    <row r="144" spans="1:20" ht="13.5" customHeight="1" x14ac:dyDescent="0.15">
      <c r="A144" s="915"/>
      <c r="B144" s="917"/>
      <c r="C144" s="908"/>
      <c r="D144" s="909"/>
      <c r="E144" s="520"/>
      <c r="F144" s="588"/>
      <c r="G144" s="699"/>
      <c r="H144" s="520"/>
      <c r="I144" s="560"/>
      <c r="J144" s="710"/>
      <c r="K144" s="919"/>
      <c r="L144" s="921"/>
      <c r="M144" s="561"/>
      <c r="N144" s="560">
        <f t="shared" si="54"/>
        <v>0</v>
      </c>
      <c r="O144" s="562"/>
      <c r="P144" s="563">
        <f t="shared" si="55"/>
        <v>0</v>
      </c>
      <c r="Q144" s="561"/>
      <c r="R144" s="560">
        <f t="shared" si="56"/>
        <v>0</v>
      </c>
      <c r="S144" s="562"/>
      <c r="T144" s="564">
        <f t="shared" si="57"/>
        <v>0</v>
      </c>
    </row>
    <row r="145" spans="1:20" ht="13.5" customHeight="1" x14ac:dyDescent="0.15">
      <c r="A145" s="915">
        <f t="shared" ref="A145" si="102">+A143+1</f>
        <v>69</v>
      </c>
      <c r="B145" s="917" t="s">
        <v>639</v>
      </c>
      <c r="C145" s="907" t="s">
        <v>914</v>
      </c>
      <c r="D145" s="909">
        <v>29</v>
      </c>
      <c r="E145" s="520"/>
      <c r="F145" s="588"/>
      <c r="G145" s="699"/>
      <c r="H145" s="520"/>
      <c r="I145" s="560"/>
      <c r="J145" s="710"/>
      <c r="K145" s="919"/>
      <c r="L145" s="920">
        <f t="shared" ref="L145" si="103">+M145+M146+Q145+Q146</f>
        <v>0</v>
      </c>
      <c r="M145" s="561"/>
      <c r="N145" s="560">
        <f t="shared" si="54"/>
        <v>0</v>
      </c>
      <c r="O145" s="562"/>
      <c r="P145" s="563">
        <f t="shared" si="55"/>
        <v>0</v>
      </c>
      <c r="Q145" s="561"/>
      <c r="R145" s="560">
        <f t="shared" si="56"/>
        <v>0</v>
      </c>
      <c r="S145" s="562"/>
      <c r="T145" s="564">
        <f t="shared" si="57"/>
        <v>0</v>
      </c>
    </row>
    <row r="146" spans="1:20" ht="13.5" customHeight="1" x14ac:dyDescent="0.15">
      <c r="A146" s="915"/>
      <c r="B146" s="917"/>
      <c r="C146" s="908"/>
      <c r="D146" s="909"/>
      <c r="E146" s="520"/>
      <c r="F146" s="588"/>
      <c r="G146" s="699"/>
      <c r="H146" s="520"/>
      <c r="I146" s="560"/>
      <c r="J146" s="710"/>
      <c r="K146" s="919"/>
      <c r="L146" s="921"/>
      <c r="M146" s="561"/>
      <c r="N146" s="560">
        <f t="shared" si="54"/>
        <v>0</v>
      </c>
      <c r="O146" s="562"/>
      <c r="P146" s="563">
        <f t="shared" si="55"/>
        <v>0</v>
      </c>
      <c r="Q146" s="561"/>
      <c r="R146" s="560">
        <f t="shared" si="56"/>
        <v>0</v>
      </c>
      <c r="S146" s="562"/>
      <c r="T146" s="564">
        <f t="shared" si="57"/>
        <v>0</v>
      </c>
    </row>
    <row r="147" spans="1:20" ht="13.5" customHeight="1" x14ac:dyDescent="0.15">
      <c r="A147" s="915">
        <f t="shared" ref="A147" si="104">+A145+1</f>
        <v>70</v>
      </c>
      <c r="B147" s="917" t="s">
        <v>640</v>
      </c>
      <c r="C147" s="907">
        <v>250</v>
      </c>
      <c r="D147" s="909">
        <v>70</v>
      </c>
      <c r="E147" s="520"/>
      <c r="F147" s="588"/>
      <c r="G147" s="699"/>
      <c r="H147" s="520"/>
      <c r="I147" s="560"/>
      <c r="J147" s="710"/>
      <c r="K147" s="919"/>
      <c r="L147" s="920">
        <f t="shared" ref="L147" si="105">+M147+M148+Q147+Q148</f>
        <v>0</v>
      </c>
      <c r="M147" s="561"/>
      <c r="N147" s="560">
        <f t="shared" si="54"/>
        <v>0</v>
      </c>
      <c r="O147" s="562"/>
      <c r="P147" s="563">
        <f t="shared" si="55"/>
        <v>0</v>
      </c>
      <c r="Q147" s="561"/>
      <c r="R147" s="560">
        <f t="shared" si="56"/>
        <v>0</v>
      </c>
      <c r="S147" s="562"/>
      <c r="T147" s="564">
        <f t="shared" si="57"/>
        <v>0</v>
      </c>
    </row>
    <row r="148" spans="1:20" ht="13.5" customHeight="1" x14ac:dyDescent="0.15">
      <c r="A148" s="915"/>
      <c r="B148" s="917"/>
      <c r="C148" s="908"/>
      <c r="D148" s="909"/>
      <c r="E148" s="520"/>
      <c r="F148" s="588"/>
      <c r="G148" s="699"/>
      <c r="H148" s="520"/>
      <c r="I148" s="560"/>
      <c r="J148" s="710"/>
      <c r="K148" s="919"/>
      <c r="L148" s="921"/>
      <c r="M148" s="561"/>
      <c r="N148" s="560">
        <f t="shared" si="54"/>
        <v>0</v>
      </c>
      <c r="O148" s="562"/>
      <c r="P148" s="563">
        <f t="shared" si="55"/>
        <v>0</v>
      </c>
      <c r="Q148" s="561"/>
      <c r="R148" s="560">
        <f t="shared" si="56"/>
        <v>0</v>
      </c>
      <c r="S148" s="562"/>
      <c r="T148" s="564">
        <f t="shared" si="57"/>
        <v>0</v>
      </c>
    </row>
    <row r="149" spans="1:20" ht="13.5" customHeight="1" x14ac:dyDescent="0.15">
      <c r="A149" s="915">
        <f t="shared" ref="A149" si="106">+A147+1</f>
        <v>71</v>
      </c>
      <c r="B149" s="917" t="s">
        <v>486</v>
      </c>
      <c r="C149" s="907">
        <v>450</v>
      </c>
      <c r="D149" s="909">
        <v>242</v>
      </c>
      <c r="E149" s="520"/>
      <c r="F149" s="588"/>
      <c r="G149" s="699"/>
      <c r="H149" s="520"/>
      <c r="I149" s="560"/>
      <c r="J149" s="710"/>
      <c r="K149" s="919"/>
      <c r="L149" s="920">
        <f t="shared" ref="L149" si="107">+M149+M150+Q149+Q150</f>
        <v>0</v>
      </c>
      <c r="M149" s="561"/>
      <c r="N149" s="560">
        <f t="shared" si="54"/>
        <v>0</v>
      </c>
      <c r="O149" s="562"/>
      <c r="P149" s="563">
        <f t="shared" si="55"/>
        <v>0</v>
      </c>
      <c r="Q149" s="561"/>
      <c r="R149" s="560">
        <f t="shared" si="56"/>
        <v>0</v>
      </c>
      <c r="S149" s="562"/>
      <c r="T149" s="564">
        <f t="shared" si="57"/>
        <v>0</v>
      </c>
    </row>
    <row r="150" spans="1:20" ht="13.5" customHeight="1" x14ac:dyDescent="0.15">
      <c r="A150" s="915"/>
      <c r="B150" s="917"/>
      <c r="C150" s="908"/>
      <c r="D150" s="909"/>
      <c r="E150" s="520"/>
      <c r="F150" s="588"/>
      <c r="G150" s="699"/>
      <c r="H150" s="520"/>
      <c r="I150" s="560"/>
      <c r="J150" s="710"/>
      <c r="K150" s="919"/>
      <c r="L150" s="921"/>
      <c r="M150" s="561"/>
      <c r="N150" s="560">
        <f t="shared" si="54"/>
        <v>0</v>
      </c>
      <c r="O150" s="562"/>
      <c r="P150" s="563">
        <f t="shared" si="55"/>
        <v>0</v>
      </c>
      <c r="Q150" s="561"/>
      <c r="R150" s="560">
        <f t="shared" si="56"/>
        <v>0</v>
      </c>
      <c r="S150" s="562"/>
      <c r="T150" s="564">
        <f t="shared" si="57"/>
        <v>0</v>
      </c>
    </row>
    <row r="151" spans="1:20" ht="13.5" customHeight="1" x14ac:dyDescent="0.15">
      <c r="A151" s="915">
        <f t="shared" ref="A151" si="108">+A149+1</f>
        <v>72</v>
      </c>
      <c r="B151" s="917" t="s">
        <v>487</v>
      </c>
      <c r="C151" s="907">
        <v>130</v>
      </c>
      <c r="D151" s="909">
        <v>69</v>
      </c>
      <c r="E151" s="520"/>
      <c r="F151" s="588"/>
      <c r="G151" s="699"/>
      <c r="H151" s="520"/>
      <c r="I151" s="560"/>
      <c r="J151" s="710"/>
      <c r="K151" s="919"/>
      <c r="L151" s="920">
        <f t="shared" ref="L151" si="109">+M151+M152+Q151+Q152</f>
        <v>0</v>
      </c>
      <c r="M151" s="561"/>
      <c r="N151" s="560">
        <f t="shared" si="54"/>
        <v>0</v>
      </c>
      <c r="O151" s="562"/>
      <c r="P151" s="563">
        <f t="shared" si="55"/>
        <v>0</v>
      </c>
      <c r="Q151" s="561"/>
      <c r="R151" s="560">
        <f t="shared" si="56"/>
        <v>0</v>
      </c>
      <c r="S151" s="562"/>
      <c r="T151" s="564">
        <f t="shared" si="57"/>
        <v>0</v>
      </c>
    </row>
    <row r="152" spans="1:20" ht="13.5" customHeight="1" x14ac:dyDescent="0.15">
      <c r="A152" s="915"/>
      <c r="B152" s="917"/>
      <c r="C152" s="908"/>
      <c r="D152" s="909"/>
      <c r="E152" s="520"/>
      <c r="F152" s="588"/>
      <c r="G152" s="699"/>
      <c r="H152" s="520"/>
      <c r="I152" s="560"/>
      <c r="J152" s="710"/>
      <c r="K152" s="919"/>
      <c r="L152" s="921"/>
      <c r="M152" s="561"/>
      <c r="N152" s="560">
        <f t="shared" si="54"/>
        <v>0</v>
      </c>
      <c r="O152" s="562"/>
      <c r="P152" s="563">
        <f t="shared" si="55"/>
        <v>0</v>
      </c>
      <c r="Q152" s="561"/>
      <c r="R152" s="560">
        <f t="shared" si="56"/>
        <v>0</v>
      </c>
      <c r="S152" s="562"/>
      <c r="T152" s="564">
        <f t="shared" si="57"/>
        <v>0</v>
      </c>
    </row>
    <row r="153" spans="1:20" ht="13.5" customHeight="1" x14ac:dyDescent="0.15">
      <c r="A153" s="915">
        <f t="shared" ref="A153" si="110">+A151+1</f>
        <v>73</v>
      </c>
      <c r="B153" s="917" t="s">
        <v>488</v>
      </c>
      <c r="C153" s="907">
        <v>150</v>
      </c>
      <c r="D153" s="909">
        <v>87</v>
      </c>
      <c r="E153" s="520"/>
      <c r="F153" s="588"/>
      <c r="G153" s="699"/>
      <c r="H153" s="520"/>
      <c r="I153" s="560"/>
      <c r="J153" s="710"/>
      <c r="K153" s="919"/>
      <c r="L153" s="920">
        <f t="shared" ref="L153" si="111">+M153+M154+Q153+Q154</f>
        <v>0</v>
      </c>
      <c r="M153" s="561"/>
      <c r="N153" s="560">
        <f t="shared" si="54"/>
        <v>0</v>
      </c>
      <c r="O153" s="562"/>
      <c r="P153" s="563">
        <f t="shared" si="55"/>
        <v>0</v>
      </c>
      <c r="Q153" s="561"/>
      <c r="R153" s="560">
        <f t="shared" si="56"/>
        <v>0</v>
      </c>
      <c r="S153" s="562"/>
      <c r="T153" s="564">
        <f t="shared" si="57"/>
        <v>0</v>
      </c>
    </row>
    <row r="154" spans="1:20" ht="13.5" customHeight="1" x14ac:dyDescent="0.15">
      <c r="A154" s="915"/>
      <c r="B154" s="917"/>
      <c r="C154" s="908"/>
      <c r="D154" s="909"/>
      <c r="E154" s="520"/>
      <c r="F154" s="588"/>
      <c r="G154" s="699"/>
      <c r="H154" s="520"/>
      <c r="I154" s="560"/>
      <c r="J154" s="710"/>
      <c r="K154" s="919"/>
      <c r="L154" s="921"/>
      <c r="M154" s="561"/>
      <c r="N154" s="560">
        <f t="shared" si="54"/>
        <v>0</v>
      </c>
      <c r="O154" s="562"/>
      <c r="P154" s="563">
        <f t="shared" si="55"/>
        <v>0</v>
      </c>
      <c r="Q154" s="561"/>
      <c r="R154" s="560">
        <f t="shared" si="56"/>
        <v>0</v>
      </c>
      <c r="S154" s="562"/>
      <c r="T154" s="564">
        <f t="shared" si="57"/>
        <v>0</v>
      </c>
    </row>
    <row r="155" spans="1:20" ht="13.5" customHeight="1" x14ac:dyDescent="0.15">
      <c r="A155" s="915">
        <f t="shared" ref="A155" si="112">+A153+1</f>
        <v>74</v>
      </c>
      <c r="B155" s="917" t="s">
        <v>489</v>
      </c>
      <c r="C155" s="907">
        <v>350</v>
      </c>
      <c r="D155" s="909">
        <v>179</v>
      </c>
      <c r="E155" s="520"/>
      <c r="F155" s="588"/>
      <c r="G155" s="699"/>
      <c r="H155" s="520"/>
      <c r="I155" s="560"/>
      <c r="J155" s="710"/>
      <c r="K155" s="919"/>
      <c r="L155" s="920">
        <f t="shared" ref="L155" si="113">+M155+M156+Q155+Q156</f>
        <v>0</v>
      </c>
      <c r="M155" s="561"/>
      <c r="N155" s="560">
        <f t="shared" si="54"/>
        <v>0</v>
      </c>
      <c r="O155" s="562"/>
      <c r="P155" s="563">
        <f t="shared" si="55"/>
        <v>0</v>
      </c>
      <c r="Q155" s="561"/>
      <c r="R155" s="560">
        <f t="shared" si="56"/>
        <v>0</v>
      </c>
      <c r="S155" s="562"/>
      <c r="T155" s="564">
        <f t="shared" si="57"/>
        <v>0</v>
      </c>
    </row>
    <row r="156" spans="1:20" ht="13.5" customHeight="1" x14ac:dyDescent="0.15">
      <c r="A156" s="915"/>
      <c r="B156" s="917"/>
      <c r="C156" s="908"/>
      <c r="D156" s="909"/>
      <c r="E156" s="520"/>
      <c r="F156" s="588"/>
      <c r="G156" s="699"/>
      <c r="H156" s="520"/>
      <c r="I156" s="560"/>
      <c r="J156" s="710"/>
      <c r="K156" s="919"/>
      <c r="L156" s="921"/>
      <c r="M156" s="561"/>
      <c r="N156" s="560">
        <f t="shared" si="54"/>
        <v>0</v>
      </c>
      <c r="O156" s="562"/>
      <c r="P156" s="563">
        <f t="shared" si="55"/>
        <v>0</v>
      </c>
      <c r="Q156" s="561"/>
      <c r="R156" s="560">
        <f t="shared" si="56"/>
        <v>0</v>
      </c>
      <c r="S156" s="562"/>
      <c r="T156" s="564">
        <f t="shared" si="57"/>
        <v>0</v>
      </c>
    </row>
    <row r="157" spans="1:20" ht="13.5" customHeight="1" x14ac:dyDescent="0.15">
      <c r="A157" s="915">
        <f t="shared" ref="A157" si="114">+A155+1</f>
        <v>75</v>
      </c>
      <c r="B157" s="917" t="s">
        <v>490</v>
      </c>
      <c r="C157" s="907">
        <v>325</v>
      </c>
      <c r="D157" s="909">
        <v>148</v>
      </c>
      <c r="E157" s="520"/>
      <c r="F157" s="588"/>
      <c r="G157" s="699"/>
      <c r="H157" s="520"/>
      <c r="I157" s="560"/>
      <c r="J157" s="710"/>
      <c r="K157" s="919"/>
      <c r="L157" s="920">
        <f t="shared" ref="L157" si="115">+M157+M158+Q157+Q158</f>
        <v>0</v>
      </c>
      <c r="M157" s="561"/>
      <c r="N157" s="560">
        <f>+M157/210*1000</f>
        <v>0</v>
      </c>
      <c r="O157" s="562"/>
      <c r="P157" s="563">
        <f t="shared" si="55"/>
        <v>0</v>
      </c>
      <c r="Q157" s="561"/>
      <c r="R157" s="560">
        <f t="shared" si="56"/>
        <v>0</v>
      </c>
      <c r="S157" s="562"/>
      <c r="T157" s="564">
        <f t="shared" si="57"/>
        <v>0</v>
      </c>
    </row>
    <row r="158" spans="1:20" ht="13.5" customHeight="1" x14ac:dyDescent="0.15">
      <c r="A158" s="915"/>
      <c r="B158" s="917"/>
      <c r="C158" s="908"/>
      <c r="D158" s="909"/>
      <c r="E158" s="520"/>
      <c r="F158" s="588"/>
      <c r="G158" s="699"/>
      <c r="H158" s="520"/>
      <c r="I158" s="560"/>
      <c r="J158" s="710"/>
      <c r="K158" s="919"/>
      <c r="L158" s="921"/>
      <c r="M158" s="561"/>
      <c r="N158" s="560">
        <f>+M158/210*1000</f>
        <v>0</v>
      </c>
      <c r="O158" s="562"/>
      <c r="P158" s="563">
        <f t="shared" si="55"/>
        <v>0</v>
      </c>
      <c r="Q158" s="561"/>
      <c r="R158" s="560">
        <f t="shared" si="56"/>
        <v>0</v>
      </c>
      <c r="S158" s="562"/>
      <c r="T158" s="564">
        <f t="shared" si="57"/>
        <v>0</v>
      </c>
    </row>
    <row r="159" spans="1:20" ht="13.5" customHeight="1" x14ac:dyDescent="0.15">
      <c r="A159" s="915">
        <f>+A157+1</f>
        <v>76</v>
      </c>
      <c r="B159" s="917" t="s">
        <v>491</v>
      </c>
      <c r="C159" s="907">
        <v>175</v>
      </c>
      <c r="D159" s="909">
        <v>69</v>
      </c>
      <c r="E159" s="520"/>
      <c r="F159" s="588"/>
      <c r="G159" s="699"/>
      <c r="H159" s="520"/>
      <c r="I159" s="560"/>
      <c r="J159" s="710"/>
      <c r="K159" s="919"/>
      <c r="L159" s="920">
        <f t="shared" ref="L159" si="116">+M159+M160+Q159+Q160</f>
        <v>0</v>
      </c>
      <c r="M159" s="561"/>
      <c r="N159" s="560">
        <f t="shared" si="37"/>
        <v>0</v>
      </c>
      <c r="O159" s="562"/>
      <c r="P159" s="563">
        <f t="shared" si="38"/>
        <v>0</v>
      </c>
      <c r="Q159" s="561"/>
      <c r="R159" s="560">
        <f t="shared" si="39"/>
        <v>0</v>
      </c>
      <c r="S159" s="562"/>
      <c r="T159" s="564">
        <f t="shared" si="40"/>
        <v>0</v>
      </c>
    </row>
    <row r="160" spans="1:20" ht="13.5" customHeight="1" x14ac:dyDescent="0.15">
      <c r="A160" s="915"/>
      <c r="B160" s="917"/>
      <c r="C160" s="908"/>
      <c r="D160" s="909"/>
      <c r="E160" s="520"/>
      <c r="F160" s="588"/>
      <c r="G160" s="699"/>
      <c r="H160" s="520"/>
      <c r="I160" s="698"/>
      <c r="J160" s="710"/>
      <c r="K160" s="919"/>
      <c r="L160" s="921"/>
      <c r="M160" s="561"/>
      <c r="N160" s="560">
        <f t="shared" si="37"/>
        <v>0</v>
      </c>
      <c r="O160" s="562"/>
      <c r="P160" s="563">
        <f t="shared" si="38"/>
        <v>0</v>
      </c>
      <c r="Q160" s="561"/>
      <c r="R160" s="560">
        <f t="shared" si="39"/>
        <v>0</v>
      </c>
      <c r="S160" s="562"/>
      <c r="T160" s="564">
        <f t="shared" si="40"/>
        <v>0</v>
      </c>
    </row>
    <row r="161" spans="1:20" ht="13.5" customHeight="1" x14ac:dyDescent="0.15">
      <c r="A161" s="915">
        <f>+A159+1</f>
        <v>77</v>
      </c>
      <c r="B161" s="917" t="s">
        <v>492</v>
      </c>
      <c r="C161" s="907">
        <v>225</v>
      </c>
      <c r="D161" s="946">
        <v>71</v>
      </c>
      <c r="E161" s="520"/>
      <c r="F161" s="588"/>
      <c r="G161" s="699"/>
      <c r="H161" s="520"/>
      <c r="I161" s="560"/>
      <c r="J161" s="710"/>
      <c r="K161" s="919"/>
      <c r="L161" s="920">
        <f t="shared" ref="L161" si="117">+M161+M162+Q161+Q162</f>
        <v>0</v>
      </c>
      <c r="M161" s="561"/>
      <c r="N161" s="560">
        <f t="shared" si="37"/>
        <v>0</v>
      </c>
      <c r="O161" s="562"/>
      <c r="P161" s="563">
        <f t="shared" si="38"/>
        <v>0</v>
      </c>
      <c r="Q161" s="561"/>
      <c r="R161" s="560">
        <f t="shared" si="39"/>
        <v>0</v>
      </c>
      <c r="S161" s="562"/>
      <c r="T161" s="564">
        <f t="shared" si="40"/>
        <v>0</v>
      </c>
    </row>
    <row r="162" spans="1:20" ht="13.5" customHeight="1" x14ac:dyDescent="0.15">
      <c r="A162" s="915"/>
      <c r="B162" s="917"/>
      <c r="C162" s="908"/>
      <c r="D162" s="947"/>
      <c r="E162" s="520"/>
      <c r="F162" s="588"/>
      <c r="G162" s="699"/>
      <c r="H162" s="520"/>
      <c r="I162" s="560"/>
      <c r="J162" s="710"/>
      <c r="K162" s="919"/>
      <c r="L162" s="921"/>
      <c r="M162" s="561"/>
      <c r="N162" s="560">
        <f t="shared" si="37"/>
        <v>0</v>
      </c>
      <c r="O162" s="562"/>
      <c r="P162" s="563">
        <f t="shared" si="38"/>
        <v>0</v>
      </c>
      <c r="Q162" s="561"/>
      <c r="R162" s="560">
        <f t="shared" si="39"/>
        <v>0</v>
      </c>
      <c r="S162" s="562"/>
      <c r="T162" s="564">
        <f t="shared" si="40"/>
        <v>0</v>
      </c>
    </row>
    <row r="163" spans="1:20" ht="13.5" customHeight="1" x14ac:dyDescent="0.15">
      <c r="A163" s="915">
        <f>+A161+1</f>
        <v>78</v>
      </c>
      <c r="B163" s="917" t="s">
        <v>493</v>
      </c>
      <c r="C163" s="907">
        <v>155</v>
      </c>
      <c r="D163" s="909">
        <v>84</v>
      </c>
      <c r="E163" s="520"/>
      <c r="F163" s="588"/>
      <c r="G163" s="699"/>
      <c r="H163" s="520"/>
      <c r="I163" s="560"/>
      <c r="J163" s="710"/>
      <c r="K163" s="919"/>
      <c r="L163" s="920">
        <f t="shared" ref="L163" si="118">+M163+M164+Q163+Q164</f>
        <v>0</v>
      </c>
      <c r="M163" s="561"/>
      <c r="N163" s="560">
        <f t="shared" si="37"/>
        <v>0</v>
      </c>
      <c r="O163" s="562"/>
      <c r="P163" s="563">
        <f t="shared" si="38"/>
        <v>0</v>
      </c>
      <c r="Q163" s="561"/>
      <c r="R163" s="560">
        <f t="shared" si="39"/>
        <v>0</v>
      </c>
      <c r="S163" s="562"/>
      <c r="T163" s="564">
        <f t="shared" si="40"/>
        <v>0</v>
      </c>
    </row>
    <row r="164" spans="1:20" ht="13.5" customHeight="1" x14ac:dyDescent="0.15">
      <c r="A164" s="915"/>
      <c r="B164" s="917"/>
      <c r="C164" s="908"/>
      <c r="D164" s="909"/>
      <c r="E164" s="520"/>
      <c r="F164" s="588"/>
      <c r="G164" s="699"/>
      <c r="H164" s="520"/>
      <c r="I164" s="698"/>
      <c r="J164" s="710"/>
      <c r="K164" s="919"/>
      <c r="L164" s="921"/>
      <c r="M164" s="561"/>
      <c r="N164" s="560">
        <f t="shared" si="37"/>
        <v>0</v>
      </c>
      <c r="O164" s="562"/>
      <c r="P164" s="563">
        <f t="shared" si="38"/>
        <v>0</v>
      </c>
      <c r="Q164" s="561"/>
      <c r="R164" s="560">
        <f t="shared" si="39"/>
        <v>0</v>
      </c>
      <c r="S164" s="562"/>
      <c r="T164" s="564">
        <f t="shared" si="40"/>
        <v>0</v>
      </c>
    </row>
    <row r="165" spans="1:20" ht="13.5" customHeight="1" x14ac:dyDescent="0.15">
      <c r="A165" s="915">
        <f>+A163+1</f>
        <v>79</v>
      </c>
      <c r="B165" s="917" t="s">
        <v>494</v>
      </c>
      <c r="C165" s="907">
        <v>325</v>
      </c>
      <c r="D165" s="909">
        <v>158</v>
      </c>
      <c r="E165" s="520"/>
      <c r="F165" s="588"/>
      <c r="G165" s="699"/>
      <c r="H165" s="520"/>
      <c r="I165" s="560"/>
      <c r="J165" s="710"/>
      <c r="K165" s="919"/>
      <c r="L165" s="920">
        <f t="shared" ref="L165" si="119">+M165+M166+Q165+Q166</f>
        <v>0</v>
      </c>
      <c r="M165" s="561"/>
      <c r="N165" s="560">
        <f t="shared" si="37"/>
        <v>0</v>
      </c>
      <c r="O165" s="562"/>
      <c r="P165" s="563">
        <f>IF(N165=0,0,O165/N165*100)</f>
        <v>0</v>
      </c>
      <c r="Q165" s="561"/>
      <c r="R165" s="560">
        <f>+Q165/210/SQRT(3)*1000</f>
        <v>0</v>
      </c>
      <c r="S165" s="562"/>
      <c r="T165" s="564">
        <f>IF(R165=0,0,S165/R165*100)</f>
        <v>0</v>
      </c>
    </row>
    <row r="166" spans="1:20" ht="13.5" customHeight="1" x14ac:dyDescent="0.15">
      <c r="A166" s="915"/>
      <c r="B166" s="917"/>
      <c r="C166" s="908"/>
      <c r="D166" s="909"/>
      <c r="E166" s="520"/>
      <c r="F166" s="588"/>
      <c r="G166" s="699"/>
      <c r="H166" s="520"/>
      <c r="I166" s="698"/>
      <c r="J166" s="710"/>
      <c r="K166" s="919"/>
      <c r="L166" s="921"/>
      <c r="M166" s="561"/>
      <c r="N166" s="560">
        <f t="shared" si="37"/>
        <v>0</v>
      </c>
      <c r="O166" s="562"/>
      <c r="P166" s="563">
        <f t="shared" ref="P166:P170" si="120">IF(N166=0,0,O166/N166*100)</f>
        <v>0</v>
      </c>
      <c r="Q166" s="561"/>
      <c r="R166" s="560">
        <f t="shared" ref="R166:R170" si="121">+Q166/210/SQRT(3)*1000</f>
        <v>0</v>
      </c>
      <c r="S166" s="562"/>
      <c r="T166" s="564">
        <f t="shared" ref="T166:T170" si="122">IF(R166=0,0,S166/R166*100)</f>
        <v>0</v>
      </c>
    </row>
    <row r="167" spans="1:20" ht="13.5" customHeight="1" x14ac:dyDescent="0.15">
      <c r="A167" s="915">
        <f>+A165+1</f>
        <v>80</v>
      </c>
      <c r="B167" s="917" t="s">
        <v>495</v>
      </c>
      <c r="C167" s="907">
        <v>200</v>
      </c>
      <c r="D167" s="909">
        <v>65</v>
      </c>
      <c r="E167" s="520"/>
      <c r="F167" s="588"/>
      <c r="G167" s="699"/>
      <c r="H167" s="520"/>
      <c r="I167" s="560"/>
      <c r="J167" s="710"/>
      <c r="K167" s="919"/>
      <c r="L167" s="920">
        <f t="shared" ref="L167" si="123">+M167+M168+Q167+Q168</f>
        <v>0</v>
      </c>
      <c r="M167" s="561"/>
      <c r="N167" s="560">
        <f>+M167/210*1000</f>
        <v>0</v>
      </c>
      <c r="O167" s="562"/>
      <c r="P167" s="563">
        <f t="shared" si="120"/>
        <v>0</v>
      </c>
      <c r="Q167" s="561"/>
      <c r="R167" s="560">
        <f t="shared" si="121"/>
        <v>0</v>
      </c>
      <c r="S167" s="562"/>
      <c r="T167" s="564">
        <f t="shared" si="122"/>
        <v>0</v>
      </c>
    </row>
    <row r="168" spans="1:20" ht="13.5" customHeight="1" x14ac:dyDescent="0.15">
      <c r="A168" s="915"/>
      <c r="B168" s="917"/>
      <c r="C168" s="908"/>
      <c r="D168" s="909"/>
      <c r="E168" s="520"/>
      <c r="F168" s="588"/>
      <c r="G168" s="699"/>
      <c r="H168" s="520"/>
      <c r="I168" s="698"/>
      <c r="J168" s="710"/>
      <c r="K168" s="919"/>
      <c r="L168" s="921"/>
      <c r="M168" s="561"/>
      <c r="N168" s="560">
        <f>+M168/210*1000</f>
        <v>0</v>
      </c>
      <c r="O168" s="562"/>
      <c r="P168" s="563">
        <f t="shared" si="120"/>
        <v>0</v>
      </c>
      <c r="Q168" s="561"/>
      <c r="R168" s="560">
        <f t="shared" si="121"/>
        <v>0</v>
      </c>
      <c r="S168" s="562"/>
      <c r="T168" s="564">
        <f t="shared" si="122"/>
        <v>0</v>
      </c>
    </row>
    <row r="169" spans="1:20" ht="13.5" customHeight="1" x14ac:dyDescent="0.15">
      <c r="A169" s="915">
        <f>+A167+1</f>
        <v>81</v>
      </c>
      <c r="B169" s="917" t="s">
        <v>496</v>
      </c>
      <c r="C169" s="907">
        <v>155</v>
      </c>
      <c r="D169" s="909">
        <v>67</v>
      </c>
      <c r="E169" s="520"/>
      <c r="F169" s="588"/>
      <c r="G169" s="699"/>
      <c r="H169" s="520"/>
      <c r="I169" s="560"/>
      <c r="J169" s="710"/>
      <c r="K169" s="919"/>
      <c r="L169" s="920">
        <f t="shared" ref="L169" si="124">+M169+M170+Q169+Q170</f>
        <v>0</v>
      </c>
      <c r="M169" s="561"/>
      <c r="N169" s="560">
        <f t="shared" si="37"/>
        <v>0</v>
      </c>
      <c r="O169" s="562"/>
      <c r="P169" s="563">
        <f t="shared" si="120"/>
        <v>0</v>
      </c>
      <c r="Q169" s="561"/>
      <c r="R169" s="560">
        <f t="shared" si="121"/>
        <v>0</v>
      </c>
      <c r="S169" s="562"/>
      <c r="T169" s="564">
        <f t="shared" si="122"/>
        <v>0</v>
      </c>
    </row>
    <row r="170" spans="1:20" ht="13.5" customHeight="1" x14ac:dyDescent="0.15">
      <c r="A170" s="915"/>
      <c r="B170" s="917"/>
      <c r="C170" s="908"/>
      <c r="D170" s="909"/>
      <c r="E170" s="520"/>
      <c r="F170" s="588"/>
      <c r="G170" s="699"/>
      <c r="H170" s="520"/>
      <c r="I170" s="698"/>
      <c r="J170" s="710"/>
      <c r="K170" s="919"/>
      <c r="L170" s="921"/>
      <c r="M170" s="561"/>
      <c r="N170" s="560">
        <f t="shared" si="37"/>
        <v>0</v>
      </c>
      <c r="O170" s="562"/>
      <c r="P170" s="563">
        <f t="shared" si="120"/>
        <v>0</v>
      </c>
      <c r="Q170" s="561"/>
      <c r="R170" s="560">
        <f t="shared" si="121"/>
        <v>0</v>
      </c>
      <c r="S170" s="562"/>
      <c r="T170" s="564">
        <f t="shared" si="122"/>
        <v>0</v>
      </c>
    </row>
    <row r="171" spans="1:20" ht="13.5" customHeight="1" x14ac:dyDescent="0.15">
      <c r="A171" s="915">
        <f>+A169+1</f>
        <v>82</v>
      </c>
      <c r="B171" s="917" t="s">
        <v>497</v>
      </c>
      <c r="C171" s="907">
        <v>250</v>
      </c>
      <c r="D171" s="909">
        <v>85</v>
      </c>
      <c r="E171" s="520"/>
      <c r="F171" s="588"/>
      <c r="G171" s="699"/>
      <c r="H171" s="520"/>
      <c r="I171" s="560"/>
      <c r="J171" s="710"/>
      <c r="K171" s="919"/>
      <c r="L171" s="920">
        <f t="shared" ref="L171" si="125">+M171+M172+Q171+Q172</f>
        <v>0</v>
      </c>
      <c r="M171" s="561"/>
      <c r="N171" s="560">
        <f t="shared" ref="N171:N174" si="126">+M171/210*1000</f>
        <v>0</v>
      </c>
      <c r="O171" s="562"/>
      <c r="P171" s="563">
        <f t="shared" ref="P171:P174" si="127">IF(N171=0,0,O171/N171*100)</f>
        <v>0</v>
      </c>
      <c r="Q171" s="561"/>
      <c r="R171" s="560">
        <f t="shared" ref="R171:R174" si="128">+Q171/210/SQRT(3)*1000</f>
        <v>0</v>
      </c>
      <c r="S171" s="562"/>
      <c r="T171" s="564">
        <f t="shared" ref="T171:T174" si="129">IF(R171=0,0,S171/R171*100)</f>
        <v>0</v>
      </c>
    </row>
    <row r="172" spans="1:20" ht="13.5" customHeight="1" x14ac:dyDescent="0.15">
      <c r="A172" s="915"/>
      <c r="B172" s="917"/>
      <c r="C172" s="908"/>
      <c r="D172" s="909"/>
      <c r="E172" s="520"/>
      <c r="F172" s="588"/>
      <c r="G172" s="699"/>
      <c r="H172" s="520"/>
      <c r="I172" s="698"/>
      <c r="J172" s="710"/>
      <c r="K172" s="919"/>
      <c r="L172" s="921"/>
      <c r="M172" s="561"/>
      <c r="N172" s="560">
        <f t="shared" si="126"/>
        <v>0</v>
      </c>
      <c r="O172" s="562"/>
      <c r="P172" s="563">
        <f t="shared" si="127"/>
        <v>0</v>
      </c>
      <c r="Q172" s="561"/>
      <c r="R172" s="560">
        <f t="shared" si="128"/>
        <v>0</v>
      </c>
      <c r="S172" s="562"/>
      <c r="T172" s="564">
        <f t="shared" si="129"/>
        <v>0</v>
      </c>
    </row>
    <row r="173" spans="1:20" ht="13.5" customHeight="1" x14ac:dyDescent="0.15">
      <c r="A173" s="915">
        <f>+A171+1</f>
        <v>83</v>
      </c>
      <c r="B173" s="917" t="s">
        <v>498</v>
      </c>
      <c r="C173" s="907">
        <v>450</v>
      </c>
      <c r="D173" s="909">
        <v>132</v>
      </c>
      <c r="E173" s="520"/>
      <c r="F173" s="588"/>
      <c r="G173" s="699"/>
      <c r="H173" s="520"/>
      <c r="I173" s="560"/>
      <c r="J173" s="710"/>
      <c r="K173" s="919"/>
      <c r="L173" s="920">
        <f t="shared" ref="L173" si="130">+M173+M174+Q173+Q174</f>
        <v>0</v>
      </c>
      <c r="M173" s="561"/>
      <c r="N173" s="560">
        <f t="shared" si="126"/>
        <v>0</v>
      </c>
      <c r="O173" s="562"/>
      <c r="P173" s="563">
        <f t="shared" si="127"/>
        <v>0</v>
      </c>
      <c r="Q173" s="561"/>
      <c r="R173" s="560">
        <f t="shared" si="128"/>
        <v>0</v>
      </c>
      <c r="S173" s="562"/>
      <c r="T173" s="564">
        <f t="shared" si="129"/>
        <v>0</v>
      </c>
    </row>
    <row r="174" spans="1:20" ht="13.5" customHeight="1" x14ac:dyDescent="0.15">
      <c r="A174" s="915"/>
      <c r="B174" s="917"/>
      <c r="C174" s="908"/>
      <c r="D174" s="909"/>
      <c r="E174" s="520"/>
      <c r="F174" s="588"/>
      <c r="G174" s="699"/>
      <c r="H174" s="520"/>
      <c r="I174" s="698"/>
      <c r="J174" s="710"/>
      <c r="K174" s="919"/>
      <c r="L174" s="921"/>
      <c r="M174" s="561"/>
      <c r="N174" s="560">
        <f t="shared" si="126"/>
        <v>0</v>
      </c>
      <c r="O174" s="562"/>
      <c r="P174" s="563">
        <f t="shared" si="127"/>
        <v>0</v>
      </c>
      <c r="Q174" s="561"/>
      <c r="R174" s="560">
        <f t="shared" si="128"/>
        <v>0</v>
      </c>
      <c r="S174" s="562"/>
      <c r="T174" s="564">
        <f t="shared" si="129"/>
        <v>0</v>
      </c>
    </row>
    <row r="175" spans="1:20" ht="5.0999999999999996" customHeight="1" x14ac:dyDescent="0.15">
      <c r="A175" s="585"/>
      <c r="B175" s="586"/>
      <c r="C175" s="585"/>
      <c r="D175" s="585"/>
      <c r="E175" s="109"/>
      <c r="F175" s="585"/>
      <c r="G175" s="109"/>
      <c r="H175" s="109"/>
      <c r="I175" s="585"/>
      <c r="J175" s="109"/>
      <c r="K175" s="585"/>
      <c r="L175" s="585"/>
      <c r="M175" s="109"/>
      <c r="N175" s="585"/>
      <c r="O175" s="109"/>
      <c r="P175" s="587"/>
      <c r="Q175" s="109"/>
      <c r="R175" s="585"/>
      <c r="S175" s="109"/>
      <c r="T175" s="587"/>
    </row>
    <row r="176" spans="1:20" ht="13.5" customHeight="1" x14ac:dyDescent="0.15">
      <c r="A176" s="110" t="s">
        <v>393</v>
      </c>
    </row>
    <row r="177" spans="1:19" ht="13.5" customHeight="1" x14ac:dyDescent="0.15">
      <c r="A177" s="110" t="s">
        <v>394</v>
      </c>
    </row>
    <row r="178" spans="1:19" ht="13.5" customHeight="1" x14ac:dyDescent="0.15">
      <c r="A178" s="110" t="s">
        <v>395</v>
      </c>
    </row>
    <row r="179" spans="1:19" ht="13.5" customHeight="1" x14ac:dyDescent="0.15">
      <c r="A179" s="711" t="s">
        <v>915</v>
      </c>
    </row>
    <row r="180" spans="1:19" ht="13.5" customHeight="1" x14ac:dyDescent="0.15">
      <c r="A180" s="110" t="s">
        <v>916</v>
      </c>
    </row>
    <row r="181" spans="1:19" ht="13.5" customHeight="1" x14ac:dyDescent="0.15">
      <c r="O181" s="923" t="s">
        <v>1</v>
      </c>
      <c r="P181" s="923"/>
      <c r="Q181" s="923"/>
      <c r="R181" s="923"/>
      <c r="S181" s="923"/>
    </row>
  </sheetData>
  <mergeCells count="514">
    <mergeCell ref="B153:B154"/>
    <mergeCell ref="B155:B156"/>
    <mergeCell ref="B157:B158"/>
    <mergeCell ref="B135:B136"/>
    <mergeCell ref="B137:B138"/>
    <mergeCell ref="B139:B140"/>
    <mergeCell ref="B141:B142"/>
    <mergeCell ref="B143:B144"/>
    <mergeCell ref="B145:B146"/>
    <mergeCell ref="B147:B148"/>
    <mergeCell ref="B149:B150"/>
    <mergeCell ref="B151:B152"/>
    <mergeCell ref="B117:B118"/>
    <mergeCell ref="B119:B120"/>
    <mergeCell ref="B121:B122"/>
    <mergeCell ref="B123:B124"/>
    <mergeCell ref="B125:B126"/>
    <mergeCell ref="B127:B128"/>
    <mergeCell ref="B129:B130"/>
    <mergeCell ref="B131:B132"/>
    <mergeCell ref="B133:B134"/>
    <mergeCell ref="B99:B100"/>
    <mergeCell ref="B101:B102"/>
    <mergeCell ref="B103:B104"/>
    <mergeCell ref="B105:B106"/>
    <mergeCell ref="B107:B108"/>
    <mergeCell ref="B109:B110"/>
    <mergeCell ref="B111:B112"/>
    <mergeCell ref="B113:B114"/>
    <mergeCell ref="B115:B116"/>
    <mergeCell ref="K149:K150"/>
    <mergeCell ref="L149:L150"/>
    <mergeCell ref="K151:K152"/>
    <mergeCell ref="L151:L152"/>
    <mergeCell ref="K153:K154"/>
    <mergeCell ref="L153:L154"/>
    <mergeCell ref="K155:K156"/>
    <mergeCell ref="L155:L156"/>
    <mergeCell ref="K157:K158"/>
    <mergeCell ref="L157:L158"/>
    <mergeCell ref="K139:K140"/>
    <mergeCell ref="L139:L140"/>
    <mergeCell ref="K141:K142"/>
    <mergeCell ref="L141:L142"/>
    <mergeCell ref="K143:K144"/>
    <mergeCell ref="L143:L144"/>
    <mergeCell ref="K145:K146"/>
    <mergeCell ref="L145:L146"/>
    <mergeCell ref="K147:K148"/>
    <mergeCell ref="L147:L148"/>
    <mergeCell ref="K129:K130"/>
    <mergeCell ref="L129:L130"/>
    <mergeCell ref="K131:K132"/>
    <mergeCell ref="L131:L132"/>
    <mergeCell ref="K133:K134"/>
    <mergeCell ref="L133:L134"/>
    <mergeCell ref="K135:K136"/>
    <mergeCell ref="L135:L136"/>
    <mergeCell ref="K137:K138"/>
    <mergeCell ref="L137:L138"/>
    <mergeCell ref="K119:K120"/>
    <mergeCell ref="L119:L120"/>
    <mergeCell ref="K121:K122"/>
    <mergeCell ref="L121:L122"/>
    <mergeCell ref="K123:K124"/>
    <mergeCell ref="L123:L124"/>
    <mergeCell ref="K125:K126"/>
    <mergeCell ref="L125:L126"/>
    <mergeCell ref="K127:K128"/>
    <mergeCell ref="L127:L128"/>
    <mergeCell ref="K109:K110"/>
    <mergeCell ref="L109:L110"/>
    <mergeCell ref="K111:K112"/>
    <mergeCell ref="L111:L112"/>
    <mergeCell ref="K113:K114"/>
    <mergeCell ref="L113:L114"/>
    <mergeCell ref="K115:K116"/>
    <mergeCell ref="L115:L116"/>
    <mergeCell ref="K117:K118"/>
    <mergeCell ref="L117:L118"/>
    <mergeCell ref="K99:K100"/>
    <mergeCell ref="L99:L100"/>
    <mergeCell ref="K101:K102"/>
    <mergeCell ref="L101:L102"/>
    <mergeCell ref="K103:K104"/>
    <mergeCell ref="L103:L104"/>
    <mergeCell ref="K105:K106"/>
    <mergeCell ref="L105:L106"/>
    <mergeCell ref="K107:K108"/>
    <mergeCell ref="L107:L108"/>
    <mergeCell ref="C149:C150"/>
    <mergeCell ref="D149:D150"/>
    <mergeCell ref="C151:C152"/>
    <mergeCell ref="D151:D152"/>
    <mergeCell ref="C153:C154"/>
    <mergeCell ref="D153:D154"/>
    <mergeCell ref="C155:C156"/>
    <mergeCell ref="D155:D156"/>
    <mergeCell ref="C157:C158"/>
    <mergeCell ref="D157:D158"/>
    <mergeCell ref="C139:C140"/>
    <mergeCell ref="D139:D140"/>
    <mergeCell ref="C141:C142"/>
    <mergeCell ref="D141:D142"/>
    <mergeCell ref="C143:C144"/>
    <mergeCell ref="D143:D144"/>
    <mergeCell ref="C145:C146"/>
    <mergeCell ref="D145:D146"/>
    <mergeCell ref="C147:C148"/>
    <mergeCell ref="D147:D148"/>
    <mergeCell ref="C129:C130"/>
    <mergeCell ref="D129:D130"/>
    <mergeCell ref="C131:C132"/>
    <mergeCell ref="D131:D132"/>
    <mergeCell ref="C133:C134"/>
    <mergeCell ref="D133:D134"/>
    <mergeCell ref="C135:C136"/>
    <mergeCell ref="D135:D136"/>
    <mergeCell ref="C137:C138"/>
    <mergeCell ref="D137:D138"/>
    <mergeCell ref="D119:D120"/>
    <mergeCell ref="C121:C122"/>
    <mergeCell ref="D121:D122"/>
    <mergeCell ref="C123:C124"/>
    <mergeCell ref="D123:D124"/>
    <mergeCell ref="C125:C126"/>
    <mergeCell ref="D125:D126"/>
    <mergeCell ref="C127:C128"/>
    <mergeCell ref="D127:D128"/>
    <mergeCell ref="A153:A154"/>
    <mergeCell ref="A155:A156"/>
    <mergeCell ref="A157:A158"/>
    <mergeCell ref="C99:C100"/>
    <mergeCell ref="D99:D100"/>
    <mergeCell ref="C101:C102"/>
    <mergeCell ref="D101:D102"/>
    <mergeCell ref="C103:C104"/>
    <mergeCell ref="D103:D104"/>
    <mergeCell ref="C105:C106"/>
    <mergeCell ref="D105:D106"/>
    <mergeCell ref="C107:C108"/>
    <mergeCell ref="D107:D108"/>
    <mergeCell ref="C109:C110"/>
    <mergeCell ref="D109:D110"/>
    <mergeCell ref="C111:C112"/>
    <mergeCell ref="D111:D112"/>
    <mergeCell ref="C113:C114"/>
    <mergeCell ref="D113:D114"/>
    <mergeCell ref="C115:C116"/>
    <mergeCell ref="D115:D116"/>
    <mergeCell ref="C117:C118"/>
    <mergeCell ref="D117:D118"/>
    <mergeCell ref="C119:C120"/>
    <mergeCell ref="A135:A136"/>
    <mergeCell ref="A137:A138"/>
    <mergeCell ref="A139:A140"/>
    <mergeCell ref="A141:A142"/>
    <mergeCell ref="A143:A144"/>
    <mergeCell ref="A145:A146"/>
    <mergeCell ref="A147:A148"/>
    <mergeCell ref="A149:A150"/>
    <mergeCell ref="A151:A152"/>
    <mergeCell ref="A117:A118"/>
    <mergeCell ref="A119:A120"/>
    <mergeCell ref="A121:A122"/>
    <mergeCell ref="A123:A124"/>
    <mergeCell ref="A125:A126"/>
    <mergeCell ref="A127:A128"/>
    <mergeCell ref="A129:A130"/>
    <mergeCell ref="A131:A132"/>
    <mergeCell ref="A133:A134"/>
    <mergeCell ref="A99:A100"/>
    <mergeCell ref="A101:A102"/>
    <mergeCell ref="A103:A104"/>
    <mergeCell ref="A105:A106"/>
    <mergeCell ref="A107:A108"/>
    <mergeCell ref="A109:A110"/>
    <mergeCell ref="A111:A112"/>
    <mergeCell ref="A113:A114"/>
    <mergeCell ref="A115:A116"/>
    <mergeCell ref="O181:Q181"/>
    <mergeCell ref="R181:S181"/>
    <mergeCell ref="A169:A170"/>
    <mergeCell ref="B169:B170"/>
    <mergeCell ref="K169:K170"/>
    <mergeCell ref="L169:L170"/>
    <mergeCell ref="A167:A168"/>
    <mergeCell ref="B167:B168"/>
    <mergeCell ref="K167:K168"/>
    <mergeCell ref="L167:L168"/>
    <mergeCell ref="A171:A172"/>
    <mergeCell ref="B171:B172"/>
    <mergeCell ref="K171:K172"/>
    <mergeCell ref="L171:L172"/>
    <mergeCell ref="A173:A174"/>
    <mergeCell ref="B173:B174"/>
    <mergeCell ref="K173:K174"/>
    <mergeCell ref="L173:L174"/>
    <mergeCell ref="C169:C170"/>
    <mergeCell ref="D169:D170"/>
    <mergeCell ref="C167:C168"/>
    <mergeCell ref="D167:D168"/>
    <mergeCell ref="C171:C172"/>
    <mergeCell ref="D171:D172"/>
    <mergeCell ref="A165:A166"/>
    <mergeCell ref="B165:B166"/>
    <mergeCell ref="K165:K166"/>
    <mergeCell ref="L165:L166"/>
    <mergeCell ref="A163:A164"/>
    <mergeCell ref="B163:B164"/>
    <mergeCell ref="K163:K164"/>
    <mergeCell ref="L163:L164"/>
    <mergeCell ref="C163:C164"/>
    <mergeCell ref="D163:D164"/>
    <mergeCell ref="A161:A162"/>
    <mergeCell ref="B161:B162"/>
    <mergeCell ref="K161:K162"/>
    <mergeCell ref="L161:L162"/>
    <mergeCell ref="A159:A160"/>
    <mergeCell ref="B159:B160"/>
    <mergeCell ref="K159:K160"/>
    <mergeCell ref="L159:L160"/>
    <mergeCell ref="C161:C162"/>
    <mergeCell ref="D161:D162"/>
    <mergeCell ref="C159:C160"/>
    <mergeCell ref="D159:D160"/>
    <mergeCell ref="A97:A98"/>
    <mergeCell ref="B97:B98"/>
    <mergeCell ref="K97:K98"/>
    <mergeCell ref="L97:L98"/>
    <mergeCell ref="A95:A96"/>
    <mergeCell ref="B95:B96"/>
    <mergeCell ref="K95:K96"/>
    <mergeCell ref="L95:L96"/>
    <mergeCell ref="C97:C98"/>
    <mergeCell ref="D97:D98"/>
    <mergeCell ref="C95:C96"/>
    <mergeCell ref="D95:D96"/>
    <mergeCell ref="A93:A94"/>
    <mergeCell ref="B93:B94"/>
    <mergeCell ref="K93:K94"/>
    <mergeCell ref="L93:L94"/>
    <mergeCell ref="A91:A92"/>
    <mergeCell ref="B91:B92"/>
    <mergeCell ref="K91:K92"/>
    <mergeCell ref="L91:L92"/>
    <mergeCell ref="C93:C94"/>
    <mergeCell ref="D93:D94"/>
    <mergeCell ref="C91:C92"/>
    <mergeCell ref="D91:D92"/>
    <mergeCell ref="A89:A90"/>
    <mergeCell ref="B89:B90"/>
    <mergeCell ref="K89:K90"/>
    <mergeCell ref="L89:L90"/>
    <mergeCell ref="A87:A88"/>
    <mergeCell ref="B87:B88"/>
    <mergeCell ref="K87:K88"/>
    <mergeCell ref="L87:L88"/>
    <mergeCell ref="C89:C90"/>
    <mergeCell ref="D89:D90"/>
    <mergeCell ref="C87:C88"/>
    <mergeCell ref="D87:D88"/>
    <mergeCell ref="A85:A86"/>
    <mergeCell ref="B85:B86"/>
    <mergeCell ref="K85:K86"/>
    <mergeCell ref="L85:L86"/>
    <mergeCell ref="A83:A84"/>
    <mergeCell ref="B83:B84"/>
    <mergeCell ref="K83:K84"/>
    <mergeCell ref="L83:L84"/>
    <mergeCell ref="C85:C86"/>
    <mergeCell ref="D85:D86"/>
    <mergeCell ref="C83:C84"/>
    <mergeCell ref="D83:D84"/>
    <mergeCell ref="A81:A82"/>
    <mergeCell ref="B81:B82"/>
    <mergeCell ref="K81:K82"/>
    <mergeCell ref="L81:L82"/>
    <mergeCell ref="A79:A80"/>
    <mergeCell ref="B79:B80"/>
    <mergeCell ref="K79:K80"/>
    <mergeCell ref="L79:L80"/>
    <mergeCell ref="C81:C82"/>
    <mergeCell ref="D81:D82"/>
    <mergeCell ref="C79:C80"/>
    <mergeCell ref="D79:D80"/>
    <mergeCell ref="A77:A78"/>
    <mergeCell ref="B77:B78"/>
    <mergeCell ref="K77:K78"/>
    <mergeCell ref="L77:L78"/>
    <mergeCell ref="A75:A76"/>
    <mergeCell ref="B75:B76"/>
    <mergeCell ref="K75:K76"/>
    <mergeCell ref="L75:L76"/>
    <mergeCell ref="C77:C78"/>
    <mergeCell ref="D77:D78"/>
    <mergeCell ref="C75:C76"/>
    <mergeCell ref="D75:D76"/>
    <mergeCell ref="A73:A74"/>
    <mergeCell ref="B73:B74"/>
    <mergeCell ref="K73:K74"/>
    <mergeCell ref="L73:L74"/>
    <mergeCell ref="A71:A72"/>
    <mergeCell ref="B71:B72"/>
    <mergeCell ref="K71:K72"/>
    <mergeCell ref="L71:L72"/>
    <mergeCell ref="C73:C74"/>
    <mergeCell ref="D73:D74"/>
    <mergeCell ref="C71:C72"/>
    <mergeCell ref="D71:D72"/>
    <mergeCell ref="A69:A70"/>
    <mergeCell ref="B69:B70"/>
    <mergeCell ref="K69:K70"/>
    <mergeCell ref="L69:L70"/>
    <mergeCell ref="A67:A68"/>
    <mergeCell ref="B67:B68"/>
    <mergeCell ref="K67:K68"/>
    <mergeCell ref="L67:L68"/>
    <mergeCell ref="C69:C70"/>
    <mergeCell ref="D69:D70"/>
    <mergeCell ref="C67:C68"/>
    <mergeCell ref="D67:D68"/>
    <mergeCell ref="A65:A66"/>
    <mergeCell ref="B65:B66"/>
    <mergeCell ref="K65:K66"/>
    <mergeCell ref="L65:L66"/>
    <mergeCell ref="A63:A64"/>
    <mergeCell ref="B63:B64"/>
    <mergeCell ref="K63:K64"/>
    <mergeCell ref="L63:L64"/>
    <mergeCell ref="C65:C66"/>
    <mergeCell ref="D65:D66"/>
    <mergeCell ref="C63:C64"/>
    <mergeCell ref="D63:D64"/>
    <mergeCell ref="A61:A62"/>
    <mergeCell ref="B61:B62"/>
    <mergeCell ref="K61:K62"/>
    <mergeCell ref="L61:L62"/>
    <mergeCell ref="A59:A60"/>
    <mergeCell ref="B59:B60"/>
    <mergeCell ref="K59:K60"/>
    <mergeCell ref="L59:L60"/>
    <mergeCell ref="C61:C62"/>
    <mergeCell ref="D61:D62"/>
    <mergeCell ref="C59:C60"/>
    <mergeCell ref="D59:D60"/>
    <mergeCell ref="A57:A58"/>
    <mergeCell ref="B57:B58"/>
    <mergeCell ref="K57:K58"/>
    <mergeCell ref="L57:L58"/>
    <mergeCell ref="A55:A56"/>
    <mergeCell ref="B55:B56"/>
    <mergeCell ref="K55:K56"/>
    <mergeCell ref="L55:L56"/>
    <mergeCell ref="C57:C58"/>
    <mergeCell ref="D57:D58"/>
    <mergeCell ref="C55:C56"/>
    <mergeCell ref="D55:D56"/>
    <mergeCell ref="A53:A54"/>
    <mergeCell ref="B53:B54"/>
    <mergeCell ref="K53:K54"/>
    <mergeCell ref="L53:L54"/>
    <mergeCell ref="A51:A52"/>
    <mergeCell ref="B51:B52"/>
    <mergeCell ref="K51:K52"/>
    <mergeCell ref="L51:L52"/>
    <mergeCell ref="C53:C54"/>
    <mergeCell ref="D53:D54"/>
    <mergeCell ref="C51:C52"/>
    <mergeCell ref="D51:D52"/>
    <mergeCell ref="A49:A50"/>
    <mergeCell ref="B49:B50"/>
    <mergeCell ref="K49:K50"/>
    <mergeCell ref="L49:L50"/>
    <mergeCell ref="A47:A48"/>
    <mergeCell ref="B47:B48"/>
    <mergeCell ref="K47:K48"/>
    <mergeCell ref="L47:L48"/>
    <mergeCell ref="C49:C50"/>
    <mergeCell ref="D49:D50"/>
    <mergeCell ref="C47:C48"/>
    <mergeCell ref="D47:D48"/>
    <mergeCell ref="A45:A46"/>
    <mergeCell ref="B45:B46"/>
    <mergeCell ref="K45:K46"/>
    <mergeCell ref="L45:L46"/>
    <mergeCell ref="A43:A44"/>
    <mergeCell ref="B43:B44"/>
    <mergeCell ref="K43:K44"/>
    <mergeCell ref="L43:L44"/>
    <mergeCell ref="C45:C46"/>
    <mergeCell ref="D45:D46"/>
    <mergeCell ref="C43:C44"/>
    <mergeCell ref="D43:D44"/>
    <mergeCell ref="A41:A42"/>
    <mergeCell ref="B41:B42"/>
    <mergeCell ref="K41:K42"/>
    <mergeCell ref="L41:L42"/>
    <mergeCell ref="A39:A40"/>
    <mergeCell ref="B39:B40"/>
    <mergeCell ref="K39:K40"/>
    <mergeCell ref="L39:L40"/>
    <mergeCell ref="C41:C42"/>
    <mergeCell ref="D41:D42"/>
    <mergeCell ref="C39:C40"/>
    <mergeCell ref="D39:D40"/>
    <mergeCell ref="A37:A38"/>
    <mergeCell ref="B37:B38"/>
    <mergeCell ref="K37:K38"/>
    <mergeCell ref="L37:L38"/>
    <mergeCell ref="A35:A36"/>
    <mergeCell ref="B35:B36"/>
    <mergeCell ref="K35:K36"/>
    <mergeCell ref="L35:L36"/>
    <mergeCell ref="C37:C38"/>
    <mergeCell ref="D37:D38"/>
    <mergeCell ref="C35:C36"/>
    <mergeCell ref="D35:D36"/>
    <mergeCell ref="A33:A34"/>
    <mergeCell ref="B33:B34"/>
    <mergeCell ref="K33:K34"/>
    <mergeCell ref="L33:L34"/>
    <mergeCell ref="A31:A32"/>
    <mergeCell ref="B31:B32"/>
    <mergeCell ref="K31:K32"/>
    <mergeCell ref="L31:L32"/>
    <mergeCell ref="C33:C34"/>
    <mergeCell ref="D33:D34"/>
    <mergeCell ref="C31:C32"/>
    <mergeCell ref="D31:D32"/>
    <mergeCell ref="A29:A30"/>
    <mergeCell ref="B29:B30"/>
    <mergeCell ref="K29:K30"/>
    <mergeCell ref="L29:L30"/>
    <mergeCell ref="A27:A28"/>
    <mergeCell ref="B27:B28"/>
    <mergeCell ref="K27:K28"/>
    <mergeCell ref="L27:L28"/>
    <mergeCell ref="C29:C30"/>
    <mergeCell ref="D29:D30"/>
    <mergeCell ref="C27:C28"/>
    <mergeCell ref="D27:D28"/>
    <mergeCell ref="A25:A26"/>
    <mergeCell ref="B25:B26"/>
    <mergeCell ref="K25:K26"/>
    <mergeCell ref="L25:L26"/>
    <mergeCell ref="A23:A24"/>
    <mergeCell ref="B23:B24"/>
    <mergeCell ref="K23:K24"/>
    <mergeCell ref="L23:L24"/>
    <mergeCell ref="C25:C26"/>
    <mergeCell ref="D25:D26"/>
    <mergeCell ref="C23:C24"/>
    <mergeCell ref="D23:D24"/>
    <mergeCell ref="A21:A22"/>
    <mergeCell ref="B21:B22"/>
    <mergeCell ref="K21:K22"/>
    <mergeCell ref="L21:L22"/>
    <mergeCell ref="A19:A20"/>
    <mergeCell ref="B19:B20"/>
    <mergeCell ref="K19:K20"/>
    <mergeCell ref="L19:L20"/>
    <mergeCell ref="C21:C22"/>
    <mergeCell ref="D21:D22"/>
    <mergeCell ref="C19:C20"/>
    <mergeCell ref="D19:D20"/>
    <mergeCell ref="A11:A12"/>
    <mergeCell ref="B11:B12"/>
    <mergeCell ref="K11:K12"/>
    <mergeCell ref="L11:L12"/>
    <mergeCell ref="C13:C14"/>
    <mergeCell ref="D13:D14"/>
    <mergeCell ref="C11:C12"/>
    <mergeCell ref="D11:D12"/>
    <mergeCell ref="A17:A18"/>
    <mergeCell ref="B17:B18"/>
    <mergeCell ref="K17:K18"/>
    <mergeCell ref="L17:L18"/>
    <mergeCell ref="A15:A16"/>
    <mergeCell ref="B15:B16"/>
    <mergeCell ref="K15:K16"/>
    <mergeCell ref="L15:L16"/>
    <mergeCell ref="C17:C18"/>
    <mergeCell ref="D17:D18"/>
    <mergeCell ref="C15:C16"/>
    <mergeCell ref="D15:D16"/>
    <mergeCell ref="A13:A14"/>
    <mergeCell ref="B13:B14"/>
    <mergeCell ref="K13:K14"/>
    <mergeCell ref="L13:L14"/>
    <mergeCell ref="C173:C174"/>
    <mergeCell ref="D173:D174"/>
    <mergeCell ref="C165:C166"/>
    <mergeCell ref="D165:D166"/>
    <mergeCell ref="E7:G7"/>
    <mergeCell ref="H7:J7"/>
    <mergeCell ref="M7:P7"/>
    <mergeCell ref="Q7:T7"/>
    <mergeCell ref="A9:A10"/>
    <mergeCell ref="B9:B10"/>
    <mergeCell ref="K9:K10"/>
    <mergeCell ref="L9:L10"/>
    <mergeCell ref="A5:A8"/>
    <mergeCell ref="B5:B8"/>
    <mergeCell ref="C5:J5"/>
    <mergeCell ref="K5:T5"/>
    <mergeCell ref="C6:C7"/>
    <mergeCell ref="D6:D7"/>
    <mergeCell ref="E6:J6"/>
    <mergeCell ref="K6:K8"/>
    <mergeCell ref="L6:L7"/>
    <mergeCell ref="M6:T6"/>
    <mergeCell ref="C9:C10"/>
    <mergeCell ref="D9:D10"/>
  </mergeCells>
  <phoneticPr fontId="7"/>
  <dataValidations count="1">
    <dataValidation type="list" allowBlank="1" showInputMessage="1" showErrorMessage="1" sqref="K9:K175">
      <formula1>"有,無"</formula1>
    </dataValidation>
  </dataValidations>
  <printOptions horizontalCentered="1"/>
  <pageMargins left="0.78740157480314965" right="0.78740157480314965" top="0.51181102362204722" bottom="0.55118110236220474" header="0.51181102362204722" footer="0.43307086614173229"/>
  <pageSetup paperSize="9" scale="67" orientation="portrait" r:id="rId1"/>
  <headerFooter alignWithMargins="0"/>
  <rowBreaks count="1" manualBreakCount="1">
    <brk id="82" max="1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1"/>
  <sheetViews>
    <sheetView showZeros="0" view="pageBreakPreview" zoomScaleNormal="100" zoomScaleSheetLayoutView="100" workbookViewId="0">
      <pane xSplit="4" ySplit="8" topLeftCell="E9" activePane="bottomRight" state="frozen"/>
      <selection sqref="A1:D1"/>
      <selection pane="topRight" sqref="A1:D1"/>
      <selection pane="bottomLeft" sqref="A1:D1"/>
      <selection pane="bottomRight" activeCell="A2" sqref="A2"/>
    </sheetView>
  </sheetViews>
  <sheetFormatPr defaultColWidth="9" defaultRowHeight="13.5" customHeight="1" x14ac:dyDescent="0.15"/>
  <cols>
    <col min="1" max="1" width="5.28515625" style="109" customWidth="1"/>
    <col min="2" max="2" width="11.7109375" style="109" customWidth="1"/>
    <col min="3" max="4" width="6.7109375" style="109" customWidth="1"/>
    <col min="5" max="10" width="6.7109375" style="110" customWidth="1"/>
    <col min="11" max="11" width="7.140625" style="110" customWidth="1"/>
    <col min="12" max="12" width="6.7109375" style="109" customWidth="1"/>
    <col min="13" max="20" width="6.7109375" style="110" customWidth="1"/>
    <col min="21" max="16384" width="9" style="110"/>
  </cols>
  <sheetData>
    <row r="1" spans="1:20" ht="13.5" customHeight="1" x14ac:dyDescent="0.15">
      <c r="T1" s="559" t="s">
        <v>526</v>
      </c>
    </row>
    <row r="2" spans="1:20" ht="13.5" customHeight="1" x14ac:dyDescent="0.15">
      <c r="A2" s="111" t="s">
        <v>574</v>
      </c>
    </row>
    <row r="3" spans="1:20" ht="13.5" customHeight="1" x14ac:dyDescent="0.15">
      <c r="A3" s="111"/>
    </row>
    <row r="4" spans="1:20" ht="13.5" customHeight="1" x14ac:dyDescent="0.15">
      <c r="A4" s="110" t="s">
        <v>524</v>
      </c>
      <c r="K4" s="112" t="s">
        <v>102</v>
      </c>
    </row>
    <row r="5" spans="1:20" ht="13.5" customHeight="1" x14ac:dyDescent="0.15">
      <c r="A5" s="922" t="s">
        <v>103</v>
      </c>
      <c r="B5" s="926" t="s">
        <v>104</v>
      </c>
      <c r="C5" s="929" t="s">
        <v>781</v>
      </c>
      <c r="D5" s="930"/>
      <c r="E5" s="930"/>
      <c r="F5" s="930"/>
      <c r="G5" s="930"/>
      <c r="H5" s="930"/>
      <c r="I5" s="930"/>
      <c r="J5" s="931"/>
      <c r="K5" s="932" t="s">
        <v>105</v>
      </c>
      <c r="L5" s="933"/>
      <c r="M5" s="933"/>
      <c r="N5" s="933"/>
      <c r="O5" s="933"/>
      <c r="P5" s="933"/>
      <c r="Q5" s="933"/>
      <c r="R5" s="933"/>
      <c r="S5" s="933"/>
      <c r="T5" s="934"/>
    </row>
    <row r="6" spans="1:20" ht="13.5" customHeight="1" x14ac:dyDescent="0.15">
      <c r="A6" s="923"/>
      <c r="B6" s="927"/>
      <c r="C6" s="935" t="s">
        <v>106</v>
      </c>
      <c r="D6" s="937" t="s">
        <v>107</v>
      </c>
      <c r="E6" s="910" t="s">
        <v>108</v>
      </c>
      <c r="F6" s="911"/>
      <c r="G6" s="911"/>
      <c r="H6" s="911"/>
      <c r="I6" s="911"/>
      <c r="J6" s="913"/>
      <c r="K6" s="939" t="s">
        <v>109</v>
      </c>
      <c r="L6" s="941" t="s">
        <v>106</v>
      </c>
      <c r="M6" s="910" t="s">
        <v>108</v>
      </c>
      <c r="N6" s="911"/>
      <c r="O6" s="911"/>
      <c r="P6" s="911"/>
      <c r="Q6" s="911"/>
      <c r="R6" s="911"/>
      <c r="S6" s="911"/>
      <c r="T6" s="912"/>
    </row>
    <row r="7" spans="1:20" ht="13.5" customHeight="1" x14ac:dyDescent="0.15">
      <c r="A7" s="924"/>
      <c r="B7" s="927"/>
      <c r="C7" s="936"/>
      <c r="D7" s="938"/>
      <c r="E7" s="910" t="s">
        <v>110</v>
      </c>
      <c r="F7" s="911"/>
      <c r="G7" s="912"/>
      <c r="H7" s="910" t="s">
        <v>111</v>
      </c>
      <c r="I7" s="911"/>
      <c r="J7" s="913"/>
      <c r="K7" s="935"/>
      <c r="L7" s="942"/>
      <c r="M7" s="910" t="s">
        <v>110</v>
      </c>
      <c r="N7" s="911"/>
      <c r="O7" s="911"/>
      <c r="P7" s="912"/>
      <c r="Q7" s="910" t="s">
        <v>111</v>
      </c>
      <c r="R7" s="911"/>
      <c r="S7" s="911"/>
      <c r="T7" s="912"/>
    </row>
    <row r="8" spans="1:20" ht="75.95" customHeight="1" thickBot="1" x14ac:dyDescent="0.2">
      <c r="A8" s="925"/>
      <c r="B8" s="928"/>
      <c r="C8" s="595" t="s">
        <v>389</v>
      </c>
      <c r="D8" s="596" t="s">
        <v>390</v>
      </c>
      <c r="E8" s="597" t="s">
        <v>112</v>
      </c>
      <c r="F8" s="598" t="s">
        <v>113</v>
      </c>
      <c r="G8" s="598" t="s">
        <v>114</v>
      </c>
      <c r="H8" s="597" t="s">
        <v>112</v>
      </c>
      <c r="I8" s="598" t="s">
        <v>113</v>
      </c>
      <c r="J8" s="598" t="s">
        <v>114</v>
      </c>
      <c r="K8" s="940"/>
      <c r="L8" s="599" t="s">
        <v>389</v>
      </c>
      <c r="M8" s="597" t="s">
        <v>112</v>
      </c>
      <c r="N8" s="598" t="s">
        <v>115</v>
      </c>
      <c r="O8" s="598" t="s">
        <v>567</v>
      </c>
      <c r="P8" s="598" t="s">
        <v>391</v>
      </c>
      <c r="Q8" s="597" t="s">
        <v>112</v>
      </c>
      <c r="R8" s="598" t="s">
        <v>116</v>
      </c>
      <c r="S8" s="598" t="s">
        <v>568</v>
      </c>
      <c r="T8" s="597" t="s">
        <v>392</v>
      </c>
    </row>
    <row r="9" spans="1:20" ht="13.5" customHeight="1" thickTop="1" x14ac:dyDescent="0.15">
      <c r="A9" s="914">
        <v>1</v>
      </c>
      <c r="B9" s="952" t="s">
        <v>642</v>
      </c>
      <c r="C9" s="907">
        <v>225</v>
      </c>
      <c r="D9" s="943">
        <v>82</v>
      </c>
      <c r="E9" s="705"/>
      <c r="F9" s="706"/>
      <c r="G9" s="707"/>
      <c r="H9" s="705"/>
      <c r="I9" s="708"/>
      <c r="J9" s="709"/>
      <c r="K9" s="918"/>
      <c r="L9" s="920">
        <f>+M9+M10+Q9+Q10</f>
        <v>0</v>
      </c>
      <c r="M9" s="591"/>
      <c r="N9" s="590">
        <f>+M9/210*1000</f>
        <v>0</v>
      </c>
      <c r="O9" s="592"/>
      <c r="P9" s="593">
        <f>IF(N9=0,0,O9/N9*100)</f>
        <v>0</v>
      </c>
      <c r="Q9" s="591"/>
      <c r="R9" s="590">
        <f>+Q9/210/SQRT(3)*1000</f>
        <v>0</v>
      </c>
      <c r="S9" s="592"/>
      <c r="T9" s="594">
        <f>IF(R9=0,0,S9/R9*100)</f>
        <v>0</v>
      </c>
    </row>
    <row r="10" spans="1:20" ht="13.5" customHeight="1" x14ac:dyDescent="0.15">
      <c r="A10" s="915"/>
      <c r="B10" s="949"/>
      <c r="C10" s="908"/>
      <c r="D10" s="909"/>
      <c r="E10" s="520"/>
      <c r="F10" s="588"/>
      <c r="G10" s="699"/>
      <c r="H10" s="520"/>
      <c r="I10" s="698"/>
      <c r="J10" s="710"/>
      <c r="K10" s="919"/>
      <c r="L10" s="921"/>
      <c r="M10" s="561"/>
      <c r="N10" s="560">
        <f>+M10/210*1000</f>
        <v>0</v>
      </c>
      <c r="O10" s="562"/>
      <c r="P10" s="563">
        <f>IF(N10=0,0,O10/N10*100)</f>
        <v>0</v>
      </c>
      <c r="Q10" s="561"/>
      <c r="R10" s="560">
        <f>+Q10/210/SQRT(3)*1000</f>
        <v>0</v>
      </c>
      <c r="S10" s="562"/>
      <c r="T10" s="564">
        <f>IF(R10=0,0,S10/R10*100)</f>
        <v>0</v>
      </c>
    </row>
    <row r="11" spans="1:20" ht="13.5" customHeight="1" x14ac:dyDescent="0.15">
      <c r="A11" s="915">
        <f>+A9+1</f>
        <v>2</v>
      </c>
      <c r="B11" s="948" t="s">
        <v>644</v>
      </c>
      <c r="C11" s="907">
        <v>500</v>
      </c>
      <c r="D11" s="909">
        <v>169</v>
      </c>
      <c r="E11" s="520"/>
      <c r="F11" s="588"/>
      <c r="G11" s="699"/>
      <c r="H11" s="520"/>
      <c r="I11" s="560"/>
      <c r="J11" s="710"/>
      <c r="K11" s="919"/>
      <c r="L11" s="920">
        <f t="shared" ref="L11" si="0">+M11+M12+Q11+Q12</f>
        <v>0</v>
      </c>
      <c r="M11" s="561"/>
      <c r="N11" s="560">
        <f t="shared" ref="N11:N94" si="1">+M11/210*1000</f>
        <v>0</v>
      </c>
      <c r="O11" s="562"/>
      <c r="P11" s="563">
        <f t="shared" ref="P11:P94" si="2">IF(N11=0,0,O11/N11*100)</f>
        <v>0</v>
      </c>
      <c r="Q11" s="561"/>
      <c r="R11" s="560">
        <f t="shared" ref="R11:R94" si="3">+Q11/210/SQRT(3)*1000</f>
        <v>0</v>
      </c>
      <c r="S11" s="562"/>
      <c r="T11" s="564">
        <f t="shared" ref="T11:T94" si="4">IF(R11=0,0,S11/R11*100)</f>
        <v>0</v>
      </c>
    </row>
    <row r="12" spans="1:20" ht="13.5" customHeight="1" x14ac:dyDescent="0.15">
      <c r="A12" s="915"/>
      <c r="B12" s="949"/>
      <c r="C12" s="908"/>
      <c r="D12" s="909"/>
      <c r="E12" s="520"/>
      <c r="F12" s="588"/>
      <c r="G12" s="699"/>
      <c r="H12" s="520"/>
      <c r="I12" s="698"/>
      <c r="J12" s="710"/>
      <c r="K12" s="919"/>
      <c r="L12" s="921"/>
      <c r="M12" s="561"/>
      <c r="N12" s="560">
        <f t="shared" si="1"/>
        <v>0</v>
      </c>
      <c r="O12" s="562"/>
      <c r="P12" s="563">
        <f t="shared" si="2"/>
        <v>0</v>
      </c>
      <c r="Q12" s="561"/>
      <c r="R12" s="560">
        <f t="shared" si="3"/>
        <v>0</v>
      </c>
      <c r="S12" s="562"/>
      <c r="T12" s="564">
        <f t="shared" si="4"/>
        <v>0</v>
      </c>
    </row>
    <row r="13" spans="1:20" ht="13.5" customHeight="1" x14ac:dyDescent="0.15">
      <c r="A13" s="915">
        <f>+A11+1</f>
        <v>3</v>
      </c>
      <c r="B13" s="948" t="s">
        <v>535</v>
      </c>
      <c r="C13" s="907">
        <v>125</v>
      </c>
      <c r="D13" s="909">
        <v>109</v>
      </c>
      <c r="E13" s="520"/>
      <c r="F13" s="588"/>
      <c r="G13" s="699"/>
      <c r="H13" s="520"/>
      <c r="I13" s="560"/>
      <c r="J13" s="710"/>
      <c r="K13" s="919"/>
      <c r="L13" s="920">
        <f t="shared" ref="L13" si="5">+M13+M14+Q13+Q14</f>
        <v>0</v>
      </c>
      <c r="M13" s="561"/>
      <c r="N13" s="560">
        <f t="shared" si="1"/>
        <v>0</v>
      </c>
      <c r="O13" s="562"/>
      <c r="P13" s="563">
        <f t="shared" si="2"/>
        <v>0</v>
      </c>
      <c r="Q13" s="561"/>
      <c r="R13" s="560">
        <f t="shared" si="3"/>
        <v>0</v>
      </c>
      <c r="S13" s="562"/>
      <c r="T13" s="564">
        <f t="shared" si="4"/>
        <v>0</v>
      </c>
    </row>
    <row r="14" spans="1:20" ht="13.5" customHeight="1" x14ac:dyDescent="0.15">
      <c r="A14" s="915"/>
      <c r="B14" s="949"/>
      <c r="C14" s="908"/>
      <c r="D14" s="909"/>
      <c r="E14" s="520"/>
      <c r="F14" s="588"/>
      <c r="G14" s="699"/>
      <c r="H14" s="520"/>
      <c r="I14" s="698"/>
      <c r="J14" s="710"/>
      <c r="K14" s="919"/>
      <c r="L14" s="921"/>
      <c r="M14" s="561"/>
      <c r="N14" s="560">
        <f t="shared" si="1"/>
        <v>0</v>
      </c>
      <c r="O14" s="562"/>
      <c r="P14" s="563">
        <f t="shared" si="2"/>
        <v>0</v>
      </c>
      <c r="Q14" s="561"/>
      <c r="R14" s="560">
        <f t="shared" si="3"/>
        <v>0</v>
      </c>
      <c r="S14" s="562"/>
      <c r="T14" s="564">
        <f t="shared" si="4"/>
        <v>0</v>
      </c>
    </row>
    <row r="15" spans="1:20" ht="13.5" customHeight="1" x14ac:dyDescent="0.15">
      <c r="A15" s="915">
        <f>+A13+1</f>
        <v>4</v>
      </c>
      <c r="B15" s="948" t="s">
        <v>536</v>
      </c>
      <c r="C15" s="907">
        <v>250</v>
      </c>
      <c r="D15" s="944">
        <v>121</v>
      </c>
      <c r="E15" s="520"/>
      <c r="F15" s="588"/>
      <c r="G15" s="699"/>
      <c r="H15" s="520"/>
      <c r="I15" s="560"/>
      <c r="J15" s="710"/>
      <c r="K15" s="919"/>
      <c r="L15" s="920">
        <f t="shared" ref="L15" si="6">+M15+M16+Q15+Q16</f>
        <v>0</v>
      </c>
      <c r="M15" s="561"/>
      <c r="N15" s="560">
        <f t="shared" si="1"/>
        <v>0</v>
      </c>
      <c r="O15" s="562"/>
      <c r="P15" s="563">
        <f t="shared" si="2"/>
        <v>0</v>
      </c>
      <c r="Q15" s="561"/>
      <c r="R15" s="560">
        <f t="shared" si="3"/>
        <v>0</v>
      </c>
      <c r="S15" s="562"/>
      <c r="T15" s="564">
        <f t="shared" si="4"/>
        <v>0</v>
      </c>
    </row>
    <row r="16" spans="1:20" ht="13.5" customHeight="1" x14ac:dyDescent="0.15">
      <c r="A16" s="915"/>
      <c r="B16" s="949"/>
      <c r="C16" s="908"/>
      <c r="D16" s="945"/>
      <c r="E16" s="520"/>
      <c r="F16" s="588"/>
      <c r="G16" s="699"/>
      <c r="H16" s="520"/>
      <c r="I16" s="698"/>
      <c r="J16" s="710"/>
      <c r="K16" s="919"/>
      <c r="L16" s="921"/>
      <c r="M16" s="561"/>
      <c r="N16" s="560">
        <f t="shared" si="1"/>
        <v>0</v>
      </c>
      <c r="O16" s="562"/>
      <c r="P16" s="563">
        <f t="shared" si="2"/>
        <v>0</v>
      </c>
      <c r="Q16" s="561"/>
      <c r="R16" s="560">
        <f t="shared" si="3"/>
        <v>0</v>
      </c>
      <c r="S16" s="562"/>
      <c r="T16" s="564">
        <f t="shared" si="4"/>
        <v>0</v>
      </c>
    </row>
    <row r="17" spans="1:20" ht="13.5" customHeight="1" x14ac:dyDescent="0.15">
      <c r="A17" s="915">
        <f>+A15+1</f>
        <v>5</v>
      </c>
      <c r="B17" s="948" t="s">
        <v>537</v>
      </c>
      <c r="C17" s="907">
        <v>125</v>
      </c>
      <c r="D17" s="909">
        <v>67</v>
      </c>
      <c r="E17" s="520"/>
      <c r="F17" s="588"/>
      <c r="G17" s="699"/>
      <c r="H17" s="520"/>
      <c r="I17" s="560"/>
      <c r="J17" s="710"/>
      <c r="K17" s="919"/>
      <c r="L17" s="920">
        <f t="shared" ref="L17" si="7">+M17+M18+Q17+Q18</f>
        <v>0</v>
      </c>
      <c r="M17" s="561"/>
      <c r="N17" s="560">
        <f t="shared" si="1"/>
        <v>0</v>
      </c>
      <c r="O17" s="562"/>
      <c r="P17" s="563">
        <f t="shared" si="2"/>
        <v>0</v>
      </c>
      <c r="Q17" s="561"/>
      <c r="R17" s="560">
        <f t="shared" si="3"/>
        <v>0</v>
      </c>
      <c r="S17" s="562"/>
      <c r="T17" s="564">
        <f t="shared" si="4"/>
        <v>0</v>
      </c>
    </row>
    <row r="18" spans="1:20" ht="13.5" customHeight="1" x14ac:dyDescent="0.15">
      <c r="A18" s="915"/>
      <c r="B18" s="949"/>
      <c r="C18" s="908"/>
      <c r="D18" s="909"/>
      <c r="E18" s="520"/>
      <c r="F18" s="588"/>
      <c r="G18" s="699"/>
      <c r="H18" s="520"/>
      <c r="I18" s="698"/>
      <c r="J18" s="710"/>
      <c r="K18" s="919"/>
      <c r="L18" s="921"/>
      <c r="M18" s="561"/>
      <c r="N18" s="560">
        <f t="shared" si="1"/>
        <v>0</v>
      </c>
      <c r="O18" s="562"/>
      <c r="P18" s="563">
        <f t="shared" si="2"/>
        <v>0</v>
      </c>
      <c r="Q18" s="561"/>
      <c r="R18" s="560">
        <f t="shared" si="3"/>
        <v>0</v>
      </c>
      <c r="S18" s="562"/>
      <c r="T18" s="564">
        <f t="shared" si="4"/>
        <v>0</v>
      </c>
    </row>
    <row r="19" spans="1:20" ht="13.5" customHeight="1" x14ac:dyDescent="0.15">
      <c r="A19" s="915">
        <f>+A17+1</f>
        <v>6</v>
      </c>
      <c r="B19" s="948" t="s">
        <v>538</v>
      </c>
      <c r="C19" s="907">
        <v>250</v>
      </c>
      <c r="D19" s="909">
        <v>107</v>
      </c>
      <c r="E19" s="520"/>
      <c r="F19" s="588"/>
      <c r="G19" s="699"/>
      <c r="H19" s="520"/>
      <c r="I19" s="560"/>
      <c r="J19" s="710"/>
      <c r="K19" s="919"/>
      <c r="L19" s="920">
        <f t="shared" ref="L19" si="8">+M19+M20+Q19+Q20</f>
        <v>0</v>
      </c>
      <c r="M19" s="561"/>
      <c r="N19" s="560">
        <f t="shared" si="1"/>
        <v>0</v>
      </c>
      <c r="O19" s="562"/>
      <c r="P19" s="563">
        <f t="shared" si="2"/>
        <v>0</v>
      </c>
      <c r="Q19" s="561"/>
      <c r="R19" s="560">
        <f t="shared" si="3"/>
        <v>0</v>
      </c>
      <c r="S19" s="562"/>
      <c r="T19" s="564">
        <f t="shared" si="4"/>
        <v>0</v>
      </c>
    </row>
    <row r="20" spans="1:20" ht="13.5" customHeight="1" x14ac:dyDescent="0.15">
      <c r="A20" s="915"/>
      <c r="B20" s="949"/>
      <c r="C20" s="908"/>
      <c r="D20" s="909"/>
      <c r="E20" s="520"/>
      <c r="F20" s="588"/>
      <c r="G20" s="699"/>
      <c r="H20" s="520"/>
      <c r="I20" s="698"/>
      <c r="J20" s="710"/>
      <c r="K20" s="919"/>
      <c r="L20" s="921"/>
      <c r="M20" s="561"/>
      <c r="N20" s="560">
        <f t="shared" si="1"/>
        <v>0</v>
      </c>
      <c r="O20" s="562"/>
      <c r="P20" s="563">
        <f t="shared" si="2"/>
        <v>0</v>
      </c>
      <c r="Q20" s="561"/>
      <c r="R20" s="560">
        <f t="shared" si="3"/>
        <v>0</v>
      </c>
      <c r="S20" s="562"/>
      <c r="T20" s="564">
        <f t="shared" si="4"/>
        <v>0</v>
      </c>
    </row>
    <row r="21" spans="1:20" ht="13.5" customHeight="1" x14ac:dyDescent="0.15">
      <c r="A21" s="915">
        <f>+A19+1</f>
        <v>7</v>
      </c>
      <c r="B21" s="948" t="s">
        <v>539</v>
      </c>
      <c r="C21" s="907">
        <v>125</v>
      </c>
      <c r="D21" s="909">
        <v>52</v>
      </c>
      <c r="E21" s="520"/>
      <c r="F21" s="588"/>
      <c r="G21" s="699"/>
      <c r="H21" s="520"/>
      <c r="I21" s="560"/>
      <c r="J21" s="710"/>
      <c r="K21" s="919"/>
      <c r="L21" s="920">
        <f t="shared" ref="L21" si="9">+M21+M22+Q21+Q22</f>
        <v>0</v>
      </c>
      <c r="M21" s="561"/>
      <c r="N21" s="560">
        <f t="shared" si="1"/>
        <v>0</v>
      </c>
      <c r="O21" s="562"/>
      <c r="P21" s="563">
        <f t="shared" si="2"/>
        <v>0</v>
      </c>
      <c r="Q21" s="561"/>
      <c r="R21" s="560">
        <f t="shared" si="3"/>
        <v>0</v>
      </c>
      <c r="S21" s="562"/>
      <c r="T21" s="564">
        <f>IF(R21=0,0,S21/R21*100)</f>
        <v>0</v>
      </c>
    </row>
    <row r="22" spans="1:20" ht="13.5" customHeight="1" x14ac:dyDescent="0.15">
      <c r="A22" s="915"/>
      <c r="B22" s="949"/>
      <c r="C22" s="908"/>
      <c r="D22" s="909"/>
      <c r="E22" s="520"/>
      <c r="F22" s="588"/>
      <c r="G22" s="699"/>
      <c r="H22" s="520"/>
      <c r="I22" s="698"/>
      <c r="J22" s="710"/>
      <c r="K22" s="919"/>
      <c r="L22" s="921"/>
      <c r="M22" s="561"/>
      <c r="N22" s="560">
        <f t="shared" si="1"/>
        <v>0</v>
      </c>
      <c r="O22" s="562"/>
      <c r="P22" s="563">
        <f t="shared" si="2"/>
        <v>0</v>
      </c>
      <c r="Q22" s="561"/>
      <c r="R22" s="560">
        <f t="shared" si="3"/>
        <v>0</v>
      </c>
      <c r="S22" s="562"/>
      <c r="T22" s="564">
        <f t="shared" si="4"/>
        <v>0</v>
      </c>
    </row>
    <row r="23" spans="1:20" ht="13.5" customHeight="1" x14ac:dyDescent="0.15">
      <c r="A23" s="915">
        <f>+A21+1</f>
        <v>8</v>
      </c>
      <c r="B23" s="948" t="s">
        <v>540</v>
      </c>
      <c r="C23" s="907">
        <v>250</v>
      </c>
      <c r="D23" s="909">
        <v>58</v>
      </c>
      <c r="E23" s="520"/>
      <c r="F23" s="588"/>
      <c r="G23" s="699"/>
      <c r="H23" s="520"/>
      <c r="I23" s="560"/>
      <c r="J23" s="710"/>
      <c r="K23" s="919"/>
      <c r="L23" s="920">
        <f t="shared" ref="L23" si="10">+M23+M24+Q23+Q24</f>
        <v>0</v>
      </c>
      <c r="M23" s="561"/>
      <c r="N23" s="560">
        <f t="shared" si="1"/>
        <v>0</v>
      </c>
      <c r="O23" s="562"/>
      <c r="P23" s="563">
        <f t="shared" si="2"/>
        <v>0</v>
      </c>
      <c r="Q23" s="561"/>
      <c r="R23" s="560">
        <f t="shared" si="3"/>
        <v>0</v>
      </c>
      <c r="S23" s="562"/>
      <c r="T23" s="564">
        <f t="shared" si="4"/>
        <v>0</v>
      </c>
    </row>
    <row r="24" spans="1:20" ht="13.5" customHeight="1" x14ac:dyDescent="0.15">
      <c r="A24" s="915"/>
      <c r="B24" s="949"/>
      <c r="C24" s="908"/>
      <c r="D24" s="909"/>
      <c r="E24" s="520"/>
      <c r="F24" s="588"/>
      <c r="G24" s="699"/>
      <c r="H24" s="520"/>
      <c r="I24" s="698"/>
      <c r="J24" s="710"/>
      <c r="K24" s="919"/>
      <c r="L24" s="921"/>
      <c r="M24" s="561"/>
      <c r="N24" s="560">
        <f t="shared" si="1"/>
        <v>0</v>
      </c>
      <c r="O24" s="562"/>
      <c r="P24" s="563">
        <f t="shared" si="2"/>
        <v>0</v>
      </c>
      <c r="Q24" s="561"/>
      <c r="R24" s="560">
        <f t="shared" si="3"/>
        <v>0</v>
      </c>
      <c r="S24" s="562"/>
      <c r="T24" s="564">
        <f t="shared" si="4"/>
        <v>0</v>
      </c>
    </row>
    <row r="25" spans="1:20" ht="13.5" customHeight="1" x14ac:dyDescent="0.15">
      <c r="A25" s="915">
        <f>+A23+1</f>
        <v>9</v>
      </c>
      <c r="B25" s="948" t="s">
        <v>541</v>
      </c>
      <c r="C25" s="907">
        <v>375</v>
      </c>
      <c r="D25" s="909">
        <v>98</v>
      </c>
      <c r="E25" s="520"/>
      <c r="F25" s="588"/>
      <c r="G25" s="699"/>
      <c r="H25" s="520"/>
      <c r="I25" s="560"/>
      <c r="J25" s="710"/>
      <c r="K25" s="919"/>
      <c r="L25" s="920">
        <f t="shared" ref="L25" si="11">+M25+M26+Q25+Q26</f>
        <v>0</v>
      </c>
      <c r="M25" s="561"/>
      <c r="N25" s="560">
        <f t="shared" si="1"/>
        <v>0</v>
      </c>
      <c r="O25" s="562"/>
      <c r="P25" s="563">
        <f t="shared" si="2"/>
        <v>0</v>
      </c>
      <c r="Q25" s="561"/>
      <c r="R25" s="560">
        <f t="shared" si="3"/>
        <v>0</v>
      </c>
      <c r="S25" s="562"/>
      <c r="T25" s="564">
        <f t="shared" si="4"/>
        <v>0</v>
      </c>
    </row>
    <row r="26" spans="1:20" ht="13.5" customHeight="1" x14ac:dyDescent="0.15">
      <c r="A26" s="915"/>
      <c r="B26" s="949"/>
      <c r="C26" s="908"/>
      <c r="D26" s="909"/>
      <c r="E26" s="520"/>
      <c r="F26" s="588"/>
      <c r="G26" s="699"/>
      <c r="H26" s="520"/>
      <c r="I26" s="698"/>
      <c r="J26" s="710"/>
      <c r="K26" s="919"/>
      <c r="L26" s="921"/>
      <c r="M26" s="561"/>
      <c r="N26" s="560">
        <f t="shared" si="1"/>
        <v>0</v>
      </c>
      <c r="O26" s="562"/>
      <c r="P26" s="563">
        <f t="shared" si="2"/>
        <v>0</v>
      </c>
      <c r="Q26" s="561"/>
      <c r="R26" s="560">
        <f t="shared" si="3"/>
        <v>0</v>
      </c>
      <c r="S26" s="562"/>
      <c r="T26" s="564">
        <f t="shared" si="4"/>
        <v>0</v>
      </c>
    </row>
    <row r="27" spans="1:20" ht="13.5" customHeight="1" x14ac:dyDescent="0.15">
      <c r="A27" s="915">
        <f>+A25+1</f>
        <v>10</v>
      </c>
      <c r="B27" s="948" t="s">
        <v>542</v>
      </c>
      <c r="C27" s="907">
        <v>170</v>
      </c>
      <c r="D27" s="909">
        <v>91</v>
      </c>
      <c r="E27" s="520"/>
      <c r="F27" s="588"/>
      <c r="G27" s="699"/>
      <c r="H27" s="520"/>
      <c r="I27" s="560"/>
      <c r="J27" s="710"/>
      <c r="K27" s="919"/>
      <c r="L27" s="920">
        <f t="shared" ref="L27" si="12">+M27+M28+Q27+Q28</f>
        <v>0</v>
      </c>
      <c r="M27" s="561"/>
      <c r="N27" s="560">
        <f t="shared" si="1"/>
        <v>0</v>
      </c>
      <c r="O27" s="562"/>
      <c r="P27" s="563">
        <f t="shared" si="2"/>
        <v>0</v>
      </c>
      <c r="Q27" s="561"/>
      <c r="R27" s="560">
        <f t="shared" si="3"/>
        <v>0</v>
      </c>
      <c r="S27" s="562"/>
      <c r="T27" s="564">
        <f t="shared" si="4"/>
        <v>0</v>
      </c>
    </row>
    <row r="28" spans="1:20" ht="13.5" customHeight="1" x14ac:dyDescent="0.15">
      <c r="A28" s="915"/>
      <c r="B28" s="949"/>
      <c r="C28" s="908"/>
      <c r="D28" s="909"/>
      <c r="E28" s="520"/>
      <c r="F28" s="588"/>
      <c r="G28" s="699"/>
      <c r="H28" s="520"/>
      <c r="I28" s="698"/>
      <c r="J28" s="710"/>
      <c r="K28" s="919"/>
      <c r="L28" s="921"/>
      <c r="M28" s="561"/>
      <c r="N28" s="560">
        <f t="shared" si="1"/>
        <v>0</v>
      </c>
      <c r="O28" s="562"/>
      <c r="P28" s="563">
        <f t="shared" si="2"/>
        <v>0</v>
      </c>
      <c r="Q28" s="561"/>
      <c r="R28" s="560">
        <f t="shared" si="3"/>
        <v>0</v>
      </c>
      <c r="S28" s="562"/>
      <c r="T28" s="564">
        <f t="shared" si="4"/>
        <v>0</v>
      </c>
    </row>
    <row r="29" spans="1:20" ht="13.5" customHeight="1" x14ac:dyDescent="0.15">
      <c r="A29" s="915">
        <f>+A27+1</f>
        <v>11</v>
      </c>
      <c r="B29" s="948" t="s">
        <v>543</v>
      </c>
      <c r="C29" s="907">
        <v>775</v>
      </c>
      <c r="D29" s="909">
        <v>343</v>
      </c>
      <c r="E29" s="520"/>
      <c r="F29" s="588"/>
      <c r="G29" s="699"/>
      <c r="H29" s="520"/>
      <c r="I29" s="560"/>
      <c r="J29" s="710"/>
      <c r="K29" s="919"/>
      <c r="L29" s="920">
        <f t="shared" ref="L29" si="13">+M29+M30+Q29+Q30</f>
        <v>0</v>
      </c>
      <c r="M29" s="561"/>
      <c r="N29" s="560">
        <f t="shared" si="1"/>
        <v>0</v>
      </c>
      <c r="O29" s="562"/>
      <c r="P29" s="563">
        <f t="shared" si="2"/>
        <v>0</v>
      </c>
      <c r="Q29" s="561"/>
      <c r="R29" s="560">
        <f t="shared" si="3"/>
        <v>0</v>
      </c>
      <c r="S29" s="562"/>
      <c r="T29" s="564">
        <f t="shared" si="4"/>
        <v>0</v>
      </c>
    </row>
    <row r="30" spans="1:20" ht="13.5" customHeight="1" x14ac:dyDescent="0.15">
      <c r="A30" s="915"/>
      <c r="B30" s="949"/>
      <c r="C30" s="908"/>
      <c r="D30" s="909"/>
      <c r="E30" s="520"/>
      <c r="F30" s="588"/>
      <c r="G30" s="699"/>
      <c r="H30" s="520"/>
      <c r="I30" s="698"/>
      <c r="J30" s="710"/>
      <c r="K30" s="919"/>
      <c r="L30" s="921"/>
      <c r="M30" s="561"/>
      <c r="N30" s="560">
        <f t="shared" si="1"/>
        <v>0</v>
      </c>
      <c r="O30" s="562"/>
      <c r="P30" s="563">
        <f t="shared" si="2"/>
        <v>0</v>
      </c>
      <c r="Q30" s="561"/>
      <c r="R30" s="560">
        <f t="shared" si="3"/>
        <v>0</v>
      </c>
      <c r="S30" s="562"/>
      <c r="T30" s="564">
        <f t="shared" si="4"/>
        <v>0</v>
      </c>
    </row>
    <row r="31" spans="1:20" ht="13.5" customHeight="1" x14ac:dyDescent="0.15">
      <c r="A31" s="915">
        <f>+A29+1</f>
        <v>12</v>
      </c>
      <c r="B31" s="948" t="s">
        <v>544</v>
      </c>
      <c r="C31" s="907">
        <v>225</v>
      </c>
      <c r="D31" s="909">
        <v>74</v>
      </c>
      <c r="E31" s="520"/>
      <c r="F31" s="588"/>
      <c r="G31" s="699"/>
      <c r="H31" s="520"/>
      <c r="I31" s="560"/>
      <c r="J31" s="710"/>
      <c r="K31" s="919"/>
      <c r="L31" s="920">
        <f t="shared" ref="L31" si="14">+M31+M32+Q31+Q32</f>
        <v>0</v>
      </c>
      <c r="M31" s="561"/>
      <c r="N31" s="560">
        <f t="shared" si="1"/>
        <v>0</v>
      </c>
      <c r="O31" s="562"/>
      <c r="P31" s="563">
        <f t="shared" si="2"/>
        <v>0</v>
      </c>
      <c r="Q31" s="561"/>
      <c r="R31" s="560">
        <f t="shared" si="3"/>
        <v>0</v>
      </c>
      <c r="S31" s="562"/>
      <c r="T31" s="564">
        <f t="shared" si="4"/>
        <v>0</v>
      </c>
    </row>
    <row r="32" spans="1:20" ht="13.5" customHeight="1" x14ac:dyDescent="0.15">
      <c r="A32" s="915"/>
      <c r="B32" s="949"/>
      <c r="C32" s="908"/>
      <c r="D32" s="909"/>
      <c r="E32" s="520"/>
      <c r="F32" s="588"/>
      <c r="G32" s="699"/>
      <c r="H32" s="520"/>
      <c r="I32" s="698"/>
      <c r="J32" s="710"/>
      <c r="K32" s="919"/>
      <c r="L32" s="921"/>
      <c r="M32" s="561"/>
      <c r="N32" s="560">
        <f t="shared" si="1"/>
        <v>0</v>
      </c>
      <c r="O32" s="562"/>
      <c r="P32" s="563">
        <f t="shared" si="2"/>
        <v>0</v>
      </c>
      <c r="Q32" s="561"/>
      <c r="R32" s="560">
        <f t="shared" si="3"/>
        <v>0</v>
      </c>
      <c r="S32" s="562"/>
      <c r="T32" s="564">
        <f t="shared" si="4"/>
        <v>0</v>
      </c>
    </row>
    <row r="33" spans="1:20" ht="13.5" customHeight="1" x14ac:dyDescent="0.15">
      <c r="A33" s="915">
        <f>+A31+1</f>
        <v>13</v>
      </c>
      <c r="B33" s="948" t="s">
        <v>545</v>
      </c>
      <c r="C33" s="907">
        <v>125</v>
      </c>
      <c r="D33" s="909">
        <v>71</v>
      </c>
      <c r="E33" s="520"/>
      <c r="F33" s="588"/>
      <c r="G33" s="699"/>
      <c r="H33" s="520"/>
      <c r="I33" s="560"/>
      <c r="J33" s="710"/>
      <c r="K33" s="919"/>
      <c r="L33" s="920">
        <f t="shared" ref="L33" si="15">+M33+M34+Q33+Q34</f>
        <v>0</v>
      </c>
      <c r="M33" s="561"/>
      <c r="N33" s="560">
        <f t="shared" si="1"/>
        <v>0</v>
      </c>
      <c r="O33" s="562"/>
      <c r="P33" s="563">
        <f t="shared" si="2"/>
        <v>0</v>
      </c>
      <c r="Q33" s="561"/>
      <c r="R33" s="560">
        <f t="shared" si="3"/>
        <v>0</v>
      </c>
      <c r="S33" s="562"/>
      <c r="T33" s="564">
        <f t="shared" si="4"/>
        <v>0</v>
      </c>
    </row>
    <row r="34" spans="1:20" ht="13.5" customHeight="1" x14ac:dyDescent="0.15">
      <c r="A34" s="915"/>
      <c r="B34" s="949"/>
      <c r="C34" s="908"/>
      <c r="D34" s="909"/>
      <c r="E34" s="520"/>
      <c r="F34" s="588"/>
      <c r="G34" s="699"/>
      <c r="H34" s="520"/>
      <c r="I34" s="560"/>
      <c r="J34" s="710"/>
      <c r="K34" s="919"/>
      <c r="L34" s="921"/>
      <c r="M34" s="561"/>
      <c r="N34" s="560">
        <f t="shared" si="1"/>
        <v>0</v>
      </c>
      <c r="O34" s="562"/>
      <c r="P34" s="563">
        <f t="shared" si="2"/>
        <v>0</v>
      </c>
      <c r="Q34" s="561"/>
      <c r="R34" s="560">
        <f t="shared" si="3"/>
        <v>0</v>
      </c>
      <c r="S34" s="562"/>
      <c r="T34" s="564">
        <f t="shared" si="4"/>
        <v>0</v>
      </c>
    </row>
    <row r="35" spans="1:20" ht="13.5" customHeight="1" x14ac:dyDescent="0.15">
      <c r="A35" s="915">
        <f>+A33+1</f>
        <v>14</v>
      </c>
      <c r="B35" s="948" t="s">
        <v>699</v>
      </c>
      <c r="C35" s="907">
        <v>600</v>
      </c>
      <c r="D35" s="909">
        <v>226</v>
      </c>
      <c r="E35" s="520"/>
      <c r="F35" s="588"/>
      <c r="G35" s="699"/>
      <c r="H35" s="520"/>
      <c r="I35" s="560"/>
      <c r="J35" s="710"/>
      <c r="K35" s="919"/>
      <c r="L35" s="920">
        <f t="shared" ref="L35" si="16">+M35+M36+Q35+Q36</f>
        <v>0</v>
      </c>
      <c r="M35" s="561"/>
      <c r="N35" s="560">
        <f t="shared" si="1"/>
        <v>0</v>
      </c>
      <c r="O35" s="562"/>
      <c r="P35" s="563">
        <f t="shared" si="2"/>
        <v>0</v>
      </c>
      <c r="Q35" s="561"/>
      <c r="R35" s="560">
        <f t="shared" si="3"/>
        <v>0</v>
      </c>
      <c r="S35" s="562"/>
      <c r="T35" s="564">
        <f t="shared" si="4"/>
        <v>0</v>
      </c>
    </row>
    <row r="36" spans="1:20" ht="13.5" customHeight="1" x14ac:dyDescent="0.15">
      <c r="A36" s="915"/>
      <c r="B36" s="949"/>
      <c r="C36" s="908"/>
      <c r="D36" s="909"/>
      <c r="E36" s="520"/>
      <c r="F36" s="588"/>
      <c r="G36" s="699"/>
      <c r="H36" s="520"/>
      <c r="I36" s="698"/>
      <c r="J36" s="710"/>
      <c r="K36" s="919"/>
      <c r="L36" s="921"/>
      <c r="M36" s="561"/>
      <c r="N36" s="560">
        <f t="shared" si="1"/>
        <v>0</v>
      </c>
      <c r="O36" s="562"/>
      <c r="P36" s="563">
        <f t="shared" si="2"/>
        <v>0</v>
      </c>
      <c r="Q36" s="561"/>
      <c r="R36" s="560">
        <f t="shared" si="3"/>
        <v>0</v>
      </c>
      <c r="S36" s="562"/>
      <c r="T36" s="564">
        <f t="shared" si="4"/>
        <v>0</v>
      </c>
    </row>
    <row r="37" spans="1:20" ht="13.5" customHeight="1" x14ac:dyDescent="0.15">
      <c r="A37" s="915">
        <f>+A35+1</f>
        <v>15</v>
      </c>
      <c r="B37" s="948" t="s">
        <v>700</v>
      </c>
      <c r="C37" s="907">
        <v>200</v>
      </c>
      <c r="D37" s="909">
        <v>84</v>
      </c>
      <c r="E37" s="520"/>
      <c r="F37" s="588"/>
      <c r="G37" s="699"/>
      <c r="H37" s="520"/>
      <c r="I37" s="560"/>
      <c r="J37" s="710"/>
      <c r="K37" s="919"/>
      <c r="L37" s="920">
        <f t="shared" ref="L37" si="17">+M37+M38+Q37+Q38</f>
        <v>0</v>
      </c>
      <c r="M37" s="561"/>
      <c r="N37" s="560">
        <f t="shared" si="1"/>
        <v>0</v>
      </c>
      <c r="O37" s="562"/>
      <c r="P37" s="563">
        <f t="shared" si="2"/>
        <v>0</v>
      </c>
      <c r="Q37" s="561"/>
      <c r="R37" s="560">
        <f t="shared" si="3"/>
        <v>0</v>
      </c>
      <c r="S37" s="562"/>
      <c r="T37" s="564">
        <f t="shared" si="4"/>
        <v>0</v>
      </c>
    </row>
    <row r="38" spans="1:20" ht="13.5" customHeight="1" x14ac:dyDescent="0.15">
      <c r="A38" s="915"/>
      <c r="B38" s="949"/>
      <c r="C38" s="908"/>
      <c r="D38" s="909"/>
      <c r="E38" s="520"/>
      <c r="F38" s="588"/>
      <c r="G38" s="699"/>
      <c r="H38" s="520"/>
      <c r="I38" s="698"/>
      <c r="J38" s="710"/>
      <c r="K38" s="919"/>
      <c r="L38" s="921"/>
      <c r="M38" s="561"/>
      <c r="N38" s="560">
        <f t="shared" si="1"/>
        <v>0</v>
      </c>
      <c r="O38" s="562"/>
      <c r="P38" s="563">
        <f t="shared" si="2"/>
        <v>0</v>
      </c>
      <c r="Q38" s="561"/>
      <c r="R38" s="560">
        <f t="shared" si="3"/>
        <v>0</v>
      </c>
      <c r="S38" s="562"/>
      <c r="T38" s="564">
        <f t="shared" si="4"/>
        <v>0</v>
      </c>
    </row>
    <row r="39" spans="1:20" ht="13.5" customHeight="1" x14ac:dyDescent="0.15">
      <c r="A39" s="915">
        <f>+A37+1</f>
        <v>16</v>
      </c>
      <c r="B39" s="948" t="s">
        <v>546</v>
      </c>
      <c r="C39" s="907">
        <v>325</v>
      </c>
      <c r="D39" s="909">
        <v>115</v>
      </c>
      <c r="E39" s="520"/>
      <c r="F39" s="588"/>
      <c r="G39" s="699"/>
      <c r="H39" s="520"/>
      <c r="I39" s="560"/>
      <c r="J39" s="710"/>
      <c r="K39" s="919"/>
      <c r="L39" s="920">
        <f t="shared" ref="L39" si="18">+M39+M40+Q39+Q40</f>
        <v>0</v>
      </c>
      <c r="M39" s="561"/>
      <c r="N39" s="560">
        <f t="shared" si="1"/>
        <v>0</v>
      </c>
      <c r="O39" s="562"/>
      <c r="P39" s="563">
        <f t="shared" si="2"/>
        <v>0</v>
      </c>
      <c r="Q39" s="561"/>
      <c r="R39" s="560">
        <f t="shared" si="3"/>
        <v>0</v>
      </c>
      <c r="S39" s="562"/>
      <c r="T39" s="564">
        <f t="shared" si="4"/>
        <v>0</v>
      </c>
    </row>
    <row r="40" spans="1:20" ht="13.5" customHeight="1" x14ac:dyDescent="0.15">
      <c r="A40" s="915"/>
      <c r="B40" s="949"/>
      <c r="C40" s="908"/>
      <c r="D40" s="909"/>
      <c r="E40" s="520"/>
      <c r="F40" s="588"/>
      <c r="G40" s="699"/>
      <c r="H40" s="520"/>
      <c r="I40" s="698"/>
      <c r="J40" s="710"/>
      <c r="K40" s="919"/>
      <c r="L40" s="921"/>
      <c r="M40" s="561"/>
      <c r="N40" s="560">
        <f t="shared" si="1"/>
        <v>0</v>
      </c>
      <c r="O40" s="562"/>
      <c r="P40" s="563">
        <f t="shared" si="2"/>
        <v>0</v>
      </c>
      <c r="Q40" s="561"/>
      <c r="R40" s="560">
        <f t="shared" si="3"/>
        <v>0</v>
      </c>
      <c r="S40" s="562"/>
      <c r="T40" s="564">
        <f t="shared" si="4"/>
        <v>0</v>
      </c>
    </row>
    <row r="41" spans="1:20" ht="13.5" customHeight="1" x14ac:dyDescent="0.15">
      <c r="A41" s="915">
        <f>+A39+1</f>
        <v>17</v>
      </c>
      <c r="B41" s="948" t="s">
        <v>547</v>
      </c>
      <c r="C41" s="907">
        <v>175</v>
      </c>
      <c r="D41" s="909">
        <v>95</v>
      </c>
      <c r="E41" s="520"/>
      <c r="F41" s="588"/>
      <c r="G41" s="699"/>
      <c r="H41" s="520"/>
      <c r="I41" s="560"/>
      <c r="J41" s="710"/>
      <c r="K41" s="919"/>
      <c r="L41" s="920">
        <f t="shared" ref="L41" si="19">+M41+M42+Q41+Q42</f>
        <v>0</v>
      </c>
      <c r="M41" s="561"/>
      <c r="N41" s="560">
        <f t="shared" si="1"/>
        <v>0</v>
      </c>
      <c r="O41" s="562"/>
      <c r="P41" s="563">
        <f t="shared" si="2"/>
        <v>0</v>
      </c>
      <c r="Q41" s="561"/>
      <c r="R41" s="560">
        <f t="shared" si="3"/>
        <v>0</v>
      </c>
      <c r="S41" s="562"/>
      <c r="T41" s="564">
        <f t="shared" si="4"/>
        <v>0</v>
      </c>
    </row>
    <row r="42" spans="1:20" ht="13.5" customHeight="1" x14ac:dyDescent="0.15">
      <c r="A42" s="915"/>
      <c r="B42" s="949"/>
      <c r="C42" s="908"/>
      <c r="D42" s="909"/>
      <c r="E42" s="520"/>
      <c r="F42" s="588"/>
      <c r="G42" s="699"/>
      <c r="H42" s="520"/>
      <c r="I42" s="698"/>
      <c r="J42" s="710"/>
      <c r="K42" s="919"/>
      <c r="L42" s="921"/>
      <c r="M42" s="561"/>
      <c r="N42" s="560">
        <f t="shared" si="1"/>
        <v>0</v>
      </c>
      <c r="O42" s="562"/>
      <c r="P42" s="563">
        <f t="shared" si="2"/>
        <v>0</v>
      </c>
      <c r="Q42" s="561"/>
      <c r="R42" s="560">
        <f t="shared" si="3"/>
        <v>0</v>
      </c>
      <c r="S42" s="562"/>
      <c r="T42" s="564">
        <f t="shared" si="4"/>
        <v>0</v>
      </c>
    </row>
    <row r="43" spans="1:20" ht="13.5" customHeight="1" x14ac:dyDescent="0.15">
      <c r="A43" s="915">
        <f t="shared" ref="A43" si="20">+A41+1</f>
        <v>18</v>
      </c>
      <c r="B43" s="948" t="s">
        <v>548</v>
      </c>
      <c r="C43" s="907">
        <v>375</v>
      </c>
      <c r="D43" s="909">
        <v>186</v>
      </c>
      <c r="E43" s="520"/>
      <c r="F43" s="588"/>
      <c r="G43" s="699"/>
      <c r="H43" s="520"/>
      <c r="I43" s="560"/>
      <c r="J43" s="710"/>
      <c r="K43" s="919"/>
      <c r="L43" s="920">
        <f t="shared" ref="L43" si="21">+M43+M44+Q43+Q44</f>
        <v>0</v>
      </c>
      <c r="M43" s="561"/>
      <c r="N43" s="560">
        <f t="shared" ref="N43:N74" si="22">+M43/210*1000</f>
        <v>0</v>
      </c>
      <c r="O43" s="562"/>
      <c r="P43" s="563">
        <f t="shared" ref="P43:P74" si="23">IF(N43=0,0,O43/N43*100)</f>
        <v>0</v>
      </c>
      <c r="Q43" s="561"/>
      <c r="R43" s="560">
        <f t="shared" ref="R43:R74" si="24">+Q43/210/SQRT(3)*1000</f>
        <v>0</v>
      </c>
      <c r="S43" s="562"/>
      <c r="T43" s="564">
        <f t="shared" ref="T43:T74" si="25">IF(R43=0,0,S43/R43*100)</f>
        <v>0</v>
      </c>
    </row>
    <row r="44" spans="1:20" ht="13.5" customHeight="1" x14ac:dyDescent="0.15">
      <c r="A44" s="915"/>
      <c r="B44" s="949"/>
      <c r="C44" s="908"/>
      <c r="D44" s="909"/>
      <c r="E44" s="520"/>
      <c r="F44" s="588"/>
      <c r="G44" s="699"/>
      <c r="H44" s="520"/>
      <c r="I44" s="560"/>
      <c r="J44" s="710"/>
      <c r="K44" s="919"/>
      <c r="L44" s="921"/>
      <c r="M44" s="561"/>
      <c r="N44" s="560">
        <f t="shared" si="22"/>
        <v>0</v>
      </c>
      <c r="O44" s="562"/>
      <c r="P44" s="563">
        <f t="shared" si="23"/>
        <v>0</v>
      </c>
      <c r="Q44" s="561"/>
      <c r="R44" s="560">
        <f t="shared" si="24"/>
        <v>0</v>
      </c>
      <c r="S44" s="562"/>
      <c r="T44" s="564">
        <f t="shared" si="25"/>
        <v>0</v>
      </c>
    </row>
    <row r="45" spans="1:20" ht="13.5" customHeight="1" x14ac:dyDescent="0.15">
      <c r="A45" s="915">
        <f t="shared" ref="A45" si="26">+A43+1</f>
        <v>19</v>
      </c>
      <c r="B45" s="948" t="s">
        <v>549</v>
      </c>
      <c r="C45" s="907">
        <v>275</v>
      </c>
      <c r="D45" s="909">
        <v>151</v>
      </c>
      <c r="E45" s="520"/>
      <c r="F45" s="588"/>
      <c r="G45" s="699"/>
      <c r="H45" s="520"/>
      <c r="I45" s="560"/>
      <c r="J45" s="710"/>
      <c r="K45" s="919"/>
      <c r="L45" s="920">
        <f t="shared" ref="L45" si="27">+M45+M46+Q45+Q46</f>
        <v>0</v>
      </c>
      <c r="M45" s="561"/>
      <c r="N45" s="560">
        <f t="shared" si="22"/>
        <v>0</v>
      </c>
      <c r="O45" s="562"/>
      <c r="P45" s="563">
        <f t="shared" si="23"/>
        <v>0</v>
      </c>
      <c r="Q45" s="561"/>
      <c r="R45" s="560">
        <f t="shared" si="24"/>
        <v>0</v>
      </c>
      <c r="S45" s="562"/>
      <c r="T45" s="564">
        <f t="shared" si="25"/>
        <v>0</v>
      </c>
    </row>
    <row r="46" spans="1:20" ht="13.5" customHeight="1" x14ac:dyDescent="0.15">
      <c r="A46" s="915"/>
      <c r="B46" s="949"/>
      <c r="C46" s="908"/>
      <c r="D46" s="909"/>
      <c r="E46" s="520"/>
      <c r="F46" s="588"/>
      <c r="G46" s="699"/>
      <c r="H46" s="520"/>
      <c r="I46" s="560"/>
      <c r="J46" s="710"/>
      <c r="K46" s="919"/>
      <c r="L46" s="921"/>
      <c r="M46" s="561"/>
      <c r="N46" s="560">
        <f t="shared" si="22"/>
        <v>0</v>
      </c>
      <c r="O46" s="562"/>
      <c r="P46" s="563">
        <f t="shared" si="23"/>
        <v>0</v>
      </c>
      <c r="Q46" s="561"/>
      <c r="R46" s="560">
        <f t="shared" si="24"/>
        <v>0</v>
      </c>
      <c r="S46" s="562"/>
      <c r="T46" s="564">
        <f t="shared" si="25"/>
        <v>0</v>
      </c>
    </row>
    <row r="47" spans="1:20" ht="13.5" customHeight="1" x14ac:dyDescent="0.15">
      <c r="A47" s="915">
        <f t="shared" ref="A47" si="28">+A45+1</f>
        <v>20</v>
      </c>
      <c r="B47" s="948" t="s">
        <v>701</v>
      </c>
      <c r="C47" s="907">
        <v>250</v>
      </c>
      <c r="D47" s="909">
        <v>123</v>
      </c>
      <c r="E47" s="520"/>
      <c r="F47" s="588"/>
      <c r="G47" s="699"/>
      <c r="H47" s="520"/>
      <c r="I47" s="560"/>
      <c r="J47" s="710"/>
      <c r="K47" s="919"/>
      <c r="L47" s="920">
        <f t="shared" ref="L47" si="29">+M47+M48+Q47+Q48</f>
        <v>0</v>
      </c>
      <c r="M47" s="561"/>
      <c r="N47" s="560">
        <f t="shared" si="22"/>
        <v>0</v>
      </c>
      <c r="O47" s="562"/>
      <c r="P47" s="563">
        <f t="shared" si="23"/>
        <v>0</v>
      </c>
      <c r="Q47" s="561"/>
      <c r="R47" s="560">
        <f t="shared" si="24"/>
        <v>0</v>
      </c>
      <c r="S47" s="562"/>
      <c r="T47" s="564">
        <f t="shared" si="25"/>
        <v>0</v>
      </c>
    </row>
    <row r="48" spans="1:20" ht="13.5" customHeight="1" x14ac:dyDescent="0.15">
      <c r="A48" s="915"/>
      <c r="B48" s="949"/>
      <c r="C48" s="908"/>
      <c r="D48" s="909"/>
      <c r="E48" s="520"/>
      <c r="F48" s="588"/>
      <c r="G48" s="699"/>
      <c r="H48" s="520"/>
      <c r="I48" s="560"/>
      <c r="J48" s="710"/>
      <c r="K48" s="919"/>
      <c r="L48" s="921"/>
      <c r="M48" s="561"/>
      <c r="N48" s="560">
        <f t="shared" si="22"/>
        <v>0</v>
      </c>
      <c r="O48" s="562"/>
      <c r="P48" s="563">
        <f t="shared" si="23"/>
        <v>0</v>
      </c>
      <c r="Q48" s="561"/>
      <c r="R48" s="560">
        <f t="shared" si="24"/>
        <v>0</v>
      </c>
      <c r="S48" s="562"/>
      <c r="T48" s="564">
        <f t="shared" si="25"/>
        <v>0</v>
      </c>
    </row>
    <row r="49" spans="1:20" ht="13.5" customHeight="1" x14ac:dyDescent="0.15">
      <c r="A49" s="915">
        <f t="shared" ref="A49" si="30">+A47+1</f>
        <v>21</v>
      </c>
      <c r="B49" s="948" t="s">
        <v>702</v>
      </c>
      <c r="C49" s="907">
        <v>475</v>
      </c>
      <c r="D49" s="909">
        <v>194</v>
      </c>
      <c r="E49" s="520"/>
      <c r="F49" s="588"/>
      <c r="G49" s="699"/>
      <c r="H49" s="520"/>
      <c r="I49" s="560"/>
      <c r="J49" s="710"/>
      <c r="K49" s="919"/>
      <c r="L49" s="920">
        <f t="shared" ref="L49" si="31">+M49+M50+Q49+Q50</f>
        <v>0</v>
      </c>
      <c r="M49" s="561"/>
      <c r="N49" s="560">
        <f t="shared" si="22"/>
        <v>0</v>
      </c>
      <c r="O49" s="562"/>
      <c r="P49" s="563">
        <f t="shared" si="23"/>
        <v>0</v>
      </c>
      <c r="Q49" s="561"/>
      <c r="R49" s="560">
        <f t="shared" si="24"/>
        <v>0</v>
      </c>
      <c r="S49" s="562"/>
      <c r="T49" s="564">
        <f t="shared" si="25"/>
        <v>0</v>
      </c>
    </row>
    <row r="50" spans="1:20" ht="13.5" customHeight="1" x14ac:dyDescent="0.15">
      <c r="A50" s="915"/>
      <c r="B50" s="949"/>
      <c r="C50" s="908"/>
      <c r="D50" s="909"/>
      <c r="E50" s="520"/>
      <c r="F50" s="588"/>
      <c r="G50" s="699"/>
      <c r="H50" s="520"/>
      <c r="I50" s="560"/>
      <c r="J50" s="710"/>
      <c r="K50" s="919"/>
      <c r="L50" s="921"/>
      <c r="M50" s="561"/>
      <c r="N50" s="560">
        <f t="shared" si="22"/>
        <v>0</v>
      </c>
      <c r="O50" s="562"/>
      <c r="P50" s="563">
        <f t="shared" si="23"/>
        <v>0</v>
      </c>
      <c r="Q50" s="561"/>
      <c r="R50" s="560">
        <f t="shared" si="24"/>
        <v>0</v>
      </c>
      <c r="S50" s="562"/>
      <c r="T50" s="564">
        <f t="shared" si="25"/>
        <v>0</v>
      </c>
    </row>
    <row r="51" spans="1:20" ht="13.5" customHeight="1" x14ac:dyDescent="0.15">
      <c r="A51" s="915">
        <f t="shared" ref="A51" si="32">+A49+1</f>
        <v>22</v>
      </c>
      <c r="B51" s="948" t="s">
        <v>550</v>
      </c>
      <c r="C51" s="907">
        <v>150</v>
      </c>
      <c r="D51" s="909">
        <v>63</v>
      </c>
      <c r="E51" s="520"/>
      <c r="F51" s="588"/>
      <c r="G51" s="699"/>
      <c r="H51" s="520"/>
      <c r="I51" s="560"/>
      <c r="J51" s="710"/>
      <c r="K51" s="919"/>
      <c r="L51" s="920">
        <f t="shared" ref="L51" si="33">+M51+M52+Q51+Q52</f>
        <v>0</v>
      </c>
      <c r="M51" s="561"/>
      <c r="N51" s="560">
        <f t="shared" si="22"/>
        <v>0</v>
      </c>
      <c r="O51" s="562"/>
      <c r="P51" s="563">
        <f t="shared" si="23"/>
        <v>0</v>
      </c>
      <c r="Q51" s="561"/>
      <c r="R51" s="560">
        <f t="shared" si="24"/>
        <v>0</v>
      </c>
      <c r="S51" s="562"/>
      <c r="T51" s="564">
        <f t="shared" si="25"/>
        <v>0</v>
      </c>
    </row>
    <row r="52" spans="1:20" ht="13.5" customHeight="1" x14ac:dyDescent="0.15">
      <c r="A52" s="915"/>
      <c r="B52" s="949"/>
      <c r="C52" s="908"/>
      <c r="D52" s="909"/>
      <c r="E52" s="520"/>
      <c r="F52" s="588"/>
      <c r="G52" s="699"/>
      <c r="H52" s="520"/>
      <c r="I52" s="560"/>
      <c r="J52" s="710"/>
      <c r="K52" s="919"/>
      <c r="L52" s="921"/>
      <c r="M52" s="561"/>
      <c r="N52" s="560">
        <f t="shared" si="22"/>
        <v>0</v>
      </c>
      <c r="O52" s="562"/>
      <c r="P52" s="563">
        <f t="shared" si="23"/>
        <v>0</v>
      </c>
      <c r="Q52" s="561"/>
      <c r="R52" s="560">
        <f t="shared" si="24"/>
        <v>0</v>
      </c>
      <c r="S52" s="562"/>
      <c r="T52" s="564">
        <f t="shared" si="25"/>
        <v>0</v>
      </c>
    </row>
    <row r="53" spans="1:20" ht="13.5" customHeight="1" x14ac:dyDescent="0.15">
      <c r="A53" s="915">
        <f t="shared" ref="A53" si="34">+A51+1</f>
        <v>23</v>
      </c>
      <c r="B53" s="948" t="s">
        <v>703</v>
      </c>
      <c r="C53" s="907">
        <v>475</v>
      </c>
      <c r="D53" s="909">
        <v>192</v>
      </c>
      <c r="E53" s="520"/>
      <c r="F53" s="588"/>
      <c r="G53" s="699"/>
      <c r="H53" s="520"/>
      <c r="I53" s="560"/>
      <c r="J53" s="710"/>
      <c r="K53" s="919"/>
      <c r="L53" s="920">
        <f t="shared" ref="L53" si="35">+M53+M54+Q53+Q54</f>
        <v>0</v>
      </c>
      <c r="M53" s="561"/>
      <c r="N53" s="560">
        <f t="shared" si="22"/>
        <v>0</v>
      </c>
      <c r="O53" s="562"/>
      <c r="P53" s="563">
        <f t="shared" si="23"/>
        <v>0</v>
      </c>
      <c r="Q53" s="561"/>
      <c r="R53" s="560">
        <f t="shared" si="24"/>
        <v>0</v>
      </c>
      <c r="S53" s="562"/>
      <c r="T53" s="564">
        <f t="shared" si="25"/>
        <v>0</v>
      </c>
    </row>
    <row r="54" spans="1:20" ht="13.5" customHeight="1" x14ac:dyDescent="0.15">
      <c r="A54" s="915"/>
      <c r="B54" s="949"/>
      <c r="C54" s="908"/>
      <c r="D54" s="909"/>
      <c r="E54" s="520"/>
      <c r="F54" s="588"/>
      <c r="G54" s="699"/>
      <c r="H54" s="520"/>
      <c r="I54" s="560"/>
      <c r="J54" s="710"/>
      <c r="K54" s="919"/>
      <c r="L54" s="921"/>
      <c r="M54" s="561"/>
      <c r="N54" s="560">
        <f t="shared" si="22"/>
        <v>0</v>
      </c>
      <c r="O54" s="562"/>
      <c r="P54" s="563">
        <f t="shared" si="23"/>
        <v>0</v>
      </c>
      <c r="Q54" s="561"/>
      <c r="R54" s="560">
        <f t="shared" si="24"/>
        <v>0</v>
      </c>
      <c r="S54" s="562"/>
      <c r="T54" s="564">
        <f t="shared" si="25"/>
        <v>0</v>
      </c>
    </row>
    <row r="55" spans="1:20" ht="13.5" customHeight="1" x14ac:dyDescent="0.15">
      <c r="A55" s="915">
        <f t="shared" ref="A55" si="36">+A53+1</f>
        <v>24</v>
      </c>
      <c r="B55" s="950" t="s">
        <v>717</v>
      </c>
      <c r="C55" s="907">
        <v>225</v>
      </c>
      <c r="D55" s="909">
        <v>124</v>
      </c>
      <c r="E55" s="520"/>
      <c r="F55" s="588"/>
      <c r="G55" s="699"/>
      <c r="H55" s="520"/>
      <c r="I55" s="560"/>
      <c r="J55" s="710"/>
      <c r="K55" s="919"/>
      <c r="L55" s="920">
        <f t="shared" ref="L55" si="37">+M55+M56+Q55+Q56</f>
        <v>0</v>
      </c>
      <c r="M55" s="561"/>
      <c r="N55" s="560">
        <f t="shared" si="22"/>
        <v>0</v>
      </c>
      <c r="O55" s="562"/>
      <c r="P55" s="563">
        <f t="shared" si="23"/>
        <v>0</v>
      </c>
      <c r="Q55" s="561"/>
      <c r="R55" s="560">
        <f t="shared" si="24"/>
        <v>0</v>
      </c>
      <c r="S55" s="562"/>
      <c r="T55" s="564">
        <f t="shared" si="25"/>
        <v>0</v>
      </c>
    </row>
    <row r="56" spans="1:20" ht="13.5" customHeight="1" x14ac:dyDescent="0.15">
      <c r="A56" s="915"/>
      <c r="B56" s="951"/>
      <c r="C56" s="908"/>
      <c r="D56" s="909"/>
      <c r="E56" s="520"/>
      <c r="F56" s="588"/>
      <c r="G56" s="699"/>
      <c r="H56" s="520"/>
      <c r="I56" s="560"/>
      <c r="J56" s="710"/>
      <c r="K56" s="919"/>
      <c r="L56" s="921"/>
      <c r="M56" s="561"/>
      <c r="N56" s="560">
        <f t="shared" si="22"/>
        <v>0</v>
      </c>
      <c r="O56" s="562"/>
      <c r="P56" s="563">
        <f t="shared" si="23"/>
        <v>0</v>
      </c>
      <c r="Q56" s="561"/>
      <c r="R56" s="560">
        <f t="shared" si="24"/>
        <v>0</v>
      </c>
      <c r="S56" s="562"/>
      <c r="T56" s="564">
        <f t="shared" si="25"/>
        <v>0</v>
      </c>
    </row>
    <row r="57" spans="1:20" ht="13.5" customHeight="1" x14ac:dyDescent="0.15">
      <c r="A57" s="915">
        <f t="shared" ref="A57" si="38">+A55+1</f>
        <v>25</v>
      </c>
      <c r="B57" s="948" t="s">
        <v>704</v>
      </c>
      <c r="C57" s="907">
        <v>275</v>
      </c>
      <c r="D57" s="909">
        <v>177</v>
      </c>
      <c r="E57" s="520"/>
      <c r="F57" s="588"/>
      <c r="G57" s="699"/>
      <c r="H57" s="520"/>
      <c r="I57" s="560"/>
      <c r="J57" s="710"/>
      <c r="K57" s="919"/>
      <c r="L57" s="920">
        <f t="shared" ref="L57" si="39">+M57+M58+Q57+Q58</f>
        <v>0</v>
      </c>
      <c r="M57" s="561"/>
      <c r="N57" s="560">
        <f t="shared" si="22"/>
        <v>0</v>
      </c>
      <c r="O57" s="562"/>
      <c r="P57" s="563">
        <f t="shared" si="23"/>
        <v>0</v>
      </c>
      <c r="Q57" s="561"/>
      <c r="R57" s="560">
        <f t="shared" si="24"/>
        <v>0</v>
      </c>
      <c r="S57" s="562"/>
      <c r="T57" s="564">
        <f t="shared" si="25"/>
        <v>0</v>
      </c>
    </row>
    <row r="58" spans="1:20" ht="13.5" customHeight="1" x14ac:dyDescent="0.15">
      <c r="A58" s="915"/>
      <c r="B58" s="949"/>
      <c r="C58" s="908"/>
      <c r="D58" s="909"/>
      <c r="E58" s="520"/>
      <c r="F58" s="588"/>
      <c r="G58" s="699"/>
      <c r="H58" s="520"/>
      <c r="I58" s="560"/>
      <c r="J58" s="710"/>
      <c r="K58" s="919"/>
      <c r="L58" s="921"/>
      <c r="M58" s="561"/>
      <c r="N58" s="560">
        <f t="shared" si="22"/>
        <v>0</v>
      </c>
      <c r="O58" s="562"/>
      <c r="P58" s="563">
        <f t="shared" si="23"/>
        <v>0</v>
      </c>
      <c r="Q58" s="561"/>
      <c r="R58" s="560">
        <f t="shared" si="24"/>
        <v>0</v>
      </c>
      <c r="S58" s="562"/>
      <c r="T58" s="564">
        <f t="shared" si="25"/>
        <v>0</v>
      </c>
    </row>
    <row r="59" spans="1:20" ht="13.5" customHeight="1" x14ac:dyDescent="0.15">
      <c r="A59" s="915">
        <f t="shared" ref="A59" si="40">+A57+1</f>
        <v>26</v>
      </c>
      <c r="B59" s="948" t="s">
        <v>551</v>
      </c>
      <c r="C59" s="907">
        <v>150</v>
      </c>
      <c r="D59" s="909">
        <v>66</v>
      </c>
      <c r="E59" s="520"/>
      <c r="F59" s="588"/>
      <c r="G59" s="699"/>
      <c r="H59" s="520"/>
      <c r="I59" s="560"/>
      <c r="J59" s="710"/>
      <c r="K59" s="919"/>
      <c r="L59" s="920">
        <f t="shared" ref="L59" si="41">+M59+M60+Q59+Q60</f>
        <v>0</v>
      </c>
      <c r="M59" s="561"/>
      <c r="N59" s="560">
        <f t="shared" si="22"/>
        <v>0</v>
      </c>
      <c r="O59" s="562"/>
      <c r="P59" s="563">
        <f t="shared" si="23"/>
        <v>0</v>
      </c>
      <c r="Q59" s="561"/>
      <c r="R59" s="560">
        <f t="shared" si="24"/>
        <v>0</v>
      </c>
      <c r="S59" s="562"/>
      <c r="T59" s="564">
        <f t="shared" si="25"/>
        <v>0</v>
      </c>
    </row>
    <row r="60" spans="1:20" ht="13.5" customHeight="1" x14ac:dyDescent="0.15">
      <c r="A60" s="915"/>
      <c r="B60" s="949"/>
      <c r="C60" s="908"/>
      <c r="D60" s="909"/>
      <c r="E60" s="520"/>
      <c r="F60" s="588"/>
      <c r="G60" s="699"/>
      <c r="H60" s="520"/>
      <c r="I60" s="560"/>
      <c r="J60" s="710"/>
      <c r="K60" s="919"/>
      <c r="L60" s="921"/>
      <c r="M60" s="561"/>
      <c r="N60" s="560">
        <f t="shared" si="22"/>
        <v>0</v>
      </c>
      <c r="O60" s="562"/>
      <c r="P60" s="563">
        <f t="shared" si="23"/>
        <v>0</v>
      </c>
      <c r="Q60" s="561"/>
      <c r="R60" s="560">
        <f t="shared" si="24"/>
        <v>0</v>
      </c>
      <c r="S60" s="562"/>
      <c r="T60" s="564">
        <f t="shared" si="25"/>
        <v>0</v>
      </c>
    </row>
    <row r="61" spans="1:20" ht="13.5" customHeight="1" x14ac:dyDescent="0.15">
      <c r="A61" s="915">
        <f t="shared" ref="A61" si="42">+A59+1</f>
        <v>27</v>
      </c>
      <c r="B61" s="948" t="s">
        <v>552</v>
      </c>
      <c r="C61" s="907">
        <v>150</v>
      </c>
      <c r="D61" s="909">
        <v>52</v>
      </c>
      <c r="E61" s="520"/>
      <c r="F61" s="588"/>
      <c r="G61" s="699"/>
      <c r="H61" s="520"/>
      <c r="I61" s="560"/>
      <c r="J61" s="710"/>
      <c r="K61" s="919"/>
      <c r="L61" s="920">
        <f t="shared" ref="L61" si="43">+M61+M62+Q61+Q62</f>
        <v>0</v>
      </c>
      <c r="M61" s="561"/>
      <c r="N61" s="560">
        <f t="shared" si="22"/>
        <v>0</v>
      </c>
      <c r="O61" s="562"/>
      <c r="P61" s="563">
        <f t="shared" si="23"/>
        <v>0</v>
      </c>
      <c r="Q61" s="561"/>
      <c r="R61" s="560">
        <f t="shared" si="24"/>
        <v>0</v>
      </c>
      <c r="S61" s="562"/>
      <c r="T61" s="564">
        <f t="shared" si="25"/>
        <v>0</v>
      </c>
    </row>
    <row r="62" spans="1:20" ht="13.5" customHeight="1" x14ac:dyDescent="0.15">
      <c r="A62" s="915"/>
      <c r="B62" s="949"/>
      <c r="C62" s="908"/>
      <c r="D62" s="909"/>
      <c r="E62" s="520"/>
      <c r="F62" s="588"/>
      <c r="G62" s="699"/>
      <c r="H62" s="520"/>
      <c r="I62" s="560"/>
      <c r="J62" s="710"/>
      <c r="K62" s="919"/>
      <c r="L62" s="921"/>
      <c r="M62" s="561"/>
      <c r="N62" s="560">
        <f t="shared" si="22"/>
        <v>0</v>
      </c>
      <c r="O62" s="562"/>
      <c r="P62" s="563">
        <f t="shared" si="23"/>
        <v>0</v>
      </c>
      <c r="Q62" s="561"/>
      <c r="R62" s="560">
        <f t="shared" si="24"/>
        <v>0</v>
      </c>
      <c r="S62" s="562"/>
      <c r="T62" s="564">
        <f t="shared" si="25"/>
        <v>0</v>
      </c>
    </row>
    <row r="63" spans="1:20" ht="13.5" customHeight="1" x14ac:dyDescent="0.15">
      <c r="A63" s="915">
        <f t="shared" ref="A63" si="44">+A61+1</f>
        <v>28</v>
      </c>
      <c r="B63" s="948" t="s">
        <v>553</v>
      </c>
      <c r="C63" s="907">
        <v>125</v>
      </c>
      <c r="D63" s="909">
        <v>81</v>
      </c>
      <c r="E63" s="520"/>
      <c r="F63" s="588"/>
      <c r="G63" s="699"/>
      <c r="H63" s="520"/>
      <c r="I63" s="560"/>
      <c r="J63" s="710"/>
      <c r="K63" s="919"/>
      <c r="L63" s="920">
        <f t="shared" ref="L63" si="45">+M63+M64+Q63+Q64</f>
        <v>0</v>
      </c>
      <c r="M63" s="561"/>
      <c r="N63" s="560">
        <f t="shared" si="22"/>
        <v>0</v>
      </c>
      <c r="O63" s="562"/>
      <c r="P63" s="563">
        <f t="shared" si="23"/>
        <v>0</v>
      </c>
      <c r="Q63" s="561"/>
      <c r="R63" s="560">
        <f t="shared" si="24"/>
        <v>0</v>
      </c>
      <c r="S63" s="562"/>
      <c r="T63" s="564">
        <f t="shared" si="25"/>
        <v>0</v>
      </c>
    </row>
    <row r="64" spans="1:20" ht="13.5" customHeight="1" x14ac:dyDescent="0.15">
      <c r="A64" s="915"/>
      <c r="B64" s="949"/>
      <c r="C64" s="908"/>
      <c r="D64" s="909"/>
      <c r="E64" s="520"/>
      <c r="F64" s="588"/>
      <c r="G64" s="699"/>
      <c r="H64" s="520"/>
      <c r="I64" s="560"/>
      <c r="J64" s="710"/>
      <c r="K64" s="919"/>
      <c r="L64" s="921"/>
      <c r="M64" s="561"/>
      <c r="N64" s="560">
        <f t="shared" si="22"/>
        <v>0</v>
      </c>
      <c r="O64" s="562"/>
      <c r="P64" s="563">
        <f t="shared" si="23"/>
        <v>0</v>
      </c>
      <c r="Q64" s="561"/>
      <c r="R64" s="560">
        <f t="shared" si="24"/>
        <v>0</v>
      </c>
      <c r="S64" s="562"/>
      <c r="T64" s="564">
        <f t="shared" si="25"/>
        <v>0</v>
      </c>
    </row>
    <row r="65" spans="1:20" ht="13.5" customHeight="1" x14ac:dyDescent="0.15">
      <c r="A65" s="915">
        <f t="shared" ref="A65" si="46">+A63+1</f>
        <v>29</v>
      </c>
      <c r="B65" s="948" t="s">
        <v>554</v>
      </c>
      <c r="C65" s="907">
        <v>150</v>
      </c>
      <c r="D65" s="909">
        <v>89</v>
      </c>
      <c r="E65" s="520"/>
      <c r="F65" s="588"/>
      <c r="G65" s="699"/>
      <c r="H65" s="520"/>
      <c r="I65" s="560"/>
      <c r="J65" s="710"/>
      <c r="K65" s="919"/>
      <c r="L65" s="920">
        <f t="shared" ref="L65" si="47">+M65+M66+Q65+Q66</f>
        <v>0</v>
      </c>
      <c r="M65" s="561"/>
      <c r="N65" s="560">
        <f t="shared" si="22"/>
        <v>0</v>
      </c>
      <c r="O65" s="562"/>
      <c r="P65" s="563">
        <f t="shared" si="23"/>
        <v>0</v>
      </c>
      <c r="Q65" s="561"/>
      <c r="R65" s="560">
        <f t="shared" si="24"/>
        <v>0</v>
      </c>
      <c r="S65" s="562"/>
      <c r="T65" s="564">
        <f t="shared" si="25"/>
        <v>0</v>
      </c>
    </row>
    <row r="66" spans="1:20" ht="13.5" customHeight="1" x14ac:dyDescent="0.15">
      <c r="A66" s="915"/>
      <c r="B66" s="949"/>
      <c r="C66" s="908"/>
      <c r="D66" s="909"/>
      <c r="E66" s="520"/>
      <c r="F66" s="588"/>
      <c r="G66" s="699"/>
      <c r="H66" s="520"/>
      <c r="I66" s="560"/>
      <c r="J66" s="710"/>
      <c r="K66" s="919"/>
      <c r="L66" s="921"/>
      <c r="M66" s="561"/>
      <c r="N66" s="560">
        <f t="shared" si="22"/>
        <v>0</v>
      </c>
      <c r="O66" s="562"/>
      <c r="P66" s="563">
        <f t="shared" si="23"/>
        <v>0</v>
      </c>
      <c r="Q66" s="561"/>
      <c r="R66" s="560">
        <f t="shared" si="24"/>
        <v>0</v>
      </c>
      <c r="S66" s="562"/>
      <c r="T66" s="564">
        <f t="shared" si="25"/>
        <v>0</v>
      </c>
    </row>
    <row r="67" spans="1:20" ht="13.5" customHeight="1" x14ac:dyDescent="0.15">
      <c r="A67" s="915">
        <f t="shared" ref="A67" si="48">+A65+1</f>
        <v>30</v>
      </c>
      <c r="B67" s="948" t="s">
        <v>705</v>
      </c>
      <c r="C67" s="907">
        <v>300</v>
      </c>
      <c r="D67" s="909">
        <v>117</v>
      </c>
      <c r="E67" s="520"/>
      <c r="F67" s="588"/>
      <c r="G67" s="699"/>
      <c r="H67" s="520"/>
      <c r="I67" s="560"/>
      <c r="J67" s="710"/>
      <c r="K67" s="919"/>
      <c r="L67" s="920">
        <f t="shared" ref="L67" si="49">+M67+M68+Q67+Q68</f>
        <v>0</v>
      </c>
      <c r="M67" s="561"/>
      <c r="N67" s="560">
        <f t="shared" si="22"/>
        <v>0</v>
      </c>
      <c r="O67" s="562"/>
      <c r="P67" s="563">
        <f t="shared" si="23"/>
        <v>0</v>
      </c>
      <c r="Q67" s="561"/>
      <c r="R67" s="560">
        <f t="shared" si="24"/>
        <v>0</v>
      </c>
      <c r="S67" s="562"/>
      <c r="T67" s="564">
        <f t="shared" si="25"/>
        <v>0</v>
      </c>
    </row>
    <row r="68" spans="1:20" ht="13.5" customHeight="1" x14ac:dyDescent="0.15">
      <c r="A68" s="915"/>
      <c r="B68" s="949"/>
      <c r="C68" s="908"/>
      <c r="D68" s="909"/>
      <c r="E68" s="520"/>
      <c r="F68" s="588"/>
      <c r="G68" s="699"/>
      <c r="H68" s="520"/>
      <c r="I68" s="560"/>
      <c r="J68" s="710"/>
      <c r="K68" s="919"/>
      <c r="L68" s="921"/>
      <c r="M68" s="561"/>
      <c r="N68" s="560">
        <f t="shared" si="22"/>
        <v>0</v>
      </c>
      <c r="O68" s="562"/>
      <c r="P68" s="563">
        <f t="shared" si="23"/>
        <v>0</v>
      </c>
      <c r="Q68" s="561"/>
      <c r="R68" s="560">
        <f t="shared" si="24"/>
        <v>0</v>
      </c>
      <c r="S68" s="562"/>
      <c r="T68" s="564">
        <f t="shared" si="25"/>
        <v>0</v>
      </c>
    </row>
    <row r="69" spans="1:20" ht="13.5" customHeight="1" x14ac:dyDescent="0.15">
      <c r="A69" s="915">
        <f t="shared" ref="A69" si="50">+A67+1</f>
        <v>31</v>
      </c>
      <c r="B69" s="948" t="s">
        <v>706</v>
      </c>
      <c r="C69" s="907">
        <v>505</v>
      </c>
      <c r="D69" s="909">
        <v>172</v>
      </c>
      <c r="E69" s="520"/>
      <c r="F69" s="588"/>
      <c r="G69" s="699"/>
      <c r="H69" s="520"/>
      <c r="I69" s="560"/>
      <c r="J69" s="710"/>
      <c r="K69" s="919"/>
      <c r="L69" s="920">
        <f t="shared" ref="L69" si="51">+M69+M70+Q69+Q70</f>
        <v>0</v>
      </c>
      <c r="M69" s="561"/>
      <c r="N69" s="560">
        <f t="shared" si="22"/>
        <v>0</v>
      </c>
      <c r="O69" s="562"/>
      <c r="P69" s="563">
        <f t="shared" si="23"/>
        <v>0</v>
      </c>
      <c r="Q69" s="561"/>
      <c r="R69" s="560">
        <f t="shared" si="24"/>
        <v>0</v>
      </c>
      <c r="S69" s="562"/>
      <c r="T69" s="564">
        <f t="shared" si="25"/>
        <v>0</v>
      </c>
    </row>
    <row r="70" spans="1:20" ht="13.5" customHeight="1" x14ac:dyDescent="0.15">
      <c r="A70" s="915"/>
      <c r="B70" s="949"/>
      <c r="C70" s="908"/>
      <c r="D70" s="909"/>
      <c r="E70" s="520"/>
      <c r="F70" s="588"/>
      <c r="G70" s="699"/>
      <c r="H70" s="520"/>
      <c r="I70" s="560"/>
      <c r="J70" s="710"/>
      <c r="K70" s="919"/>
      <c r="L70" s="921"/>
      <c r="M70" s="561"/>
      <c r="N70" s="560">
        <f t="shared" si="22"/>
        <v>0</v>
      </c>
      <c r="O70" s="562"/>
      <c r="P70" s="563">
        <f t="shared" si="23"/>
        <v>0</v>
      </c>
      <c r="Q70" s="561"/>
      <c r="R70" s="560">
        <f t="shared" si="24"/>
        <v>0</v>
      </c>
      <c r="S70" s="562"/>
      <c r="T70" s="564">
        <f t="shared" si="25"/>
        <v>0</v>
      </c>
    </row>
    <row r="71" spans="1:20" ht="13.5" customHeight="1" x14ac:dyDescent="0.15">
      <c r="A71" s="915">
        <f t="shared" ref="A71" si="52">+A69+1</f>
        <v>32</v>
      </c>
      <c r="B71" s="948" t="s">
        <v>707</v>
      </c>
      <c r="C71" s="907">
        <v>400</v>
      </c>
      <c r="D71" s="909">
        <v>206</v>
      </c>
      <c r="E71" s="520"/>
      <c r="F71" s="588"/>
      <c r="G71" s="699"/>
      <c r="H71" s="520"/>
      <c r="I71" s="560"/>
      <c r="J71" s="710"/>
      <c r="K71" s="919"/>
      <c r="L71" s="920">
        <f t="shared" ref="L71" si="53">+M71+M72+Q71+Q72</f>
        <v>0</v>
      </c>
      <c r="M71" s="561"/>
      <c r="N71" s="560">
        <f t="shared" si="22"/>
        <v>0</v>
      </c>
      <c r="O71" s="562"/>
      <c r="P71" s="563">
        <f t="shared" si="23"/>
        <v>0</v>
      </c>
      <c r="Q71" s="561"/>
      <c r="R71" s="560">
        <f t="shared" si="24"/>
        <v>0</v>
      </c>
      <c r="S71" s="562"/>
      <c r="T71" s="564">
        <f t="shared" si="25"/>
        <v>0</v>
      </c>
    </row>
    <row r="72" spans="1:20" ht="13.5" customHeight="1" x14ac:dyDescent="0.15">
      <c r="A72" s="915"/>
      <c r="B72" s="949"/>
      <c r="C72" s="908"/>
      <c r="D72" s="909"/>
      <c r="E72" s="520"/>
      <c r="F72" s="588"/>
      <c r="G72" s="699"/>
      <c r="H72" s="520"/>
      <c r="I72" s="560"/>
      <c r="J72" s="710"/>
      <c r="K72" s="919"/>
      <c r="L72" s="921"/>
      <c r="M72" s="561"/>
      <c r="N72" s="560">
        <f t="shared" si="22"/>
        <v>0</v>
      </c>
      <c r="O72" s="562"/>
      <c r="P72" s="563">
        <f t="shared" si="23"/>
        <v>0</v>
      </c>
      <c r="Q72" s="561"/>
      <c r="R72" s="560">
        <f t="shared" si="24"/>
        <v>0</v>
      </c>
      <c r="S72" s="562"/>
      <c r="T72" s="564">
        <f t="shared" si="25"/>
        <v>0</v>
      </c>
    </row>
    <row r="73" spans="1:20" ht="13.5" customHeight="1" x14ac:dyDescent="0.15">
      <c r="A73" s="915">
        <f t="shared" ref="A73" si="54">+A71+1</f>
        <v>33</v>
      </c>
      <c r="B73" s="948" t="s">
        <v>708</v>
      </c>
      <c r="C73" s="907">
        <v>350</v>
      </c>
      <c r="D73" s="909">
        <v>190</v>
      </c>
      <c r="E73" s="520"/>
      <c r="F73" s="588"/>
      <c r="G73" s="699"/>
      <c r="H73" s="520"/>
      <c r="I73" s="560"/>
      <c r="J73" s="710"/>
      <c r="K73" s="919"/>
      <c r="L73" s="920">
        <f t="shared" ref="L73" si="55">+M73+M74+Q73+Q74</f>
        <v>0</v>
      </c>
      <c r="M73" s="561"/>
      <c r="N73" s="560">
        <f t="shared" si="22"/>
        <v>0</v>
      </c>
      <c r="O73" s="562"/>
      <c r="P73" s="563">
        <f t="shared" si="23"/>
        <v>0</v>
      </c>
      <c r="Q73" s="561"/>
      <c r="R73" s="560">
        <f t="shared" si="24"/>
        <v>0</v>
      </c>
      <c r="S73" s="562"/>
      <c r="T73" s="564">
        <f t="shared" si="25"/>
        <v>0</v>
      </c>
    </row>
    <row r="74" spans="1:20" ht="13.5" customHeight="1" x14ac:dyDescent="0.15">
      <c r="A74" s="915"/>
      <c r="B74" s="949"/>
      <c r="C74" s="908"/>
      <c r="D74" s="909"/>
      <c r="E74" s="520"/>
      <c r="F74" s="588"/>
      <c r="G74" s="699"/>
      <c r="H74" s="520"/>
      <c r="I74" s="560"/>
      <c r="J74" s="710"/>
      <c r="K74" s="919"/>
      <c r="L74" s="921"/>
      <c r="M74" s="561"/>
      <c r="N74" s="560">
        <f t="shared" si="22"/>
        <v>0</v>
      </c>
      <c r="O74" s="562"/>
      <c r="P74" s="563">
        <f t="shared" si="23"/>
        <v>0</v>
      </c>
      <c r="Q74" s="561"/>
      <c r="R74" s="560">
        <f t="shared" si="24"/>
        <v>0</v>
      </c>
      <c r="S74" s="562"/>
      <c r="T74" s="564">
        <f t="shared" si="25"/>
        <v>0</v>
      </c>
    </row>
    <row r="75" spans="1:20" ht="13.5" customHeight="1" x14ac:dyDescent="0.15">
      <c r="A75" s="915">
        <f>+A73+1</f>
        <v>34</v>
      </c>
      <c r="B75" s="950" t="s">
        <v>709</v>
      </c>
      <c r="C75" s="907">
        <v>325</v>
      </c>
      <c r="D75" s="909">
        <v>144</v>
      </c>
      <c r="E75" s="520"/>
      <c r="F75" s="588"/>
      <c r="G75" s="699"/>
      <c r="H75" s="520"/>
      <c r="I75" s="560"/>
      <c r="J75" s="710"/>
      <c r="K75" s="919"/>
      <c r="L75" s="920">
        <f t="shared" ref="L75" si="56">+M75+M76+Q75+Q76</f>
        <v>0</v>
      </c>
      <c r="M75" s="561"/>
      <c r="N75" s="560">
        <f t="shared" si="1"/>
        <v>0</v>
      </c>
      <c r="O75" s="562"/>
      <c r="P75" s="563">
        <f t="shared" si="2"/>
        <v>0</v>
      </c>
      <c r="Q75" s="561"/>
      <c r="R75" s="560">
        <f t="shared" si="3"/>
        <v>0</v>
      </c>
      <c r="S75" s="562"/>
      <c r="T75" s="564">
        <f t="shared" si="4"/>
        <v>0</v>
      </c>
    </row>
    <row r="76" spans="1:20" ht="13.5" customHeight="1" x14ac:dyDescent="0.15">
      <c r="A76" s="915"/>
      <c r="B76" s="951"/>
      <c r="C76" s="908"/>
      <c r="D76" s="909"/>
      <c r="E76" s="520"/>
      <c r="F76" s="588"/>
      <c r="G76" s="699"/>
      <c r="H76" s="520"/>
      <c r="I76" s="698"/>
      <c r="J76" s="710"/>
      <c r="K76" s="919"/>
      <c r="L76" s="921"/>
      <c r="M76" s="561"/>
      <c r="N76" s="560">
        <f t="shared" si="1"/>
        <v>0</v>
      </c>
      <c r="O76" s="562"/>
      <c r="P76" s="563">
        <f t="shared" si="2"/>
        <v>0</v>
      </c>
      <c r="Q76" s="561"/>
      <c r="R76" s="560">
        <f t="shared" si="3"/>
        <v>0</v>
      </c>
      <c r="S76" s="562"/>
      <c r="T76" s="564">
        <f t="shared" si="4"/>
        <v>0</v>
      </c>
    </row>
    <row r="77" spans="1:20" ht="13.5" customHeight="1" x14ac:dyDescent="0.15">
      <c r="A77" s="915">
        <f>+A75+1</f>
        <v>35</v>
      </c>
      <c r="B77" s="948" t="s">
        <v>710</v>
      </c>
      <c r="C77" s="907">
        <v>325</v>
      </c>
      <c r="D77" s="909">
        <v>116</v>
      </c>
      <c r="E77" s="520"/>
      <c r="F77" s="588"/>
      <c r="G77" s="699"/>
      <c r="H77" s="520"/>
      <c r="I77" s="560"/>
      <c r="J77" s="710"/>
      <c r="K77" s="919"/>
      <c r="L77" s="920">
        <f t="shared" ref="L77" si="57">+M77+M78+Q77+Q78</f>
        <v>0</v>
      </c>
      <c r="M77" s="561"/>
      <c r="N77" s="560">
        <f t="shared" si="1"/>
        <v>0</v>
      </c>
      <c r="O77" s="562"/>
      <c r="P77" s="563">
        <f t="shared" si="2"/>
        <v>0</v>
      </c>
      <c r="Q77" s="561"/>
      <c r="R77" s="560">
        <f t="shared" si="3"/>
        <v>0</v>
      </c>
      <c r="S77" s="562"/>
      <c r="T77" s="564">
        <f t="shared" si="4"/>
        <v>0</v>
      </c>
    </row>
    <row r="78" spans="1:20" ht="13.5" customHeight="1" x14ac:dyDescent="0.15">
      <c r="A78" s="915"/>
      <c r="B78" s="949"/>
      <c r="C78" s="908"/>
      <c r="D78" s="909"/>
      <c r="E78" s="520"/>
      <c r="F78" s="588"/>
      <c r="G78" s="699"/>
      <c r="H78" s="520"/>
      <c r="I78" s="698"/>
      <c r="J78" s="710"/>
      <c r="K78" s="919"/>
      <c r="L78" s="921"/>
      <c r="M78" s="561"/>
      <c r="N78" s="560">
        <f t="shared" si="1"/>
        <v>0</v>
      </c>
      <c r="O78" s="562"/>
      <c r="P78" s="563">
        <f t="shared" si="2"/>
        <v>0</v>
      </c>
      <c r="Q78" s="561"/>
      <c r="R78" s="560">
        <f t="shared" si="3"/>
        <v>0</v>
      </c>
      <c r="S78" s="562"/>
      <c r="T78" s="564">
        <f t="shared" si="4"/>
        <v>0</v>
      </c>
    </row>
    <row r="79" spans="1:20" ht="13.5" customHeight="1" x14ac:dyDescent="0.15">
      <c r="A79" s="915">
        <f>+A77+1</f>
        <v>36</v>
      </c>
      <c r="B79" s="950" t="s">
        <v>711</v>
      </c>
      <c r="C79" s="907">
        <v>250</v>
      </c>
      <c r="D79" s="909">
        <v>127</v>
      </c>
      <c r="E79" s="520"/>
      <c r="F79" s="588"/>
      <c r="G79" s="699"/>
      <c r="H79" s="520"/>
      <c r="I79" s="560"/>
      <c r="J79" s="710"/>
      <c r="K79" s="919"/>
      <c r="L79" s="920">
        <f t="shared" ref="L79" si="58">+M79+M80+Q79+Q80</f>
        <v>0</v>
      </c>
      <c r="M79" s="561"/>
      <c r="N79" s="560">
        <f t="shared" si="1"/>
        <v>0</v>
      </c>
      <c r="O79" s="562"/>
      <c r="P79" s="563">
        <f t="shared" si="2"/>
        <v>0</v>
      </c>
      <c r="Q79" s="561"/>
      <c r="R79" s="560">
        <f t="shared" si="3"/>
        <v>0</v>
      </c>
      <c r="S79" s="562"/>
      <c r="T79" s="564">
        <f t="shared" si="4"/>
        <v>0</v>
      </c>
    </row>
    <row r="80" spans="1:20" ht="13.5" customHeight="1" x14ac:dyDescent="0.15">
      <c r="A80" s="915"/>
      <c r="B80" s="951"/>
      <c r="C80" s="908"/>
      <c r="D80" s="909"/>
      <c r="E80" s="520"/>
      <c r="F80" s="588"/>
      <c r="G80" s="699"/>
      <c r="H80" s="520"/>
      <c r="I80" s="698"/>
      <c r="J80" s="710"/>
      <c r="K80" s="919"/>
      <c r="L80" s="921"/>
      <c r="M80" s="561"/>
      <c r="N80" s="560">
        <f t="shared" si="1"/>
        <v>0</v>
      </c>
      <c r="O80" s="562"/>
      <c r="P80" s="563">
        <f t="shared" si="2"/>
        <v>0</v>
      </c>
      <c r="Q80" s="561"/>
      <c r="R80" s="560">
        <f t="shared" si="3"/>
        <v>0</v>
      </c>
      <c r="S80" s="562"/>
      <c r="T80" s="564">
        <f t="shared" si="4"/>
        <v>0</v>
      </c>
    </row>
    <row r="81" spans="1:20" ht="13.5" customHeight="1" x14ac:dyDescent="0.15">
      <c r="A81" s="915">
        <f>+A79+1</f>
        <v>37</v>
      </c>
      <c r="B81" s="948" t="s">
        <v>712</v>
      </c>
      <c r="C81" s="907">
        <v>175</v>
      </c>
      <c r="D81" s="909">
        <v>106</v>
      </c>
      <c r="E81" s="520"/>
      <c r="F81" s="588"/>
      <c r="G81" s="699"/>
      <c r="H81" s="520"/>
      <c r="I81" s="560"/>
      <c r="J81" s="710"/>
      <c r="K81" s="919"/>
      <c r="L81" s="920">
        <f t="shared" ref="L81" si="59">+M81+M82+Q81+Q82</f>
        <v>0</v>
      </c>
      <c r="M81" s="561"/>
      <c r="N81" s="560">
        <f t="shared" si="1"/>
        <v>0</v>
      </c>
      <c r="O81" s="562"/>
      <c r="P81" s="563">
        <f t="shared" si="2"/>
        <v>0</v>
      </c>
      <c r="Q81" s="561"/>
      <c r="R81" s="560">
        <f t="shared" si="3"/>
        <v>0</v>
      </c>
      <c r="S81" s="562"/>
      <c r="T81" s="564">
        <f t="shared" si="4"/>
        <v>0</v>
      </c>
    </row>
    <row r="82" spans="1:20" ht="13.5" customHeight="1" x14ac:dyDescent="0.15">
      <c r="A82" s="915"/>
      <c r="B82" s="949"/>
      <c r="C82" s="908"/>
      <c r="D82" s="909"/>
      <c r="E82" s="520"/>
      <c r="F82" s="588"/>
      <c r="G82" s="699"/>
      <c r="H82" s="520"/>
      <c r="I82" s="698"/>
      <c r="J82" s="710"/>
      <c r="K82" s="919"/>
      <c r="L82" s="921"/>
      <c r="M82" s="561"/>
      <c r="N82" s="560">
        <f t="shared" si="1"/>
        <v>0</v>
      </c>
      <c r="O82" s="562"/>
      <c r="P82" s="563">
        <f t="shared" si="2"/>
        <v>0</v>
      </c>
      <c r="Q82" s="561"/>
      <c r="R82" s="560">
        <f t="shared" si="3"/>
        <v>0</v>
      </c>
      <c r="S82" s="562"/>
      <c r="T82" s="564">
        <f t="shared" si="4"/>
        <v>0</v>
      </c>
    </row>
    <row r="83" spans="1:20" ht="13.5" customHeight="1" x14ac:dyDescent="0.15">
      <c r="A83" s="915">
        <f>+A81+1</f>
        <v>38</v>
      </c>
      <c r="B83" s="948" t="s">
        <v>713</v>
      </c>
      <c r="C83" s="907">
        <v>125</v>
      </c>
      <c r="D83" s="909">
        <v>62</v>
      </c>
      <c r="E83" s="520"/>
      <c r="F83" s="588"/>
      <c r="G83" s="699"/>
      <c r="H83" s="520"/>
      <c r="I83" s="560"/>
      <c r="J83" s="710"/>
      <c r="K83" s="919"/>
      <c r="L83" s="920">
        <f t="shared" ref="L83" si="60">+M83+M84+Q83+Q84</f>
        <v>0</v>
      </c>
      <c r="M83" s="561"/>
      <c r="N83" s="560">
        <f t="shared" si="1"/>
        <v>0</v>
      </c>
      <c r="O83" s="562"/>
      <c r="P83" s="563">
        <f t="shared" si="2"/>
        <v>0</v>
      </c>
      <c r="Q83" s="561"/>
      <c r="R83" s="560">
        <f t="shared" si="3"/>
        <v>0</v>
      </c>
      <c r="S83" s="562"/>
      <c r="T83" s="564">
        <f t="shared" si="4"/>
        <v>0</v>
      </c>
    </row>
    <row r="84" spans="1:20" ht="13.5" customHeight="1" x14ac:dyDescent="0.15">
      <c r="A84" s="915"/>
      <c r="B84" s="949"/>
      <c r="C84" s="908"/>
      <c r="D84" s="909"/>
      <c r="E84" s="520"/>
      <c r="F84" s="588"/>
      <c r="G84" s="699"/>
      <c r="H84" s="520"/>
      <c r="I84" s="698"/>
      <c r="J84" s="710"/>
      <c r="K84" s="919"/>
      <c r="L84" s="921"/>
      <c r="M84" s="561"/>
      <c r="N84" s="560">
        <f t="shared" si="1"/>
        <v>0</v>
      </c>
      <c r="O84" s="562"/>
      <c r="P84" s="563">
        <f t="shared" si="2"/>
        <v>0</v>
      </c>
      <c r="Q84" s="561"/>
      <c r="R84" s="560">
        <f t="shared" si="3"/>
        <v>0</v>
      </c>
      <c r="S84" s="562"/>
      <c r="T84" s="564">
        <f t="shared" si="4"/>
        <v>0</v>
      </c>
    </row>
    <row r="85" spans="1:20" ht="13.5" customHeight="1" x14ac:dyDescent="0.15">
      <c r="A85" s="915">
        <f>+A83+1</f>
        <v>39</v>
      </c>
      <c r="B85" s="948" t="s">
        <v>714</v>
      </c>
      <c r="C85" s="907">
        <v>150</v>
      </c>
      <c r="D85" s="909">
        <v>44</v>
      </c>
      <c r="E85" s="520"/>
      <c r="F85" s="588"/>
      <c r="G85" s="699"/>
      <c r="H85" s="520"/>
      <c r="I85" s="560"/>
      <c r="J85" s="710"/>
      <c r="K85" s="919"/>
      <c r="L85" s="920">
        <f t="shared" ref="L85" si="61">+M85+M86+Q85+Q86</f>
        <v>0</v>
      </c>
      <c r="M85" s="561"/>
      <c r="N85" s="560">
        <f t="shared" si="1"/>
        <v>0</v>
      </c>
      <c r="O85" s="562"/>
      <c r="P85" s="563">
        <f t="shared" si="2"/>
        <v>0</v>
      </c>
      <c r="Q85" s="561"/>
      <c r="R85" s="560">
        <f t="shared" si="3"/>
        <v>0</v>
      </c>
      <c r="S85" s="562"/>
      <c r="T85" s="564">
        <f t="shared" si="4"/>
        <v>0</v>
      </c>
    </row>
    <row r="86" spans="1:20" ht="13.5" customHeight="1" x14ac:dyDescent="0.15">
      <c r="A86" s="915"/>
      <c r="B86" s="949"/>
      <c r="C86" s="908"/>
      <c r="D86" s="909"/>
      <c r="E86" s="520"/>
      <c r="F86" s="588"/>
      <c r="G86" s="699"/>
      <c r="H86" s="520"/>
      <c r="I86" s="698"/>
      <c r="J86" s="710"/>
      <c r="K86" s="919"/>
      <c r="L86" s="921"/>
      <c r="M86" s="561"/>
      <c r="N86" s="560">
        <f t="shared" si="1"/>
        <v>0</v>
      </c>
      <c r="O86" s="562"/>
      <c r="P86" s="563">
        <f t="shared" si="2"/>
        <v>0</v>
      </c>
      <c r="Q86" s="561"/>
      <c r="R86" s="560">
        <f t="shared" si="3"/>
        <v>0</v>
      </c>
      <c r="S86" s="562"/>
      <c r="T86" s="564">
        <f t="shared" si="4"/>
        <v>0</v>
      </c>
    </row>
    <row r="87" spans="1:20" ht="13.5" customHeight="1" x14ac:dyDescent="0.15">
      <c r="A87" s="915">
        <f>+A85+1</f>
        <v>40</v>
      </c>
      <c r="B87" s="948" t="s">
        <v>715</v>
      </c>
      <c r="C87" s="907">
        <v>250</v>
      </c>
      <c r="D87" s="909">
        <v>51</v>
      </c>
      <c r="E87" s="520"/>
      <c r="F87" s="588"/>
      <c r="G87" s="699"/>
      <c r="H87" s="520"/>
      <c r="I87" s="560"/>
      <c r="J87" s="710"/>
      <c r="K87" s="919"/>
      <c r="L87" s="920">
        <f t="shared" ref="L87" si="62">+M87+M88+Q87+Q88</f>
        <v>0</v>
      </c>
      <c r="M87" s="561"/>
      <c r="N87" s="560">
        <f t="shared" si="1"/>
        <v>0</v>
      </c>
      <c r="O87" s="562"/>
      <c r="P87" s="563">
        <f t="shared" si="2"/>
        <v>0</v>
      </c>
      <c r="Q87" s="561"/>
      <c r="R87" s="560">
        <f t="shared" si="3"/>
        <v>0</v>
      </c>
      <c r="S87" s="562"/>
      <c r="T87" s="564">
        <f t="shared" si="4"/>
        <v>0</v>
      </c>
    </row>
    <row r="88" spans="1:20" ht="13.5" customHeight="1" x14ac:dyDescent="0.15">
      <c r="A88" s="915"/>
      <c r="B88" s="949"/>
      <c r="C88" s="908"/>
      <c r="D88" s="909"/>
      <c r="E88" s="520"/>
      <c r="F88" s="588"/>
      <c r="G88" s="699"/>
      <c r="H88" s="520"/>
      <c r="I88" s="698"/>
      <c r="J88" s="710"/>
      <c r="K88" s="919"/>
      <c r="L88" s="921"/>
      <c r="M88" s="561"/>
      <c r="N88" s="560">
        <f t="shared" si="1"/>
        <v>0</v>
      </c>
      <c r="O88" s="562"/>
      <c r="P88" s="563">
        <f t="shared" si="2"/>
        <v>0</v>
      </c>
      <c r="Q88" s="561"/>
      <c r="R88" s="560">
        <f t="shared" si="3"/>
        <v>0</v>
      </c>
      <c r="S88" s="562"/>
      <c r="T88" s="564">
        <f t="shared" si="4"/>
        <v>0</v>
      </c>
    </row>
    <row r="89" spans="1:20" ht="13.5" customHeight="1" x14ac:dyDescent="0.15">
      <c r="A89" s="915">
        <f>+A87+1</f>
        <v>41</v>
      </c>
      <c r="B89" s="948" t="s">
        <v>555</v>
      </c>
      <c r="C89" s="907">
        <v>650</v>
      </c>
      <c r="D89" s="909">
        <v>249</v>
      </c>
      <c r="E89" s="520"/>
      <c r="F89" s="588"/>
      <c r="G89" s="699"/>
      <c r="H89" s="520"/>
      <c r="I89" s="560"/>
      <c r="J89" s="710"/>
      <c r="K89" s="919"/>
      <c r="L89" s="920">
        <f t="shared" ref="L89" si="63">+M89+M90+Q89+Q90</f>
        <v>0</v>
      </c>
      <c r="M89" s="561"/>
      <c r="N89" s="560">
        <f t="shared" si="1"/>
        <v>0</v>
      </c>
      <c r="O89" s="562"/>
      <c r="P89" s="563">
        <f t="shared" si="2"/>
        <v>0</v>
      </c>
      <c r="Q89" s="561"/>
      <c r="R89" s="560">
        <f t="shared" si="3"/>
        <v>0</v>
      </c>
      <c r="S89" s="562"/>
      <c r="T89" s="564">
        <f t="shared" si="4"/>
        <v>0</v>
      </c>
    </row>
    <row r="90" spans="1:20" ht="13.5" customHeight="1" x14ac:dyDescent="0.15">
      <c r="A90" s="915"/>
      <c r="B90" s="949"/>
      <c r="C90" s="908"/>
      <c r="D90" s="909"/>
      <c r="E90" s="520"/>
      <c r="F90" s="588"/>
      <c r="G90" s="699"/>
      <c r="H90" s="520"/>
      <c r="I90" s="698"/>
      <c r="J90" s="710"/>
      <c r="K90" s="919"/>
      <c r="L90" s="921"/>
      <c r="M90" s="561"/>
      <c r="N90" s="560">
        <f t="shared" si="1"/>
        <v>0</v>
      </c>
      <c r="O90" s="562"/>
      <c r="P90" s="563">
        <f t="shared" si="2"/>
        <v>0</v>
      </c>
      <c r="Q90" s="561"/>
      <c r="R90" s="560">
        <f t="shared" si="3"/>
        <v>0</v>
      </c>
      <c r="S90" s="562"/>
      <c r="T90" s="564">
        <f t="shared" si="4"/>
        <v>0</v>
      </c>
    </row>
    <row r="91" spans="1:20" ht="20.45" customHeight="1" x14ac:dyDescent="0.15">
      <c r="A91" s="915">
        <f>+A89+1</f>
        <v>42</v>
      </c>
      <c r="B91" s="950" t="s">
        <v>556</v>
      </c>
      <c r="C91" s="907">
        <v>375</v>
      </c>
      <c r="D91" s="909">
        <v>102</v>
      </c>
      <c r="E91" s="520"/>
      <c r="F91" s="588"/>
      <c r="G91" s="699"/>
      <c r="H91" s="520"/>
      <c r="I91" s="560"/>
      <c r="J91" s="710"/>
      <c r="K91" s="919"/>
      <c r="L91" s="920">
        <f t="shared" ref="L91" si="64">+M91+M92+Q91+Q92</f>
        <v>0</v>
      </c>
      <c r="M91" s="561"/>
      <c r="N91" s="560">
        <f t="shared" si="1"/>
        <v>0</v>
      </c>
      <c r="O91" s="562"/>
      <c r="P91" s="563">
        <f t="shared" si="2"/>
        <v>0</v>
      </c>
      <c r="Q91" s="561"/>
      <c r="R91" s="560">
        <f t="shared" si="3"/>
        <v>0</v>
      </c>
      <c r="S91" s="562"/>
      <c r="T91" s="564">
        <f t="shared" si="4"/>
        <v>0</v>
      </c>
    </row>
    <row r="92" spans="1:20" ht="20.45" customHeight="1" x14ac:dyDescent="0.15">
      <c r="A92" s="915"/>
      <c r="B92" s="951"/>
      <c r="C92" s="908"/>
      <c r="D92" s="909"/>
      <c r="E92" s="520"/>
      <c r="F92" s="588"/>
      <c r="G92" s="699"/>
      <c r="H92" s="520"/>
      <c r="I92" s="698"/>
      <c r="J92" s="710"/>
      <c r="K92" s="919"/>
      <c r="L92" s="921"/>
      <c r="M92" s="561"/>
      <c r="N92" s="560">
        <f t="shared" si="1"/>
        <v>0</v>
      </c>
      <c r="O92" s="562"/>
      <c r="P92" s="563">
        <f t="shared" si="2"/>
        <v>0</v>
      </c>
      <c r="Q92" s="561"/>
      <c r="R92" s="560">
        <f t="shared" si="3"/>
        <v>0</v>
      </c>
      <c r="S92" s="562"/>
      <c r="T92" s="564">
        <f t="shared" si="4"/>
        <v>0</v>
      </c>
    </row>
    <row r="93" spans="1:20" ht="13.5" customHeight="1" x14ac:dyDescent="0.15">
      <c r="A93" s="915">
        <f>+A91+1</f>
        <v>43</v>
      </c>
      <c r="B93" s="948" t="s">
        <v>557</v>
      </c>
      <c r="C93" s="907">
        <v>375</v>
      </c>
      <c r="D93" s="909" t="s">
        <v>914</v>
      </c>
      <c r="E93" s="520"/>
      <c r="F93" s="588"/>
      <c r="G93" s="699"/>
      <c r="H93" s="520"/>
      <c r="I93" s="560"/>
      <c r="J93" s="710"/>
      <c r="K93" s="919"/>
      <c r="L93" s="920">
        <f t="shared" ref="L93" si="65">+M93+M94+Q93+Q94</f>
        <v>0</v>
      </c>
      <c r="M93" s="561"/>
      <c r="N93" s="560">
        <f t="shared" si="1"/>
        <v>0</v>
      </c>
      <c r="O93" s="562"/>
      <c r="P93" s="563">
        <f t="shared" si="2"/>
        <v>0</v>
      </c>
      <c r="Q93" s="561"/>
      <c r="R93" s="560">
        <f t="shared" si="3"/>
        <v>0</v>
      </c>
      <c r="S93" s="562"/>
      <c r="T93" s="564">
        <f t="shared" si="4"/>
        <v>0</v>
      </c>
    </row>
    <row r="94" spans="1:20" ht="13.5" customHeight="1" x14ac:dyDescent="0.15">
      <c r="A94" s="915"/>
      <c r="B94" s="949"/>
      <c r="C94" s="908"/>
      <c r="D94" s="909"/>
      <c r="E94" s="520"/>
      <c r="F94" s="588"/>
      <c r="G94" s="699"/>
      <c r="H94" s="520"/>
      <c r="I94" s="698"/>
      <c r="J94" s="710"/>
      <c r="K94" s="919"/>
      <c r="L94" s="921"/>
      <c r="M94" s="561"/>
      <c r="N94" s="560">
        <f t="shared" si="1"/>
        <v>0</v>
      </c>
      <c r="O94" s="562"/>
      <c r="P94" s="563">
        <f t="shared" si="2"/>
        <v>0</v>
      </c>
      <c r="Q94" s="561"/>
      <c r="R94" s="560">
        <f t="shared" si="3"/>
        <v>0</v>
      </c>
      <c r="S94" s="562"/>
      <c r="T94" s="564">
        <f t="shared" si="4"/>
        <v>0</v>
      </c>
    </row>
    <row r="95" spans="1:20" ht="5.0999999999999996" customHeight="1" x14ac:dyDescent="0.15">
      <c r="A95" s="585"/>
      <c r="B95" s="586"/>
      <c r="C95" s="585"/>
      <c r="D95" s="585"/>
      <c r="E95" s="109"/>
      <c r="F95" s="585"/>
      <c r="G95" s="109"/>
      <c r="H95" s="109"/>
      <c r="I95" s="585"/>
      <c r="J95" s="109"/>
      <c r="K95" s="585"/>
      <c r="L95" s="585"/>
      <c r="M95" s="109"/>
      <c r="N95" s="585"/>
      <c r="O95" s="109"/>
      <c r="P95" s="587"/>
      <c r="Q95" s="109"/>
      <c r="R95" s="585"/>
      <c r="S95" s="109"/>
      <c r="T95" s="587"/>
    </row>
    <row r="96" spans="1:20" ht="13.5" customHeight="1" x14ac:dyDescent="0.15">
      <c r="A96" s="110" t="s">
        <v>393</v>
      </c>
    </row>
    <row r="97" spans="1:19" ht="13.5" customHeight="1" x14ac:dyDescent="0.15">
      <c r="A97" s="110" t="s">
        <v>394</v>
      </c>
    </row>
    <row r="98" spans="1:19" ht="13.5" customHeight="1" x14ac:dyDescent="0.15">
      <c r="A98" s="110" t="s">
        <v>395</v>
      </c>
    </row>
    <row r="99" spans="1:19" ht="13.5" customHeight="1" x14ac:dyDescent="0.15">
      <c r="A99" s="110" t="s">
        <v>915</v>
      </c>
    </row>
    <row r="100" spans="1:19" ht="13.5" customHeight="1" x14ac:dyDescent="0.15">
      <c r="A100" s="110" t="s">
        <v>916</v>
      </c>
    </row>
    <row r="101" spans="1:19" ht="13.5" customHeight="1" x14ac:dyDescent="0.15">
      <c r="O101" s="923" t="s">
        <v>1</v>
      </c>
      <c r="P101" s="923"/>
      <c r="Q101" s="923"/>
      <c r="R101" s="923"/>
      <c r="S101" s="923"/>
    </row>
  </sheetData>
  <mergeCells count="274">
    <mergeCell ref="C67:C68"/>
    <mergeCell ref="D67:D68"/>
    <mergeCell ref="C69:C70"/>
    <mergeCell ref="D69:D70"/>
    <mergeCell ref="C71:C72"/>
    <mergeCell ref="D71:D72"/>
    <mergeCell ref="C73:C74"/>
    <mergeCell ref="D73:D74"/>
    <mergeCell ref="C57:C58"/>
    <mergeCell ref="D57:D58"/>
    <mergeCell ref="C59:C60"/>
    <mergeCell ref="D59:D60"/>
    <mergeCell ref="C61:C62"/>
    <mergeCell ref="D61:D62"/>
    <mergeCell ref="C63:C64"/>
    <mergeCell ref="D63:D64"/>
    <mergeCell ref="C65:C66"/>
    <mergeCell ref="D65:D66"/>
    <mergeCell ref="C43:C44"/>
    <mergeCell ref="D43:D44"/>
    <mergeCell ref="B43:B44"/>
    <mergeCell ref="B45:B46"/>
    <mergeCell ref="B47:B48"/>
    <mergeCell ref="B49:B50"/>
    <mergeCell ref="B51:B52"/>
    <mergeCell ref="B53:B54"/>
    <mergeCell ref="B55:B56"/>
    <mergeCell ref="C45:C46"/>
    <mergeCell ref="D45:D46"/>
    <mergeCell ref="C47:C48"/>
    <mergeCell ref="D47:D48"/>
    <mergeCell ref="C49:C50"/>
    <mergeCell ref="D49:D50"/>
    <mergeCell ref="C51:C52"/>
    <mergeCell ref="D51:D52"/>
    <mergeCell ref="C53:C54"/>
    <mergeCell ref="D53:D54"/>
    <mergeCell ref="C55:C56"/>
    <mergeCell ref="D55:D56"/>
    <mergeCell ref="B57:B58"/>
    <mergeCell ref="B59:B60"/>
    <mergeCell ref="B61:B62"/>
    <mergeCell ref="B63:B64"/>
    <mergeCell ref="B65:B66"/>
    <mergeCell ref="B67:B68"/>
    <mergeCell ref="B69:B70"/>
    <mergeCell ref="B71:B72"/>
    <mergeCell ref="B73:B74"/>
    <mergeCell ref="K69:K70"/>
    <mergeCell ref="L69:L70"/>
    <mergeCell ref="K71:K72"/>
    <mergeCell ref="L71:L72"/>
    <mergeCell ref="K73:K74"/>
    <mergeCell ref="L73:L74"/>
    <mergeCell ref="L59:L60"/>
    <mergeCell ref="K61:K62"/>
    <mergeCell ref="L61:L62"/>
    <mergeCell ref="K63:K64"/>
    <mergeCell ref="L63:L64"/>
    <mergeCell ref="K65:K66"/>
    <mergeCell ref="L65:L66"/>
    <mergeCell ref="K67:K68"/>
    <mergeCell ref="L67:L68"/>
    <mergeCell ref="A61:A62"/>
    <mergeCell ref="A63:A64"/>
    <mergeCell ref="A65:A66"/>
    <mergeCell ref="A67:A68"/>
    <mergeCell ref="A69:A70"/>
    <mergeCell ref="A71:A72"/>
    <mergeCell ref="A73:A74"/>
    <mergeCell ref="K43:K44"/>
    <mergeCell ref="L43:L44"/>
    <mergeCell ref="K45:K46"/>
    <mergeCell ref="L45:L46"/>
    <mergeCell ref="K47:K48"/>
    <mergeCell ref="L47:L48"/>
    <mergeCell ref="K49:K50"/>
    <mergeCell ref="L49:L50"/>
    <mergeCell ref="K51:K52"/>
    <mergeCell ref="L51:L52"/>
    <mergeCell ref="K53:K54"/>
    <mergeCell ref="L53:L54"/>
    <mergeCell ref="K55:K56"/>
    <mergeCell ref="L55:L56"/>
    <mergeCell ref="K57:K58"/>
    <mergeCell ref="L57:L58"/>
    <mergeCell ref="K59:K60"/>
    <mergeCell ref="A43:A44"/>
    <mergeCell ref="A45:A46"/>
    <mergeCell ref="A47:A48"/>
    <mergeCell ref="A49:A50"/>
    <mergeCell ref="A51:A52"/>
    <mergeCell ref="A53:A54"/>
    <mergeCell ref="A55:A56"/>
    <mergeCell ref="A57:A58"/>
    <mergeCell ref="A59:A60"/>
    <mergeCell ref="E7:G7"/>
    <mergeCell ref="H7:J7"/>
    <mergeCell ref="M7:P7"/>
    <mergeCell ref="Q7:T7"/>
    <mergeCell ref="A9:A10"/>
    <mergeCell ref="B9:B10"/>
    <mergeCell ref="K9:K10"/>
    <mergeCell ref="L9:L10"/>
    <mergeCell ref="A5:A8"/>
    <mergeCell ref="B5:B8"/>
    <mergeCell ref="C5:J5"/>
    <mergeCell ref="K5:T5"/>
    <mergeCell ref="C6:C7"/>
    <mergeCell ref="D6:D7"/>
    <mergeCell ref="E6:J6"/>
    <mergeCell ref="K6:K8"/>
    <mergeCell ref="L6:L7"/>
    <mergeCell ref="M6:T6"/>
    <mergeCell ref="C9:C10"/>
    <mergeCell ref="D9:D10"/>
    <mergeCell ref="A13:A14"/>
    <mergeCell ref="B13:B14"/>
    <mergeCell ref="K13:K14"/>
    <mergeCell ref="L13:L14"/>
    <mergeCell ref="A11:A12"/>
    <mergeCell ref="B11:B12"/>
    <mergeCell ref="K11:K12"/>
    <mergeCell ref="L11:L12"/>
    <mergeCell ref="C13:C14"/>
    <mergeCell ref="D13:D14"/>
    <mergeCell ref="C11:C12"/>
    <mergeCell ref="D11:D12"/>
    <mergeCell ref="A17:A18"/>
    <mergeCell ref="B17:B18"/>
    <mergeCell ref="K17:K18"/>
    <mergeCell ref="L17:L18"/>
    <mergeCell ref="A15:A16"/>
    <mergeCell ref="B15:B16"/>
    <mergeCell ref="K15:K16"/>
    <mergeCell ref="L15:L16"/>
    <mergeCell ref="C17:C18"/>
    <mergeCell ref="D17:D18"/>
    <mergeCell ref="C15:C16"/>
    <mergeCell ref="D15:D16"/>
    <mergeCell ref="A21:A22"/>
    <mergeCell ref="B21:B22"/>
    <mergeCell ref="K21:K22"/>
    <mergeCell ref="L21:L22"/>
    <mergeCell ref="A19:A20"/>
    <mergeCell ref="B19:B20"/>
    <mergeCell ref="K19:K20"/>
    <mergeCell ref="L19:L20"/>
    <mergeCell ref="C21:C22"/>
    <mergeCell ref="D21:D22"/>
    <mergeCell ref="C19:C20"/>
    <mergeCell ref="D19:D20"/>
    <mergeCell ref="A25:A26"/>
    <mergeCell ref="B25:B26"/>
    <mergeCell ref="K25:K26"/>
    <mergeCell ref="L25:L26"/>
    <mergeCell ref="A23:A24"/>
    <mergeCell ref="B23:B24"/>
    <mergeCell ref="K23:K24"/>
    <mergeCell ref="L23:L24"/>
    <mergeCell ref="C25:C26"/>
    <mergeCell ref="D25:D26"/>
    <mergeCell ref="C23:C24"/>
    <mergeCell ref="D23:D24"/>
    <mergeCell ref="A29:A30"/>
    <mergeCell ref="B29:B30"/>
    <mergeCell ref="K29:K30"/>
    <mergeCell ref="L29:L30"/>
    <mergeCell ref="A27:A28"/>
    <mergeCell ref="B27:B28"/>
    <mergeCell ref="K27:K28"/>
    <mergeCell ref="L27:L28"/>
    <mergeCell ref="C29:C30"/>
    <mergeCell ref="D29:D30"/>
    <mergeCell ref="C27:C28"/>
    <mergeCell ref="D27:D28"/>
    <mergeCell ref="A33:A34"/>
    <mergeCell ref="B33:B34"/>
    <mergeCell ref="K33:K34"/>
    <mergeCell ref="L33:L34"/>
    <mergeCell ref="A31:A32"/>
    <mergeCell ref="B31:B32"/>
    <mergeCell ref="K31:K32"/>
    <mergeCell ref="L31:L32"/>
    <mergeCell ref="C33:C34"/>
    <mergeCell ref="D33:D34"/>
    <mergeCell ref="C31:C32"/>
    <mergeCell ref="D31:D32"/>
    <mergeCell ref="A37:A38"/>
    <mergeCell ref="B37:B38"/>
    <mergeCell ref="K37:K38"/>
    <mergeCell ref="L37:L38"/>
    <mergeCell ref="A35:A36"/>
    <mergeCell ref="B35:B36"/>
    <mergeCell ref="K35:K36"/>
    <mergeCell ref="L35:L36"/>
    <mergeCell ref="C37:C38"/>
    <mergeCell ref="D37:D38"/>
    <mergeCell ref="C35:C36"/>
    <mergeCell ref="D35:D36"/>
    <mergeCell ref="A41:A42"/>
    <mergeCell ref="B41:B42"/>
    <mergeCell ref="K41:K42"/>
    <mergeCell ref="L41:L42"/>
    <mergeCell ref="A39:A40"/>
    <mergeCell ref="B39:B40"/>
    <mergeCell ref="K39:K40"/>
    <mergeCell ref="L39:L40"/>
    <mergeCell ref="C41:C42"/>
    <mergeCell ref="D41:D42"/>
    <mergeCell ref="C39:C40"/>
    <mergeCell ref="D39:D40"/>
    <mergeCell ref="A77:A78"/>
    <mergeCell ref="B77:B78"/>
    <mergeCell ref="K77:K78"/>
    <mergeCell ref="L77:L78"/>
    <mergeCell ref="A75:A76"/>
    <mergeCell ref="B75:B76"/>
    <mergeCell ref="K75:K76"/>
    <mergeCell ref="L75:L76"/>
    <mergeCell ref="C77:C78"/>
    <mergeCell ref="D77:D78"/>
    <mergeCell ref="C75:C76"/>
    <mergeCell ref="D75:D76"/>
    <mergeCell ref="A81:A82"/>
    <mergeCell ref="B81:B82"/>
    <mergeCell ref="K81:K82"/>
    <mergeCell ref="L81:L82"/>
    <mergeCell ref="A79:A80"/>
    <mergeCell ref="B79:B80"/>
    <mergeCell ref="K79:K80"/>
    <mergeCell ref="L79:L80"/>
    <mergeCell ref="C81:C82"/>
    <mergeCell ref="D81:D82"/>
    <mergeCell ref="C79:C80"/>
    <mergeCell ref="D79:D80"/>
    <mergeCell ref="A85:A86"/>
    <mergeCell ref="B85:B86"/>
    <mergeCell ref="K85:K86"/>
    <mergeCell ref="L85:L86"/>
    <mergeCell ref="A83:A84"/>
    <mergeCell ref="B83:B84"/>
    <mergeCell ref="K83:K84"/>
    <mergeCell ref="L83:L84"/>
    <mergeCell ref="C85:C86"/>
    <mergeCell ref="D85:D86"/>
    <mergeCell ref="C83:C84"/>
    <mergeCell ref="D83:D84"/>
    <mergeCell ref="A89:A90"/>
    <mergeCell ref="B89:B90"/>
    <mergeCell ref="K89:K90"/>
    <mergeCell ref="L89:L90"/>
    <mergeCell ref="A87:A88"/>
    <mergeCell ref="B87:B88"/>
    <mergeCell ref="K87:K88"/>
    <mergeCell ref="L87:L88"/>
    <mergeCell ref="C89:C90"/>
    <mergeCell ref="D89:D90"/>
    <mergeCell ref="C87:C88"/>
    <mergeCell ref="D87:D88"/>
    <mergeCell ref="O101:Q101"/>
    <mergeCell ref="R101:S101"/>
    <mergeCell ref="A93:A94"/>
    <mergeCell ref="B93:B94"/>
    <mergeCell ref="K93:K94"/>
    <mergeCell ref="L93:L94"/>
    <mergeCell ref="A91:A92"/>
    <mergeCell ref="B91:B92"/>
    <mergeCell ref="K91:K92"/>
    <mergeCell ref="L91:L92"/>
    <mergeCell ref="C93:C94"/>
    <mergeCell ref="D93:D94"/>
    <mergeCell ref="C91:C92"/>
    <mergeCell ref="D91:D92"/>
  </mergeCells>
  <phoneticPr fontId="7"/>
  <dataValidations count="1">
    <dataValidation type="list" allowBlank="1" showInputMessage="1" showErrorMessage="1" sqref="K9:K95">
      <formula1>"有,無"</formula1>
    </dataValidation>
  </dataValidations>
  <printOptions horizontalCentered="1"/>
  <pageMargins left="0.78740157480314965" right="0.78740157480314965" top="0.51181102362204722" bottom="0.55118110236220474" header="0.51181102362204722" footer="0.43307086614173229"/>
  <pageSetup paperSize="9" scale="4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showZeros="0" view="pageBreakPreview" zoomScaleNormal="100" zoomScaleSheetLayoutView="100" workbookViewId="0">
      <pane xSplit="4" ySplit="8" topLeftCell="E9" activePane="bottomRight" state="frozen"/>
      <selection sqref="A1:D1"/>
      <selection pane="topRight" sqref="A1:D1"/>
      <selection pane="bottomLeft" sqref="A1:D1"/>
      <selection pane="bottomRight" activeCell="E10" sqref="E10:F14"/>
    </sheetView>
  </sheetViews>
  <sheetFormatPr defaultColWidth="9" defaultRowHeight="13.5" customHeight="1" x14ac:dyDescent="0.15"/>
  <cols>
    <col min="1" max="1" width="5.28515625" style="109" customWidth="1"/>
    <col min="2" max="2" width="11.7109375" style="109" customWidth="1"/>
    <col min="3" max="4" width="6.7109375" style="109" customWidth="1"/>
    <col min="5" max="10" width="6.7109375" style="110" customWidth="1"/>
    <col min="11" max="11" width="7.140625" style="110" customWidth="1"/>
    <col min="12" max="12" width="6.7109375" style="109" customWidth="1"/>
    <col min="13" max="20" width="6.7109375" style="110" customWidth="1"/>
    <col min="21" max="16384" width="9" style="110"/>
  </cols>
  <sheetData>
    <row r="1" spans="1:20" ht="13.5" customHeight="1" x14ac:dyDescent="0.15">
      <c r="T1" s="559" t="s">
        <v>606</v>
      </c>
    </row>
    <row r="2" spans="1:20" ht="13.5" customHeight="1" x14ac:dyDescent="0.15">
      <c r="A2" s="111" t="s">
        <v>607</v>
      </c>
    </row>
    <row r="3" spans="1:20" ht="13.5" customHeight="1" x14ac:dyDescent="0.15">
      <c r="A3" s="111"/>
    </row>
    <row r="4" spans="1:20" ht="13.5" customHeight="1" x14ac:dyDescent="0.15">
      <c r="A4" s="110" t="s">
        <v>698</v>
      </c>
      <c r="K4" s="112" t="s">
        <v>102</v>
      </c>
    </row>
    <row r="5" spans="1:20" ht="13.5" customHeight="1" x14ac:dyDescent="0.15">
      <c r="A5" s="922" t="s">
        <v>103</v>
      </c>
      <c r="B5" s="926" t="s">
        <v>104</v>
      </c>
      <c r="C5" s="929" t="s">
        <v>781</v>
      </c>
      <c r="D5" s="930"/>
      <c r="E5" s="930"/>
      <c r="F5" s="930"/>
      <c r="G5" s="930"/>
      <c r="H5" s="930"/>
      <c r="I5" s="930"/>
      <c r="J5" s="931"/>
      <c r="K5" s="932" t="s">
        <v>105</v>
      </c>
      <c r="L5" s="933"/>
      <c r="M5" s="933"/>
      <c r="N5" s="933"/>
      <c r="O5" s="933"/>
      <c r="P5" s="933"/>
      <c r="Q5" s="933"/>
      <c r="R5" s="933"/>
      <c r="S5" s="933"/>
      <c r="T5" s="934"/>
    </row>
    <row r="6" spans="1:20" ht="13.5" customHeight="1" x14ac:dyDescent="0.15">
      <c r="A6" s="923"/>
      <c r="B6" s="927"/>
      <c r="C6" s="935" t="s">
        <v>106</v>
      </c>
      <c r="D6" s="937" t="s">
        <v>107</v>
      </c>
      <c r="E6" s="910" t="s">
        <v>108</v>
      </c>
      <c r="F6" s="911"/>
      <c r="G6" s="911"/>
      <c r="H6" s="911"/>
      <c r="I6" s="911"/>
      <c r="J6" s="913"/>
      <c r="K6" s="939" t="s">
        <v>109</v>
      </c>
      <c r="L6" s="941" t="s">
        <v>106</v>
      </c>
      <c r="M6" s="910" t="s">
        <v>108</v>
      </c>
      <c r="N6" s="911"/>
      <c r="O6" s="911"/>
      <c r="P6" s="911"/>
      <c r="Q6" s="911"/>
      <c r="R6" s="911"/>
      <c r="S6" s="911"/>
      <c r="T6" s="912"/>
    </row>
    <row r="7" spans="1:20" ht="13.5" customHeight="1" x14ac:dyDescent="0.15">
      <c r="A7" s="924"/>
      <c r="B7" s="927"/>
      <c r="C7" s="936"/>
      <c r="D7" s="938"/>
      <c r="E7" s="910" t="s">
        <v>110</v>
      </c>
      <c r="F7" s="911"/>
      <c r="G7" s="912"/>
      <c r="H7" s="910" t="s">
        <v>111</v>
      </c>
      <c r="I7" s="911"/>
      <c r="J7" s="913"/>
      <c r="K7" s="935"/>
      <c r="L7" s="942"/>
      <c r="M7" s="910" t="s">
        <v>110</v>
      </c>
      <c r="N7" s="911"/>
      <c r="O7" s="911"/>
      <c r="P7" s="912"/>
      <c r="Q7" s="910" t="s">
        <v>111</v>
      </c>
      <c r="R7" s="911"/>
      <c r="S7" s="911"/>
      <c r="T7" s="912"/>
    </row>
    <row r="8" spans="1:20" ht="75.95" customHeight="1" thickBot="1" x14ac:dyDescent="0.2">
      <c r="A8" s="925"/>
      <c r="B8" s="928"/>
      <c r="C8" s="595" t="s">
        <v>389</v>
      </c>
      <c r="D8" s="596" t="s">
        <v>390</v>
      </c>
      <c r="E8" s="597" t="s">
        <v>112</v>
      </c>
      <c r="F8" s="598" t="s">
        <v>113</v>
      </c>
      <c r="G8" s="598" t="s">
        <v>114</v>
      </c>
      <c r="H8" s="597" t="s">
        <v>112</v>
      </c>
      <c r="I8" s="598" t="s">
        <v>113</v>
      </c>
      <c r="J8" s="598" t="s">
        <v>114</v>
      </c>
      <c r="K8" s="940"/>
      <c r="L8" s="599" t="s">
        <v>389</v>
      </c>
      <c r="M8" s="597" t="s">
        <v>112</v>
      </c>
      <c r="N8" s="598" t="s">
        <v>115</v>
      </c>
      <c r="O8" s="598" t="s">
        <v>567</v>
      </c>
      <c r="P8" s="598" t="s">
        <v>391</v>
      </c>
      <c r="Q8" s="597" t="s">
        <v>112</v>
      </c>
      <c r="R8" s="598" t="s">
        <v>116</v>
      </c>
      <c r="S8" s="598" t="s">
        <v>568</v>
      </c>
      <c r="T8" s="597" t="s">
        <v>392</v>
      </c>
    </row>
    <row r="9" spans="1:20" ht="18.75" customHeight="1" thickTop="1" x14ac:dyDescent="0.15">
      <c r="A9" s="915">
        <v>1</v>
      </c>
      <c r="B9" s="957" t="s">
        <v>718</v>
      </c>
      <c r="C9" s="907">
        <v>200</v>
      </c>
      <c r="D9" s="944">
        <v>79</v>
      </c>
      <c r="E9" s="520"/>
      <c r="F9" s="588"/>
      <c r="G9" s="707"/>
      <c r="H9" s="705"/>
      <c r="I9" s="708"/>
      <c r="J9" s="709"/>
      <c r="K9" s="919"/>
      <c r="L9" s="920">
        <f t="shared" ref="L9" si="0">+M9+M10+Q9+Q10</f>
        <v>0</v>
      </c>
      <c r="M9" s="561"/>
      <c r="N9" s="560">
        <f t="shared" ref="N9:N14" si="1">+M9/210*1000</f>
        <v>0</v>
      </c>
      <c r="O9" s="562"/>
      <c r="P9" s="563">
        <f t="shared" ref="P9:P14" si="2">IF(N9=0,0,O9/N9*100)</f>
        <v>0</v>
      </c>
      <c r="Q9" s="561"/>
      <c r="R9" s="560">
        <f t="shared" ref="R9:R14" si="3">+Q9/210/SQRT(3)*1000</f>
        <v>0</v>
      </c>
      <c r="S9" s="562"/>
      <c r="T9" s="564">
        <f t="shared" ref="T9:T14" si="4">IF(R9=0,0,S9/R9*100)</f>
        <v>0</v>
      </c>
    </row>
    <row r="10" spans="1:20" ht="18.75" customHeight="1" x14ac:dyDescent="0.15">
      <c r="A10" s="915"/>
      <c r="B10" s="917"/>
      <c r="C10" s="908"/>
      <c r="D10" s="945"/>
      <c r="E10" s="520"/>
      <c r="F10" s="714"/>
      <c r="G10" s="699"/>
      <c r="H10" s="520"/>
      <c r="I10" s="698"/>
      <c r="J10" s="710"/>
      <c r="K10" s="919"/>
      <c r="L10" s="921"/>
      <c r="M10" s="561"/>
      <c r="N10" s="560">
        <f t="shared" si="1"/>
        <v>0</v>
      </c>
      <c r="O10" s="562"/>
      <c r="P10" s="563">
        <f t="shared" si="2"/>
        <v>0</v>
      </c>
      <c r="Q10" s="561"/>
      <c r="R10" s="560">
        <f t="shared" si="3"/>
        <v>0</v>
      </c>
      <c r="S10" s="562"/>
      <c r="T10" s="564">
        <f t="shared" si="4"/>
        <v>0</v>
      </c>
    </row>
    <row r="11" spans="1:20" ht="18.75" customHeight="1" x14ac:dyDescent="0.15">
      <c r="A11" s="915">
        <v>2</v>
      </c>
      <c r="B11" s="957" t="s">
        <v>665</v>
      </c>
      <c r="C11" s="907">
        <v>300</v>
      </c>
      <c r="D11" s="909">
        <v>144</v>
      </c>
      <c r="E11" s="520"/>
      <c r="F11" s="714"/>
      <c r="G11" s="699"/>
      <c r="H11" s="520"/>
      <c r="I11" s="560"/>
      <c r="J11" s="710"/>
      <c r="K11" s="919"/>
      <c r="L11" s="920">
        <f t="shared" ref="L11" si="5">+M11+M12+Q11+Q12</f>
        <v>0</v>
      </c>
      <c r="M11" s="561"/>
      <c r="N11" s="560">
        <f t="shared" si="1"/>
        <v>0</v>
      </c>
      <c r="O11" s="562"/>
      <c r="P11" s="563">
        <f t="shared" si="2"/>
        <v>0</v>
      </c>
      <c r="Q11" s="561"/>
      <c r="R11" s="560">
        <f t="shared" si="3"/>
        <v>0</v>
      </c>
      <c r="S11" s="562"/>
      <c r="T11" s="564">
        <f t="shared" si="4"/>
        <v>0</v>
      </c>
    </row>
    <row r="12" spans="1:20" ht="18.75" customHeight="1" x14ac:dyDescent="0.15">
      <c r="A12" s="915"/>
      <c r="B12" s="958"/>
      <c r="C12" s="908"/>
      <c r="D12" s="909"/>
      <c r="E12" s="520"/>
      <c r="F12" s="714"/>
      <c r="G12" s="699"/>
      <c r="H12" s="520"/>
      <c r="I12" s="698"/>
      <c r="J12" s="710"/>
      <c r="K12" s="919"/>
      <c r="L12" s="921"/>
      <c r="M12" s="561"/>
      <c r="N12" s="560">
        <f t="shared" si="1"/>
        <v>0</v>
      </c>
      <c r="O12" s="562"/>
      <c r="P12" s="563">
        <f t="shared" si="2"/>
        <v>0</v>
      </c>
      <c r="Q12" s="561"/>
      <c r="R12" s="560">
        <f t="shared" si="3"/>
        <v>0</v>
      </c>
      <c r="S12" s="562"/>
      <c r="T12" s="564">
        <f t="shared" si="4"/>
        <v>0</v>
      </c>
    </row>
    <row r="13" spans="1:20" ht="18.75" customHeight="1" x14ac:dyDescent="0.15">
      <c r="A13" s="915">
        <v>3</v>
      </c>
      <c r="B13" s="955" t="s">
        <v>667</v>
      </c>
      <c r="C13" s="907">
        <v>525</v>
      </c>
      <c r="D13" s="909">
        <v>175</v>
      </c>
      <c r="E13" s="520"/>
      <c r="F13" s="714"/>
      <c r="G13" s="699"/>
      <c r="H13" s="520"/>
      <c r="I13" s="560"/>
      <c r="J13" s="710"/>
      <c r="K13" s="919"/>
      <c r="L13" s="920">
        <f t="shared" ref="L13" si="6">+M13+M14+Q13+Q14</f>
        <v>0</v>
      </c>
      <c r="M13" s="561"/>
      <c r="N13" s="560">
        <f t="shared" si="1"/>
        <v>0</v>
      </c>
      <c r="O13" s="562"/>
      <c r="P13" s="563">
        <f t="shared" si="2"/>
        <v>0</v>
      </c>
      <c r="Q13" s="561"/>
      <c r="R13" s="560">
        <f t="shared" si="3"/>
        <v>0</v>
      </c>
      <c r="S13" s="562"/>
      <c r="T13" s="564">
        <f t="shared" si="4"/>
        <v>0</v>
      </c>
    </row>
    <row r="14" spans="1:20" ht="18.75" customHeight="1" x14ac:dyDescent="0.15">
      <c r="A14" s="915"/>
      <c r="B14" s="956"/>
      <c r="C14" s="908"/>
      <c r="D14" s="909"/>
      <c r="E14" s="520"/>
      <c r="F14" s="714"/>
      <c r="G14" s="699"/>
      <c r="H14" s="520"/>
      <c r="I14" s="698"/>
      <c r="J14" s="710"/>
      <c r="K14" s="919"/>
      <c r="L14" s="921"/>
      <c r="M14" s="561"/>
      <c r="N14" s="560">
        <f t="shared" si="1"/>
        <v>0</v>
      </c>
      <c r="O14" s="562"/>
      <c r="P14" s="563">
        <f t="shared" si="2"/>
        <v>0</v>
      </c>
      <c r="Q14" s="561"/>
      <c r="R14" s="560">
        <f t="shared" si="3"/>
        <v>0</v>
      </c>
      <c r="S14" s="562"/>
      <c r="T14" s="564">
        <f t="shared" si="4"/>
        <v>0</v>
      </c>
    </row>
    <row r="15" spans="1:20" ht="5.0999999999999996" customHeight="1" x14ac:dyDescent="0.15">
      <c r="A15" s="585"/>
      <c r="B15" s="586"/>
      <c r="C15" s="585"/>
      <c r="D15" s="585"/>
      <c r="E15" s="109"/>
      <c r="F15" s="585"/>
      <c r="G15" s="109"/>
      <c r="H15" s="109"/>
      <c r="I15" s="585"/>
      <c r="J15" s="109"/>
      <c r="K15" s="585"/>
      <c r="L15" s="585"/>
      <c r="M15" s="109"/>
      <c r="N15" s="585"/>
      <c r="O15" s="109"/>
      <c r="P15" s="587"/>
      <c r="Q15" s="109"/>
      <c r="R15" s="585"/>
      <c r="S15" s="109"/>
      <c r="T15" s="587"/>
    </row>
    <row r="16" spans="1:20" ht="13.5" customHeight="1" x14ac:dyDescent="0.15">
      <c r="A16" s="110" t="s">
        <v>393</v>
      </c>
    </row>
    <row r="17" spans="1:20" ht="13.5" customHeight="1" x14ac:dyDescent="0.15">
      <c r="A17" s="110" t="s">
        <v>394</v>
      </c>
    </row>
    <row r="18" spans="1:20" ht="13.5" customHeight="1" x14ac:dyDescent="0.15">
      <c r="A18" s="110" t="s">
        <v>395</v>
      </c>
    </row>
    <row r="19" spans="1:20" ht="13.5" customHeight="1" x14ac:dyDescent="0.15">
      <c r="A19" s="110" t="s">
        <v>915</v>
      </c>
    </row>
    <row r="20" spans="1:20" ht="13.5" customHeight="1" x14ac:dyDescent="0.15">
      <c r="A20" s="110" t="s">
        <v>916</v>
      </c>
    </row>
    <row r="21" spans="1:20" ht="13.5" customHeight="1" x14ac:dyDescent="0.15">
      <c r="O21" s="923" t="s">
        <v>1</v>
      </c>
      <c r="P21" s="923"/>
      <c r="Q21" s="923"/>
      <c r="R21" s="953"/>
      <c r="S21" s="954"/>
      <c r="T21" s="954"/>
    </row>
  </sheetData>
  <mergeCells count="34">
    <mergeCell ref="Q7:T7"/>
    <mergeCell ref="A5:A8"/>
    <mergeCell ref="B5:B8"/>
    <mergeCell ref="C5:J5"/>
    <mergeCell ref="K5:T5"/>
    <mergeCell ref="C6:C7"/>
    <mergeCell ref="D6:D7"/>
    <mergeCell ref="E6:J6"/>
    <mergeCell ref="K6:K8"/>
    <mergeCell ref="L6:L7"/>
    <mergeCell ref="M6:T6"/>
    <mergeCell ref="A13:A14"/>
    <mergeCell ref="B13:B14"/>
    <mergeCell ref="E7:G7"/>
    <mergeCell ref="H7:J7"/>
    <mergeCell ref="M7:P7"/>
    <mergeCell ref="L11:L12"/>
    <mergeCell ref="A9:A10"/>
    <mergeCell ref="B9:B10"/>
    <mergeCell ref="C9:C10"/>
    <mergeCell ref="D9:D10"/>
    <mergeCell ref="K9:K10"/>
    <mergeCell ref="L9:L10"/>
    <mergeCell ref="A11:A12"/>
    <mergeCell ref="B11:B12"/>
    <mergeCell ref="C11:C12"/>
    <mergeCell ref="D11:D12"/>
    <mergeCell ref="R21:T21"/>
    <mergeCell ref="O21:Q21"/>
    <mergeCell ref="K11:K12"/>
    <mergeCell ref="C13:C14"/>
    <mergeCell ref="D13:D14"/>
    <mergeCell ref="K13:K14"/>
    <mergeCell ref="L13:L14"/>
  </mergeCells>
  <phoneticPr fontId="7"/>
  <dataValidations count="1">
    <dataValidation type="list" allowBlank="1" showInputMessage="1" showErrorMessage="1" sqref="K9:K15">
      <formula1>"有,無"</formula1>
    </dataValidation>
  </dataValidations>
  <printOptions horizontalCentered="1"/>
  <pageMargins left="0.78740157480314965" right="0.78740157480314965" top="0.51181102362204722" bottom="0.55118110236220474" header="0.51181102362204722" footer="0.43307086614173229"/>
  <pageSetup paperSize="9" scale="67"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83"/>
  <sheetViews>
    <sheetView view="pageBreakPreview" zoomScaleNormal="100" zoomScaleSheetLayoutView="100" workbookViewId="0">
      <selection activeCell="J166" sqref="J166:L173"/>
    </sheetView>
  </sheetViews>
  <sheetFormatPr defaultRowHeight="13.5" customHeight="1" x14ac:dyDescent="0.15"/>
  <cols>
    <col min="1" max="1" width="5.7109375" style="109" customWidth="1"/>
    <col min="2" max="2" width="11.7109375" style="109" customWidth="1"/>
    <col min="3" max="3" width="5.7109375" style="109" customWidth="1"/>
    <col min="4" max="4" width="11.7109375" style="109" customWidth="1"/>
    <col min="5" max="7" width="12.7109375" style="109" customWidth="1"/>
    <col min="8" max="8" width="11.7109375" style="110" customWidth="1"/>
    <col min="9" max="9" width="8.28515625" style="109" customWidth="1"/>
    <col min="10" max="12" width="12.7109375" style="110" customWidth="1"/>
    <col min="13" max="14" width="11.7109375" style="110" customWidth="1"/>
    <col min="15" max="219" width="9.140625" style="110"/>
    <col min="220" max="220" width="5.7109375" style="110" customWidth="1"/>
    <col min="221" max="221" width="15.28515625" style="110" customWidth="1"/>
    <col min="222" max="222" width="5.7109375" style="110" customWidth="1"/>
    <col min="223" max="223" width="9.140625" style="110"/>
    <col min="224" max="227" width="9.7109375" style="110" customWidth="1"/>
    <col min="228" max="228" width="9.42578125" style="110" customWidth="1"/>
    <col min="229" max="232" width="9.7109375" style="110" customWidth="1"/>
    <col min="233" max="233" width="11.140625" style="110" customWidth="1"/>
    <col min="234" max="475" width="9.140625" style="110"/>
    <col min="476" max="476" width="5.7109375" style="110" customWidth="1"/>
    <col min="477" max="477" width="15.28515625" style="110" customWidth="1"/>
    <col min="478" max="478" width="5.7109375" style="110" customWidth="1"/>
    <col min="479" max="479" width="9.140625" style="110"/>
    <col min="480" max="483" width="9.7109375" style="110" customWidth="1"/>
    <col min="484" max="484" width="9.42578125" style="110" customWidth="1"/>
    <col min="485" max="488" width="9.7109375" style="110" customWidth="1"/>
    <col min="489" max="489" width="11.140625" style="110" customWidth="1"/>
    <col min="490" max="731" width="9.140625" style="110"/>
    <col min="732" max="732" width="5.7109375" style="110" customWidth="1"/>
    <col min="733" max="733" width="15.28515625" style="110" customWidth="1"/>
    <col min="734" max="734" width="5.7109375" style="110" customWidth="1"/>
    <col min="735" max="735" width="9.140625" style="110"/>
    <col min="736" max="739" width="9.7109375" style="110" customWidth="1"/>
    <col min="740" max="740" width="9.42578125" style="110" customWidth="1"/>
    <col min="741" max="744" width="9.7109375" style="110" customWidth="1"/>
    <col min="745" max="745" width="11.140625" style="110" customWidth="1"/>
    <col min="746" max="987" width="9.140625" style="110"/>
    <col min="988" max="988" width="5.7109375" style="110" customWidth="1"/>
    <col min="989" max="989" width="15.28515625" style="110" customWidth="1"/>
    <col min="990" max="990" width="5.7109375" style="110" customWidth="1"/>
    <col min="991" max="991" width="9.140625" style="110"/>
    <col min="992" max="995" width="9.7109375" style="110" customWidth="1"/>
    <col min="996" max="996" width="9.42578125" style="110" customWidth="1"/>
    <col min="997" max="1000" width="9.7109375" style="110" customWidth="1"/>
    <col min="1001" max="1001" width="11.140625" style="110" customWidth="1"/>
    <col min="1002" max="1243" width="9.140625" style="110"/>
    <col min="1244" max="1244" width="5.7109375" style="110" customWidth="1"/>
    <col min="1245" max="1245" width="15.28515625" style="110" customWidth="1"/>
    <col min="1246" max="1246" width="5.7109375" style="110" customWidth="1"/>
    <col min="1247" max="1247" width="9.140625" style="110"/>
    <col min="1248" max="1251" width="9.7109375" style="110" customWidth="1"/>
    <col min="1252" max="1252" width="9.42578125" style="110" customWidth="1"/>
    <col min="1253" max="1256" width="9.7109375" style="110" customWidth="1"/>
    <col min="1257" max="1257" width="11.140625" style="110" customWidth="1"/>
    <col min="1258" max="1499" width="9.140625" style="110"/>
    <col min="1500" max="1500" width="5.7109375" style="110" customWidth="1"/>
    <col min="1501" max="1501" width="15.28515625" style="110" customWidth="1"/>
    <col min="1502" max="1502" width="5.7109375" style="110" customWidth="1"/>
    <col min="1503" max="1503" width="9.140625" style="110"/>
    <col min="1504" max="1507" width="9.7109375" style="110" customWidth="1"/>
    <col min="1508" max="1508" width="9.42578125" style="110" customWidth="1"/>
    <col min="1509" max="1512" width="9.7109375" style="110" customWidth="1"/>
    <col min="1513" max="1513" width="11.140625" style="110" customWidth="1"/>
    <col min="1514" max="1755" width="9.140625" style="110"/>
    <col min="1756" max="1756" width="5.7109375" style="110" customWidth="1"/>
    <col min="1757" max="1757" width="15.28515625" style="110" customWidth="1"/>
    <col min="1758" max="1758" width="5.7109375" style="110" customWidth="1"/>
    <col min="1759" max="1759" width="9.140625" style="110"/>
    <col min="1760" max="1763" width="9.7109375" style="110" customWidth="1"/>
    <col min="1764" max="1764" width="9.42578125" style="110" customWidth="1"/>
    <col min="1765" max="1768" width="9.7109375" style="110" customWidth="1"/>
    <col min="1769" max="1769" width="11.140625" style="110" customWidth="1"/>
    <col min="1770" max="2011" width="9.140625" style="110"/>
    <col min="2012" max="2012" width="5.7109375" style="110" customWidth="1"/>
    <col min="2013" max="2013" width="15.28515625" style="110" customWidth="1"/>
    <col min="2014" max="2014" width="5.7109375" style="110" customWidth="1"/>
    <col min="2015" max="2015" width="9.140625" style="110"/>
    <col min="2016" max="2019" width="9.7109375" style="110" customWidth="1"/>
    <col min="2020" max="2020" width="9.42578125" style="110" customWidth="1"/>
    <col min="2021" max="2024" width="9.7109375" style="110" customWidth="1"/>
    <col min="2025" max="2025" width="11.140625" style="110" customWidth="1"/>
    <col min="2026" max="2267" width="9.140625" style="110"/>
    <col min="2268" max="2268" width="5.7109375" style="110" customWidth="1"/>
    <col min="2269" max="2269" width="15.28515625" style="110" customWidth="1"/>
    <col min="2270" max="2270" width="5.7109375" style="110" customWidth="1"/>
    <col min="2271" max="2271" width="9.140625" style="110"/>
    <col min="2272" max="2275" width="9.7109375" style="110" customWidth="1"/>
    <col min="2276" max="2276" width="9.42578125" style="110" customWidth="1"/>
    <col min="2277" max="2280" width="9.7109375" style="110" customWidth="1"/>
    <col min="2281" max="2281" width="11.140625" style="110" customWidth="1"/>
    <col min="2282" max="2523" width="9.140625" style="110"/>
    <col min="2524" max="2524" width="5.7109375" style="110" customWidth="1"/>
    <col min="2525" max="2525" width="15.28515625" style="110" customWidth="1"/>
    <col min="2526" max="2526" width="5.7109375" style="110" customWidth="1"/>
    <col min="2527" max="2527" width="9.140625" style="110"/>
    <col min="2528" max="2531" width="9.7109375" style="110" customWidth="1"/>
    <col min="2532" max="2532" width="9.42578125" style="110" customWidth="1"/>
    <col min="2533" max="2536" width="9.7109375" style="110" customWidth="1"/>
    <col min="2537" max="2537" width="11.140625" style="110" customWidth="1"/>
    <col min="2538" max="2779" width="9.140625" style="110"/>
    <col min="2780" max="2780" width="5.7109375" style="110" customWidth="1"/>
    <col min="2781" max="2781" width="15.28515625" style="110" customWidth="1"/>
    <col min="2782" max="2782" width="5.7109375" style="110" customWidth="1"/>
    <col min="2783" max="2783" width="9.140625" style="110"/>
    <col min="2784" max="2787" width="9.7109375" style="110" customWidth="1"/>
    <col min="2788" max="2788" width="9.42578125" style="110" customWidth="1"/>
    <col min="2789" max="2792" width="9.7109375" style="110" customWidth="1"/>
    <col min="2793" max="2793" width="11.140625" style="110" customWidth="1"/>
    <col min="2794" max="3035" width="9.140625" style="110"/>
    <col min="3036" max="3036" width="5.7109375" style="110" customWidth="1"/>
    <col min="3037" max="3037" width="15.28515625" style="110" customWidth="1"/>
    <col min="3038" max="3038" width="5.7109375" style="110" customWidth="1"/>
    <col min="3039" max="3039" width="9.140625" style="110"/>
    <col min="3040" max="3043" width="9.7109375" style="110" customWidth="1"/>
    <col min="3044" max="3044" width="9.42578125" style="110" customWidth="1"/>
    <col min="3045" max="3048" width="9.7109375" style="110" customWidth="1"/>
    <col min="3049" max="3049" width="11.140625" style="110" customWidth="1"/>
    <col min="3050" max="3291" width="9.140625" style="110"/>
    <col min="3292" max="3292" width="5.7109375" style="110" customWidth="1"/>
    <col min="3293" max="3293" width="15.28515625" style="110" customWidth="1"/>
    <col min="3294" max="3294" width="5.7109375" style="110" customWidth="1"/>
    <col min="3295" max="3295" width="9.140625" style="110"/>
    <col min="3296" max="3299" width="9.7109375" style="110" customWidth="1"/>
    <col min="3300" max="3300" width="9.42578125" style="110" customWidth="1"/>
    <col min="3301" max="3304" width="9.7109375" style="110" customWidth="1"/>
    <col min="3305" max="3305" width="11.140625" style="110" customWidth="1"/>
    <col min="3306" max="3547" width="9.140625" style="110"/>
    <col min="3548" max="3548" width="5.7109375" style="110" customWidth="1"/>
    <col min="3549" max="3549" width="15.28515625" style="110" customWidth="1"/>
    <col min="3550" max="3550" width="5.7109375" style="110" customWidth="1"/>
    <col min="3551" max="3551" width="9.140625" style="110"/>
    <col min="3552" max="3555" width="9.7109375" style="110" customWidth="1"/>
    <col min="3556" max="3556" width="9.42578125" style="110" customWidth="1"/>
    <col min="3557" max="3560" width="9.7109375" style="110" customWidth="1"/>
    <col min="3561" max="3561" width="11.140625" style="110" customWidth="1"/>
    <col min="3562" max="3803" width="9.140625" style="110"/>
    <col min="3804" max="3804" width="5.7109375" style="110" customWidth="1"/>
    <col min="3805" max="3805" width="15.28515625" style="110" customWidth="1"/>
    <col min="3806" max="3806" width="5.7109375" style="110" customWidth="1"/>
    <col min="3807" max="3807" width="9.140625" style="110"/>
    <col min="3808" max="3811" width="9.7109375" style="110" customWidth="1"/>
    <col min="3812" max="3812" width="9.42578125" style="110" customWidth="1"/>
    <col min="3813" max="3816" width="9.7109375" style="110" customWidth="1"/>
    <col min="3817" max="3817" width="11.140625" style="110" customWidth="1"/>
    <col min="3818" max="4059" width="9.140625" style="110"/>
    <col min="4060" max="4060" width="5.7109375" style="110" customWidth="1"/>
    <col min="4061" max="4061" width="15.28515625" style="110" customWidth="1"/>
    <col min="4062" max="4062" width="5.7109375" style="110" customWidth="1"/>
    <col min="4063" max="4063" width="9.140625" style="110"/>
    <col min="4064" max="4067" width="9.7109375" style="110" customWidth="1"/>
    <col min="4068" max="4068" width="9.42578125" style="110" customWidth="1"/>
    <col min="4069" max="4072" width="9.7109375" style="110" customWidth="1"/>
    <col min="4073" max="4073" width="11.140625" style="110" customWidth="1"/>
    <col min="4074" max="4315" width="9.140625" style="110"/>
    <col min="4316" max="4316" width="5.7109375" style="110" customWidth="1"/>
    <col min="4317" max="4317" width="15.28515625" style="110" customWidth="1"/>
    <col min="4318" max="4318" width="5.7109375" style="110" customWidth="1"/>
    <col min="4319" max="4319" width="9.140625" style="110"/>
    <col min="4320" max="4323" width="9.7109375" style="110" customWidth="1"/>
    <col min="4324" max="4324" width="9.42578125" style="110" customWidth="1"/>
    <col min="4325" max="4328" width="9.7109375" style="110" customWidth="1"/>
    <col min="4329" max="4329" width="11.140625" style="110" customWidth="1"/>
    <col min="4330" max="4571" width="9.140625" style="110"/>
    <col min="4572" max="4572" width="5.7109375" style="110" customWidth="1"/>
    <col min="4573" max="4573" width="15.28515625" style="110" customWidth="1"/>
    <col min="4574" max="4574" width="5.7109375" style="110" customWidth="1"/>
    <col min="4575" max="4575" width="9.140625" style="110"/>
    <col min="4576" max="4579" width="9.7109375" style="110" customWidth="1"/>
    <col min="4580" max="4580" width="9.42578125" style="110" customWidth="1"/>
    <col min="4581" max="4584" width="9.7109375" style="110" customWidth="1"/>
    <col min="4585" max="4585" width="11.140625" style="110" customWidth="1"/>
    <col min="4586" max="4827" width="9.140625" style="110"/>
    <col min="4828" max="4828" width="5.7109375" style="110" customWidth="1"/>
    <col min="4829" max="4829" width="15.28515625" style="110" customWidth="1"/>
    <col min="4830" max="4830" width="5.7109375" style="110" customWidth="1"/>
    <col min="4831" max="4831" width="9.140625" style="110"/>
    <col min="4832" max="4835" width="9.7109375" style="110" customWidth="1"/>
    <col min="4836" max="4836" width="9.42578125" style="110" customWidth="1"/>
    <col min="4837" max="4840" width="9.7109375" style="110" customWidth="1"/>
    <col min="4841" max="4841" width="11.140625" style="110" customWidth="1"/>
    <col min="4842" max="5083" width="9.140625" style="110"/>
    <col min="5084" max="5084" width="5.7109375" style="110" customWidth="1"/>
    <col min="5085" max="5085" width="15.28515625" style="110" customWidth="1"/>
    <col min="5086" max="5086" width="5.7109375" style="110" customWidth="1"/>
    <col min="5087" max="5087" width="9.140625" style="110"/>
    <col min="5088" max="5091" width="9.7109375" style="110" customWidth="1"/>
    <col min="5092" max="5092" width="9.42578125" style="110" customWidth="1"/>
    <col min="5093" max="5096" width="9.7109375" style="110" customWidth="1"/>
    <col min="5097" max="5097" width="11.140625" style="110" customWidth="1"/>
    <col min="5098" max="5339" width="9.140625" style="110"/>
    <col min="5340" max="5340" width="5.7109375" style="110" customWidth="1"/>
    <col min="5341" max="5341" width="15.28515625" style="110" customWidth="1"/>
    <col min="5342" max="5342" width="5.7109375" style="110" customWidth="1"/>
    <col min="5343" max="5343" width="9.140625" style="110"/>
    <col min="5344" max="5347" width="9.7109375" style="110" customWidth="1"/>
    <col min="5348" max="5348" width="9.42578125" style="110" customWidth="1"/>
    <col min="5349" max="5352" width="9.7109375" style="110" customWidth="1"/>
    <col min="5353" max="5353" width="11.140625" style="110" customWidth="1"/>
    <col min="5354" max="5595" width="9.140625" style="110"/>
    <col min="5596" max="5596" width="5.7109375" style="110" customWidth="1"/>
    <col min="5597" max="5597" width="15.28515625" style="110" customWidth="1"/>
    <col min="5598" max="5598" width="5.7109375" style="110" customWidth="1"/>
    <col min="5599" max="5599" width="9.140625" style="110"/>
    <col min="5600" max="5603" width="9.7109375" style="110" customWidth="1"/>
    <col min="5604" max="5604" width="9.42578125" style="110" customWidth="1"/>
    <col min="5605" max="5608" width="9.7109375" style="110" customWidth="1"/>
    <col min="5609" max="5609" width="11.140625" style="110" customWidth="1"/>
    <col min="5610" max="5851" width="9.140625" style="110"/>
    <col min="5852" max="5852" width="5.7109375" style="110" customWidth="1"/>
    <col min="5853" max="5853" width="15.28515625" style="110" customWidth="1"/>
    <col min="5854" max="5854" width="5.7109375" style="110" customWidth="1"/>
    <col min="5855" max="5855" width="9.140625" style="110"/>
    <col min="5856" max="5859" width="9.7109375" style="110" customWidth="1"/>
    <col min="5860" max="5860" width="9.42578125" style="110" customWidth="1"/>
    <col min="5861" max="5864" width="9.7109375" style="110" customWidth="1"/>
    <col min="5865" max="5865" width="11.140625" style="110" customWidth="1"/>
    <col min="5866" max="6107" width="9.140625" style="110"/>
    <col min="6108" max="6108" width="5.7109375" style="110" customWidth="1"/>
    <col min="6109" max="6109" width="15.28515625" style="110" customWidth="1"/>
    <col min="6110" max="6110" width="5.7109375" style="110" customWidth="1"/>
    <col min="6111" max="6111" width="9.140625" style="110"/>
    <col min="6112" max="6115" width="9.7109375" style="110" customWidth="1"/>
    <col min="6116" max="6116" width="9.42578125" style="110" customWidth="1"/>
    <col min="6117" max="6120" width="9.7109375" style="110" customWidth="1"/>
    <col min="6121" max="6121" width="11.140625" style="110" customWidth="1"/>
    <col min="6122" max="6363" width="9.140625" style="110"/>
    <col min="6364" max="6364" width="5.7109375" style="110" customWidth="1"/>
    <col min="6365" max="6365" width="15.28515625" style="110" customWidth="1"/>
    <col min="6366" max="6366" width="5.7109375" style="110" customWidth="1"/>
    <col min="6367" max="6367" width="9.140625" style="110"/>
    <col min="6368" max="6371" width="9.7109375" style="110" customWidth="1"/>
    <col min="6372" max="6372" width="9.42578125" style="110" customWidth="1"/>
    <col min="6373" max="6376" width="9.7109375" style="110" customWidth="1"/>
    <col min="6377" max="6377" width="11.140625" style="110" customWidth="1"/>
    <col min="6378" max="6619" width="9.140625" style="110"/>
    <col min="6620" max="6620" width="5.7109375" style="110" customWidth="1"/>
    <col min="6621" max="6621" width="15.28515625" style="110" customWidth="1"/>
    <col min="6622" max="6622" width="5.7109375" style="110" customWidth="1"/>
    <col min="6623" max="6623" width="9.140625" style="110"/>
    <col min="6624" max="6627" width="9.7109375" style="110" customWidth="1"/>
    <col min="6628" max="6628" width="9.42578125" style="110" customWidth="1"/>
    <col min="6629" max="6632" width="9.7109375" style="110" customWidth="1"/>
    <col min="6633" max="6633" width="11.140625" style="110" customWidth="1"/>
    <col min="6634" max="6875" width="9.140625" style="110"/>
    <col min="6876" max="6876" width="5.7109375" style="110" customWidth="1"/>
    <col min="6877" max="6877" width="15.28515625" style="110" customWidth="1"/>
    <col min="6878" max="6878" width="5.7109375" style="110" customWidth="1"/>
    <col min="6879" max="6879" width="9.140625" style="110"/>
    <col min="6880" max="6883" width="9.7109375" style="110" customWidth="1"/>
    <col min="6884" max="6884" width="9.42578125" style="110" customWidth="1"/>
    <col min="6885" max="6888" width="9.7109375" style="110" customWidth="1"/>
    <col min="6889" max="6889" width="11.140625" style="110" customWidth="1"/>
    <col min="6890" max="7131" width="9.140625" style="110"/>
    <col min="7132" max="7132" width="5.7109375" style="110" customWidth="1"/>
    <col min="7133" max="7133" width="15.28515625" style="110" customWidth="1"/>
    <col min="7134" max="7134" width="5.7109375" style="110" customWidth="1"/>
    <col min="7135" max="7135" width="9.140625" style="110"/>
    <col min="7136" max="7139" width="9.7109375" style="110" customWidth="1"/>
    <col min="7140" max="7140" width="9.42578125" style="110" customWidth="1"/>
    <col min="7141" max="7144" width="9.7109375" style="110" customWidth="1"/>
    <col min="7145" max="7145" width="11.140625" style="110" customWidth="1"/>
    <col min="7146" max="7387" width="9.140625" style="110"/>
    <col min="7388" max="7388" width="5.7109375" style="110" customWidth="1"/>
    <col min="7389" max="7389" width="15.28515625" style="110" customWidth="1"/>
    <col min="7390" max="7390" width="5.7109375" style="110" customWidth="1"/>
    <col min="7391" max="7391" width="9.140625" style="110"/>
    <col min="7392" max="7395" width="9.7109375" style="110" customWidth="1"/>
    <col min="7396" max="7396" width="9.42578125" style="110" customWidth="1"/>
    <col min="7397" max="7400" width="9.7109375" style="110" customWidth="1"/>
    <col min="7401" max="7401" width="11.140625" style="110" customWidth="1"/>
    <col min="7402" max="7643" width="9.140625" style="110"/>
    <col min="7644" max="7644" width="5.7109375" style="110" customWidth="1"/>
    <col min="7645" max="7645" width="15.28515625" style="110" customWidth="1"/>
    <col min="7646" max="7646" width="5.7109375" style="110" customWidth="1"/>
    <col min="7647" max="7647" width="9.140625" style="110"/>
    <col min="7648" max="7651" width="9.7109375" style="110" customWidth="1"/>
    <col min="7652" max="7652" width="9.42578125" style="110" customWidth="1"/>
    <col min="7653" max="7656" width="9.7109375" style="110" customWidth="1"/>
    <col min="7657" max="7657" width="11.140625" style="110" customWidth="1"/>
    <col min="7658" max="7899" width="9.140625" style="110"/>
    <col min="7900" max="7900" width="5.7109375" style="110" customWidth="1"/>
    <col min="7901" max="7901" width="15.28515625" style="110" customWidth="1"/>
    <col min="7902" max="7902" width="5.7109375" style="110" customWidth="1"/>
    <col min="7903" max="7903" width="9.140625" style="110"/>
    <col min="7904" max="7907" width="9.7109375" style="110" customWidth="1"/>
    <col min="7908" max="7908" width="9.42578125" style="110" customWidth="1"/>
    <col min="7909" max="7912" width="9.7109375" style="110" customWidth="1"/>
    <col min="7913" max="7913" width="11.140625" style="110" customWidth="1"/>
    <col min="7914" max="8155" width="9.140625" style="110"/>
    <col min="8156" max="8156" width="5.7109375" style="110" customWidth="1"/>
    <col min="8157" max="8157" width="15.28515625" style="110" customWidth="1"/>
    <col min="8158" max="8158" width="5.7109375" style="110" customWidth="1"/>
    <col min="8159" max="8159" width="9.140625" style="110"/>
    <col min="8160" max="8163" width="9.7109375" style="110" customWidth="1"/>
    <col min="8164" max="8164" width="9.42578125" style="110" customWidth="1"/>
    <col min="8165" max="8168" width="9.7109375" style="110" customWidth="1"/>
    <col min="8169" max="8169" width="11.140625" style="110" customWidth="1"/>
    <col min="8170" max="8411" width="9.140625" style="110"/>
    <col min="8412" max="8412" width="5.7109375" style="110" customWidth="1"/>
    <col min="8413" max="8413" width="15.28515625" style="110" customWidth="1"/>
    <col min="8414" max="8414" width="5.7109375" style="110" customWidth="1"/>
    <col min="8415" max="8415" width="9.140625" style="110"/>
    <col min="8416" max="8419" width="9.7109375" style="110" customWidth="1"/>
    <col min="8420" max="8420" width="9.42578125" style="110" customWidth="1"/>
    <col min="8421" max="8424" width="9.7109375" style="110" customWidth="1"/>
    <col min="8425" max="8425" width="11.140625" style="110" customWidth="1"/>
    <col min="8426" max="8667" width="9.140625" style="110"/>
    <col min="8668" max="8668" width="5.7109375" style="110" customWidth="1"/>
    <col min="8669" max="8669" width="15.28515625" style="110" customWidth="1"/>
    <col min="8670" max="8670" width="5.7109375" style="110" customWidth="1"/>
    <col min="8671" max="8671" width="9.140625" style="110"/>
    <col min="8672" max="8675" width="9.7109375" style="110" customWidth="1"/>
    <col min="8676" max="8676" width="9.42578125" style="110" customWidth="1"/>
    <col min="8677" max="8680" width="9.7109375" style="110" customWidth="1"/>
    <col min="8681" max="8681" width="11.140625" style="110" customWidth="1"/>
    <col min="8682" max="8923" width="9.140625" style="110"/>
    <col min="8924" max="8924" width="5.7109375" style="110" customWidth="1"/>
    <col min="8925" max="8925" width="15.28515625" style="110" customWidth="1"/>
    <col min="8926" max="8926" width="5.7109375" style="110" customWidth="1"/>
    <col min="8927" max="8927" width="9.140625" style="110"/>
    <col min="8928" max="8931" width="9.7109375" style="110" customWidth="1"/>
    <col min="8932" max="8932" width="9.42578125" style="110" customWidth="1"/>
    <col min="8933" max="8936" width="9.7109375" style="110" customWidth="1"/>
    <col min="8937" max="8937" width="11.140625" style="110" customWidth="1"/>
    <col min="8938" max="9179" width="9.140625" style="110"/>
    <col min="9180" max="9180" width="5.7109375" style="110" customWidth="1"/>
    <col min="9181" max="9181" width="15.28515625" style="110" customWidth="1"/>
    <col min="9182" max="9182" width="5.7109375" style="110" customWidth="1"/>
    <col min="9183" max="9183" width="9.140625" style="110"/>
    <col min="9184" max="9187" width="9.7109375" style="110" customWidth="1"/>
    <col min="9188" max="9188" width="9.42578125" style="110" customWidth="1"/>
    <col min="9189" max="9192" width="9.7109375" style="110" customWidth="1"/>
    <col min="9193" max="9193" width="11.140625" style="110" customWidth="1"/>
    <col min="9194" max="9435" width="9.140625" style="110"/>
    <col min="9436" max="9436" width="5.7109375" style="110" customWidth="1"/>
    <col min="9437" max="9437" width="15.28515625" style="110" customWidth="1"/>
    <col min="9438" max="9438" width="5.7109375" style="110" customWidth="1"/>
    <col min="9439" max="9439" width="9.140625" style="110"/>
    <col min="9440" max="9443" width="9.7109375" style="110" customWidth="1"/>
    <col min="9444" max="9444" width="9.42578125" style="110" customWidth="1"/>
    <col min="9445" max="9448" width="9.7109375" style="110" customWidth="1"/>
    <col min="9449" max="9449" width="11.140625" style="110" customWidth="1"/>
    <col min="9450" max="9691" width="9.140625" style="110"/>
    <col min="9692" max="9692" width="5.7109375" style="110" customWidth="1"/>
    <col min="9693" max="9693" width="15.28515625" style="110" customWidth="1"/>
    <col min="9694" max="9694" width="5.7109375" style="110" customWidth="1"/>
    <col min="9695" max="9695" width="9.140625" style="110"/>
    <col min="9696" max="9699" width="9.7109375" style="110" customWidth="1"/>
    <col min="9700" max="9700" width="9.42578125" style="110" customWidth="1"/>
    <col min="9701" max="9704" width="9.7109375" style="110" customWidth="1"/>
    <col min="9705" max="9705" width="11.140625" style="110" customWidth="1"/>
    <col min="9706" max="9947" width="9.140625" style="110"/>
    <col min="9948" max="9948" width="5.7109375" style="110" customWidth="1"/>
    <col min="9949" max="9949" width="15.28515625" style="110" customWidth="1"/>
    <col min="9950" max="9950" width="5.7109375" style="110" customWidth="1"/>
    <col min="9951" max="9951" width="9.140625" style="110"/>
    <col min="9952" max="9955" width="9.7109375" style="110" customWidth="1"/>
    <col min="9956" max="9956" width="9.42578125" style="110" customWidth="1"/>
    <col min="9957" max="9960" width="9.7109375" style="110" customWidth="1"/>
    <col min="9961" max="9961" width="11.140625" style="110" customWidth="1"/>
    <col min="9962" max="10203" width="9.140625" style="110"/>
    <col min="10204" max="10204" width="5.7109375" style="110" customWidth="1"/>
    <col min="10205" max="10205" width="15.28515625" style="110" customWidth="1"/>
    <col min="10206" max="10206" width="5.7109375" style="110" customWidth="1"/>
    <col min="10207" max="10207" width="9.140625" style="110"/>
    <col min="10208" max="10211" width="9.7109375" style="110" customWidth="1"/>
    <col min="10212" max="10212" width="9.42578125" style="110" customWidth="1"/>
    <col min="10213" max="10216" width="9.7109375" style="110" customWidth="1"/>
    <col min="10217" max="10217" width="11.140625" style="110" customWidth="1"/>
    <col min="10218" max="10459" width="9.140625" style="110"/>
    <col min="10460" max="10460" width="5.7109375" style="110" customWidth="1"/>
    <col min="10461" max="10461" width="15.28515625" style="110" customWidth="1"/>
    <col min="10462" max="10462" width="5.7109375" style="110" customWidth="1"/>
    <col min="10463" max="10463" width="9.140625" style="110"/>
    <col min="10464" max="10467" width="9.7109375" style="110" customWidth="1"/>
    <col min="10468" max="10468" width="9.42578125" style="110" customWidth="1"/>
    <col min="10469" max="10472" width="9.7109375" style="110" customWidth="1"/>
    <col min="10473" max="10473" width="11.140625" style="110" customWidth="1"/>
    <col min="10474" max="10715" width="9.140625" style="110"/>
    <col min="10716" max="10716" width="5.7109375" style="110" customWidth="1"/>
    <col min="10717" max="10717" width="15.28515625" style="110" customWidth="1"/>
    <col min="10718" max="10718" width="5.7109375" style="110" customWidth="1"/>
    <col min="10719" max="10719" width="9.140625" style="110"/>
    <col min="10720" max="10723" width="9.7109375" style="110" customWidth="1"/>
    <col min="10724" max="10724" width="9.42578125" style="110" customWidth="1"/>
    <col min="10725" max="10728" width="9.7109375" style="110" customWidth="1"/>
    <col min="10729" max="10729" width="11.140625" style="110" customWidth="1"/>
    <col min="10730" max="10971" width="9.140625" style="110"/>
    <col min="10972" max="10972" width="5.7109375" style="110" customWidth="1"/>
    <col min="10973" max="10973" width="15.28515625" style="110" customWidth="1"/>
    <col min="10974" max="10974" width="5.7109375" style="110" customWidth="1"/>
    <col min="10975" max="10975" width="9.140625" style="110"/>
    <col min="10976" max="10979" width="9.7109375" style="110" customWidth="1"/>
    <col min="10980" max="10980" width="9.42578125" style="110" customWidth="1"/>
    <col min="10981" max="10984" width="9.7109375" style="110" customWidth="1"/>
    <col min="10985" max="10985" width="11.140625" style="110" customWidth="1"/>
    <col min="10986" max="11227" width="9.140625" style="110"/>
    <col min="11228" max="11228" width="5.7109375" style="110" customWidth="1"/>
    <col min="11229" max="11229" width="15.28515625" style="110" customWidth="1"/>
    <col min="11230" max="11230" width="5.7109375" style="110" customWidth="1"/>
    <col min="11231" max="11231" width="9.140625" style="110"/>
    <col min="11232" max="11235" width="9.7109375" style="110" customWidth="1"/>
    <col min="11236" max="11236" width="9.42578125" style="110" customWidth="1"/>
    <col min="11237" max="11240" width="9.7109375" style="110" customWidth="1"/>
    <col min="11241" max="11241" width="11.140625" style="110" customWidth="1"/>
    <col min="11242" max="11483" width="9.140625" style="110"/>
    <col min="11484" max="11484" width="5.7109375" style="110" customWidth="1"/>
    <col min="11485" max="11485" width="15.28515625" style="110" customWidth="1"/>
    <col min="11486" max="11486" width="5.7109375" style="110" customWidth="1"/>
    <col min="11487" max="11487" width="9.140625" style="110"/>
    <col min="11488" max="11491" width="9.7109375" style="110" customWidth="1"/>
    <col min="11492" max="11492" width="9.42578125" style="110" customWidth="1"/>
    <col min="11493" max="11496" width="9.7109375" style="110" customWidth="1"/>
    <col min="11497" max="11497" width="11.140625" style="110" customWidth="1"/>
    <col min="11498" max="11739" width="9.140625" style="110"/>
    <col min="11740" max="11740" width="5.7109375" style="110" customWidth="1"/>
    <col min="11741" max="11741" width="15.28515625" style="110" customWidth="1"/>
    <col min="11742" max="11742" width="5.7109375" style="110" customWidth="1"/>
    <col min="11743" max="11743" width="9.140625" style="110"/>
    <col min="11744" max="11747" width="9.7109375" style="110" customWidth="1"/>
    <col min="11748" max="11748" width="9.42578125" style="110" customWidth="1"/>
    <col min="11749" max="11752" width="9.7109375" style="110" customWidth="1"/>
    <col min="11753" max="11753" width="11.140625" style="110" customWidth="1"/>
    <col min="11754" max="11995" width="9.140625" style="110"/>
    <col min="11996" max="11996" width="5.7109375" style="110" customWidth="1"/>
    <col min="11997" max="11997" width="15.28515625" style="110" customWidth="1"/>
    <col min="11998" max="11998" width="5.7109375" style="110" customWidth="1"/>
    <col min="11999" max="11999" width="9.140625" style="110"/>
    <col min="12000" max="12003" width="9.7109375" style="110" customWidth="1"/>
    <col min="12004" max="12004" width="9.42578125" style="110" customWidth="1"/>
    <col min="12005" max="12008" width="9.7109375" style="110" customWidth="1"/>
    <col min="12009" max="12009" width="11.140625" style="110" customWidth="1"/>
    <col min="12010" max="12251" width="9.140625" style="110"/>
    <col min="12252" max="12252" width="5.7109375" style="110" customWidth="1"/>
    <col min="12253" max="12253" width="15.28515625" style="110" customWidth="1"/>
    <col min="12254" max="12254" width="5.7109375" style="110" customWidth="1"/>
    <col min="12255" max="12255" width="9.140625" style="110"/>
    <col min="12256" max="12259" width="9.7109375" style="110" customWidth="1"/>
    <col min="12260" max="12260" width="9.42578125" style="110" customWidth="1"/>
    <col min="12261" max="12264" width="9.7109375" style="110" customWidth="1"/>
    <col min="12265" max="12265" width="11.140625" style="110" customWidth="1"/>
    <col min="12266" max="12507" width="9.140625" style="110"/>
    <col min="12508" max="12508" width="5.7109375" style="110" customWidth="1"/>
    <col min="12509" max="12509" width="15.28515625" style="110" customWidth="1"/>
    <col min="12510" max="12510" width="5.7109375" style="110" customWidth="1"/>
    <col min="12511" max="12511" width="9.140625" style="110"/>
    <col min="12512" max="12515" width="9.7109375" style="110" customWidth="1"/>
    <col min="12516" max="12516" width="9.42578125" style="110" customWidth="1"/>
    <col min="12517" max="12520" width="9.7109375" style="110" customWidth="1"/>
    <col min="12521" max="12521" width="11.140625" style="110" customWidth="1"/>
    <col min="12522" max="12763" width="9.140625" style="110"/>
    <col min="12764" max="12764" width="5.7109375" style="110" customWidth="1"/>
    <col min="12765" max="12765" width="15.28515625" style="110" customWidth="1"/>
    <col min="12766" max="12766" width="5.7109375" style="110" customWidth="1"/>
    <col min="12767" max="12767" width="9.140625" style="110"/>
    <col min="12768" max="12771" width="9.7109375" style="110" customWidth="1"/>
    <col min="12772" max="12772" width="9.42578125" style="110" customWidth="1"/>
    <col min="12773" max="12776" width="9.7109375" style="110" customWidth="1"/>
    <col min="12777" max="12777" width="11.140625" style="110" customWidth="1"/>
    <col min="12778" max="13019" width="9.140625" style="110"/>
    <col min="13020" max="13020" width="5.7109375" style="110" customWidth="1"/>
    <col min="13021" max="13021" width="15.28515625" style="110" customWidth="1"/>
    <col min="13022" max="13022" width="5.7109375" style="110" customWidth="1"/>
    <col min="13023" max="13023" width="9.140625" style="110"/>
    <col min="13024" max="13027" width="9.7109375" style="110" customWidth="1"/>
    <col min="13028" max="13028" width="9.42578125" style="110" customWidth="1"/>
    <col min="13029" max="13032" width="9.7109375" style="110" customWidth="1"/>
    <col min="13033" max="13033" width="11.140625" style="110" customWidth="1"/>
    <col min="13034" max="13275" width="9.140625" style="110"/>
    <col min="13276" max="13276" width="5.7109375" style="110" customWidth="1"/>
    <col min="13277" max="13277" width="15.28515625" style="110" customWidth="1"/>
    <col min="13278" max="13278" width="5.7109375" style="110" customWidth="1"/>
    <col min="13279" max="13279" width="9.140625" style="110"/>
    <col min="13280" max="13283" width="9.7109375" style="110" customWidth="1"/>
    <col min="13284" max="13284" width="9.42578125" style="110" customWidth="1"/>
    <col min="13285" max="13288" width="9.7109375" style="110" customWidth="1"/>
    <col min="13289" max="13289" width="11.140625" style="110" customWidth="1"/>
    <col min="13290" max="13531" width="9.140625" style="110"/>
    <col min="13532" max="13532" width="5.7109375" style="110" customWidth="1"/>
    <col min="13533" max="13533" width="15.28515625" style="110" customWidth="1"/>
    <col min="13534" max="13534" width="5.7109375" style="110" customWidth="1"/>
    <col min="13535" max="13535" width="9.140625" style="110"/>
    <col min="13536" max="13539" width="9.7109375" style="110" customWidth="1"/>
    <col min="13540" max="13540" width="9.42578125" style="110" customWidth="1"/>
    <col min="13541" max="13544" width="9.7109375" style="110" customWidth="1"/>
    <col min="13545" max="13545" width="11.140625" style="110" customWidth="1"/>
    <col min="13546" max="13787" width="9.140625" style="110"/>
    <col min="13788" max="13788" width="5.7109375" style="110" customWidth="1"/>
    <col min="13789" max="13789" width="15.28515625" style="110" customWidth="1"/>
    <col min="13790" max="13790" width="5.7109375" style="110" customWidth="1"/>
    <col min="13791" max="13791" width="9.140625" style="110"/>
    <col min="13792" max="13795" width="9.7109375" style="110" customWidth="1"/>
    <col min="13796" max="13796" width="9.42578125" style="110" customWidth="1"/>
    <col min="13797" max="13800" width="9.7109375" style="110" customWidth="1"/>
    <col min="13801" max="13801" width="11.140625" style="110" customWidth="1"/>
    <col min="13802" max="14043" width="9.140625" style="110"/>
    <col min="14044" max="14044" width="5.7109375" style="110" customWidth="1"/>
    <col min="14045" max="14045" width="15.28515625" style="110" customWidth="1"/>
    <col min="14046" max="14046" width="5.7109375" style="110" customWidth="1"/>
    <col min="14047" max="14047" width="9.140625" style="110"/>
    <col min="14048" max="14051" width="9.7109375" style="110" customWidth="1"/>
    <col min="14052" max="14052" width="9.42578125" style="110" customWidth="1"/>
    <col min="14053" max="14056" width="9.7109375" style="110" customWidth="1"/>
    <col min="14057" max="14057" width="11.140625" style="110" customWidth="1"/>
    <col min="14058" max="14299" width="9.140625" style="110"/>
    <col min="14300" max="14300" width="5.7109375" style="110" customWidth="1"/>
    <col min="14301" max="14301" width="15.28515625" style="110" customWidth="1"/>
    <col min="14302" max="14302" width="5.7109375" style="110" customWidth="1"/>
    <col min="14303" max="14303" width="9.140625" style="110"/>
    <col min="14304" max="14307" width="9.7109375" style="110" customWidth="1"/>
    <col min="14308" max="14308" width="9.42578125" style="110" customWidth="1"/>
    <col min="14309" max="14312" width="9.7109375" style="110" customWidth="1"/>
    <col min="14313" max="14313" width="11.140625" style="110" customWidth="1"/>
    <col min="14314" max="14555" width="9.140625" style="110"/>
    <col min="14556" max="14556" width="5.7109375" style="110" customWidth="1"/>
    <col min="14557" max="14557" width="15.28515625" style="110" customWidth="1"/>
    <col min="14558" max="14558" width="5.7109375" style="110" customWidth="1"/>
    <col min="14559" max="14559" width="9.140625" style="110"/>
    <col min="14560" max="14563" width="9.7109375" style="110" customWidth="1"/>
    <col min="14564" max="14564" width="9.42578125" style="110" customWidth="1"/>
    <col min="14565" max="14568" width="9.7109375" style="110" customWidth="1"/>
    <col min="14569" max="14569" width="11.140625" style="110" customWidth="1"/>
    <col min="14570" max="14811" width="9.140625" style="110"/>
    <col min="14812" max="14812" width="5.7109375" style="110" customWidth="1"/>
    <col min="14813" max="14813" width="15.28515625" style="110" customWidth="1"/>
    <col min="14814" max="14814" width="5.7109375" style="110" customWidth="1"/>
    <col min="14815" max="14815" width="9.140625" style="110"/>
    <col min="14816" max="14819" width="9.7109375" style="110" customWidth="1"/>
    <col min="14820" max="14820" width="9.42578125" style="110" customWidth="1"/>
    <col min="14821" max="14824" width="9.7109375" style="110" customWidth="1"/>
    <col min="14825" max="14825" width="11.140625" style="110" customWidth="1"/>
    <col min="14826" max="15067" width="9.140625" style="110"/>
    <col min="15068" max="15068" width="5.7109375" style="110" customWidth="1"/>
    <col min="15069" max="15069" width="15.28515625" style="110" customWidth="1"/>
    <col min="15070" max="15070" width="5.7109375" style="110" customWidth="1"/>
    <col min="15071" max="15071" width="9.140625" style="110"/>
    <col min="15072" max="15075" width="9.7109375" style="110" customWidth="1"/>
    <col min="15076" max="15076" width="9.42578125" style="110" customWidth="1"/>
    <col min="15077" max="15080" width="9.7109375" style="110" customWidth="1"/>
    <col min="15081" max="15081" width="11.140625" style="110" customWidth="1"/>
    <col min="15082" max="15323" width="9.140625" style="110"/>
    <col min="15324" max="15324" width="5.7109375" style="110" customWidth="1"/>
    <col min="15325" max="15325" width="15.28515625" style="110" customWidth="1"/>
    <col min="15326" max="15326" width="5.7109375" style="110" customWidth="1"/>
    <col min="15327" max="15327" width="9.140625" style="110"/>
    <col min="15328" max="15331" width="9.7109375" style="110" customWidth="1"/>
    <col min="15332" max="15332" width="9.42578125" style="110" customWidth="1"/>
    <col min="15333" max="15336" width="9.7109375" style="110" customWidth="1"/>
    <col min="15337" max="15337" width="11.140625" style="110" customWidth="1"/>
    <col min="15338" max="15579" width="9.140625" style="110"/>
    <col min="15580" max="15580" width="5.7109375" style="110" customWidth="1"/>
    <col min="15581" max="15581" width="15.28515625" style="110" customWidth="1"/>
    <col min="15582" max="15582" width="5.7109375" style="110" customWidth="1"/>
    <col min="15583" max="15583" width="9.140625" style="110"/>
    <col min="15584" max="15587" width="9.7109375" style="110" customWidth="1"/>
    <col min="15588" max="15588" width="9.42578125" style="110" customWidth="1"/>
    <col min="15589" max="15592" width="9.7109375" style="110" customWidth="1"/>
    <col min="15593" max="15593" width="11.140625" style="110" customWidth="1"/>
    <col min="15594" max="15835" width="9.140625" style="110"/>
    <col min="15836" max="15836" width="5.7109375" style="110" customWidth="1"/>
    <col min="15837" max="15837" width="15.28515625" style="110" customWidth="1"/>
    <col min="15838" max="15838" width="5.7109375" style="110" customWidth="1"/>
    <col min="15839" max="15839" width="9.140625" style="110"/>
    <col min="15840" max="15843" width="9.7109375" style="110" customWidth="1"/>
    <col min="15844" max="15844" width="9.42578125" style="110" customWidth="1"/>
    <col min="15845" max="15848" width="9.7109375" style="110" customWidth="1"/>
    <col min="15849" max="15849" width="11.140625" style="110" customWidth="1"/>
    <col min="15850" max="16091" width="9.140625" style="110"/>
    <col min="16092" max="16092" width="5.7109375" style="110" customWidth="1"/>
    <col min="16093" max="16093" width="15.28515625" style="110" customWidth="1"/>
    <col min="16094" max="16094" width="5.7109375" style="110" customWidth="1"/>
    <col min="16095" max="16095" width="9.140625" style="110"/>
    <col min="16096" max="16099" width="9.7109375" style="110" customWidth="1"/>
    <col min="16100" max="16100" width="9.42578125" style="110" customWidth="1"/>
    <col min="16101" max="16104" width="9.7109375" style="110" customWidth="1"/>
    <col min="16105" max="16105" width="11.140625" style="110" customWidth="1"/>
    <col min="16106" max="16384" width="9.140625" style="110"/>
  </cols>
  <sheetData>
    <row r="1" spans="1:14" s="114" customFormat="1" ht="13.5" customHeight="1" x14ac:dyDescent="0.15">
      <c r="A1" s="113"/>
      <c r="B1" s="113"/>
      <c r="C1" s="113"/>
      <c r="D1" s="113"/>
      <c r="E1" s="113"/>
      <c r="F1" s="113"/>
      <c r="G1" s="113"/>
      <c r="I1" s="113"/>
      <c r="N1" s="115" t="s">
        <v>533</v>
      </c>
    </row>
    <row r="2" spans="1:14" ht="13.5" customHeight="1" x14ac:dyDescent="0.15">
      <c r="A2" s="111" t="s">
        <v>575</v>
      </c>
    </row>
    <row r="3" spans="1:14" ht="13.5" customHeight="1" x14ac:dyDescent="0.15">
      <c r="A3" s="111"/>
    </row>
    <row r="4" spans="1:14" ht="13.5" customHeight="1" x14ac:dyDescent="0.15">
      <c r="A4" s="110" t="s">
        <v>500</v>
      </c>
      <c r="D4" s="112" t="s">
        <v>102</v>
      </c>
    </row>
    <row r="5" spans="1:14" s="114" customFormat="1" ht="13.5" customHeight="1" x14ac:dyDescent="0.15">
      <c r="A5" s="922" t="s">
        <v>103</v>
      </c>
      <c r="B5" s="970" t="s">
        <v>104</v>
      </c>
      <c r="C5" s="926" t="s">
        <v>117</v>
      </c>
      <c r="D5" s="972" t="s">
        <v>118</v>
      </c>
      <c r="E5" s="972"/>
      <c r="F5" s="972"/>
      <c r="G5" s="972"/>
      <c r="H5" s="972"/>
      <c r="I5" s="972" t="s">
        <v>119</v>
      </c>
      <c r="J5" s="972"/>
      <c r="K5" s="972"/>
      <c r="L5" s="972"/>
      <c r="M5" s="972"/>
      <c r="N5" s="973"/>
    </row>
    <row r="6" spans="1:14" s="114" customFormat="1" ht="13.5" customHeight="1" x14ac:dyDescent="0.15">
      <c r="A6" s="923"/>
      <c r="B6" s="953"/>
      <c r="C6" s="927"/>
      <c r="D6" s="974" t="s">
        <v>120</v>
      </c>
      <c r="E6" s="937" t="s">
        <v>592</v>
      </c>
      <c r="F6" s="937" t="s">
        <v>593</v>
      </c>
      <c r="G6" s="962" t="s">
        <v>782</v>
      </c>
      <c r="H6" s="975" t="s">
        <v>121</v>
      </c>
      <c r="I6" s="974" t="s">
        <v>120</v>
      </c>
      <c r="J6" s="937" t="s">
        <v>592</v>
      </c>
      <c r="K6" s="937" t="s">
        <v>593</v>
      </c>
      <c r="L6" s="962" t="s">
        <v>782</v>
      </c>
      <c r="M6" s="937" t="s">
        <v>121</v>
      </c>
      <c r="N6" s="937" t="s">
        <v>122</v>
      </c>
    </row>
    <row r="7" spans="1:14" s="114" customFormat="1" ht="13.5" customHeight="1" thickBot="1" x14ac:dyDescent="0.2">
      <c r="A7" s="925"/>
      <c r="B7" s="971"/>
      <c r="C7" s="928"/>
      <c r="D7" s="967"/>
      <c r="E7" s="961"/>
      <c r="F7" s="961"/>
      <c r="G7" s="963"/>
      <c r="H7" s="976"/>
      <c r="I7" s="967"/>
      <c r="J7" s="961"/>
      <c r="K7" s="961"/>
      <c r="L7" s="963"/>
      <c r="M7" s="961"/>
      <c r="N7" s="961"/>
    </row>
    <row r="8" spans="1:14" s="114" customFormat="1" ht="13.5" customHeight="1" thickTop="1" thickBot="1" x14ac:dyDescent="0.2">
      <c r="A8" s="964">
        <v>1</v>
      </c>
      <c r="B8" s="965" t="s">
        <v>449</v>
      </c>
      <c r="C8" s="116" t="s">
        <v>123</v>
      </c>
      <c r="D8" s="117" t="s">
        <v>124</v>
      </c>
      <c r="E8" s="538"/>
      <c r="F8" s="538"/>
      <c r="G8" s="538"/>
      <c r="H8" s="539">
        <f>E8+F8+G8*12</f>
        <v>0</v>
      </c>
      <c r="I8" s="966" t="s">
        <v>419</v>
      </c>
      <c r="J8" s="538"/>
      <c r="K8" s="538"/>
      <c r="L8" s="538"/>
      <c r="M8" s="540">
        <f>J8+K8+L8*12</f>
        <v>0</v>
      </c>
      <c r="N8" s="968">
        <f>SUM(M8:M9)</f>
        <v>0</v>
      </c>
    </row>
    <row r="9" spans="1:14" s="114" customFormat="1" ht="13.5" customHeight="1" thickTop="1" thickBot="1" x14ac:dyDescent="0.2">
      <c r="A9" s="964"/>
      <c r="B9" s="965"/>
      <c r="C9" s="118" t="s">
        <v>396</v>
      </c>
      <c r="D9" s="119" t="s">
        <v>126</v>
      </c>
      <c r="E9" s="541"/>
      <c r="F9" s="541"/>
      <c r="G9" s="541"/>
      <c r="H9" s="542">
        <f t="shared" ref="H9:H72" si="0">E9+F9+G9*12</f>
        <v>0</v>
      </c>
      <c r="I9" s="967"/>
      <c r="J9" s="541"/>
      <c r="K9" s="541"/>
      <c r="L9" s="541"/>
      <c r="M9" s="543">
        <f t="shared" ref="M9:M72" si="1">J9+K9+L9*12</f>
        <v>0</v>
      </c>
      <c r="N9" s="969"/>
    </row>
    <row r="10" spans="1:14" s="114" customFormat="1" ht="13.5" customHeight="1" thickTop="1" thickBot="1" x14ac:dyDescent="0.2">
      <c r="A10" s="977">
        <f>+A8+1</f>
        <v>2</v>
      </c>
      <c r="B10" s="965" t="s">
        <v>450</v>
      </c>
      <c r="C10" s="116" t="s">
        <v>123</v>
      </c>
      <c r="D10" s="117" t="s">
        <v>124</v>
      </c>
      <c r="E10" s="538"/>
      <c r="F10" s="538"/>
      <c r="G10" s="538"/>
      <c r="H10" s="539">
        <f t="shared" si="0"/>
        <v>0</v>
      </c>
      <c r="I10" s="966" t="s">
        <v>419</v>
      </c>
      <c r="J10" s="538"/>
      <c r="K10" s="538"/>
      <c r="L10" s="538"/>
      <c r="M10" s="540">
        <f t="shared" si="1"/>
        <v>0</v>
      </c>
      <c r="N10" s="968">
        <f>SUM(M10:M11)</f>
        <v>0</v>
      </c>
    </row>
    <row r="11" spans="1:14" s="114" customFormat="1" ht="13.5" customHeight="1" thickTop="1" thickBot="1" x14ac:dyDescent="0.2">
      <c r="A11" s="978"/>
      <c r="B11" s="965"/>
      <c r="C11" s="120" t="s">
        <v>397</v>
      </c>
      <c r="D11" s="121" t="s">
        <v>126</v>
      </c>
      <c r="E11" s="544"/>
      <c r="F11" s="544"/>
      <c r="G11" s="544"/>
      <c r="H11" s="542">
        <f t="shared" si="0"/>
        <v>0</v>
      </c>
      <c r="I11" s="967"/>
      <c r="J11" s="544"/>
      <c r="K11" s="544"/>
      <c r="L11" s="544"/>
      <c r="M11" s="543">
        <f t="shared" si="1"/>
        <v>0</v>
      </c>
      <c r="N11" s="979"/>
    </row>
    <row r="12" spans="1:14" s="114" customFormat="1" ht="13.5" customHeight="1" thickTop="1" thickBot="1" x14ac:dyDescent="0.2">
      <c r="A12" s="977">
        <f>+A10+1</f>
        <v>3</v>
      </c>
      <c r="B12" s="965" t="s">
        <v>451</v>
      </c>
      <c r="C12" s="116" t="s">
        <v>123</v>
      </c>
      <c r="D12" s="117" t="s">
        <v>124</v>
      </c>
      <c r="E12" s="538"/>
      <c r="F12" s="538"/>
      <c r="G12" s="538"/>
      <c r="H12" s="539">
        <f t="shared" si="0"/>
        <v>0</v>
      </c>
      <c r="I12" s="966" t="s">
        <v>419</v>
      </c>
      <c r="J12" s="538"/>
      <c r="K12" s="538"/>
      <c r="L12" s="538"/>
      <c r="M12" s="540">
        <f t="shared" si="1"/>
        <v>0</v>
      </c>
      <c r="N12" s="968">
        <f>SUM(M12:M13)</f>
        <v>0</v>
      </c>
    </row>
    <row r="13" spans="1:14" s="114" customFormat="1" ht="13.5" customHeight="1" thickTop="1" thickBot="1" x14ac:dyDescent="0.2">
      <c r="A13" s="978"/>
      <c r="B13" s="965"/>
      <c r="C13" s="120" t="s">
        <v>396</v>
      </c>
      <c r="D13" s="121" t="s">
        <v>126</v>
      </c>
      <c r="E13" s="544"/>
      <c r="F13" s="544"/>
      <c r="G13" s="544"/>
      <c r="H13" s="542">
        <f t="shared" si="0"/>
        <v>0</v>
      </c>
      <c r="I13" s="967"/>
      <c r="J13" s="544"/>
      <c r="K13" s="544"/>
      <c r="L13" s="544"/>
      <c r="M13" s="543">
        <f t="shared" si="1"/>
        <v>0</v>
      </c>
      <c r="N13" s="979"/>
    </row>
    <row r="14" spans="1:14" s="114" customFormat="1" ht="13.5" customHeight="1" thickTop="1" thickBot="1" x14ac:dyDescent="0.2">
      <c r="A14" s="977">
        <f>+A12+1</f>
        <v>4</v>
      </c>
      <c r="B14" s="965" t="s">
        <v>452</v>
      </c>
      <c r="C14" s="116" t="s">
        <v>123</v>
      </c>
      <c r="D14" s="117" t="s">
        <v>124</v>
      </c>
      <c r="E14" s="538"/>
      <c r="F14" s="538"/>
      <c r="G14" s="538"/>
      <c r="H14" s="539">
        <f t="shared" si="0"/>
        <v>0</v>
      </c>
      <c r="I14" s="966" t="s">
        <v>419</v>
      </c>
      <c r="J14" s="538"/>
      <c r="K14" s="538"/>
      <c r="L14" s="538"/>
      <c r="M14" s="540">
        <f t="shared" si="1"/>
        <v>0</v>
      </c>
      <c r="N14" s="968">
        <f>SUM(M14:M15)</f>
        <v>0</v>
      </c>
    </row>
    <row r="15" spans="1:14" s="114" customFormat="1" ht="13.5" customHeight="1" thickTop="1" thickBot="1" x14ac:dyDescent="0.2">
      <c r="A15" s="978"/>
      <c r="B15" s="965"/>
      <c r="C15" s="120" t="s">
        <v>125</v>
      </c>
      <c r="D15" s="121" t="s">
        <v>126</v>
      </c>
      <c r="E15" s="544"/>
      <c r="F15" s="544"/>
      <c r="G15" s="544"/>
      <c r="H15" s="542">
        <f t="shared" si="0"/>
        <v>0</v>
      </c>
      <c r="I15" s="967"/>
      <c r="J15" s="544"/>
      <c r="K15" s="544"/>
      <c r="L15" s="544"/>
      <c r="M15" s="543">
        <f t="shared" si="1"/>
        <v>0</v>
      </c>
      <c r="N15" s="979"/>
    </row>
    <row r="16" spans="1:14" s="114" customFormat="1" ht="13.5" customHeight="1" thickTop="1" thickBot="1" x14ac:dyDescent="0.2">
      <c r="A16" s="977">
        <f>+A14+1</f>
        <v>5</v>
      </c>
      <c r="B16" s="965" t="s">
        <v>453</v>
      </c>
      <c r="C16" s="116" t="s">
        <v>123</v>
      </c>
      <c r="D16" s="117" t="s">
        <v>124</v>
      </c>
      <c r="E16" s="538"/>
      <c r="F16" s="538"/>
      <c r="G16" s="538"/>
      <c r="H16" s="539">
        <f t="shared" si="0"/>
        <v>0</v>
      </c>
      <c r="I16" s="966" t="s">
        <v>419</v>
      </c>
      <c r="J16" s="538"/>
      <c r="K16" s="538"/>
      <c r="L16" s="538"/>
      <c r="M16" s="540">
        <f t="shared" si="1"/>
        <v>0</v>
      </c>
      <c r="N16" s="968">
        <f>SUM(M16:M17)</f>
        <v>0</v>
      </c>
    </row>
    <row r="17" spans="1:14" s="114" customFormat="1" ht="13.5" customHeight="1" thickTop="1" thickBot="1" x14ac:dyDescent="0.2">
      <c r="A17" s="978"/>
      <c r="B17" s="965"/>
      <c r="C17" s="120" t="s">
        <v>398</v>
      </c>
      <c r="D17" s="121" t="s">
        <v>126</v>
      </c>
      <c r="E17" s="544"/>
      <c r="F17" s="544"/>
      <c r="G17" s="544"/>
      <c r="H17" s="542">
        <f t="shared" si="0"/>
        <v>0</v>
      </c>
      <c r="I17" s="967"/>
      <c r="J17" s="544"/>
      <c r="K17" s="544"/>
      <c r="L17" s="544"/>
      <c r="M17" s="543">
        <f t="shared" si="1"/>
        <v>0</v>
      </c>
      <c r="N17" s="979"/>
    </row>
    <row r="18" spans="1:14" s="114" customFormat="1" ht="13.5" customHeight="1" thickTop="1" thickBot="1" x14ac:dyDescent="0.2">
      <c r="A18" s="977">
        <f>+A16+1</f>
        <v>6</v>
      </c>
      <c r="B18" s="965" t="s">
        <v>454</v>
      </c>
      <c r="C18" s="116" t="s">
        <v>123</v>
      </c>
      <c r="D18" s="117" t="s">
        <v>124</v>
      </c>
      <c r="E18" s="538"/>
      <c r="F18" s="538"/>
      <c r="G18" s="538"/>
      <c r="H18" s="539">
        <f t="shared" si="0"/>
        <v>0</v>
      </c>
      <c r="I18" s="966" t="s">
        <v>419</v>
      </c>
      <c r="J18" s="538"/>
      <c r="K18" s="538"/>
      <c r="L18" s="538"/>
      <c r="M18" s="540">
        <f t="shared" si="1"/>
        <v>0</v>
      </c>
      <c r="N18" s="968">
        <f>SUM(M18:M19)</f>
        <v>0</v>
      </c>
    </row>
    <row r="19" spans="1:14" s="114" customFormat="1" ht="13.5" customHeight="1" thickTop="1" thickBot="1" x14ac:dyDescent="0.2">
      <c r="A19" s="978"/>
      <c r="B19" s="965"/>
      <c r="C19" s="120" t="s">
        <v>398</v>
      </c>
      <c r="D19" s="121" t="s">
        <v>126</v>
      </c>
      <c r="E19" s="544"/>
      <c r="F19" s="544"/>
      <c r="G19" s="544"/>
      <c r="H19" s="542">
        <f t="shared" si="0"/>
        <v>0</v>
      </c>
      <c r="I19" s="967"/>
      <c r="J19" s="544"/>
      <c r="K19" s="544"/>
      <c r="L19" s="544"/>
      <c r="M19" s="543">
        <f t="shared" si="1"/>
        <v>0</v>
      </c>
      <c r="N19" s="979"/>
    </row>
    <row r="20" spans="1:14" s="114" customFormat="1" ht="13.5" customHeight="1" thickTop="1" thickBot="1" x14ac:dyDescent="0.2">
      <c r="A20" s="977">
        <f>+A18+1</f>
        <v>7</v>
      </c>
      <c r="B20" s="965" t="s">
        <v>455</v>
      </c>
      <c r="C20" s="116" t="s">
        <v>123</v>
      </c>
      <c r="D20" s="117" t="s">
        <v>124</v>
      </c>
      <c r="E20" s="538"/>
      <c r="F20" s="538"/>
      <c r="G20" s="538"/>
      <c r="H20" s="539">
        <f t="shared" si="0"/>
        <v>0</v>
      </c>
      <c r="I20" s="966" t="s">
        <v>419</v>
      </c>
      <c r="J20" s="538"/>
      <c r="K20" s="538"/>
      <c r="L20" s="538"/>
      <c r="M20" s="540">
        <f t="shared" si="1"/>
        <v>0</v>
      </c>
      <c r="N20" s="968">
        <f>SUM(M20:M21)</f>
        <v>0</v>
      </c>
    </row>
    <row r="21" spans="1:14" s="114" customFormat="1" ht="13.5" customHeight="1" thickTop="1" thickBot="1" x14ac:dyDescent="0.2">
      <c r="A21" s="978"/>
      <c r="B21" s="965"/>
      <c r="C21" s="120" t="s">
        <v>398</v>
      </c>
      <c r="D21" s="121" t="s">
        <v>126</v>
      </c>
      <c r="E21" s="544"/>
      <c r="F21" s="544"/>
      <c r="G21" s="544"/>
      <c r="H21" s="542">
        <f t="shared" si="0"/>
        <v>0</v>
      </c>
      <c r="I21" s="967"/>
      <c r="J21" s="544"/>
      <c r="K21" s="544"/>
      <c r="L21" s="544"/>
      <c r="M21" s="543">
        <f t="shared" si="1"/>
        <v>0</v>
      </c>
      <c r="N21" s="979"/>
    </row>
    <row r="22" spans="1:14" s="114" customFormat="1" ht="13.5" customHeight="1" thickTop="1" thickBot="1" x14ac:dyDescent="0.2">
      <c r="A22" s="977">
        <f>+A20+1</f>
        <v>8</v>
      </c>
      <c r="B22" s="965" t="s">
        <v>456</v>
      </c>
      <c r="C22" s="116" t="s">
        <v>123</v>
      </c>
      <c r="D22" s="117" t="s">
        <v>124</v>
      </c>
      <c r="E22" s="538"/>
      <c r="F22" s="538"/>
      <c r="G22" s="538"/>
      <c r="H22" s="539">
        <f t="shared" si="0"/>
        <v>0</v>
      </c>
      <c r="I22" s="966" t="s">
        <v>419</v>
      </c>
      <c r="J22" s="538"/>
      <c r="K22" s="538"/>
      <c r="L22" s="538"/>
      <c r="M22" s="540">
        <f t="shared" si="1"/>
        <v>0</v>
      </c>
      <c r="N22" s="968">
        <f>SUM(M22:M23)</f>
        <v>0</v>
      </c>
    </row>
    <row r="23" spans="1:14" s="114" customFormat="1" ht="13.5" customHeight="1" thickTop="1" thickBot="1" x14ac:dyDescent="0.2">
      <c r="A23" s="978"/>
      <c r="B23" s="965"/>
      <c r="C23" s="120" t="s">
        <v>398</v>
      </c>
      <c r="D23" s="121" t="s">
        <v>126</v>
      </c>
      <c r="E23" s="544"/>
      <c r="F23" s="544"/>
      <c r="G23" s="544"/>
      <c r="H23" s="542">
        <f t="shared" si="0"/>
        <v>0</v>
      </c>
      <c r="I23" s="967"/>
      <c r="J23" s="544"/>
      <c r="K23" s="544"/>
      <c r="L23" s="544"/>
      <c r="M23" s="543">
        <f t="shared" si="1"/>
        <v>0</v>
      </c>
      <c r="N23" s="979"/>
    </row>
    <row r="24" spans="1:14" s="114" customFormat="1" ht="13.5" customHeight="1" thickTop="1" thickBot="1" x14ac:dyDescent="0.2">
      <c r="A24" s="977">
        <f>+A22+1</f>
        <v>9</v>
      </c>
      <c r="B24" s="965" t="s">
        <v>457</v>
      </c>
      <c r="C24" s="116" t="s">
        <v>123</v>
      </c>
      <c r="D24" s="117" t="s">
        <v>124</v>
      </c>
      <c r="E24" s="538"/>
      <c r="F24" s="538"/>
      <c r="G24" s="538"/>
      <c r="H24" s="539">
        <f t="shared" si="0"/>
        <v>0</v>
      </c>
      <c r="I24" s="966" t="s">
        <v>419</v>
      </c>
      <c r="J24" s="538"/>
      <c r="K24" s="538"/>
      <c r="L24" s="538"/>
      <c r="M24" s="540">
        <f t="shared" si="1"/>
        <v>0</v>
      </c>
      <c r="N24" s="968">
        <f>SUM(M24:M25)</f>
        <v>0</v>
      </c>
    </row>
    <row r="25" spans="1:14" s="114" customFormat="1" ht="13.5" customHeight="1" thickTop="1" thickBot="1" x14ac:dyDescent="0.2">
      <c r="A25" s="978"/>
      <c r="B25" s="965"/>
      <c r="C25" s="120" t="s">
        <v>398</v>
      </c>
      <c r="D25" s="121" t="s">
        <v>126</v>
      </c>
      <c r="E25" s="544"/>
      <c r="F25" s="544"/>
      <c r="G25" s="544"/>
      <c r="H25" s="542">
        <f t="shared" si="0"/>
        <v>0</v>
      </c>
      <c r="I25" s="967"/>
      <c r="J25" s="544"/>
      <c r="K25" s="544"/>
      <c r="L25" s="544"/>
      <c r="M25" s="543">
        <f t="shared" si="1"/>
        <v>0</v>
      </c>
      <c r="N25" s="979"/>
    </row>
    <row r="26" spans="1:14" s="114" customFormat="1" ht="13.5" customHeight="1" thickTop="1" thickBot="1" x14ac:dyDescent="0.2">
      <c r="A26" s="977">
        <f>+A24+1</f>
        <v>10</v>
      </c>
      <c r="B26" s="965" t="s">
        <v>458</v>
      </c>
      <c r="C26" s="116" t="s">
        <v>123</v>
      </c>
      <c r="D26" s="117" t="s">
        <v>124</v>
      </c>
      <c r="E26" s="538"/>
      <c r="F26" s="538"/>
      <c r="G26" s="538"/>
      <c r="H26" s="539">
        <f t="shared" si="0"/>
        <v>0</v>
      </c>
      <c r="I26" s="966" t="s">
        <v>419</v>
      </c>
      <c r="J26" s="538"/>
      <c r="K26" s="538"/>
      <c r="L26" s="538"/>
      <c r="M26" s="540">
        <f t="shared" si="1"/>
        <v>0</v>
      </c>
      <c r="N26" s="968">
        <f>SUM(M26:M27)</f>
        <v>0</v>
      </c>
    </row>
    <row r="27" spans="1:14" s="114" customFormat="1" ht="13.5" customHeight="1" thickTop="1" thickBot="1" x14ac:dyDescent="0.2">
      <c r="A27" s="978"/>
      <c r="B27" s="965"/>
      <c r="C27" s="120" t="s">
        <v>398</v>
      </c>
      <c r="D27" s="121" t="s">
        <v>126</v>
      </c>
      <c r="E27" s="544"/>
      <c r="F27" s="544"/>
      <c r="G27" s="544"/>
      <c r="H27" s="542">
        <f t="shared" si="0"/>
        <v>0</v>
      </c>
      <c r="I27" s="967"/>
      <c r="J27" s="544"/>
      <c r="K27" s="544"/>
      <c r="L27" s="544"/>
      <c r="M27" s="543">
        <f t="shared" si="1"/>
        <v>0</v>
      </c>
      <c r="N27" s="979"/>
    </row>
    <row r="28" spans="1:14" s="114" customFormat="1" ht="13.5" customHeight="1" thickTop="1" thickBot="1" x14ac:dyDescent="0.2">
      <c r="A28" s="977">
        <f>+A26+1</f>
        <v>11</v>
      </c>
      <c r="B28" s="965" t="s">
        <v>459</v>
      </c>
      <c r="C28" s="116" t="s">
        <v>123</v>
      </c>
      <c r="D28" s="117" t="s">
        <v>124</v>
      </c>
      <c r="E28" s="538"/>
      <c r="F28" s="538"/>
      <c r="G28" s="538"/>
      <c r="H28" s="539">
        <f t="shared" si="0"/>
        <v>0</v>
      </c>
      <c r="I28" s="966" t="s">
        <v>419</v>
      </c>
      <c r="J28" s="538"/>
      <c r="K28" s="538"/>
      <c r="L28" s="538"/>
      <c r="M28" s="540">
        <f t="shared" si="1"/>
        <v>0</v>
      </c>
      <c r="N28" s="968">
        <f>SUM(M28:M29)</f>
        <v>0</v>
      </c>
    </row>
    <row r="29" spans="1:14" s="114" customFormat="1" ht="13.5" customHeight="1" thickTop="1" thickBot="1" x14ac:dyDescent="0.2">
      <c r="A29" s="978"/>
      <c r="B29" s="965"/>
      <c r="C29" s="120" t="s">
        <v>398</v>
      </c>
      <c r="D29" s="121" t="s">
        <v>126</v>
      </c>
      <c r="E29" s="544"/>
      <c r="F29" s="544"/>
      <c r="G29" s="544"/>
      <c r="H29" s="542">
        <f t="shared" si="0"/>
        <v>0</v>
      </c>
      <c r="I29" s="967"/>
      <c r="J29" s="544"/>
      <c r="K29" s="544"/>
      <c r="L29" s="544"/>
      <c r="M29" s="543">
        <f t="shared" si="1"/>
        <v>0</v>
      </c>
      <c r="N29" s="979"/>
    </row>
    <row r="30" spans="1:14" s="114" customFormat="1" ht="13.5" customHeight="1" thickTop="1" thickBot="1" x14ac:dyDescent="0.2">
      <c r="A30" s="977">
        <f>+A28+1</f>
        <v>12</v>
      </c>
      <c r="B30" s="965" t="s">
        <v>460</v>
      </c>
      <c r="C30" s="116" t="s">
        <v>123</v>
      </c>
      <c r="D30" s="117" t="s">
        <v>124</v>
      </c>
      <c r="E30" s="538"/>
      <c r="F30" s="538"/>
      <c r="G30" s="538"/>
      <c r="H30" s="539">
        <f t="shared" si="0"/>
        <v>0</v>
      </c>
      <c r="I30" s="966" t="s">
        <v>419</v>
      </c>
      <c r="J30" s="538"/>
      <c r="K30" s="538"/>
      <c r="L30" s="538"/>
      <c r="M30" s="540">
        <f t="shared" si="1"/>
        <v>0</v>
      </c>
      <c r="N30" s="968">
        <f>SUM(M30:M31)</f>
        <v>0</v>
      </c>
    </row>
    <row r="31" spans="1:14" s="114" customFormat="1" ht="13.5" customHeight="1" thickTop="1" thickBot="1" x14ac:dyDescent="0.2">
      <c r="A31" s="978"/>
      <c r="B31" s="965"/>
      <c r="C31" s="120" t="s">
        <v>398</v>
      </c>
      <c r="D31" s="121" t="s">
        <v>126</v>
      </c>
      <c r="E31" s="544"/>
      <c r="F31" s="544"/>
      <c r="G31" s="544"/>
      <c r="H31" s="542">
        <f t="shared" si="0"/>
        <v>0</v>
      </c>
      <c r="I31" s="967"/>
      <c r="J31" s="544"/>
      <c r="K31" s="544"/>
      <c r="L31" s="544"/>
      <c r="M31" s="543">
        <f t="shared" si="1"/>
        <v>0</v>
      </c>
      <c r="N31" s="979"/>
    </row>
    <row r="32" spans="1:14" s="114" customFormat="1" ht="13.5" customHeight="1" thickTop="1" thickBot="1" x14ac:dyDescent="0.2">
      <c r="A32" s="977">
        <f>+A30+1</f>
        <v>13</v>
      </c>
      <c r="B32" s="965" t="s">
        <v>461</v>
      </c>
      <c r="C32" s="116" t="s">
        <v>123</v>
      </c>
      <c r="D32" s="117" t="s">
        <v>124</v>
      </c>
      <c r="E32" s="538"/>
      <c r="F32" s="538"/>
      <c r="G32" s="538"/>
      <c r="H32" s="539">
        <f t="shared" si="0"/>
        <v>0</v>
      </c>
      <c r="I32" s="966" t="s">
        <v>419</v>
      </c>
      <c r="J32" s="538"/>
      <c r="K32" s="538"/>
      <c r="L32" s="538"/>
      <c r="M32" s="540">
        <f t="shared" si="1"/>
        <v>0</v>
      </c>
      <c r="N32" s="968">
        <f>SUM(M32:M33)</f>
        <v>0</v>
      </c>
    </row>
    <row r="33" spans="1:14" s="114" customFormat="1" ht="13.5" customHeight="1" thickTop="1" thickBot="1" x14ac:dyDescent="0.2">
      <c r="A33" s="978"/>
      <c r="B33" s="965"/>
      <c r="C33" s="120" t="s">
        <v>398</v>
      </c>
      <c r="D33" s="121" t="s">
        <v>126</v>
      </c>
      <c r="E33" s="544"/>
      <c r="F33" s="544"/>
      <c r="G33" s="544"/>
      <c r="H33" s="542">
        <f t="shared" si="0"/>
        <v>0</v>
      </c>
      <c r="I33" s="967"/>
      <c r="J33" s="544"/>
      <c r="K33" s="544"/>
      <c r="L33" s="544"/>
      <c r="M33" s="543">
        <f t="shared" si="1"/>
        <v>0</v>
      </c>
      <c r="N33" s="979"/>
    </row>
    <row r="34" spans="1:14" s="114" customFormat="1" ht="13.5" customHeight="1" thickTop="1" thickBot="1" x14ac:dyDescent="0.2">
      <c r="A34" s="977">
        <f>+A32+1</f>
        <v>14</v>
      </c>
      <c r="B34" s="965" t="s">
        <v>462</v>
      </c>
      <c r="C34" s="116" t="s">
        <v>123</v>
      </c>
      <c r="D34" s="117" t="s">
        <v>124</v>
      </c>
      <c r="E34" s="538"/>
      <c r="F34" s="538"/>
      <c r="G34" s="538"/>
      <c r="H34" s="539">
        <f t="shared" si="0"/>
        <v>0</v>
      </c>
      <c r="I34" s="966" t="s">
        <v>419</v>
      </c>
      <c r="J34" s="538"/>
      <c r="K34" s="538"/>
      <c r="L34" s="538"/>
      <c r="M34" s="540">
        <f t="shared" si="1"/>
        <v>0</v>
      </c>
      <c r="N34" s="968">
        <f>SUM(M34:M35)</f>
        <v>0</v>
      </c>
    </row>
    <row r="35" spans="1:14" s="114" customFormat="1" ht="13.5" customHeight="1" thickTop="1" thickBot="1" x14ac:dyDescent="0.2">
      <c r="A35" s="978"/>
      <c r="B35" s="965"/>
      <c r="C35" s="120" t="s">
        <v>398</v>
      </c>
      <c r="D35" s="121" t="s">
        <v>126</v>
      </c>
      <c r="E35" s="544"/>
      <c r="F35" s="544"/>
      <c r="G35" s="544"/>
      <c r="H35" s="542">
        <f t="shared" si="0"/>
        <v>0</v>
      </c>
      <c r="I35" s="967"/>
      <c r="J35" s="544"/>
      <c r="K35" s="544"/>
      <c r="L35" s="544"/>
      <c r="M35" s="543">
        <f t="shared" si="1"/>
        <v>0</v>
      </c>
      <c r="N35" s="979"/>
    </row>
    <row r="36" spans="1:14" s="114" customFormat="1" ht="13.5" customHeight="1" thickTop="1" thickBot="1" x14ac:dyDescent="0.2">
      <c r="A36" s="977">
        <f>+A34+1</f>
        <v>15</v>
      </c>
      <c r="B36" s="965" t="s">
        <v>463</v>
      </c>
      <c r="C36" s="116" t="s">
        <v>123</v>
      </c>
      <c r="D36" s="117" t="s">
        <v>124</v>
      </c>
      <c r="E36" s="538"/>
      <c r="F36" s="538"/>
      <c r="G36" s="538"/>
      <c r="H36" s="539">
        <f t="shared" si="0"/>
        <v>0</v>
      </c>
      <c r="I36" s="966" t="s">
        <v>419</v>
      </c>
      <c r="J36" s="538"/>
      <c r="K36" s="538"/>
      <c r="L36" s="538"/>
      <c r="M36" s="540">
        <f t="shared" si="1"/>
        <v>0</v>
      </c>
      <c r="N36" s="968">
        <f>SUM(M36:M37)</f>
        <v>0</v>
      </c>
    </row>
    <row r="37" spans="1:14" s="114" customFormat="1" ht="13.5" customHeight="1" thickTop="1" thickBot="1" x14ac:dyDescent="0.2">
      <c r="A37" s="978"/>
      <c r="B37" s="965"/>
      <c r="C37" s="120" t="s">
        <v>398</v>
      </c>
      <c r="D37" s="121" t="s">
        <v>126</v>
      </c>
      <c r="E37" s="544"/>
      <c r="F37" s="544"/>
      <c r="G37" s="544"/>
      <c r="H37" s="542">
        <f t="shared" si="0"/>
        <v>0</v>
      </c>
      <c r="I37" s="967"/>
      <c r="J37" s="544"/>
      <c r="K37" s="544"/>
      <c r="L37" s="544"/>
      <c r="M37" s="543">
        <f t="shared" si="1"/>
        <v>0</v>
      </c>
      <c r="N37" s="979"/>
    </row>
    <row r="38" spans="1:14" s="114" customFormat="1" ht="13.5" customHeight="1" thickTop="1" thickBot="1" x14ac:dyDescent="0.2">
      <c r="A38" s="977">
        <f>+A36+1</f>
        <v>16</v>
      </c>
      <c r="B38" s="965" t="s">
        <v>464</v>
      </c>
      <c r="C38" s="116" t="s">
        <v>123</v>
      </c>
      <c r="D38" s="117" t="s">
        <v>124</v>
      </c>
      <c r="E38" s="538"/>
      <c r="F38" s="538"/>
      <c r="G38" s="538"/>
      <c r="H38" s="539">
        <f t="shared" si="0"/>
        <v>0</v>
      </c>
      <c r="I38" s="966" t="s">
        <v>419</v>
      </c>
      <c r="J38" s="538"/>
      <c r="K38" s="538"/>
      <c r="L38" s="538"/>
      <c r="M38" s="540">
        <f t="shared" si="1"/>
        <v>0</v>
      </c>
      <c r="N38" s="968">
        <f>SUM(M38:M39)</f>
        <v>0</v>
      </c>
    </row>
    <row r="39" spans="1:14" s="114" customFormat="1" ht="13.5" customHeight="1" thickTop="1" thickBot="1" x14ac:dyDescent="0.2">
      <c r="A39" s="978"/>
      <c r="B39" s="965"/>
      <c r="C39" s="120" t="s">
        <v>398</v>
      </c>
      <c r="D39" s="121" t="s">
        <v>126</v>
      </c>
      <c r="E39" s="544"/>
      <c r="F39" s="544"/>
      <c r="G39" s="544"/>
      <c r="H39" s="542">
        <f t="shared" si="0"/>
        <v>0</v>
      </c>
      <c r="I39" s="967"/>
      <c r="J39" s="544"/>
      <c r="K39" s="544"/>
      <c r="L39" s="544"/>
      <c r="M39" s="543">
        <f t="shared" si="1"/>
        <v>0</v>
      </c>
      <c r="N39" s="979"/>
    </row>
    <row r="40" spans="1:14" s="114" customFormat="1" ht="13.5" customHeight="1" thickTop="1" thickBot="1" x14ac:dyDescent="0.2">
      <c r="A40" s="977">
        <f>+A38+1</f>
        <v>17</v>
      </c>
      <c r="B40" s="965" t="s">
        <v>609</v>
      </c>
      <c r="C40" s="116" t="s">
        <v>123</v>
      </c>
      <c r="D40" s="117" t="s">
        <v>124</v>
      </c>
      <c r="E40" s="538"/>
      <c r="F40" s="538"/>
      <c r="G40" s="538"/>
      <c r="H40" s="539">
        <f t="shared" si="0"/>
        <v>0</v>
      </c>
      <c r="I40" s="966" t="s">
        <v>419</v>
      </c>
      <c r="J40" s="538"/>
      <c r="K40" s="538"/>
      <c r="L40" s="538"/>
      <c r="M40" s="540">
        <f t="shared" si="1"/>
        <v>0</v>
      </c>
      <c r="N40" s="968">
        <f>SUM(M40:M41)</f>
        <v>0</v>
      </c>
    </row>
    <row r="41" spans="1:14" s="114" customFormat="1" ht="13.5" customHeight="1" thickTop="1" thickBot="1" x14ac:dyDescent="0.2">
      <c r="A41" s="978"/>
      <c r="B41" s="965"/>
      <c r="C41" s="120" t="s">
        <v>398</v>
      </c>
      <c r="D41" s="121" t="s">
        <v>126</v>
      </c>
      <c r="E41" s="544"/>
      <c r="F41" s="544"/>
      <c r="G41" s="544"/>
      <c r="H41" s="542">
        <f t="shared" si="0"/>
        <v>0</v>
      </c>
      <c r="I41" s="967"/>
      <c r="J41" s="544"/>
      <c r="K41" s="544"/>
      <c r="L41" s="544"/>
      <c r="M41" s="543">
        <f t="shared" si="1"/>
        <v>0</v>
      </c>
      <c r="N41" s="979"/>
    </row>
    <row r="42" spans="1:14" s="114" customFormat="1" ht="13.5" customHeight="1" thickTop="1" thickBot="1" x14ac:dyDescent="0.2">
      <c r="A42" s="977">
        <f>+A40+1</f>
        <v>18</v>
      </c>
      <c r="B42" s="965" t="s">
        <v>465</v>
      </c>
      <c r="C42" s="116" t="s">
        <v>123</v>
      </c>
      <c r="D42" s="117" t="s">
        <v>124</v>
      </c>
      <c r="E42" s="538"/>
      <c r="F42" s="538"/>
      <c r="G42" s="538"/>
      <c r="H42" s="539">
        <f t="shared" si="0"/>
        <v>0</v>
      </c>
      <c r="I42" s="966" t="s">
        <v>419</v>
      </c>
      <c r="J42" s="538"/>
      <c r="K42" s="538"/>
      <c r="L42" s="538"/>
      <c r="M42" s="540">
        <f t="shared" si="1"/>
        <v>0</v>
      </c>
      <c r="N42" s="968">
        <f>SUM(M42:M43)</f>
        <v>0</v>
      </c>
    </row>
    <row r="43" spans="1:14" s="114" customFormat="1" ht="13.5" customHeight="1" thickTop="1" thickBot="1" x14ac:dyDescent="0.2">
      <c r="A43" s="978"/>
      <c r="B43" s="965"/>
      <c r="C43" s="120" t="s">
        <v>398</v>
      </c>
      <c r="D43" s="121" t="s">
        <v>126</v>
      </c>
      <c r="E43" s="544"/>
      <c r="F43" s="544"/>
      <c r="G43" s="544"/>
      <c r="H43" s="542">
        <f t="shared" si="0"/>
        <v>0</v>
      </c>
      <c r="I43" s="967"/>
      <c r="J43" s="544"/>
      <c r="K43" s="544"/>
      <c r="L43" s="544"/>
      <c r="M43" s="543">
        <f t="shared" si="1"/>
        <v>0</v>
      </c>
      <c r="N43" s="979"/>
    </row>
    <row r="44" spans="1:14" s="114" customFormat="1" ht="13.5" customHeight="1" thickTop="1" thickBot="1" x14ac:dyDescent="0.2">
      <c r="A44" s="977">
        <f>+A42+1</f>
        <v>19</v>
      </c>
      <c r="B44" s="965" t="s">
        <v>466</v>
      </c>
      <c r="C44" s="116" t="s">
        <v>123</v>
      </c>
      <c r="D44" s="117" t="s">
        <v>124</v>
      </c>
      <c r="E44" s="538"/>
      <c r="F44" s="538"/>
      <c r="G44" s="538"/>
      <c r="H44" s="539">
        <f t="shared" si="0"/>
        <v>0</v>
      </c>
      <c r="I44" s="966" t="s">
        <v>419</v>
      </c>
      <c r="J44" s="538"/>
      <c r="K44" s="538"/>
      <c r="L44" s="538"/>
      <c r="M44" s="540">
        <f t="shared" si="1"/>
        <v>0</v>
      </c>
      <c r="N44" s="968">
        <f>SUM(M44:M45)</f>
        <v>0</v>
      </c>
    </row>
    <row r="45" spans="1:14" s="114" customFormat="1" ht="13.5" customHeight="1" thickTop="1" thickBot="1" x14ac:dyDescent="0.2">
      <c r="A45" s="978"/>
      <c r="B45" s="965"/>
      <c r="C45" s="120" t="s">
        <v>398</v>
      </c>
      <c r="D45" s="121" t="s">
        <v>126</v>
      </c>
      <c r="E45" s="544"/>
      <c r="F45" s="544"/>
      <c r="G45" s="544"/>
      <c r="H45" s="542">
        <f t="shared" si="0"/>
        <v>0</v>
      </c>
      <c r="I45" s="967"/>
      <c r="J45" s="544"/>
      <c r="K45" s="544"/>
      <c r="L45" s="544"/>
      <c r="M45" s="543">
        <f t="shared" si="1"/>
        <v>0</v>
      </c>
      <c r="N45" s="979"/>
    </row>
    <row r="46" spans="1:14" s="114" customFormat="1" ht="13.5" customHeight="1" thickTop="1" thickBot="1" x14ac:dyDescent="0.2">
      <c r="A46" s="977">
        <f>+A44+1</f>
        <v>20</v>
      </c>
      <c r="B46" s="965" t="s">
        <v>467</v>
      </c>
      <c r="C46" s="116" t="s">
        <v>123</v>
      </c>
      <c r="D46" s="117" t="s">
        <v>124</v>
      </c>
      <c r="E46" s="538"/>
      <c r="F46" s="538"/>
      <c r="G46" s="538"/>
      <c r="H46" s="539">
        <f t="shared" si="0"/>
        <v>0</v>
      </c>
      <c r="I46" s="966" t="s">
        <v>419</v>
      </c>
      <c r="J46" s="538"/>
      <c r="K46" s="538"/>
      <c r="L46" s="538"/>
      <c r="M46" s="540">
        <f t="shared" si="1"/>
        <v>0</v>
      </c>
      <c r="N46" s="968">
        <f>SUM(M46:M47)</f>
        <v>0</v>
      </c>
    </row>
    <row r="47" spans="1:14" s="114" customFormat="1" ht="13.5" customHeight="1" thickTop="1" thickBot="1" x14ac:dyDescent="0.2">
      <c r="A47" s="978"/>
      <c r="B47" s="965"/>
      <c r="C47" s="120" t="s">
        <v>398</v>
      </c>
      <c r="D47" s="121" t="s">
        <v>126</v>
      </c>
      <c r="E47" s="544"/>
      <c r="F47" s="544"/>
      <c r="G47" s="544"/>
      <c r="H47" s="542">
        <f t="shared" si="0"/>
        <v>0</v>
      </c>
      <c r="I47" s="967"/>
      <c r="J47" s="544"/>
      <c r="K47" s="544"/>
      <c r="L47" s="544"/>
      <c r="M47" s="543">
        <f t="shared" si="1"/>
        <v>0</v>
      </c>
      <c r="N47" s="979"/>
    </row>
    <row r="48" spans="1:14" s="114" customFormat="1" ht="13.5" customHeight="1" thickTop="1" thickBot="1" x14ac:dyDescent="0.2">
      <c r="A48" s="977">
        <f>+A46+1</f>
        <v>21</v>
      </c>
      <c r="B48" s="965" t="s">
        <v>468</v>
      </c>
      <c r="C48" s="116" t="s">
        <v>123</v>
      </c>
      <c r="D48" s="117" t="s">
        <v>124</v>
      </c>
      <c r="E48" s="538"/>
      <c r="F48" s="538"/>
      <c r="G48" s="538"/>
      <c r="H48" s="539">
        <f t="shared" si="0"/>
        <v>0</v>
      </c>
      <c r="I48" s="966" t="s">
        <v>419</v>
      </c>
      <c r="J48" s="538"/>
      <c r="K48" s="538"/>
      <c r="L48" s="538"/>
      <c r="M48" s="540">
        <f t="shared" si="1"/>
        <v>0</v>
      </c>
      <c r="N48" s="968">
        <f>SUM(M48:M49)</f>
        <v>0</v>
      </c>
    </row>
    <row r="49" spans="1:14" s="114" customFormat="1" ht="13.5" customHeight="1" thickTop="1" thickBot="1" x14ac:dyDescent="0.2">
      <c r="A49" s="978"/>
      <c r="B49" s="965"/>
      <c r="C49" s="120" t="s">
        <v>398</v>
      </c>
      <c r="D49" s="121" t="s">
        <v>126</v>
      </c>
      <c r="E49" s="544"/>
      <c r="F49" s="544"/>
      <c r="G49" s="544"/>
      <c r="H49" s="542">
        <f t="shared" si="0"/>
        <v>0</v>
      </c>
      <c r="I49" s="967"/>
      <c r="J49" s="544"/>
      <c r="K49" s="544"/>
      <c r="L49" s="544"/>
      <c r="M49" s="543">
        <f t="shared" si="1"/>
        <v>0</v>
      </c>
      <c r="N49" s="979"/>
    </row>
    <row r="50" spans="1:14" s="114" customFormat="1" ht="13.5" customHeight="1" thickTop="1" thickBot="1" x14ac:dyDescent="0.2">
      <c r="A50" s="977">
        <f>+A48+1</f>
        <v>22</v>
      </c>
      <c r="B50" s="965" t="s">
        <v>469</v>
      </c>
      <c r="C50" s="116" t="s">
        <v>123</v>
      </c>
      <c r="D50" s="117" t="s">
        <v>124</v>
      </c>
      <c r="E50" s="538"/>
      <c r="F50" s="538"/>
      <c r="G50" s="538"/>
      <c r="H50" s="539">
        <f t="shared" si="0"/>
        <v>0</v>
      </c>
      <c r="I50" s="966" t="s">
        <v>419</v>
      </c>
      <c r="J50" s="538"/>
      <c r="K50" s="538"/>
      <c r="L50" s="538"/>
      <c r="M50" s="540">
        <f t="shared" si="1"/>
        <v>0</v>
      </c>
      <c r="N50" s="968">
        <f>SUM(M50:M51)</f>
        <v>0</v>
      </c>
    </row>
    <row r="51" spans="1:14" s="114" customFormat="1" ht="13.5" customHeight="1" thickTop="1" thickBot="1" x14ac:dyDescent="0.2">
      <c r="A51" s="978"/>
      <c r="B51" s="965"/>
      <c r="C51" s="120" t="s">
        <v>398</v>
      </c>
      <c r="D51" s="121" t="s">
        <v>126</v>
      </c>
      <c r="E51" s="544"/>
      <c r="F51" s="544"/>
      <c r="G51" s="544"/>
      <c r="H51" s="542">
        <f t="shared" si="0"/>
        <v>0</v>
      </c>
      <c r="I51" s="967"/>
      <c r="J51" s="544"/>
      <c r="K51" s="544"/>
      <c r="L51" s="544"/>
      <c r="M51" s="543">
        <f t="shared" si="1"/>
        <v>0</v>
      </c>
      <c r="N51" s="979"/>
    </row>
    <row r="52" spans="1:14" s="114" customFormat="1" ht="13.5" customHeight="1" thickTop="1" thickBot="1" x14ac:dyDescent="0.2">
      <c r="A52" s="977">
        <f>+A50+1</f>
        <v>23</v>
      </c>
      <c r="B52" s="965" t="s">
        <v>470</v>
      </c>
      <c r="C52" s="116" t="s">
        <v>123</v>
      </c>
      <c r="D52" s="117" t="s">
        <v>124</v>
      </c>
      <c r="E52" s="538"/>
      <c r="F52" s="538"/>
      <c r="G52" s="538"/>
      <c r="H52" s="539">
        <f t="shared" si="0"/>
        <v>0</v>
      </c>
      <c r="I52" s="966" t="s">
        <v>419</v>
      </c>
      <c r="J52" s="538"/>
      <c r="K52" s="538"/>
      <c r="L52" s="538"/>
      <c r="M52" s="540">
        <f t="shared" si="1"/>
        <v>0</v>
      </c>
      <c r="N52" s="968">
        <f>SUM(M52:M53)</f>
        <v>0</v>
      </c>
    </row>
    <row r="53" spans="1:14" s="114" customFormat="1" ht="13.5" customHeight="1" thickTop="1" thickBot="1" x14ac:dyDescent="0.2">
      <c r="A53" s="978"/>
      <c r="B53" s="965"/>
      <c r="C53" s="120" t="s">
        <v>398</v>
      </c>
      <c r="D53" s="121" t="s">
        <v>126</v>
      </c>
      <c r="E53" s="544"/>
      <c r="F53" s="544"/>
      <c r="G53" s="544"/>
      <c r="H53" s="542">
        <f t="shared" si="0"/>
        <v>0</v>
      </c>
      <c r="I53" s="967"/>
      <c r="J53" s="544"/>
      <c r="K53" s="544"/>
      <c r="L53" s="544"/>
      <c r="M53" s="543">
        <f t="shared" si="1"/>
        <v>0</v>
      </c>
      <c r="N53" s="979"/>
    </row>
    <row r="54" spans="1:14" s="114" customFormat="1" ht="13.5" customHeight="1" thickTop="1" thickBot="1" x14ac:dyDescent="0.2">
      <c r="A54" s="977">
        <f>+A52+1</f>
        <v>24</v>
      </c>
      <c r="B54" s="965" t="s">
        <v>471</v>
      </c>
      <c r="C54" s="116" t="s">
        <v>123</v>
      </c>
      <c r="D54" s="117" t="s">
        <v>124</v>
      </c>
      <c r="E54" s="538"/>
      <c r="F54" s="538"/>
      <c r="G54" s="538"/>
      <c r="H54" s="539">
        <f t="shared" si="0"/>
        <v>0</v>
      </c>
      <c r="I54" s="966" t="s">
        <v>419</v>
      </c>
      <c r="J54" s="538"/>
      <c r="K54" s="538"/>
      <c r="L54" s="538"/>
      <c r="M54" s="540">
        <f t="shared" si="1"/>
        <v>0</v>
      </c>
      <c r="N54" s="968">
        <f>SUM(M54:M55)</f>
        <v>0</v>
      </c>
    </row>
    <row r="55" spans="1:14" s="114" customFormat="1" ht="13.5" customHeight="1" thickTop="1" thickBot="1" x14ac:dyDescent="0.2">
      <c r="A55" s="978"/>
      <c r="B55" s="965"/>
      <c r="C55" s="120" t="s">
        <v>398</v>
      </c>
      <c r="D55" s="121" t="s">
        <v>126</v>
      </c>
      <c r="E55" s="544"/>
      <c r="F55" s="544"/>
      <c r="G55" s="544"/>
      <c r="H55" s="542">
        <f t="shared" si="0"/>
        <v>0</v>
      </c>
      <c r="I55" s="967"/>
      <c r="J55" s="544"/>
      <c r="K55" s="544"/>
      <c r="L55" s="544"/>
      <c r="M55" s="543">
        <f t="shared" si="1"/>
        <v>0</v>
      </c>
      <c r="N55" s="979"/>
    </row>
    <row r="56" spans="1:14" s="114" customFormat="1" ht="13.5" customHeight="1" thickTop="1" thickBot="1" x14ac:dyDescent="0.2">
      <c r="A56" s="977">
        <f>+A54+1</f>
        <v>25</v>
      </c>
      <c r="B56" s="965" t="s">
        <v>472</v>
      </c>
      <c r="C56" s="116" t="s">
        <v>123</v>
      </c>
      <c r="D56" s="117" t="s">
        <v>124</v>
      </c>
      <c r="E56" s="538"/>
      <c r="F56" s="538"/>
      <c r="G56" s="538"/>
      <c r="H56" s="539">
        <f t="shared" si="0"/>
        <v>0</v>
      </c>
      <c r="I56" s="966" t="s">
        <v>419</v>
      </c>
      <c r="J56" s="538"/>
      <c r="K56" s="538"/>
      <c r="L56" s="538"/>
      <c r="M56" s="540">
        <f t="shared" si="1"/>
        <v>0</v>
      </c>
      <c r="N56" s="968">
        <f>SUM(M56:M57)</f>
        <v>0</v>
      </c>
    </row>
    <row r="57" spans="1:14" s="114" customFormat="1" ht="13.5" customHeight="1" thickTop="1" thickBot="1" x14ac:dyDescent="0.2">
      <c r="A57" s="978"/>
      <c r="B57" s="965"/>
      <c r="C57" s="120" t="s">
        <v>398</v>
      </c>
      <c r="D57" s="121" t="s">
        <v>126</v>
      </c>
      <c r="E57" s="544"/>
      <c r="F57" s="544"/>
      <c r="G57" s="544"/>
      <c r="H57" s="542">
        <f t="shared" si="0"/>
        <v>0</v>
      </c>
      <c r="I57" s="967"/>
      <c r="J57" s="544"/>
      <c r="K57" s="544"/>
      <c r="L57" s="544"/>
      <c r="M57" s="543">
        <f t="shared" si="1"/>
        <v>0</v>
      </c>
      <c r="N57" s="979"/>
    </row>
    <row r="58" spans="1:14" s="114" customFormat="1" ht="13.5" customHeight="1" thickTop="1" thickBot="1" x14ac:dyDescent="0.2">
      <c r="A58" s="977">
        <f>+A56+1</f>
        <v>26</v>
      </c>
      <c r="B58" s="965" t="s">
        <v>473</v>
      </c>
      <c r="C58" s="116" t="s">
        <v>123</v>
      </c>
      <c r="D58" s="117" t="s">
        <v>124</v>
      </c>
      <c r="E58" s="538"/>
      <c r="F58" s="538"/>
      <c r="G58" s="538"/>
      <c r="H58" s="539">
        <f t="shared" si="0"/>
        <v>0</v>
      </c>
      <c r="I58" s="966" t="s">
        <v>419</v>
      </c>
      <c r="J58" s="538"/>
      <c r="K58" s="538"/>
      <c r="L58" s="538"/>
      <c r="M58" s="540">
        <f t="shared" si="1"/>
        <v>0</v>
      </c>
      <c r="N58" s="968">
        <f>SUM(M58:M59)</f>
        <v>0</v>
      </c>
    </row>
    <row r="59" spans="1:14" s="114" customFormat="1" ht="13.5" customHeight="1" thickTop="1" thickBot="1" x14ac:dyDescent="0.2">
      <c r="A59" s="978"/>
      <c r="B59" s="965"/>
      <c r="C59" s="120" t="s">
        <v>398</v>
      </c>
      <c r="D59" s="121" t="s">
        <v>126</v>
      </c>
      <c r="E59" s="544"/>
      <c r="F59" s="544"/>
      <c r="G59" s="544"/>
      <c r="H59" s="542">
        <f t="shared" si="0"/>
        <v>0</v>
      </c>
      <c r="I59" s="967"/>
      <c r="J59" s="544"/>
      <c r="K59" s="544"/>
      <c r="L59" s="544"/>
      <c r="M59" s="543">
        <f t="shared" si="1"/>
        <v>0</v>
      </c>
      <c r="N59" s="979"/>
    </row>
    <row r="60" spans="1:14" s="114" customFormat="1" ht="13.5" customHeight="1" thickTop="1" thickBot="1" x14ac:dyDescent="0.2">
      <c r="A60" s="977">
        <f>+A58+1</f>
        <v>27</v>
      </c>
      <c r="B60" s="965" t="s">
        <v>610</v>
      </c>
      <c r="C60" s="116" t="s">
        <v>123</v>
      </c>
      <c r="D60" s="117" t="s">
        <v>124</v>
      </c>
      <c r="E60" s="538"/>
      <c r="F60" s="538"/>
      <c r="G60" s="538"/>
      <c r="H60" s="539">
        <f t="shared" si="0"/>
        <v>0</v>
      </c>
      <c r="I60" s="966" t="s">
        <v>419</v>
      </c>
      <c r="J60" s="538"/>
      <c r="K60" s="538"/>
      <c r="L60" s="538"/>
      <c r="M60" s="540">
        <f t="shared" si="1"/>
        <v>0</v>
      </c>
      <c r="N60" s="968">
        <f>SUM(M60:M61)</f>
        <v>0</v>
      </c>
    </row>
    <row r="61" spans="1:14" s="114" customFormat="1" ht="13.5" customHeight="1" thickTop="1" thickBot="1" x14ac:dyDescent="0.2">
      <c r="A61" s="978"/>
      <c r="B61" s="965"/>
      <c r="C61" s="120" t="s">
        <v>398</v>
      </c>
      <c r="D61" s="121" t="s">
        <v>126</v>
      </c>
      <c r="E61" s="544"/>
      <c r="F61" s="544"/>
      <c r="G61" s="544"/>
      <c r="H61" s="542">
        <f t="shared" si="0"/>
        <v>0</v>
      </c>
      <c r="I61" s="967"/>
      <c r="J61" s="544"/>
      <c r="K61" s="544"/>
      <c r="L61" s="544"/>
      <c r="M61" s="543">
        <f t="shared" si="1"/>
        <v>0</v>
      </c>
      <c r="N61" s="979"/>
    </row>
    <row r="62" spans="1:14" s="114" customFormat="1" ht="13.5" customHeight="1" thickTop="1" thickBot="1" x14ac:dyDescent="0.2">
      <c r="A62" s="977">
        <f>+A60+1</f>
        <v>28</v>
      </c>
      <c r="B62" s="965" t="s">
        <v>611</v>
      </c>
      <c r="C62" s="116" t="s">
        <v>123</v>
      </c>
      <c r="D62" s="117" t="s">
        <v>124</v>
      </c>
      <c r="E62" s="538"/>
      <c r="F62" s="538"/>
      <c r="G62" s="538"/>
      <c r="H62" s="539">
        <f t="shared" si="0"/>
        <v>0</v>
      </c>
      <c r="I62" s="966" t="s">
        <v>419</v>
      </c>
      <c r="J62" s="538"/>
      <c r="K62" s="538"/>
      <c r="L62" s="538"/>
      <c r="M62" s="540">
        <f t="shared" si="1"/>
        <v>0</v>
      </c>
      <c r="N62" s="968">
        <f>SUM(M62:M63)</f>
        <v>0</v>
      </c>
    </row>
    <row r="63" spans="1:14" s="114" customFormat="1" ht="13.5" customHeight="1" thickTop="1" thickBot="1" x14ac:dyDescent="0.2">
      <c r="A63" s="978"/>
      <c r="B63" s="965"/>
      <c r="C63" s="120" t="s">
        <v>398</v>
      </c>
      <c r="D63" s="121" t="s">
        <v>126</v>
      </c>
      <c r="E63" s="544"/>
      <c r="F63" s="544"/>
      <c r="G63" s="544"/>
      <c r="H63" s="542">
        <f t="shared" si="0"/>
        <v>0</v>
      </c>
      <c r="I63" s="967"/>
      <c r="J63" s="544"/>
      <c r="K63" s="544"/>
      <c r="L63" s="544"/>
      <c r="M63" s="543">
        <f t="shared" si="1"/>
        <v>0</v>
      </c>
      <c r="N63" s="979"/>
    </row>
    <row r="64" spans="1:14" s="114" customFormat="1" ht="13.5" customHeight="1" thickTop="1" thickBot="1" x14ac:dyDescent="0.2">
      <c r="A64" s="977">
        <f>+A62+1</f>
        <v>29</v>
      </c>
      <c r="B64" s="965" t="s">
        <v>612</v>
      </c>
      <c r="C64" s="116" t="s">
        <v>123</v>
      </c>
      <c r="D64" s="117" t="s">
        <v>124</v>
      </c>
      <c r="E64" s="538"/>
      <c r="F64" s="538"/>
      <c r="G64" s="538"/>
      <c r="H64" s="539">
        <f t="shared" si="0"/>
        <v>0</v>
      </c>
      <c r="I64" s="966" t="s">
        <v>419</v>
      </c>
      <c r="J64" s="538"/>
      <c r="K64" s="538"/>
      <c r="L64" s="538"/>
      <c r="M64" s="540">
        <f t="shared" si="1"/>
        <v>0</v>
      </c>
      <c r="N64" s="968">
        <f>SUM(M64:M65)</f>
        <v>0</v>
      </c>
    </row>
    <row r="65" spans="1:14" s="114" customFormat="1" ht="13.5" customHeight="1" thickTop="1" thickBot="1" x14ac:dyDescent="0.2">
      <c r="A65" s="978"/>
      <c r="B65" s="965"/>
      <c r="C65" s="120" t="s">
        <v>398</v>
      </c>
      <c r="D65" s="121" t="s">
        <v>126</v>
      </c>
      <c r="E65" s="544"/>
      <c r="F65" s="544"/>
      <c r="G65" s="544"/>
      <c r="H65" s="542">
        <f t="shared" si="0"/>
        <v>0</v>
      </c>
      <c r="I65" s="967"/>
      <c r="J65" s="544"/>
      <c r="K65" s="544"/>
      <c r="L65" s="544"/>
      <c r="M65" s="543">
        <f t="shared" si="1"/>
        <v>0</v>
      </c>
      <c r="N65" s="979"/>
    </row>
    <row r="66" spans="1:14" s="114" customFormat="1" ht="13.5" customHeight="1" thickTop="1" thickBot="1" x14ac:dyDescent="0.2">
      <c r="A66" s="977">
        <f>+A64+1</f>
        <v>30</v>
      </c>
      <c r="B66" s="965" t="s">
        <v>613</v>
      </c>
      <c r="C66" s="116" t="s">
        <v>123</v>
      </c>
      <c r="D66" s="117" t="s">
        <v>124</v>
      </c>
      <c r="E66" s="538"/>
      <c r="F66" s="538"/>
      <c r="G66" s="538"/>
      <c r="H66" s="539">
        <f t="shared" si="0"/>
        <v>0</v>
      </c>
      <c r="I66" s="966" t="s">
        <v>419</v>
      </c>
      <c r="J66" s="538"/>
      <c r="K66" s="538"/>
      <c r="L66" s="538"/>
      <c r="M66" s="540">
        <f t="shared" si="1"/>
        <v>0</v>
      </c>
      <c r="N66" s="968">
        <f>SUM(M66:M67)</f>
        <v>0</v>
      </c>
    </row>
    <row r="67" spans="1:14" s="114" customFormat="1" ht="13.5" customHeight="1" thickTop="1" thickBot="1" x14ac:dyDescent="0.2">
      <c r="A67" s="978"/>
      <c r="B67" s="965"/>
      <c r="C67" s="120" t="s">
        <v>398</v>
      </c>
      <c r="D67" s="121" t="s">
        <v>126</v>
      </c>
      <c r="E67" s="544"/>
      <c r="F67" s="544"/>
      <c r="G67" s="544"/>
      <c r="H67" s="542">
        <f t="shared" si="0"/>
        <v>0</v>
      </c>
      <c r="I67" s="967"/>
      <c r="J67" s="544"/>
      <c r="K67" s="544"/>
      <c r="L67" s="544"/>
      <c r="M67" s="543">
        <f t="shared" si="1"/>
        <v>0</v>
      </c>
      <c r="N67" s="979"/>
    </row>
    <row r="68" spans="1:14" s="114" customFormat="1" ht="13.5" customHeight="1" thickTop="1" thickBot="1" x14ac:dyDescent="0.2">
      <c r="A68" s="977">
        <f>+A66+1</f>
        <v>31</v>
      </c>
      <c r="B68" s="965" t="s">
        <v>474</v>
      </c>
      <c r="C68" s="116" t="s">
        <v>123</v>
      </c>
      <c r="D68" s="117" t="s">
        <v>124</v>
      </c>
      <c r="E68" s="538"/>
      <c r="F68" s="538"/>
      <c r="G68" s="538"/>
      <c r="H68" s="539">
        <f t="shared" si="0"/>
        <v>0</v>
      </c>
      <c r="I68" s="966" t="s">
        <v>419</v>
      </c>
      <c r="J68" s="538"/>
      <c r="K68" s="538"/>
      <c r="L68" s="538"/>
      <c r="M68" s="540">
        <f t="shared" si="1"/>
        <v>0</v>
      </c>
      <c r="N68" s="968">
        <f>SUM(M68:M69)</f>
        <v>0</v>
      </c>
    </row>
    <row r="69" spans="1:14" s="114" customFormat="1" ht="13.5" customHeight="1" thickTop="1" thickBot="1" x14ac:dyDescent="0.2">
      <c r="A69" s="978"/>
      <c r="B69" s="965"/>
      <c r="C69" s="120" t="s">
        <v>398</v>
      </c>
      <c r="D69" s="121" t="s">
        <v>126</v>
      </c>
      <c r="E69" s="544"/>
      <c r="F69" s="544"/>
      <c r="G69" s="544"/>
      <c r="H69" s="542">
        <f t="shared" si="0"/>
        <v>0</v>
      </c>
      <c r="I69" s="967"/>
      <c r="J69" s="544"/>
      <c r="K69" s="544"/>
      <c r="L69" s="544"/>
      <c r="M69" s="543">
        <f t="shared" si="1"/>
        <v>0</v>
      </c>
      <c r="N69" s="979"/>
    </row>
    <row r="70" spans="1:14" s="114" customFormat="1" ht="13.5" customHeight="1" thickTop="1" thickBot="1" x14ac:dyDescent="0.2">
      <c r="A70" s="977">
        <f>+A68+1</f>
        <v>32</v>
      </c>
      <c r="B70" s="965" t="s">
        <v>475</v>
      </c>
      <c r="C70" s="116" t="s">
        <v>123</v>
      </c>
      <c r="D70" s="117" t="s">
        <v>124</v>
      </c>
      <c r="E70" s="538"/>
      <c r="F70" s="538"/>
      <c r="G70" s="538"/>
      <c r="H70" s="539">
        <f t="shared" si="0"/>
        <v>0</v>
      </c>
      <c r="I70" s="966" t="s">
        <v>419</v>
      </c>
      <c r="J70" s="538"/>
      <c r="K70" s="538"/>
      <c r="L70" s="538"/>
      <c r="M70" s="540">
        <f t="shared" si="1"/>
        <v>0</v>
      </c>
      <c r="N70" s="968">
        <f>SUM(M70:M71)</f>
        <v>0</v>
      </c>
    </row>
    <row r="71" spans="1:14" s="114" customFormat="1" ht="13.5" customHeight="1" thickTop="1" thickBot="1" x14ac:dyDescent="0.2">
      <c r="A71" s="978"/>
      <c r="B71" s="965"/>
      <c r="C71" s="120" t="s">
        <v>398</v>
      </c>
      <c r="D71" s="121" t="s">
        <v>126</v>
      </c>
      <c r="E71" s="544"/>
      <c r="F71" s="544"/>
      <c r="G71" s="544"/>
      <c r="H71" s="542">
        <f t="shared" si="0"/>
        <v>0</v>
      </c>
      <c r="I71" s="967"/>
      <c r="J71" s="544"/>
      <c r="K71" s="544"/>
      <c r="L71" s="544"/>
      <c r="M71" s="543">
        <f t="shared" si="1"/>
        <v>0</v>
      </c>
      <c r="N71" s="979"/>
    </row>
    <row r="72" spans="1:14" s="114" customFormat="1" ht="13.5" customHeight="1" thickTop="1" thickBot="1" x14ac:dyDescent="0.2">
      <c r="A72" s="977">
        <f>+A70+1</f>
        <v>33</v>
      </c>
      <c r="B72" s="965" t="s">
        <v>614</v>
      </c>
      <c r="C72" s="116" t="s">
        <v>123</v>
      </c>
      <c r="D72" s="117" t="s">
        <v>124</v>
      </c>
      <c r="E72" s="538"/>
      <c r="F72" s="538"/>
      <c r="G72" s="538"/>
      <c r="H72" s="539">
        <f t="shared" si="0"/>
        <v>0</v>
      </c>
      <c r="I72" s="966" t="s">
        <v>419</v>
      </c>
      <c r="J72" s="538"/>
      <c r="K72" s="538"/>
      <c r="L72" s="538"/>
      <c r="M72" s="540">
        <f t="shared" si="1"/>
        <v>0</v>
      </c>
      <c r="N72" s="968">
        <f>SUM(M72:M73)</f>
        <v>0</v>
      </c>
    </row>
    <row r="73" spans="1:14" s="114" customFormat="1" ht="13.5" customHeight="1" thickTop="1" thickBot="1" x14ac:dyDescent="0.2">
      <c r="A73" s="978"/>
      <c r="B73" s="965"/>
      <c r="C73" s="120" t="s">
        <v>398</v>
      </c>
      <c r="D73" s="121" t="s">
        <v>126</v>
      </c>
      <c r="E73" s="544"/>
      <c r="F73" s="544"/>
      <c r="G73" s="544"/>
      <c r="H73" s="542">
        <f t="shared" ref="H73:H136" si="2">E73+F73+G73*12</f>
        <v>0</v>
      </c>
      <c r="I73" s="967"/>
      <c r="J73" s="544"/>
      <c r="K73" s="544"/>
      <c r="L73" s="544"/>
      <c r="M73" s="543">
        <f t="shared" ref="M73:M136" si="3">J73+K73+L73*12</f>
        <v>0</v>
      </c>
      <c r="N73" s="979"/>
    </row>
    <row r="74" spans="1:14" s="114" customFormat="1" ht="13.5" customHeight="1" thickTop="1" thickBot="1" x14ac:dyDescent="0.2">
      <c r="A74" s="977">
        <f>+A72+1</f>
        <v>34</v>
      </c>
      <c r="B74" s="965" t="s">
        <v>615</v>
      </c>
      <c r="C74" s="116" t="s">
        <v>123</v>
      </c>
      <c r="D74" s="117" t="s">
        <v>124</v>
      </c>
      <c r="E74" s="538"/>
      <c r="F74" s="538"/>
      <c r="G74" s="538"/>
      <c r="H74" s="539">
        <f t="shared" si="2"/>
        <v>0</v>
      </c>
      <c r="I74" s="966" t="s">
        <v>419</v>
      </c>
      <c r="J74" s="538"/>
      <c r="K74" s="538"/>
      <c r="L74" s="538"/>
      <c r="M74" s="540">
        <f t="shared" si="3"/>
        <v>0</v>
      </c>
      <c r="N74" s="968">
        <f>SUM(M74:M75)</f>
        <v>0</v>
      </c>
    </row>
    <row r="75" spans="1:14" s="114" customFormat="1" ht="13.5" customHeight="1" thickTop="1" thickBot="1" x14ac:dyDescent="0.2">
      <c r="A75" s="978"/>
      <c r="B75" s="965"/>
      <c r="C75" s="120" t="s">
        <v>398</v>
      </c>
      <c r="D75" s="121" t="s">
        <v>126</v>
      </c>
      <c r="E75" s="544"/>
      <c r="F75" s="544"/>
      <c r="G75" s="544"/>
      <c r="H75" s="542">
        <f t="shared" si="2"/>
        <v>0</v>
      </c>
      <c r="I75" s="967"/>
      <c r="J75" s="544"/>
      <c r="K75" s="544"/>
      <c r="L75" s="544"/>
      <c r="M75" s="543">
        <f t="shared" si="3"/>
        <v>0</v>
      </c>
      <c r="N75" s="979"/>
    </row>
    <row r="76" spans="1:14" s="114" customFormat="1" ht="13.5" customHeight="1" thickTop="1" thickBot="1" x14ac:dyDescent="0.2">
      <c r="A76" s="977">
        <f>+A74+1</f>
        <v>35</v>
      </c>
      <c r="B76" s="965" t="s">
        <v>476</v>
      </c>
      <c r="C76" s="116" t="s">
        <v>123</v>
      </c>
      <c r="D76" s="117" t="s">
        <v>124</v>
      </c>
      <c r="E76" s="538"/>
      <c r="F76" s="538"/>
      <c r="G76" s="538"/>
      <c r="H76" s="539">
        <f t="shared" si="2"/>
        <v>0</v>
      </c>
      <c r="I76" s="966" t="s">
        <v>419</v>
      </c>
      <c r="J76" s="538"/>
      <c r="K76" s="538"/>
      <c r="L76" s="538"/>
      <c r="M76" s="540">
        <f t="shared" si="3"/>
        <v>0</v>
      </c>
      <c r="N76" s="968">
        <f>SUM(M76:M77)</f>
        <v>0</v>
      </c>
    </row>
    <row r="77" spans="1:14" s="114" customFormat="1" ht="13.5" customHeight="1" thickTop="1" thickBot="1" x14ac:dyDescent="0.2">
      <c r="A77" s="978"/>
      <c r="B77" s="965"/>
      <c r="C77" s="120" t="s">
        <v>398</v>
      </c>
      <c r="D77" s="121" t="s">
        <v>126</v>
      </c>
      <c r="E77" s="544"/>
      <c r="F77" s="544"/>
      <c r="G77" s="544"/>
      <c r="H77" s="542">
        <f t="shared" si="2"/>
        <v>0</v>
      </c>
      <c r="I77" s="967"/>
      <c r="J77" s="544"/>
      <c r="K77" s="544"/>
      <c r="L77" s="544"/>
      <c r="M77" s="543">
        <f t="shared" si="3"/>
        <v>0</v>
      </c>
      <c r="N77" s="979"/>
    </row>
    <row r="78" spans="1:14" s="114" customFormat="1" ht="13.5" customHeight="1" thickTop="1" thickBot="1" x14ac:dyDescent="0.2">
      <c r="A78" s="977">
        <f>+A76+1</f>
        <v>36</v>
      </c>
      <c r="B78" s="965" t="s">
        <v>616</v>
      </c>
      <c r="C78" s="116" t="s">
        <v>123</v>
      </c>
      <c r="D78" s="117" t="s">
        <v>124</v>
      </c>
      <c r="E78" s="538"/>
      <c r="F78" s="538"/>
      <c r="G78" s="538"/>
      <c r="H78" s="539">
        <f t="shared" si="2"/>
        <v>0</v>
      </c>
      <c r="I78" s="966" t="s">
        <v>419</v>
      </c>
      <c r="J78" s="538"/>
      <c r="K78" s="538"/>
      <c r="L78" s="538"/>
      <c r="M78" s="540">
        <f t="shared" si="3"/>
        <v>0</v>
      </c>
      <c r="N78" s="968">
        <f>SUM(M78:M79)</f>
        <v>0</v>
      </c>
    </row>
    <row r="79" spans="1:14" s="114" customFormat="1" ht="13.5" customHeight="1" thickTop="1" thickBot="1" x14ac:dyDescent="0.2">
      <c r="A79" s="978"/>
      <c r="B79" s="965"/>
      <c r="C79" s="120" t="s">
        <v>398</v>
      </c>
      <c r="D79" s="121" t="s">
        <v>126</v>
      </c>
      <c r="E79" s="544"/>
      <c r="F79" s="544"/>
      <c r="G79" s="544"/>
      <c r="H79" s="542">
        <f t="shared" si="2"/>
        <v>0</v>
      </c>
      <c r="I79" s="967"/>
      <c r="J79" s="544"/>
      <c r="K79" s="544"/>
      <c r="L79" s="544"/>
      <c r="M79" s="543">
        <f t="shared" si="3"/>
        <v>0</v>
      </c>
      <c r="N79" s="979"/>
    </row>
    <row r="80" spans="1:14" s="114" customFormat="1" ht="13.5" customHeight="1" thickTop="1" thickBot="1" x14ac:dyDescent="0.2">
      <c r="A80" s="977">
        <f>+A78+1</f>
        <v>37</v>
      </c>
      <c r="B80" s="965" t="s">
        <v>477</v>
      </c>
      <c r="C80" s="116" t="s">
        <v>123</v>
      </c>
      <c r="D80" s="117" t="s">
        <v>124</v>
      </c>
      <c r="E80" s="538"/>
      <c r="F80" s="538"/>
      <c r="G80" s="538"/>
      <c r="H80" s="539">
        <f t="shared" si="2"/>
        <v>0</v>
      </c>
      <c r="I80" s="966" t="s">
        <v>419</v>
      </c>
      <c r="J80" s="538"/>
      <c r="K80" s="538"/>
      <c r="L80" s="538"/>
      <c r="M80" s="540">
        <f t="shared" si="3"/>
        <v>0</v>
      </c>
      <c r="N80" s="968">
        <f>SUM(M80:M81)</f>
        <v>0</v>
      </c>
    </row>
    <row r="81" spans="1:14" s="114" customFormat="1" ht="13.5" customHeight="1" thickTop="1" thickBot="1" x14ac:dyDescent="0.2">
      <c r="A81" s="980"/>
      <c r="B81" s="965"/>
      <c r="C81" s="118" t="s">
        <v>398</v>
      </c>
      <c r="D81" s="119" t="s">
        <v>126</v>
      </c>
      <c r="E81" s="541"/>
      <c r="F81" s="541"/>
      <c r="G81" s="541"/>
      <c r="H81" s="542">
        <f t="shared" si="2"/>
        <v>0</v>
      </c>
      <c r="I81" s="967"/>
      <c r="J81" s="541"/>
      <c r="K81" s="541"/>
      <c r="L81" s="541"/>
      <c r="M81" s="543">
        <f t="shared" si="3"/>
        <v>0</v>
      </c>
      <c r="N81" s="969"/>
    </row>
    <row r="82" spans="1:14" s="114" customFormat="1" ht="13.5" customHeight="1" thickTop="1" thickBot="1" x14ac:dyDescent="0.2">
      <c r="A82" s="977">
        <f>+A80+1</f>
        <v>38</v>
      </c>
      <c r="B82" s="965" t="s">
        <v>478</v>
      </c>
      <c r="C82" s="116" t="s">
        <v>123</v>
      </c>
      <c r="D82" s="117" t="s">
        <v>124</v>
      </c>
      <c r="E82" s="538"/>
      <c r="F82" s="538"/>
      <c r="G82" s="538"/>
      <c r="H82" s="539">
        <f t="shared" si="2"/>
        <v>0</v>
      </c>
      <c r="I82" s="966" t="s">
        <v>419</v>
      </c>
      <c r="J82" s="538"/>
      <c r="K82" s="538"/>
      <c r="L82" s="538"/>
      <c r="M82" s="540">
        <f t="shared" si="3"/>
        <v>0</v>
      </c>
      <c r="N82" s="968">
        <f>SUM(M82:M83)</f>
        <v>0</v>
      </c>
    </row>
    <row r="83" spans="1:14" s="114" customFormat="1" ht="13.5" customHeight="1" thickTop="1" thickBot="1" x14ac:dyDescent="0.2">
      <c r="A83" s="978"/>
      <c r="B83" s="965"/>
      <c r="C83" s="120" t="s">
        <v>398</v>
      </c>
      <c r="D83" s="121" t="s">
        <v>126</v>
      </c>
      <c r="E83" s="544"/>
      <c r="F83" s="544"/>
      <c r="G83" s="544"/>
      <c r="H83" s="542">
        <f t="shared" si="2"/>
        <v>0</v>
      </c>
      <c r="I83" s="967"/>
      <c r="J83" s="544"/>
      <c r="K83" s="544"/>
      <c r="L83" s="544"/>
      <c r="M83" s="543">
        <f t="shared" si="3"/>
        <v>0</v>
      </c>
      <c r="N83" s="979"/>
    </row>
    <row r="84" spans="1:14" s="114" customFormat="1" ht="13.5" customHeight="1" thickTop="1" thickBot="1" x14ac:dyDescent="0.2">
      <c r="A84" s="977">
        <f>+A82+1</f>
        <v>39</v>
      </c>
      <c r="B84" s="965" t="s">
        <v>479</v>
      </c>
      <c r="C84" s="116" t="s">
        <v>123</v>
      </c>
      <c r="D84" s="117" t="s">
        <v>124</v>
      </c>
      <c r="E84" s="538"/>
      <c r="F84" s="538"/>
      <c r="G84" s="538"/>
      <c r="H84" s="539">
        <f t="shared" si="2"/>
        <v>0</v>
      </c>
      <c r="I84" s="966" t="s">
        <v>419</v>
      </c>
      <c r="J84" s="538"/>
      <c r="K84" s="538"/>
      <c r="L84" s="538"/>
      <c r="M84" s="540">
        <f t="shared" si="3"/>
        <v>0</v>
      </c>
      <c r="N84" s="968">
        <f>SUM(M84:M85)</f>
        <v>0</v>
      </c>
    </row>
    <row r="85" spans="1:14" s="114" customFormat="1" ht="13.5" customHeight="1" thickTop="1" thickBot="1" x14ac:dyDescent="0.2">
      <c r="A85" s="978"/>
      <c r="B85" s="965"/>
      <c r="C85" s="120" t="s">
        <v>398</v>
      </c>
      <c r="D85" s="121" t="s">
        <v>126</v>
      </c>
      <c r="E85" s="544"/>
      <c r="F85" s="544"/>
      <c r="G85" s="544"/>
      <c r="H85" s="542">
        <f t="shared" si="2"/>
        <v>0</v>
      </c>
      <c r="I85" s="967"/>
      <c r="J85" s="544"/>
      <c r="K85" s="544"/>
      <c r="L85" s="544"/>
      <c r="M85" s="543">
        <f t="shared" si="3"/>
        <v>0</v>
      </c>
      <c r="N85" s="979"/>
    </row>
    <row r="86" spans="1:14" s="114" customFormat="1" ht="13.5" customHeight="1" thickTop="1" thickBot="1" x14ac:dyDescent="0.2">
      <c r="A86" s="977">
        <f>+A84+1</f>
        <v>40</v>
      </c>
      <c r="B86" s="965" t="s">
        <v>480</v>
      </c>
      <c r="C86" s="116" t="s">
        <v>123</v>
      </c>
      <c r="D86" s="117" t="s">
        <v>124</v>
      </c>
      <c r="E86" s="538"/>
      <c r="F86" s="538"/>
      <c r="G86" s="538"/>
      <c r="H86" s="539">
        <f t="shared" si="2"/>
        <v>0</v>
      </c>
      <c r="I86" s="966" t="s">
        <v>419</v>
      </c>
      <c r="J86" s="538"/>
      <c r="K86" s="538"/>
      <c r="L86" s="538"/>
      <c r="M86" s="540">
        <f t="shared" si="3"/>
        <v>0</v>
      </c>
      <c r="N86" s="968">
        <f>SUM(M86:M87)</f>
        <v>0</v>
      </c>
    </row>
    <row r="87" spans="1:14" s="114" customFormat="1" ht="13.5" customHeight="1" thickTop="1" thickBot="1" x14ac:dyDescent="0.2">
      <c r="A87" s="978"/>
      <c r="B87" s="965"/>
      <c r="C87" s="120" t="s">
        <v>398</v>
      </c>
      <c r="D87" s="121" t="s">
        <v>126</v>
      </c>
      <c r="E87" s="544"/>
      <c r="F87" s="544"/>
      <c r="G87" s="544"/>
      <c r="H87" s="542">
        <f t="shared" si="2"/>
        <v>0</v>
      </c>
      <c r="I87" s="967"/>
      <c r="J87" s="544"/>
      <c r="K87" s="544"/>
      <c r="L87" s="544"/>
      <c r="M87" s="543">
        <f t="shared" si="3"/>
        <v>0</v>
      </c>
      <c r="N87" s="979"/>
    </row>
    <row r="88" spans="1:14" s="114" customFormat="1" ht="13.5" customHeight="1" thickTop="1" thickBot="1" x14ac:dyDescent="0.2">
      <c r="A88" s="977">
        <f t="shared" ref="A88" si="4">+A86+1</f>
        <v>41</v>
      </c>
      <c r="B88" s="965" t="s">
        <v>481</v>
      </c>
      <c r="C88" s="116" t="s">
        <v>123</v>
      </c>
      <c r="D88" s="117" t="s">
        <v>124</v>
      </c>
      <c r="E88" s="538"/>
      <c r="F88" s="538"/>
      <c r="G88" s="538"/>
      <c r="H88" s="539">
        <f t="shared" si="2"/>
        <v>0</v>
      </c>
      <c r="I88" s="966" t="s">
        <v>419</v>
      </c>
      <c r="J88" s="538"/>
      <c r="K88" s="538"/>
      <c r="L88" s="538"/>
      <c r="M88" s="540">
        <f t="shared" si="3"/>
        <v>0</v>
      </c>
      <c r="N88" s="968">
        <f t="shared" ref="N88" si="5">SUM(M88:M89)</f>
        <v>0</v>
      </c>
    </row>
    <row r="89" spans="1:14" s="114" customFormat="1" ht="13.5" customHeight="1" thickTop="1" thickBot="1" x14ac:dyDescent="0.2">
      <c r="A89" s="978"/>
      <c r="B89" s="965"/>
      <c r="C89" s="120" t="s">
        <v>125</v>
      </c>
      <c r="D89" s="121" t="s">
        <v>527</v>
      </c>
      <c r="E89" s="544"/>
      <c r="F89" s="544"/>
      <c r="G89" s="544"/>
      <c r="H89" s="542">
        <f t="shared" si="2"/>
        <v>0</v>
      </c>
      <c r="I89" s="967"/>
      <c r="J89" s="544"/>
      <c r="K89" s="544"/>
      <c r="L89" s="544"/>
      <c r="M89" s="543">
        <f t="shared" si="3"/>
        <v>0</v>
      </c>
      <c r="N89" s="969"/>
    </row>
    <row r="90" spans="1:14" s="114" customFormat="1" ht="13.5" customHeight="1" thickTop="1" thickBot="1" x14ac:dyDescent="0.2">
      <c r="A90" s="977">
        <f t="shared" ref="A90" si="6">+A88+1</f>
        <v>42</v>
      </c>
      <c r="B90" s="965" t="s">
        <v>482</v>
      </c>
      <c r="C90" s="116" t="s">
        <v>123</v>
      </c>
      <c r="D90" s="117" t="s">
        <v>124</v>
      </c>
      <c r="E90" s="538"/>
      <c r="F90" s="538"/>
      <c r="G90" s="538"/>
      <c r="H90" s="539">
        <f t="shared" si="2"/>
        <v>0</v>
      </c>
      <c r="I90" s="966" t="s">
        <v>419</v>
      </c>
      <c r="J90" s="538"/>
      <c r="K90" s="538"/>
      <c r="L90" s="538"/>
      <c r="M90" s="540">
        <f t="shared" si="3"/>
        <v>0</v>
      </c>
      <c r="N90" s="968">
        <f t="shared" ref="N90" si="7">SUM(M90:M91)</f>
        <v>0</v>
      </c>
    </row>
    <row r="91" spans="1:14" s="114" customFormat="1" ht="13.5" customHeight="1" thickTop="1" thickBot="1" x14ac:dyDescent="0.2">
      <c r="A91" s="978"/>
      <c r="B91" s="965"/>
      <c r="C91" s="120" t="s">
        <v>125</v>
      </c>
      <c r="D91" s="121" t="s">
        <v>668</v>
      </c>
      <c r="E91" s="544"/>
      <c r="F91" s="544"/>
      <c r="G91" s="544"/>
      <c r="H91" s="542">
        <f t="shared" si="2"/>
        <v>0</v>
      </c>
      <c r="I91" s="967"/>
      <c r="J91" s="544"/>
      <c r="K91" s="544"/>
      <c r="L91" s="544"/>
      <c r="M91" s="543">
        <f t="shared" si="3"/>
        <v>0</v>
      </c>
      <c r="N91" s="969"/>
    </row>
    <row r="92" spans="1:14" s="114" customFormat="1" ht="13.5" customHeight="1" thickTop="1" thickBot="1" x14ac:dyDescent="0.2">
      <c r="A92" s="977">
        <f t="shared" ref="A92" si="8">+A90+1</f>
        <v>43</v>
      </c>
      <c r="B92" s="965" t="s">
        <v>617</v>
      </c>
      <c r="C92" s="116" t="s">
        <v>123</v>
      </c>
      <c r="D92" s="117" t="s">
        <v>124</v>
      </c>
      <c r="E92" s="538"/>
      <c r="F92" s="538"/>
      <c r="G92" s="538"/>
      <c r="H92" s="539">
        <f t="shared" si="2"/>
        <v>0</v>
      </c>
      <c r="I92" s="966" t="s">
        <v>419</v>
      </c>
      <c r="J92" s="538"/>
      <c r="K92" s="538"/>
      <c r="L92" s="538"/>
      <c r="M92" s="540">
        <f t="shared" si="3"/>
        <v>0</v>
      </c>
      <c r="N92" s="968">
        <f t="shared" ref="N92" si="9">SUM(M92:M93)</f>
        <v>0</v>
      </c>
    </row>
    <row r="93" spans="1:14" s="114" customFormat="1" ht="13.5" customHeight="1" thickTop="1" thickBot="1" x14ac:dyDescent="0.2">
      <c r="A93" s="978"/>
      <c r="B93" s="965"/>
      <c r="C93" s="120" t="s">
        <v>125</v>
      </c>
      <c r="D93" s="121" t="s">
        <v>669</v>
      </c>
      <c r="E93" s="544"/>
      <c r="F93" s="544"/>
      <c r="G93" s="544"/>
      <c r="H93" s="542">
        <f t="shared" si="2"/>
        <v>0</v>
      </c>
      <c r="I93" s="967"/>
      <c r="J93" s="544"/>
      <c r="K93" s="544"/>
      <c r="L93" s="544"/>
      <c r="M93" s="543">
        <f t="shared" si="3"/>
        <v>0</v>
      </c>
      <c r="N93" s="969"/>
    </row>
    <row r="94" spans="1:14" s="114" customFormat="1" ht="13.5" customHeight="1" thickTop="1" thickBot="1" x14ac:dyDescent="0.2">
      <c r="A94" s="977">
        <f t="shared" ref="A94" si="10">+A92+1</f>
        <v>44</v>
      </c>
      <c r="B94" s="965" t="s">
        <v>483</v>
      </c>
      <c r="C94" s="116" t="s">
        <v>123</v>
      </c>
      <c r="D94" s="117" t="s">
        <v>124</v>
      </c>
      <c r="E94" s="538"/>
      <c r="F94" s="538"/>
      <c r="G94" s="538"/>
      <c r="H94" s="539">
        <f t="shared" si="2"/>
        <v>0</v>
      </c>
      <c r="I94" s="966" t="s">
        <v>419</v>
      </c>
      <c r="J94" s="538"/>
      <c r="K94" s="538"/>
      <c r="L94" s="538"/>
      <c r="M94" s="540">
        <f t="shared" si="3"/>
        <v>0</v>
      </c>
      <c r="N94" s="968">
        <f t="shared" ref="N94" si="11">SUM(M94:M95)</f>
        <v>0</v>
      </c>
    </row>
    <row r="95" spans="1:14" s="114" customFormat="1" ht="13.5" customHeight="1" thickTop="1" thickBot="1" x14ac:dyDescent="0.2">
      <c r="A95" s="978"/>
      <c r="B95" s="965"/>
      <c r="C95" s="120" t="s">
        <v>125</v>
      </c>
      <c r="D95" s="121" t="s">
        <v>670</v>
      </c>
      <c r="E95" s="544"/>
      <c r="F95" s="544"/>
      <c r="G95" s="544"/>
      <c r="H95" s="542">
        <f t="shared" si="2"/>
        <v>0</v>
      </c>
      <c r="I95" s="967"/>
      <c r="J95" s="544"/>
      <c r="K95" s="544"/>
      <c r="L95" s="544"/>
      <c r="M95" s="543">
        <f t="shared" si="3"/>
        <v>0</v>
      </c>
      <c r="N95" s="969"/>
    </row>
    <row r="96" spans="1:14" s="114" customFormat="1" ht="13.5" customHeight="1" thickTop="1" thickBot="1" x14ac:dyDescent="0.2">
      <c r="A96" s="977">
        <f t="shared" ref="A96" si="12">+A94+1</f>
        <v>45</v>
      </c>
      <c r="B96" s="965" t="s">
        <v>484</v>
      </c>
      <c r="C96" s="116" t="s">
        <v>123</v>
      </c>
      <c r="D96" s="117" t="s">
        <v>124</v>
      </c>
      <c r="E96" s="538"/>
      <c r="F96" s="538"/>
      <c r="G96" s="538"/>
      <c r="H96" s="539">
        <f t="shared" si="2"/>
        <v>0</v>
      </c>
      <c r="I96" s="966" t="s">
        <v>419</v>
      </c>
      <c r="J96" s="538"/>
      <c r="K96" s="538"/>
      <c r="L96" s="538"/>
      <c r="M96" s="540">
        <f t="shared" si="3"/>
        <v>0</v>
      </c>
      <c r="N96" s="968">
        <f t="shared" ref="N96" si="13">SUM(M96:M97)</f>
        <v>0</v>
      </c>
    </row>
    <row r="97" spans="1:14" s="114" customFormat="1" ht="13.5" customHeight="1" thickTop="1" thickBot="1" x14ac:dyDescent="0.2">
      <c r="A97" s="978"/>
      <c r="B97" s="965"/>
      <c r="C97" s="120" t="s">
        <v>125</v>
      </c>
      <c r="D97" s="121" t="s">
        <v>671</v>
      </c>
      <c r="E97" s="544"/>
      <c r="F97" s="544"/>
      <c r="G97" s="544"/>
      <c r="H97" s="542">
        <f t="shared" si="2"/>
        <v>0</v>
      </c>
      <c r="I97" s="967"/>
      <c r="J97" s="544"/>
      <c r="K97" s="544"/>
      <c r="L97" s="544"/>
      <c r="M97" s="543">
        <f t="shared" si="3"/>
        <v>0</v>
      </c>
      <c r="N97" s="969"/>
    </row>
    <row r="98" spans="1:14" s="114" customFormat="1" ht="13.5" customHeight="1" thickTop="1" thickBot="1" x14ac:dyDescent="0.2">
      <c r="A98" s="977">
        <f t="shared" ref="A98" si="14">+A96+1</f>
        <v>46</v>
      </c>
      <c r="B98" s="965" t="s">
        <v>618</v>
      </c>
      <c r="C98" s="116" t="s">
        <v>123</v>
      </c>
      <c r="D98" s="117" t="s">
        <v>124</v>
      </c>
      <c r="E98" s="538"/>
      <c r="F98" s="538"/>
      <c r="G98" s="538"/>
      <c r="H98" s="539">
        <f t="shared" si="2"/>
        <v>0</v>
      </c>
      <c r="I98" s="966" t="s">
        <v>419</v>
      </c>
      <c r="J98" s="538"/>
      <c r="K98" s="538"/>
      <c r="L98" s="538"/>
      <c r="M98" s="540">
        <f t="shared" si="3"/>
        <v>0</v>
      </c>
      <c r="N98" s="968">
        <f t="shared" ref="N98" si="15">SUM(M98:M99)</f>
        <v>0</v>
      </c>
    </row>
    <row r="99" spans="1:14" s="114" customFormat="1" ht="13.5" customHeight="1" thickTop="1" thickBot="1" x14ac:dyDescent="0.2">
      <c r="A99" s="978"/>
      <c r="B99" s="965"/>
      <c r="C99" s="120" t="s">
        <v>125</v>
      </c>
      <c r="D99" s="121" t="s">
        <v>672</v>
      </c>
      <c r="E99" s="544"/>
      <c r="F99" s="544"/>
      <c r="G99" s="544"/>
      <c r="H99" s="542">
        <f t="shared" si="2"/>
        <v>0</v>
      </c>
      <c r="I99" s="967"/>
      <c r="J99" s="544"/>
      <c r="K99" s="544"/>
      <c r="L99" s="544"/>
      <c r="M99" s="543">
        <f t="shared" si="3"/>
        <v>0</v>
      </c>
      <c r="N99" s="969"/>
    </row>
    <row r="100" spans="1:14" s="114" customFormat="1" ht="13.5" customHeight="1" thickTop="1" thickBot="1" x14ac:dyDescent="0.2">
      <c r="A100" s="977">
        <f t="shared" ref="A100" si="16">+A98+1</f>
        <v>47</v>
      </c>
      <c r="B100" s="965" t="s">
        <v>485</v>
      </c>
      <c r="C100" s="116" t="s">
        <v>123</v>
      </c>
      <c r="D100" s="117" t="s">
        <v>124</v>
      </c>
      <c r="E100" s="538"/>
      <c r="F100" s="538"/>
      <c r="G100" s="538"/>
      <c r="H100" s="539">
        <f t="shared" si="2"/>
        <v>0</v>
      </c>
      <c r="I100" s="966" t="s">
        <v>419</v>
      </c>
      <c r="J100" s="538"/>
      <c r="K100" s="538"/>
      <c r="L100" s="538"/>
      <c r="M100" s="540">
        <f t="shared" si="3"/>
        <v>0</v>
      </c>
      <c r="N100" s="968">
        <f t="shared" ref="N100" si="17">SUM(M100:M101)</f>
        <v>0</v>
      </c>
    </row>
    <row r="101" spans="1:14" s="114" customFormat="1" ht="13.5" customHeight="1" thickTop="1" thickBot="1" x14ac:dyDescent="0.2">
      <c r="A101" s="978"/>
      <c r="B101" s="965"/>
      <c r="C101" s="120" t="s">
        <v>125</v>
      </c>
      <c r="D101" s="121" t="s">
        <v>673</v>
      </c>
      <c r="E101" s="544"/>
      <c r="F101" s="544"/>
      <c r="G101" s="544"/>
      <c r="H101" s="542">
        <f t="shared" si="2"/>
        <v>0</v>
      </c>
      <c r="I101" s="967"/>
      <c r="J101" s="544"/>
      <c r="K101" s="544"/>
      <c r="L101" s="544"/>
      <c r="M101" s="543">
        <f t="shared" si="3"/>
        <v>0</v>
      </c>
      <c r="N101" s="969"/>
    </row>
    <row r="102" spans="1:14" s="114" customFormat="1" ht="13.5" customHeight="1" thickTop="1" thickBot="1" x14ac:dyDescent="0.2">
      <c r="A102" s="977">
        <f t="shared" ref="A102" si="18">+A100+1</f>
        <v>48</v>
      </c>
      <c r="B102" s="965" t="s">
        <v>619</v>
      </c>
      <c r="C102" s="116" t="s">
        <v>123</v>
      </c>
      <c r="D102" s="117" t="s">
        <v>124</v>
      </c>
      <c r="E102" s="538"/>
      <c r="F102" s="538"/>
      <c r="G102" s="538"/>
      <c r="H102" s="539">
        <f t="shared" si="2"/>
        <v>0</v>
      </c>
      <c r="I102" s="966" t="s">
        <v>419</v>
      </c>
      <c r="J102" s="538"/>
      <c r="K102" s="538"/>
      <c r="L102" s="538"/>
      <c r="M102" s="540">
        <f t="shared" si="3"/>
        <v>0</v>
      </c>
      <c r="N102" s="968">
        <f t="shared" ref="N102" si="19">SUM(M102:M103)</f>
        <v>0</v>
      </c>
    </row>
    <row r="103" spans="1:14" s="114" customFormat="1" ht="13.5" customHeight="1" thickTop="1" thickBot="1" x14ac:dyDescent="0.2">
      <c r="A103" s="978"/>
      <c r="B103" s="965"/>
      <c r="C103" s="120" t="s">
        <v>125</v>
      </c>
      <c r="D103" s="121" t="s">
        <v>674</v>
      </c>
      <c r="E103" s="544"/>
      <c r="F103" s="544"/>
      <c r="G103" s="544"/>
      <c r="H103" s="542">
        <f t="shared" si="2"/>
        <v>0</v>
      </c>
      <c r="I103" s="967"/>
      <c r="J103" s="544"/>
      <c r="K103" s="544"/>
      <c r="L103" s="544"/>
      <c r="M103" s="543">
        <f t="shared" si="3"/>
        <v>0</v>
      </c>
      <c r="N103" s="969"/>
    </row>
    <row r="104" spans="1:14" s="114" customFormat="1" ht="13.5" customHeight="1" thickTop="1" thickBot="1" x14ac:dyDescent="0.2">
      <c r="A104" s="977">
        <f t="shared" ref="A104" si="20">+A102+1</f>
        <v>49</v>
      </c>
      <c r="B104" s="965" t="s">
        <v>620</v>
      </c>
      <c r="C104" s="116" t="s">
        <v>123</v>
      </c>
      <c r="D104" s="117" t="s">
        <v>124</v>
      </c>
      <c r="E104" s="538"/>
      <c r="F104" s="538"/>
      <c r="G104" s="538"/>
      <c r="H104" s="539">
        <f t="shared" si="2"/>
        <v>0</v>
      </c>
      <c r="I104" s="966" t="s">
        <v>419</v>
      </c>
      <c r="J104" s="538"/>
      <c r="K104" s="538"/>
      <c r="L104" s="538"/>
      <c r="M104" s="540">
        <f t="shared" si="3"/>
        <v>0</v>
      </c>
      <c r="N104" s="968">
        <f t="shared" ref="N104" si="21">SUM(M104:M105)</f>
        <v>0</v>
      </c>
    </row>
    <row r="105" spans="1:14" s="114" customFormat="1" ht="13.5" customHeight="1" thickTop="1" thickBot="1" x14ac:dyDescent="0.2">
      <c r="A105" s="978"/>
      <c r="B105" s="965"/>
      <c r="C105" s="120" t="s">
        <v>125</v>
      </c>
      <c r="D105" s="121" t="s">
        <v>675</v>
      </c>
      <c r="E105" s="544"/>
      <c r="F105" s="544"/>
      <c r="G105" s="544"/>
      <c r="H105" s="542">
        <f t="shared" si="2"/>
        <v>0</v>
      </c>
      <c r="I105" s="967"/>
      <c r="J105" s="544"/>
      <c r="K105" s="544"/>
      <c r="L105" s="544"/>
      <c r="M105" s="543">
        <f t="shared" si="3"/>
        <v>0</v>
      </c>
      <c r="N105" s="969"/>
    </row>
    <row r="106" spans="1:14" s="114" customFormat="1" ht="13.5" customHeight="1" thickTop="1" thickBot="1" x14ac:dyDescent="0.2">
      <c r="A106" s="977">
        <f t="shared" ref="A106" si="22">+A104+1</f>
        <v>50</v>
      </c>
      <c r="B106" s="965" t="s">
        <v>641</v>
      </c>
      <c r="C106" s="116" t="s">
        <v>123</v>
      </c>
      <c r="D106" s="117" t="s">
        <v>124</v>
      </c>
      <c r="E106" s="538"/>
      <c r="F106" s="538"/>
      <c r="G106" s="538"/>
      <c r="H106" s="539">
        <f t="shared" si="2"/>
        <v>0</v>
      </c>
      <c r="I106" s="966" t="s">
        <v>419</v>
      </c>
      <c r="J106" s="538"/>
      <c r="K106" s="538"/>
      <c r="L106" s="538"/>
      <c r="M106" s="540">
        <f t="shared" si="3"/>
        <v>0</v>
      </c>
      <c r="N106" s="968">
        <f t="shared" ref="N106" si="23">SUM(M106:M107)</f>
        <v>0</v>
      </c>
    </row>
    <row r="107" spans="1:14" s="114" customFormat="1" ht="13.5" customHeight="1" thickTop="1" thickBot="1" x14ac:dyDescent="0.2">
      <c r="A107" s="978"/>
      <c r="B107" s="965"/>
      <c r="C107" s="120" t="s">
        <v>125</v>
      </c>
      <c r="D107" s="121" t="s">
        <v>676</v>
      </c>
      <c r="E107" s="544"/>
      <c r="F107" s="544"/>
      <c r="G107" s="544"/>
      <c r="H107" s="542">
        <f t="shared" si="2"/>
        <v>0</v>
      </c>
      <c r="I107" s="967"/>
      <c r="J107" s="544"/>
      <c r="K107" s="544"/>
      <c r="L107" s="544"/>
      <c r="M107" s="543">
        <f t="shared" si="3"/>
        <v>0</v>
      </c>
      <c r="N107" s="969"/>
    </row>
    <row r="108" spans="1:14" s="114" customFormat="1" ht="13.5" customHeight="1" thickTop="1" thickBot="1" x14ac:dyDescent="0.2">
      <c r="A108" s="977">
        <f t="shared" ref="A108" si="24">+A106+1</f>
        <v>51</v>
      </c>
      <c r="B108" s="965" t="s">
        <v>621</v>
      </c>
      <c r="C108" s="116" t="s">
        <v>123</v>
      </c>
      <c r="D108" s="117" t="s">
        <v>124</v>
      </c>
      <c r="E108" s="538"/>
      <c r="F108" s="538"/>
      <c r="G108" s="538"/>
      <c r="H108" s="539">
        <f t="shared" si="2"/>
        <v>0</v>
      </c>
      <c r="I108" s="966" t="s">
        <v>419</v>
      </c>
      <c r="J108" s="538"/>
      <c r="K108" s="538"/>
      <c r="L108" s="538"/>
      <c r="M108" s="540">
        <f t="shared" si="3"/>
        <v>0</v>
      </c>
      <c r="N108" s="968">
        <f t="shared" ref="N108" si="25">SUM(M108:M109)</f>
        <v>0</v>
      </c>
    </row>
    <row r="109" spans="1:14" s="114" customFormat="1" ht="13.5" customHeight="1" thickTop="1" thickBot="1" x14ac:dyDescent="0.2">
      <c r="A109" s="978"/>
      <c r="B109" s="965"/>
      <c r="C109" s="120" t="s">
        <v>125</v>
      </c>
      <c r="D109" s="121" t="s">
        <v>677</v>
      </c>
      <c r="E109" s="544"/>
      <c r="F109" s="544"/>
      <c r="G109" s="544"/>
      <c r="H109" s="542">
        <f t="shared" si="2"/>
        <v>0</v>
      </c>
      <c r="I109" s="967"/>
      <c r="J109" s="544"/>
      <c r="K109" s="544"/>
      <c r="L109" s="544"/>
      <c r="M109" s="543">
        <f t="shared" si="3"/>
        <v>0</v>
      </c>
      <c r="N109" s="969"/>
    </row>
    <row r="110" spans="1:14" s="114" customFormat="1" ht="13.5" customHeight="1" thickTop="1" thickBot="1" x14ac:dyDescent="0.2">
      <c r="A110" s="977">
        <f t="shared" ref="A110" si="26">+A108+1</f>
        <v>52</v>
      </c>
      <c r="B110" s="965" t="s">
        <v>622</v>
      </c>
      <c r="C110" s="116" t="s">
        <v>123</v>
      </c>
      <c r="D110" s="117" t="s">
        <v>124</v>
      </c>
      <c r="E110" s="538"/>
      <c r="F110" s="538"/>
      <c r="G110" s="538"/>
      <c r="H110" s="539">
        <f t="shared" si="2"/>
        <v>0</v>
      </c>
      <c r="I110" s="966" t="s">
        <v>419</v>
      </c>
      <c r="J110" s="538"/>
      <c r="K110" s="538"/>
      <c r="L110" s="538"/>
      <c r="M110" s="540">
        <f t="shared" si="3"/>
        <v>0</v>
      </c>
      <c r="N110" s="968">
        <f t="shared" ref="N110" si="27">SUM(M110:M111)</f>
        <v>0</v>
      </c>
    </row>
    <row r="111" spans="1:14" s="114" customFormat="1" ht="13.5" customHeight="1" thickTop="1" thickBot="1" x14ac:dyDescent="0.2">
      <c r="A111" s="978"/>
      <c r="B111" s="965"/>
      <c r="C111" s="120" t="s">
        <v>125</v>
      </c>
      <c r="D111" s="121" t="s">
        <v>678</v>
      </c>
      <c r="E111" s="544"/>
      <c r="F111" s="544"/>
      <c r="G111" s="544"/>
      <c r="H111" s="542">
        <f t="shared" si="2"/>
        <v>0</v>
      </c>
      <c r="I111" s="967"/>
      <c r="J111" s="544"/>
      <c r="K111" s="544"/>
      <c r="L111" s="544"/>
      <c r="M111" s="543">
        <f t="shared" si="3"/>
        <v>0</v>
      </c>
      <c r="N111" s="969"/>
    </row>
    <row r="112" spans="1:14" s="114" customFormat="1" ht="13.5" customHeight="1" thickTop="1" thickBot="1" x14ac:dyDescent="0.2">
      <c r="A112" s="977">
        <f t="shared" ref="A112" si="28">+A110+1</f>
        <v>53</v>
      </c>
      <c r="B112" s="965" t="s">
        <v>623</v>
      </c>
      <c r="C112" s="116" t="s">
        <v>123</v>
      </c>
      <c r="D112" s="117" t="s">
        <v>124</v>
      </c>
      <c r="E112" s="538"/>
      <c r="F112" s="538"/>
      <c r="G112" s="538"/>
      <c r="H112" s="539">
        <f t="shared" si="2"/>
        <v>0</v>
      </c>
      <c r="I112" s="966" t="s">
        <v>419</v>
      </c>
      <c r="J112" s="538"/>
      <c r="K112" s="538"/>
      <c r="L112" s="538"/>
      <c r="M112" s="540">
        <f t="shared" si="3"/>
        <v>0</v>
      </c>
      <c r="N112" s="968">
        <f t="shared" ref="N112" si="29">SUM(M112:M113)</f>
        <v>0</v>
      </c>
    </row>
    <row r="113" spans="1:14" s="114" customFormat="1" ht="13.5" customHeight="1" thickTop="1" thickBot="1" x14ac:dyDescent="0.2">
      <c r="A113" s="978"/>
      <c r="B113" s="965"/>
      <c r="C113" s="120" t="s">
        <v>125</v>
      </c>
      <c r="D113" s="121" t="s">
        <v>679</v>
      </c>
      <c r="E113" s="544"/>
      <c r="F113" s="544"/>
      <c r="G113" s="544"/>
      <c r="H113" s="542">
        <f t="shared" si="2"/>
        <v>0</v>
      </c>
      <c r="I113" s="967"/>
      <c r="J113" s="544"/>
      <c r="K113" s="544"/>
      <c r="L113" s="544"/>
      <c r="M113" s="543">
        <f t="shared" si="3"/>
        <v>0</v>
      </c>
      <c r="N113" s="969"/>
    </row>
    <row r="114" spans="1:14" s="114" customFormat="1" ht="13.5" customHeight="1" thickTop="1" thickBot="1" x14ac:dyDescent="0.2">
      <c r="A114" s="977">
        <f t="shared" ref="A114" si="30">+A112+1</f>
        <v>54</v>
      </c>
      <c r="B114" s="965" t="s">
        <v>624</v>
      </c>
      <c r="C114" s="116" t="s">
        <v>123</v>
      </c>
      <c r="D114" s="117" t="s">
        <v>124</v>
      </c>
      <c r="E114" s="538"/>
      <c r="F114" s="538"/>
      <c r="G114" s="538"/>
      <c r="H114" s="539">
        <f t="shared" si="2"/>
        <v>0</v>
      </c>
      <c r="I114" s="966" t="s">
        <v>419</v>
      </c>
      <c r="J114" s="538"/>
      <c r="K114" s="538"/>
      <c r="L114" s="538"/>
      <c r="M114" s="540">
        <f t="shared" si="3"/>
        <v>0</v>
      </c>
      <c r="N114" s="968">
        <f t="shared" ref="N114" si="31">SUM(M114:M115)</f>
        <v>0</v>
      </c>
    </row>
    <row r="115" spans="1:14" s="114" customFormat="1" ht="13.5" customHeight="1" thickTop="1" thickBot="1" x14ac:dyDescent="0.2">
      <c r="A115" s="978"/>
      <c r="B115" s="965"/>
      <c r="C115" s="120" t="s">
        <v>125</v>
      </c>
      <c r="D115" s="121" t="s">
        <v>680</v>
      </c>
      <c r="E115" s="544"/>
      <c r="F115" s="544"/>
      <c r="G115" s="544"/>
      <c r="H115" s="542">
        <f t="shared" si="2"/>
        <v>0</v>
      </c>
      <c r="I115" s="967"/>
      <c r="J115" s="544"/>
      <c r="K115" s="544"/>
      <c r="L115" s="544"/>
      <c r="M115" s="543">
        <f t="shared" si="3"/>
        <v>0</v>
      </c>
      <c r="N115" s="969"/>
    </row>
    <row r="116" spans="1:14" s="114" customFormat="1" ht="13.5" customHeight="1" thickTop="1" thickBot="1" x14ac:dyDescent="0.2">
      <c r="A116" s="977">
        <f t="shared" ref="A116" si="32">+A114+1</f>
        <v>55</v>
      </c>
      <c r="B116" s="965" t="s">
        <v>625</v>
      </c>
      <c r="C116" s="116" t="s">
        <v>123</v>
      </c>
      <c r="D116" s="117" t="s">
        <v>124</v>
      </c>
      <c r="E116" s="538"/>
      <c r="F116" s="538"/>
      <c r="G116" s="538"/>
      <c r="H116" s="539">
        <f t="shared" si="2"/>
        <v>0</v>
      </c>
      <c r="I116" s="966" t="s">
        <v>419</v>
      </c>
      <c r="J116" s="538"/>
      <c r="K116" s="538"/>
      <c r="L116" s="538"/>
      <c r="M116" s="540">
        <f t="shared" si="3"/>
        <v>0</v>
      </c>
      <c r="N116" s="968">
        <f t="shared" ref="N116" si="33">SUM(M116:M117)</f>
        <v>0</v>
      </c>
    </row>
    <row r="117" spans="1:14" s="114" customFormat="1" ht="13.5" customHeight="1" thickTop="1" thickBot="1" x14ac:dyDescent="0.2">
      <c r="A117" s="978"/>
      <c r="B117" s="965"/>
      <c r="C117" s="120" t="s">
        <v>125</v>
      </c>
      <c r="D117" s="121" t="s">
        <v>681</v>
      </c>
      <c r="E117" s="544"/>
      <c r="F117" s="544"/>
      <c r="G117" s="544"/>
      <c r="H117" s="542">
        <f t="shared" si="2"/>
        <v>0</v>
      </c>
      <c r="I117" s="967"/>
      <c r="J117" s="544"/>
      <c r="K117" s="544"/>
      <c r="L117" s="544"/>
      <c r="M117" s="543">
        <f t="shared" si="3"/>
        <v>0</v>
      </c>
      <c r="N117" s="969"/>
    </row>
    <row r="118" spans="1:14" s="114" customFormat="1" ht="13.5" customHeight="1" thickTop="1" thickBot="1" x14ac:dyDescent="0.2">
      <c r="A118" s="977">
        <f t="shared" ref="A118" si="34">+A116+1</f>
        <v>56</v>
      </c>
      <c r="B118" s="965" t="s">
        <v>626</v>
      </c>
      <c r="C118" s="116" t="s">
        <v>123</v>
      </c>
      <c r="D118" s="117" t="s">
        <v>124</v>
      </c>
      <c r="E118" s="538"/>
      <c r="F118" s="538"/>
      <c r="G118" s="538"/>
      <c r="H118" s="539">
        <f t="shared" si="2"/>
        <v>0</v>
      </c>
      <c r="I118" s="966" t="s">
        <v>419</v>
      </c>
      <c r="J118" s="538"/>
      <c r="K118" s="538"/>
      <c r="L118" s="538"/>
      <c r="M118" s="540">
        <f t="shared" si="3"/>
        <v>0</v>
      </c>
      <c r="N118" s="968">
        <f t="shared" ref="N118" si="35">SUM(M118:M119)</f>
        <v>0</v>
      </c>
    </row>
    <row r="119" spans="1:14" s="114" customFormat="1" ht="13.5" customHeight="1" thickTop="1" thickBot="1" x14ac:dyDescent="0.2">
      <c r="A119" s="978"/>
      <c r="B119" s="965"/>
      <c r="C119" s="120" t="s">
        <v>125</v>
      </c>
      <c r="D119" s="121" t="s">
        <v>682</v>
      </c>
      <c r="E119" s="544"/>
      <c r="F119" s="544"/>
      <c r="G119" s="544"/>
      <c r="H119" s="542">
        <f t="shared" si="2"/>
        <v>0</v>
      </c>
      <c r="I119" s="967"/>
      <c r="J119" s="544"/>
      <c r="K119" s="544"/>
      <c r="L119" s="544"/>
      <c r="M119" s="543">
        <f t="shared" si="3"/>
        <v>0</v>
      </c>
      <c r="N119" s="969"/>
    </row>
    <row r="120" spans="1:14" s="114" customFormat="1" ht="13.5" customHeight="1" thickTop="1" thickBot="1" x14ac:dyDescent="0.2">
      <c r="A120" s="977">
        <f t="shared" ref="A120" si="36">+A118+1</f>
        <v>57</v>
      </c>
      <c r="B120" s="965" t="s">
        <v>627</v>
      </c>
      <c r="C120" s="116" t="s">
        <v>123</v>
      </c>
      <c r="D120" s="117" t="s">
        <v>124</v>
      </c>
      <c r="E120" s="538"/>
      <c r="F120" s="538"/>
      <c r="G120" s="538"/>
      <c r="H120" s="539">
        <f t="shared" si="2"/>
        <v>0</v>
      </c>
      <c r="I120" s="966" t="s">
        <v>419</v>
      </c>
      <c r="J120" s="538"/>
      <c r="K120" s="538"/>
      <c r="L120" s="538"/>
      <c r="M120" s="540">
        <f t="shared" si="3"/>
        <v>0</v>
      </c>
      <c r="N120" s="968">
        <f t="shared" ref="N120" si="37">SUM(M120:M121)</f>
        <v>0</v>
      </c>
    </row>
    <row r="121" spans="1:14" s="114" customFormat="1" ht="13.5" customHeight="1" thickTop="1" thickBot="1" x14ac:dyDescent="0.2">
      <c r="A121" s="978"/>
      <c r="B121" s="965"/>
      <c r="C121" s="120" t="s">
        <v>125</v>
      </c>
      <c r="D121" s="121" t="s">
        <v>683</v>
      </c>
      <c r="E121" s="544"/>
      <c r="F121" s="544"/>
      <c r="G121" s="544"/>
      <c r="H121" s="542">
        <f t="shared" si="2"/>
        <v>0</v>
      </c>
      <c r="I121" s="967"/>
      <c r="J121" s="544"/>
      <c r="K121" s="544"/>
      <c r="L121" s="544"/>
      <c r="M121" s="543">
        <f t="shared" si="3"/>
        <v>0</v>
      </c>
      <c r="N121" s="969"/>
    </row>
    <row r="122" spans="1:14" s="114" customFormat="1" ht="13.5" customHeight="1" thickTop="1" thickBot="1" x14ac:dyDescent="0.2">
      <c r="A122" s="977">
        <f t="shared" ref="A122" si="38">+A120+1</f>
        <v>58</v>
      </c>
      <c r="B122" s="965" t="s">
        <v>628</v>
      </c>
      <c r="C122" s="116" t="s">
        <v>123</v>
      </c>
      <c r="D122" s="117" t="s">
        <v>124</v>
      </c>
      <c r="E122" s="538"/>
      <c r="F122" s="538"/>
      <c r="G122" s="538"/>
      <c r="H122" s="539">
        <f t="shared" si="2"/>
        <v>0</v>
      </c>
      <c r="I122" s="966" t="s">
        <v>419</v>
      </c>
      <c r="J122" s="538"/>
      <c r="K122" s="538"/>
      <c r="L122" s="538"/>
      <c r="M122" s="540">
        <f t="shared" si="3"/>
        <v>0</v>
      </c>
      <c r="N122" s="968">
        <f t="shared" ref="N122" si="39">SUM(M122:M123)</f>
        <v>0</v>
      </c>
    </row>
    <row r="123" spans="1:14" s="114" customFormat="1" ht="13.5" customHeight="1" thickTop="1" thickBot="1" x14ac:dyDescent="0.2">
      <c r="A123" s="978"/>
      <c r="B123" s="965"/>
      <c r="C123" s="120" t="s">
        <v>125</v>
      </c>
      <c r="D123" s="121" t="s">
        <v>684</v>
      </c>
      <c r="E123" s="544"/>
      <c r="F123" s="544"/>
      <c r="G123" s="544"/>
      <c r="H123" s="542">
        <f t="shared" si="2"/>
        <v>0</v>
      </c>
      <c r="I123" s="967"/>
      <c r="J123" s="544"/>
      <c r="K123" s="544"/>
      <c r="L123" s="544"/>
      <c r="M123" s="543">
        <f t="shared" si="3"/>
        <v>0</v>
      </c>
      <c r="N123" s="969"/>
    </row>
    <row r="124" spans="1:14" s="114" customFormat="1" ht="13.5" customHeight="1" thickTop="1" thickBot="1" x14ac:dyDescent="0.2">
      <c r="A124" s="977">
        <f t="shared" ref="A124" si="40">+A122+1</f>
        <v>59</v>
      </c>
      <c r="B124" s="965" t="s">
        <v>629</v>
      </c>
      <c r="C124" s="116" t="s">
        <v>123</v>
      </c>
      <c r="D124" s="117" t="s">
        <v>124</v>
      </c>
      <c r="E124" s="538"/>
      <c r="F124" s="538"/>
      <c r="G124" s="538"/>
      <c r="H124" s="539">
        <f t="shared" si="2"/>
        <v>0</v>
      </c>
      <c r="I124" s="966" t="s">
        <v>419</v>
      </c>
      <c r="J124" s="538"/>
      <c r="K124" s="538"/>
      <c r="L124" s="538"/>
      <c r="M124" s="540">
        <f t="shared" si="3"/>
        <v>0</v>
      </c>
      <c r="N124" s="968">
        <f t="shared" ref="N124" si="41">SUM(M124:M125)</f>
        <v>0</v>
      </c>
    </row>
    <row r="125" spans="1:14" s="114" customFormat="1" ht="13.5" customHeight="1" thickTop="1" thickBot="1" x14ac:dyDescent="0.2">
      <c r="A125" s="978"/>
      <c r="B125" s="965"/>
      <c r="C125" s="120" t="s">
        <v>125</v>
      </c>
      <c r="D125" s="121" t="s">
        <v>685</v>
      </c>
      <c r="E125" s="544"/>
      <c r="F125" s="544"/>
      <c r="G125" s="544"/>
      <c r="H125" s="542">
        <f t="shared" si="2"/>
        <v>0</v>
      </c>
      <c r="I125" s="967"/>
      <c r="J125" s="544"/>
      <c r="K125" s="544"/>
      <c r="L125" s="544"/>
      <c r="M125" s="543">
        <f t="shared" si="3"/>
        <v>0</v>
      </c>
      <c r="N125" s="969"/>
    </row>
    <row r="126" spans="1:14" s="114" customFormat="1" ht="13.5" customHeight="1" thickTop="1" thickBot="1" x14ac:dyDescent="0.2">
      <c r="A126" s="977">
        <f t="shared" ref="A126" si="42">+A124+1</f>
        <v>60</v>
      </c>
      <c r="B126" s="965" t="s">
        <v>630</v>
      </c>
      <c r="C126" s="116" t="s">
        <v>123</v>
      </c>
      <c r="D126" s="117" t="s">
        <v>124</v>
      </c>
      <c r="E126" s="538"/>
      <c r="F126" s="538"/>
      <c r="G126" s="538"/>
      <c r="H126" s="539">
        <f t="shared" si="2"/>
        <v>0</v>
      </c>
      <c r="I126" s="966" t="s">
        <v>419</v>
      </c>
      <c r="J126" s="538"/>
      <c r="K126" s="538"/>
      <c r="L126" s="538"/>
      <c r="M126" s="540">
        <f t="shared" si="3"/>
        <v>0</v>
      </c>
      <c r="N126" s="968">
        <f t="shared" ref="N126" si="43">SUM(M126:M127)</f>
        <v>0</v>
      </c>
    </row>
    <row r="127" spans="1:14" s="114" customFormat="1" ht="13.5" customHeight="1" thickTop="1" thickBot="1" x14ac:dyDescent="0.2">
      <c r="A127" s="978"/>
      <c r="B127" s="965"/>
      <c r="C127" s="120" t="s">
        <v>125</v>
      </c>
      <c r="D127" s="121" t="s">
        <v>686</v>
      </c>
      <c r="E127" s="544"/>
      <c r="F127" s="544"/>
      <c r="G127" s="544"/>
      <c r="H127" s="542">
        <f t="shared" si="2"/>
        <v>0</v>
      </c>
      <c r="I127" s="967"/>
      <c r="J127" s="544"/>
      <c r="K127" s="544"/>
      <c r="L127" s="544"/>
      <c r="M127" s="543">
        <f t="shared" si="3"/>
        <v>0</v>
      </c>
      <c r="N127" s="969"/>
    </row>
    <row r="128" spans="1:14" s="114" customFormat="1" ht="13.5" customHeight="1" thickTop="1" thickBot="1" x14ac:dyDescent="0.2">
      <c r="A128" s="977">
        <f t="shared" ref="A128" si="44">+A126+1</f>
        <v>61</v>
      </c>
      <c r="B128" s="965" t="s">
        <v>631</v>
      </c>
      <c r="C128" s="116" t="s">
        <v>123</v>
      </c>
      <c r="D128" s="117" t="s">
        <v>124</v>
      </c>
      <c r="E128" s="538"/>
      <c r="F128" s="538"/>
      <c r="G128" s="538"/>
      <c r="H128" s="539">
        <f t="shared" si="2"/>
        <v>0</v>
      </c>
      <c r="I128" s="966" t="s">
        <v>419</v>
      </c>
      <c r="J128" s="538"/>
      <c r="K128" s="538"/>
      <c r="L128" s="538"/>
      <c r="M128" s="540">
        <f t="shared" si="3"/>
        <v>0</v>
      </c>
      <c r="N128" s="968">
        <f t="shared" ref="N128" si="45">SUM(M128:M129)</f>
        <v>0</v>
      </c>
    </row>
    <row r="129" spans="1:14" s="114" customFormat="1" ht="13.5" customHeight="1" thickTop="1" thickBot="1" x14ac:dyDescent="0.2">
      <c r="A129" s="978"/>
      <c r="B129" s="965"/>
      <c r="C129" s="120" t="s">
        <v>125</v>
      </c>
      <c r="D129" s="121" t="s">
        <v>687</v>
      </c>
      <c r="E129" s="544"/>
      <c r="F129" s="544"/>
      <c r="G129" s="544"/>
      <c r="H129" s="542">
        <f t="shared" si="2"/>
        <v>0</v>
      </c>
      <c r="I129" s="967"/>
      <c r="J129" s="544"/>
      <c r="K129" s="544"/>
      <c r="L129" s="544"/>
      <c r="M129" s="543">
        <f t="shared" si="3"/>
        <v>0</v>
      </c>
      <c r="N129" s="969"/>
    </row>
    <row r="130" spans="1:14" s="114" customFormat="1" ht="13.5" customHeight="1" thickTop="1" thickBot="1" x14ac:dyDescent="0.2">
      <c r="A130" s="977">
        <f t="shared" ref="A130" si="46">+A128+1</f>
        <v>62</v>
      </c>
      <c r="B130" s="965" t="s">
        <v>632</v>
      </c>
      <c r="C130" s="116" t="s">
        <v>123</v>
      </c>
      <c r="D130" s="117" t="s">
        <v>124</v>
      </c>
      <c r="E130" s="538"/>
      <c r="F130" s="538"/>
      <c r="G130" s="538"/>
      <c r="H130" s="539">
        <f t="shared" si="2"/>
        <v>0</v>
      </c>
      <c r="I130" s="966" t="s">
        <v>419</v>
      </c>
      <c r="J130" s="538"/>
      <c r="K130" s="538"/>
      <c r="L130" s="538"/>
      <c r="M130" s="540">
        <f t="shared" si="3"/>
        <v>0</v>
      </c>
      <c r="N130" s="968">
        <f t="shared" ref="N130" si="47">SUM(M130:M131)</f>
        <v>0</v>
      </c>
    </row>
    <row r="131" spans="1:14" s="114" customFormat="1" ht="13.5" customHeight="1" thickTop="1" thickBot="1" x14ac:dyDescent="0.2">
      <c r="A131" s="978"/>
      <c r="B131" s="965"/>
      <c r="C131" s="120" t="s">
        <v>125</v>
      </c>
      <c r="D131" s="121" t="s">
        <v>688</v>
      </c>
      <c r="E131" s="544"/>
      <c r="F131" s="544"/>
      <c r="G131" s="544"/>
      <c r="H131" s="542">
        <f t="shared" si="2"/>
        <v>0</v>
      </c>
      <c r="I131" s="967"/>
      <c r="J131" s="544"/>
      <c r="K131" s="544"/>
      <c r="L131" s="544"/>
      <c r="M131" s="543">
        <f t="shared" si="3"/>
        <v>0</v>
      </c>
      <c r="N131" s="969"/>
    </row>
    <row r="132" spans="1:14" s="114" customFormat="1" ht="13.5" customHeight="1" thickTop="1" thickBot="1" x14ac:dyDescent="0.2">
      <c r="A132" s="977">
        <f t="shared" ref="A132" si="48">+A130+1</f>
        <v>63</v>
      </c>
      <c r="B132" s="965" t="s">
        <v>633</v>
      </c>
      <c r="C132" s="116" t="s">
        <v>123</v>
      </c>
      <c r="D132" s="117" t="s">
        <v>124</v>
      </c>
      <c r="E132" s="538"/>
      <c r="F132" s="538"/>
      <c r="G132" s="538"/>
      <c r="H132" s="539">
        <f t="shared" si="2"/>
        <v>0</v>
      </c>
      <c r="I132" s="966" t="s">
        <v>419</v>
      </c>
      <c r="J132" s="538"/>
      <c r="K132" s="538"/>
      <c r="L132" s="538"/>
      <c r="M132" s="540">
        <f t="shared" si="3"/>
        <v>0</v>
      </c>
      <c r="N132" s="968">
        <f t="shared" ref="N132" si="49">SUM(M132:M133)</f>
        <v>0</v>
      </c>
    </row>
    <row r="133" spans="1:14" s="114" customFormat="1" ht="13.5" customHeight="1" thickTop="1" thickBot="1" x14ac:dyDescent="0.2">
      <c r="A133" s="978"/>
      <c r="B133" s="965"/>
      <c r="C133" s="120" t="s">
        <v>125</v>
      </c>
      <c r="D133" s="121" t="s">
        <v>689</v>
      </c>
      <c r="E133" s="544"/>
      <c r="F133" s="544"/>
      <c r="G133" s="544"/>
      <c r="H133" s="542">
        <f t="shared" si="2"/>
        <v>0</v>
      </c>
      <c r="I133" s="967"/>
      <c r="J133" s="544"/>
      <c r="K133" s="544"/>
      <c r="L133" s="544"/>
      <c r="M133" s="543">
        <f t="shared" si="3"/>
        <v>0</v>
      </c>
      <c r="N133" s="969"/>
    </row>
    <row r="134" spans="1:14" s="114" customFormat="1" ht="13.5" customHeight="1" thickTop="1" thickBot="1" x14ac:dyDescent="0.2">
      <c r="A134" s="977">
        <f t="shared" ref="A134" si="50">+A132+1</f>
        <v>64</v>
      </c>
      <c r="B134" s="965" t="s">
        <v>634</v>
      </c>
      <c r="C134" s="116" t="s">
        <v>123</v>
      </c>
      <c r="D134" s="117" t="s">
        <v>124</v>
      </c>
      <c r="E134" s="538"/>
      <c r="F134" s="538"/>
      <c r="G134" s="538"/>
      <c r="H134" s="539">
        <f t="shared" si="2"/>
        <v>0</v>
      </c>
      <c r="I134" s="966" t="s">
        <v>419</v>
      </c>
      <c r="J134" s="538"/>
      <c r="K134" s="538"/>
      <c r="L134" s="538"/>
      <c r="M134" s="540">
        <f t="shared" si="3"/>
        <v>0</v>
      </c>
      <c r="N134" s="968">
        <f t="shared" ref="N134" si="51">SUM(M134:M135)</f>
        <v>0</v>
      </c>
    </row>
    <row r="135" spans="1:14" s="114" customFormat="1" ht="13.5" customHeight="1" thickTop="1" thickBot="1" x14ac:dyDescent="0.2">
      <c r="A135" s="978"/>
      <c r="B135" s="965"/>
      <c r="C135" s="120" t="s">
        <v>125</v>
      </c>
      <c r="D135" s="121" t="s">
        <v>690</v>
      </c>
      <c r="E135" s="544"/>
      <c r="F135" s="544"/>
      <c r="G135" s="544"/>
      <c r="H135" s="542">
        <f t="shared" si="2"/>
        <v>0</v>
      </c>
      <c r="I135" s="967"/>
      <c r="J135" s="544"/>
      <c r="K135" s="544"/>
      <c r="L135" s="544"/>
      <c r="M135" s="543">
        <f t="shared" si="3"/>
        <v>0</v>
      </c>
      <c r="N135" s="969"/>
    </row>
    <row r="136" spans="1:14" s="114" customFormat="1" ht="13.5" customHeight="1" thickTop="1" thickBot="1" x14ac:dyDescent="0.2">
      <c r="A136" s="977">
        <f t="shared" ref="A136" si="52">+A134+1</f>
        <v>65</v>
      </c>
      <c r="B136" s="965" t="s">
        <v>635</v>
      </c>
      <c r="C136" s="116" t="s">
        <v>123</v>
      </c>
      <c r="D136" s="117" t="s">
        <v>124</v>
      </c>
      <c r="E136" s="538"/>
      <c r="F136" s="538"/>
      <c r="G136" s="538"/>
      <c r="H136" s="539">
        <f t="shared" si="2"/>
        <v>0</v>
      </c>
      <c r="I136" s="966" t="s">
        <v>419</v>
      </c>
      <c r="J136" s="538"/>
      <c r="K136" s="538"/>
      <c r="L136" s="538"/>
      <c r="M136" s="540">
        <f t="shared" si="3"/>
        <v>0</v>
      </c>
      <c r="N136" s="968">
        <f t="shared" ref="N136" si="53">SUM(M136:M137)</f>
        <v>0</v>
      </c>
    </row>
    <row r="137" spans="1:14" s="114" customFormat="1" ht="13.5" customHeight="1" thickTop="1" thickBot="1" x14ac:dyDescent="0.2">
      <c r="A137" s="978"/>
      <c r="B137" s="965"/>
      <c r="C137" s="120" t="s">
        <v>125</v>
      </c>
      <c r="D137" s="121" t="s">
        <v>691</v>
      </c>
      <c r="E137" s="544"/>
      <c r="F137" s="544"/>
      <c r="G137" s="544"/>
      <c r="H137" s="542">
        <f t="shared" ref="H137:H173" si="54">E137+F137+G137*12</f>
        <v>0</v>
      </c>
      <c r="I137" s="967"/>
      <c r="J137" s="544"/>
      <c r="K137" s="544"/>
      <c r="L137" s="544"/>
      <c r="M137" s="543">
        <f t="shared" ref="M137:M171" si="55">J137+K137+L137*12</f>
        <v>0</v>
      </c>
      <c r="N137" s="969"/>
    </row>
    <row r="138" spans="1:14" s="114" customFormat="1" ht="13.5" customHeight="1" thickTop="1" thickBot="1" x14ac:dyDescent="0.2">
      <c r="A138" s="977">
        <f t="shared" ref="A138" si="56">+A136+1</f>
        <v>66</v>
      </c>
      <c r="B138" s="965" t="s">
        <v>636</v>
      </c>
      <c r="C138" s="116" t="s">
        <v>123</v>
      </c>
      <c r="D138" s="117" t="s">
        <v>124</v>
      </c>
      <c r="E138" s="538"/>
      <c r="F138" s="538"/>
      <c r="G138" s="538"/>
      <c r="H138" s="539">
        <f t="shared" si="54"/>
        <v>0</v>
      </c>
      <c r="I138" s="966" t="s">
        <v>419</v>
      </c>
      <c r="J138" s="538"/>
      <c r="K138" s="538"/>
      <c r="L138" s="538"/>
      <c r="M138" s="540">
        <f t="shared" si="55"/>
        <v>0</v>
      </c>
      <c r="N138" s="968">
        <f t="shared" ref="N138" si="57">SUM(M138:M139)</f>
        <v>0</v>
      </c>
    </row>
    <row r="139" spans="1:14" s="114" customFormat="1" ht="13.5" customHeight="1" thickTop="1" thickBot="1" x14ac:dyDescent="0.2">
      <c r="A139" s="978"/>
      <c r="B139" s="965"/>
      <c r="C139" s="120" t="s">
        <v>125</v>
      </c>
      <c r="D139" s="121" t="s">
        <v>692</v>
      </c>
      <c r="E139" s="544"/>
      <c r="F139" s="544"/>
      <c r="G139" s="544"/>
      <c r="H139" s="542">
        <f t="shared" si="54"/>
        <v>0</v>
      </c>
      <c r="I139" s="967"/>
      <c r="J139" s="544"/>
      <c r="K139" s="544"/>
      <c r="L139" s="544"/>
      <c r="M139" s="543">
        <f t="shared" si="55"/>
        <v>0</v>
      </c>
      <c r="N139" s="969"/>
    </row>
    <row r="140" spans="1:14" s="114" customFormat="1" ht="13.5" customHeight="1" thickTop="1" thickBot="1" x14ac:dyDescent="0.2">
      <c r="A140" s="977">
        <f t="shared" ref="A140" si="58">+A138+1</f>
        <v>67</v>
      </c>
      <c r="B140" s="965" t="s">
        <v>637</v>
      </c>
      <c r="C140" s="116" t="s">
        <v>123</v>
      </c>
      <c r="D140" s="117" t="s">
        <v>124</v>
      </c>
      <c r="E140" s="538"/>
      <c r="F140" s="538"/>
      <c r="G140" s="538"/>
      <c r="H140" s="539">
        <f t="shared" si="54"/>
        <v>0</v>
      </c>
      <c r="I140" s="966" t="s">
        <v>419</v>
      </c>
      <c r="J140" s="538"/>
      <c r="K140" s="538"/>
      <c r="L140" s="538"/>
      <c r="M140" s="540">
        <f t="shared" si="55"/>
        <v>0</v>
      </c>
      <c r="N140" s="968">
        <f t="shared" ref="N140" si="59">SUM(M140:M141)</f>
        <v>0</v>
      </c>
    </row>
    <row r="141" spans="1:14" s="114" customFormat="1" ht="13.5" customHeight="1" thickTop="1" thickBot="1" x14ac:dyDescent="0.2">
      <c r="A141" s="978"/>
      <c r="B141" s="965"/>
      <c r="C141" s="120" t="s">
        <v>125</v>
      </c>
      <c r="D141" s="121" t="s">
        <v>693</v>
      </c>
      <c r="E141" s="544"/>
      <c r="F141" s="544"/>
      <c r="G141" s="544"/>
      <c r="H141" s="542">
        <f t="shared" si="54"/>
        <v>0</v>
      </c>
      <c r="I141" s="967"/>
      <c r="J141" s="544"/>
      <c r="K141" s="544"/>
      <c r="L141" s="544"/>
      <c r="M141" s="543">
        <f t="shared" si="55"/>
        <v>0</v>
      </c>
      <c r="N141" s="969"/>
    </row>
    <row r="142" spans="1:14" s="114" customFormat="1" ht="13.5" customHeight="1" thickTop="1" thickBot="1" x14ac:dyDescent="0.2">
      <c r="A142" s="977">
        <f t="shared" ref="A142" si="60">+A140+1</f>
        <v>68</v>
      </c>
      <c r="B142" s="965" t="s">
        <v>638</v>
      </c>
      <c r="C142" s="116" t="s">
        <v>123</v>
      </c>
      <c r="D142" s="117" t="s">
        <v>124</v>
      </c>
      <c r="E142" s="538"/>
      <c r="F142" s="538"/>
      <c r="G142" s="538"/>
      <c r="H142" s="539">
        <f t="shared" si="54"/>
        <v>0</v>
      </c>
      <c r="I142" s="966" t="s">
        <v>419</v>
      </c>
      <c r="J142" s="538"/>
      <c r="K142" s="538"/>
      <c r="L142" s="538"/>
      <c r="M142" s="540">
        <f t="shared" si="55"/>
        <v>0</v>
      </c>
      <c r="N142" s="968">
        <f t="shared" ref="N142" si="61">SUM(M142:M143)</f>
        <v>0</v>
      </c>
    </row>
    <row r="143" spans="1:14" s="114" customFormat="1" ht="13.5" customHeight="1" thickTop="1" thickBot="1" x14ac:dyDescent="0.2">
      <c r="A143" s="978"/>
      <c r="B143" s="965"/>
      <c r="C143" s="120" t="s">
        <v>125</v>
      </c>
      <c r="D143" s="121" t="s">
        <v>694</v>
      </c>
      <c r="E143" s="544"/>
      <c r="F143" s="544"/>
      <c r="G143" s="544"/>
      <c r="H143" s="542">
        <f t="shared" si="54"/>
        <v>0</v>
      </c>
      <c r="I143" s="967"/>
      <c r="J143" s="544"/>
      <c r="K143" s="544"/>
      <c r="L143" s="544"/>
      <c r="M143" s="543">
        <f t="shared" si="55"/>
        <v>0</v>
      </c>
      <c r="N143" s="969"/>
    </row>
    <row r="144" spans="1:14" s="114" customFormat="1" ht="13.5" customHeight="1" thickTop="1" thickBot="1" x14ac:dyDescent="0.2">
      <c r="A144" s="977">
        <f t="shared" ref="A144" si="62">+A142+1</f>
        <v>69</v>
      </c>
      <c r="B144" s="965" t="s">
        <v>639</v>
      </c>
      <c r="C144" s="116" t="s">
        <v>123</v>
      </c>
      <c r="D144" s="117" t="s">
        <v>124</v>
      </c>
      <c r="E144" s="538"/>
      <c r="F144" s="538"/>
      <c r="G144" s="538"/>
      <c r="H144" s="539">
        <f t="shared" si="54"/>
        <v>0</v>
      </c>
      <c r="I144" s="966" t="s">
        <v>419</v>
      </c>
      <c r="J144" s="538"/>
      <c r="K144" s="538"/>
      <c r="L144" s="538"/>
      <c r="M144" s="540">
        <f t="shared" si="55"/>
        <v>0</v>
      </c>
      <c r="N144" s="968">
        <f t="shared" ref="N144" si="63">SUM(M144:M145)</f>
        <v>0</v>
      </c>
    </row>
    <row r="145" spans="1:14" s="114" customFormat="1" ht="13.5" customHeight="1" thickTop="1" thickBot="1" x14ac:dyDescent="0.2">
      <c r="A145" s="978"/>
      <c r="B145" s="965"/>
      <c r="C145" s="120" t="s">
        <v>125</v>
      </c>
      <c r="D145" s="121" t="s">
        <v>695</v>
      </c>
      <c r="E145" s="544"/>
      <c r="F145" s="544"/>
      <c r="G145" s="544"/>
      <c r="H145" s="542">
        <f t="shared" si="54"/>
        <v>0</v>
      </c>
      <c r="I145" s="967"/>
      <c r="J145" s="544"/>
      <c r="K145" s="544"/>
      <c r="L145" s="544"/>
      <c r="M145" s="543">
        <f t="shared" si="55"/>
        <v>0</v>
      </c>
      <c r="N145" s="969"/>
    </row>
    <row r="146" spans="1:14" s="114" customFormat="1" ht="13.5" customHeight="1" thickTop="1" thickBot="1" x14ac:dyDescent="0.2">
      <c r="A146" s="977">
        <f t="shared" ref="A146" si="64">+A144+1</f>
        <v>70</v>
      </c>
      <c r="B146" s="965" t="s">
        <v>640</v>
      </c>
      <c r="C146" s="116" t="s">
        <v>123</v>
      </c>
      <c r="D146" s="117" t="s">
        <v>124</v>
      </c>
      <c r="E146" s="538"/>
      <c r="F146" s="538"/>
      <c r="G146" s="538"/>
      <c r="H146" s="539">
        <f t="shared" si="54"/>
        <v>0</v>
      </c>
      <c r="I146" s="966" t="s">
        <v>419</v>
      </c>
      <c r="J146" s="538"/>
      <c r="K146" s="538"/>
      <c r="L146" s="538"/>
      <c r="M146" s="540">
        <f t="shared" si="55"/>
        <v>0</v>
      </c>
      <c r="N146" s="968">
        <f t="shared" ref="N146" si="65">SUM(M146:M147)</f>
        <v>0</v>
      </c>
    </row>
    <row r="147" spans="1:14" s="114" customFormat="1" ht="13.5" customHeight="1" thickTop="1" thickBot="1" x14ac:dyDescent="0.2">
      <c r="A147" s="978"/>
      <c r="B147" s="965"/>
      <c r="C147" s="120" t="s">
        <v>125</v>
      </c>
      <c r="D147" s="121" t="s">
        <v>696</v>
      </c>
      <c r="E147" s="544"/>
      <c r="F147" s="544"/>
      <c r="G147" s="544"/>
      <c r="H147" s="542">
        <f t="shared" si="54"/>
        <v>0</v>
      </c>
      <c r="I147" s="967"/>
      <c r="J147" s="544"/>
      <c r="K147" s="544"/>
      <c r="L147" s="544"/>
      <c r="M147" s="543">
        <f t="shared" si="55"/>
        <v>0</v>
      </c>
      <c r="N147" s="969"/>
    </row>
    <row r="148" spans="1:14" s="114" customFormat="1" ht="13.5" customHeight="1" thickTop="1" thickBot="1" x14ac:dyDescent="0.2">
      <c r="A148" s="977">
        <f>+A146+1</f>
        <v>71</v>
      </c>
      <c r="B148" s="965" t="s">
        <v>486</v>
      </c>
      <c r="C148" s="116" t="s">
        <v>123</v>
      </c>
      <c r="D148" s="117" t="s">
        <v>124</v>
      </c>
      <c r="E148" s="538"/>
      <c r="F148" s="538"/>
      <c r="G148" s="538"/>
      <c r="H148" s="539">
        <f t="shared" si="54"/>
        <v>0</v>
      </c>
      <c r="I148" s="966" t="s">
        <v>419</v>
      </c>
      <c r="J148" s="538"/>
      <c r="K148" s="538"/>
      <c r="L148" s="538"/>
      <c r="M148" s="540">
        <f t="shared" si="55"/>
        <v>0</v>
      </c>
      <c r="N148" s="968">
        <f>SUM(M148:M149)</f>
        <v>0</v>
      </c>
    </row>
    <row r="149" spans="1:14" s="114" customFormat="1" ht="13.5" customHeight="1" thickTop="1" thickBot="1" x14ac:dyDescent="0.2">
      <c r="A149" s="978"/>
      <c r="B149" s="965"/>
      <c r="C149" s="120" t="s">
        <v>398</v>
      </c>
      <c r="D149" s="121" t="s">
        <v>126</v>
      </c>
      <c r="E149" s="544"/>
      <c r="F149" s="544"/>
      <c r="G149" s="544"/>
      <c r="H149" s="542">
        <f t="shared" si="54"/>
        <v>0</v>
      </c>
      <c r="I149" s="967"/>
      <c r="J149" s="544"/>
      <c r="K149" s="544"/>
      <c r="L149" s="544"/>
      <c r="M149" s="543">
        <f t="shared" si="55"/>
        <v>0</v>
      </c>
      <c r="N149" s="979"/>
    </row>
    <row r="150" spans="1:14" s="114" customFormat="1" ht="13.5" customHeight="1" thickTop="1" thickBot="1" x14ac:dyDescent="0.2">
      <c r="A150" s="977">
        <f>+A148+1</f>
        <v>72</v>
      </c>
      <c r="B150" s="965" t="s">
        <v>487</v>
      </c>
      <c r="C150" s="116" t="s">
        <v>123</v>
      </c>
      <c r="D150" s="117" t="s">
        <v>124</v>
      </c>
      <c r="E150" s="538"/>
      <c r="F150" s="538"/>
      <c r="G150" s="538"/>
      <c r="H150" s="539">
        <f t="shared" si="54"/>
        <v>0</v>
      </c>
      <c r="I150" s="966" t="s">
        <v>419</v>
      </c>
      <c r="J150" s="538"/>
      <c r="K150" s="538"/>
      <c r="L150" s="538"/>
      <c r="M150" s="540">
        <f t="shared" si="55"/>
        <v>0</v>
      </c>
      <c r="N150" s="968">
        <f>SUM(M150:M151)</f>
        <v>0</v>
      </c>
    </row>
    <row r="151" spans="1:14" s="114" customFormat="1" ht="13.5" customHeight="1" thickTop="1" thickBot="1" x14ac:dyDescent="0.2">
      <c r="A151" s="978"/>
      <c r="B151" s="965"/>
      <c r="C151" s="120" t="s">
        <v>398</v>
      </c>
      <c r="D151" s="121" t="s">
        <v>126</v>
      </c>
      <c r="E151" s="544"/>
      <c r="F151" s="544"/>
      <c r="G151" s="544"/>
      <c r="H151" s="542">
        <f t="shared" si="54"/>
        <v>0</v>
      </c>
      <c r="I151" s="967"/>
      <c r="J151" s="544"/>
      <c r="K151" s="544"/>
      <c r="L151" s="544"/>
      <c r="M151" s="543">
        <f t="shared" si="55"/>
        <v>0</v>
      </c>
      <c r="N151" s="979"/>
    </row>
    <row r="152" spans="1:14" s="114" customFormat="1" ht="13.5" customHeight="1" thickTop="1" thickBot="1" x14ac:dyDescent="0.2">
      <c r="A152" s="977">
        <f>+A150+1</f>
        <v>73</v>
      </c>
      <c r="B152" s="965" t="s">
        <v>488</v>
      </c>
      <c r="C152" s="116" t="s">
        <v>123</v>
      </c>
      <c r="D152" s="117" t="s">
        <v>124</v>
      </c>
      <c r="E152" s="538"/>
      <c r="F152" s="538"/>
      <c r="G152" s="538"/>
      <c r="H152" s="539">
        <f t="shared" si="54"/>
        <v>0</v>
      </c>
      <c r="I152" s="966" t="s">
        <v>419</v>
      </c>
      <c r="J152" s="538"/>
      <c r="K152" s="538"/>
      <c r="L152" s="538"/>
      <c r="M152" s="540">
        <f t="shared" si="55"/>
        <v>0</v>
      </c>
      <c r="N152" s="968">
        <f>SUM(M152:M153)</f>
        <v>0</v>
      </c>
    </row>
    <row r="153" spans="1:14" s="114" customFormat="1" ht="13.5" customHeight="1" thickTop="1" thickBot="1" x14ac:dyDescent="0.2">
      <c r="A153" s="978"/>
      <c r="B153" s="965"/>
      <c r="C153" s="120" t="s">
        <v>398</v>
      </c>
      <c r="D153" s="121" t="s">
        <v>126</v>
      </c>
      <c r="E153" s="544"/>
      <c r="F153" s="544"/>
      <c r="G153" s="544"/>
      <c r="H153" s="542">
        <f t="shared" si="54"/>
        <v>0</v>
      </c>
      <c r="I153" s="967"/>
      <c r="J153" s="544"/>
      <c r="K153" s="544"/>
      <c r="L153" s="544"/>
      <c r="M153" s="543">
        <f t="shared" si="55"/>
        <v>0</v>
      </c>
      <c r="N153" s="979"/>
    </row>
    <row r="154" spans="1:14" s="114" customFormat="1" ht="13.5" customHeight="1" thickTop="1" thickBot="1" x14ac:dyDescent="0.2">
      <c r="A154" s="977">
        <f>+A152+1</f>
        <v>74</v>
      </c>
      <c r="B154" s="965" t="s">
        <v>489</v>
      </c>
      <c r="C154" s="116" t="s">
        <v>123</v>
      </c>
      <c r="D154" s="117" t="s">
        <v>124</v>
      </c>
      <c r="E154" s="538"/>
      <c r="F154" s="538"/>
      <c r="G154" s="538"/>
      <c r="H154" s="539">
        <f t="shared" si="54"/>
        <v>0</v>
      </c>
      <c r="I154" s="966" t="s">
        <v>419</v>
      </c>
      <c r="J154" s="538"/>
      <c r="K154" s="538"/>
      <c r="L154" s="538"/>
      <c r="M154" s="540">
        <f t="shared" si="55"/>
        <v>0</v>
      </c>
      <c r="N154" s="968">
        <f>SUM(M154:M155)</f>
        <v>0</v>
      </c>
    </row>
    <row r="155" spans="1:14" s="114" customFormat="1" ht="13.5" customHeight="1" thickTop="1" thickBot="1" x14ac:dyDescent="0.2">
      <c r="A155" s="978"/>
      <c r="B155" s="965"/>
      <c r="C155" s="120" t="s">
        <v>398</v>
      </c>
      <c r="D155" s="121" t="s">
        <v>126</v>
      </c>
      <c r="E155" s="544"/>
      <c r="F155" s="544"/>
      <c r="G155" s="544"/>
      <c r="H155" s="542">
        <f t="shared" si="54"/>
        <v>0</v>
      </c>
      <c r="I155" s="967"/>
      <c r="J155" s="544"/>
      <c r="K155" s="544"/>
      <c r="L155" s="544"/>
      <c r="M155" s="543">
        <f t="shared" si="55"/>
        <v>0</v>
      </c>
      <c r="N155" s="979"/>
    </row>
    <row r="156" spans="1:14" s="114" customFormat="1" ht="13.5" customHeight="1" thickTop="1" thickBot="1" x14ac:dyDescent="0.2">
      <c r="A156" s="977">
        <f>+A154+1</f>
        <v>75</v>
      </c>
      <c r="B156" s="965" t="s">
        <v>490</v>
      </c>
      <c r="C156" s="116" t="s">
        <v>123</v>
      </c>
      <c r="D156" s="117" t="s">
        <v>124</v>
      </c>
      <c r="E156" s="538"/>
      <c r="F156" s="538"/>
      <c r="G156" s="538"/>
      <c r="H156" s="539">
        <f t="shared" si="54"/>
        <v>0</v>
      </c>
      <c r="I156" s="966" t="s">
        <v>419</v>
      </c>
      <c r="J156" s="538"/>
      <c r="K156" s="538"/>
      <c r="L156" s="538"/>
      <c r="M156" s="540">
        <f t="shared" si="55"/>
        <v>0</v>
      </c>
      <c r="N156" s="968">
        <f>SUM(M156:M157)</f>
        <v>0</v>
      </c>
    </row>
    <row r="157" spans="1:14" s="114" customFormat="1" ht="13.5" customHeight="1" thickTop="1" thickBot="1" x14ac:dyDescent="0.2">
      <c r="A157" s="978"/>
      <c r="B157" s="965"/>
      <c r="C157" s="120" t="s">
        <v>398</v>
      </c>
      <c r="D157" s="121" t="s">
        <v>126</v>
      </c>
      <c r="E157" s="544"/>
      <c r="F157" s="544"/>
      <c r="G157" s="544"/>
      <c r="H157" s="542">
        <f t="shared" si="54"/>
        <v>0</v>
      </c>
      <c r="I157" s="967"/>
      <c r="J157" s="544"/>
      <c r="K157" s="544"/>
      <c r="L157" s="544"/>
      <c r="M157" s="543">
        <f t="shared" si="55"/>
        <v>0</v>
      </c>
      <c r="N157" s="979"/>
    </row>
    <row r="158" spans="1:14" s="114" customFormat="1" ht="13.5" customHeight="1" thickTop="1" thickBot="1" x14ac:dyDescent="0.2">
      <c r="A158" s="977">
        <f>+A156+1</f>
        <v>76</v>
      </c>
      <c r="B158" s="965" t="s">
        <v>491</v>
      </c>
      <c r="C158" s="116" t="s">
        <v>123</v>
      </c>
      <c r="D158" s="117" t="s">
        <v>124</v>
      </c>
      <c r="E158" s="538"/>
      <c r="F158" s="538"/>
      <c r="G158" s="538"/>
      <c r="H158" s="539">
        <f t="shared" si="54"/>
        <v>0</v>
      </c>
      <c r="I158" s="966" t="s">
        <v>419</v>
      </c>
      <c r="J158" s="538"/>
      <c r="K158" s="538"/>
      <c r="L158" s="538"/>
      <c r="M158" s="540">
        <f t="shared" si="55"/>
        <v>0</v>
      </c>
      <c r="N158" s="968">
        <f>SUM(M158:M159)</f>
        <v>0</v>
      </c>
    </row>
    <row r="159" spans="1:14" s="114" customFormat="1" ht="13.5" customHeight="1" thickTop="1" thickBot="1" x14ac:dyDescent="0.2">
      <c r="A159" s="980"/>
      <c r="B159" s="965"/>
      <c r="C159" s="118" t="s">
        <v>398</v>
      </c>
      <c r="D159" s="119" t="s">
        <v>126</v>
      </c>
      <c r="E159" s="541"/>
      <c r="F159" s="541"/>
      <c r="G159" s="541"/>
      <c r="H159" s="542">
        <f t="shared" si="54"/>
        <v>0</v>
      </c>
      <c r="I159" s="967"/>
      <c r="J159" s="541"/>
      <c r="K159" s="541"/>
      <c r="L159" s="541"/>
      <c r="M159" s="543">
        <f t="shared" si="55"/>
        <v>0</v>
      </c>
      <c r="N159" s="969"/>
    </row>
    <row r="160" spans="1:14" s="114" customFormat="1" ht="13.5" customHeight="1" thickTop="1" thickBot="1" x14ac:dyDescent="0.2">
      <c r="A160" s="977">
        <f>+A158+1</f>
        <v>77</v>
      </c>
      <c r="B160" s="965" t="s">
        <v>492</v>
      </c>
      <c r="C160" s="116" t="s">
        <v>123</v>
      </c>
      <c r="D160" s="117" t="s">
        <v>124</v>
      </c>
      <c r="E160" s="538"/>
      <c r="F160" s="538"/>
      <c r="G160" s="538"/>
      <c r="H160" s="539">
        <f t="shared" si="54"/>
        <v>0</v>
      </c>
      <c r="I160" s="966" t="s">
        <v>419</v>
      </c>
      <c r="J160" s="538"/>
      <c r="K160" s="538"/>
      <c r="L160" s="538"/>
      <c r="M160" s="540">
        <f t="shared" si="55"/>
        <v>0</v>
      </c>
      <c r="N160" s="968">
        <f>SUM(M160:M161)</f>
        <v>0</v>
      </c>
    </row>
    <row r="161" spans="1:14" s="114" customFormat="1" ht="13.5" customHeight="1" thickTop="1" thickBot="1" x14ac:dyDescent="0.2">
      <c r="A161" s="980"/>
      <c r="B161" s="965"/>
      <c r="C161" s="118" t="s">
        <v>398</v>
      </c>
      <c r="D161" s="119" t="s">
        <v>126</v>
      </c>
      <c r="E161" s="541"/>
      <c r="F161" s="541"/>
      <c r="G161" s="541"/>
      <c r="H161" s="542">
        <f t="shared" si="54"/>
        <v>0</v>
      </c>
      <c r="I161" s="967"/>
      <c r="J161" s="541"/>
      <c r="K161" s="541"/>
      <c r="L161" s="541"/>
      <c r="M161" s="543">
        <f t="shared" si="55"/>
        <v>0</v>
      </c>
      <c r="N161" s="969"/>
    </row>
    <row r="162" spans="1:14" s="114" customFormat="1" ht="13.5" customHeight="1" thickTop="1" thickBot="1" x14ac:dyDescent="0.2">
      <c r="A162" s="977">
        <f>+A160+1</f>
        <v>78</v>
      </c>
      <c r="B162" s="965" t="s">
        <v>493</v>
      </c>
      <c r="C162" s="116" t="s">
        <v>123</v>
      </c>
      <c r="D162" s="117" t="s">
        <v>124</v>
      </c>
      <c r="E162" s="538"/>
      <c r="F162" s="538"/>
      <c r="G162" s="538"/>
      <c r="H162" s="539">
        <f t="shared" si="54"/>
        <v>0</v>
      </c>
      <c r="I162" s="966" t="s">
        <v>419</v>
      </c>
      <c r="J162" s="538"/>
      <c r="K162" s="538"/>
      <c r="L162" s="538"/>
      <c r="M162" s="540">
        <f t="shared" si="55"/>
        <v>0</v>
      </c>
      <c r="N162" s="968">
        <f>SUM(M162:M163)</f>
        <v>0</v>
      </c>
    </row>
    <row r="163" spans="1:14" s="114" customFormat="1" ht="13.5" customHeight="1" thickTop="1" thickBot="1" x14ac:dyDescent="0.2">
      <c r="A163" s="980"/>
      <c r="B163" s="965"/>
      <c r="C163" s="118" t="s">
        <v>398</v>
      </c>
      <c r="D163" s="119" t="s">
        <v>126</v>
      </c>
      <c r="E163" s="541"/>
      <c r="F163" s="541"/>
      <c r="G163" s="541"/>
      <c r="H163" s="542">
        <f t="shared" si="54"/>
        <v>0</v>
      </c>
      <c r="I163" s="967"/>
      <c r="J163" s="541"/>
      <c r="K163" s="541"/>
      <c r="L163" s="541"/>
      <c r="M163" s="543">
        <f t="shared" si="55"/>
        <v>0</v>
      </c>
      <c r="N163" s="969"/>
    </row>
    <row r="164" spans="1:14" s="114" customFormat="1" ht="13.5" customHeight="1" thickTop="1" thickBot="1" x14ac:dyDescent="0.2">
      <c r="A164" s="977">
        <f>+A162+1</f>
        <v>79</v>
      </c>
      <c r="B164" s="965" t="s">
        <v>494</v>
      </c>
      <c r="C164" s="116" t="s">
        <v>123</v>
      </c>
      <c r="D164" s="117" t="s">
        <v>124</v>
      </c>
      <c r="E164" s="538"/>
      <c r="F164" s="538"/>
      <c r="G164" s="538"/>
      <c r="H164" s="539">
        <f t="shared" si="54"/>
        <v>0</v>
      </c>
      <c r="I164" s="966" t="s">
        <v>419</v>
      </c>
      <c r="J164" s="538"/>
      <c r="K164" s="538"/>
      <c r="L164" s="538"/>
      <c r="M164" s="540">
        <f t="shared" si="55"/>
        <v>0</v>
      </c>
      <c r="N164" s="968">
        <f>SUM(M164:M165)</f>
        <v>0</v>
      </c>
    </row>
    <row r="165" spans="1:14" s="114" customFormat="1" ht="13.5" customHeight="1" thickTop="1" thickBot="1" x14ac:dyDescent="0.2">
      <c r="A165" s="978"/>
      <c r="B165" s="965"/>
      <c r="C165" s="120" t="s">
        <v>398</v>
      </c>
      <c r="D165" s="121" t="s">
        <v>126</v>
      </c>
      <c r="E165" s="544"/>
      <c r="F165" s="544"/>
      <c r="G165" s="544"/>
      <c r="H165" s="542">
        <f t="shared" si="54"/>
        <v>0</v>
      </c>
      <c r="I165" s="967"/>
      <c r="J165" s="544"/>
      <c r="K165" s="544"/>
      <c r="L165" s="544"/>
      <c r="M165" s="543">
        <f t="shared" si="55"/>
        <v>0</v>
      </c>
      <c r="N165" s="979"/>
    </row>
    <row r="166" spans="1:14" s="114" customFormat="1" ht="13.5" customHeight="1" thickTop="1" thickBot="1" x14ac:dyDescent="0.2">
      <c r="A166" s="977">
        <f>+A164+1</f>
        <v>80</v>
      </c>
      <c r="B166" s="965" t="s">
        <v>495</v>
      </c>
      <c r="C166" s="116" t="s">
        <v>123</v>
      </c>
      <c r="D166" s="117" t="s">
        <v>124</v>
      </c>
      <c r="E166" s="538"/>
      <c r="F166" s="538"/>
      <c r="G166" s="538"/>
      <c r="H166" s="539">
        <f t="shared" si="54"/>
        <v>0</v>
      </c>
      <c r="I166" s="966" t="s">
        <v>419</v>
      </c>
      <c r="J166" s="538"/>
      <c r="K166" s="538"/>
      <c r="L166" s="538"/>
      <c r="M166" s="540">
        <f t="shared" si="55"/>
        <v>0</v>
      </c>
      <c r="N166" s="968">
        <f>SUM(M166:M167)</f>
        <v>0</v>
      </c>
    </row>
    <row r="167" spans="1:14" s="114" customFormat="1" ht="13.5" customHeight="1" thickTop="1" thickBot="1" x14ac:dyDescent="0.2">
      <c r="A167" s="978"/>
      <c r="B167" s="965"/>
      <c r="C167" s="120" t="s">
        <v>398</v>
      </c>
      <c r="D167" s="121" t="s">
        <v>126</v>
      </c>
      <c r="E167" s="541"/>
      <c r="F167" s="541"/>
      <c r="G167" s="541"/>
      <c r="H167" s="542">
        <f t="shared" si="54"/>
        <v>0</v>
      </c>
      <c r="I167" s="967"/>
      <c r="J167" s="541"/>
      <c r="K167" s="541"/>
      <c r="L167" s="541"/>
      <c r="M167" s="543">
        <f t="shared" si="55"/>
        <v>0</v>
      </c>
      <c r="N167" s="979"/>
    </row>
    <row r="168" spans="1:14" s="114" customFormat="1" ht="13.5" customHeight="1" thickTop="1" thickBot="1" x14ac:dyDescent="0.2">
      <c r="A168" s="977">
        <f>+A166+1</f>
        <v>81</v>
      </c>
      <c r="B168" s="965" t="s">
        <v>496</v>
      </c>
      <c r="C168" s="116" t="s">
        <v>123</v>
      </c>
      <c r="D168" s="117" t="s">
        <v>124</v>
      </c>
      <c r="E168" s="538"/>
      <c r="F168" s="538"/>
      <c r="G168" s="538"/>
      <c r="H168" s="539">
        <f t="shared" si="54"/>
        <v>0</v>
      </c>
      <c r="I168" s="966" t="s">
        <v>419</v>
      </c>
      <c r="J168" s="538"/>
      <c r="K168" s="538"/>
      <c r="L168" s="538"/>
      <c r="M168" s="540">
        <f t="shared" si="55"/>
        <v>0</v>
      </c>
      <c r="N168" s="968">
        <f>SUM(M168:M169)</f>
        <v>0</v>
      </c>
    </row>
    <row r="169" spans="1:14" s="114" customFormat="1" ht="13.5" customHeight="1" thickTop="1" thickBot="1" x14ac:dyDescent="0.2">
      <c r="A169" s="978"/>
      <c r="B169" s="965"/>
      <c r="C169" s="120" t="s">
        <v>398</v>
      </c>
      <c r="D169" s="121" t="s">
        <v>126</v>
      </c>
      <c r="E169" s="544"/>
      <c r="F169" s="544"/>
      <c r="G169" s="544"/>
      <c r="H169" s="542">
        <f t="shared" si="54"/>
        <v>0</v>
      </c>
      <c r="I169" s="967"/>
      <c r="J169" s="544"/>
      <c r="K169" s="544"/>
      <c r="L169" s="544"/>
      <c r="M169" s="543">
        <f t="shared" si="55"/>
        <v>0</v>
      </c>
      <c r="N169" s="979"/>
    </row>
    <row r="170" spans="1:14" s="114" customFormat="1" ht="13.5" customHeight="1" thickTop="1" thickBot="1" x14ac:dyDescent="0.2">
      <c r="A170" s="977">
        <f>+A168+1</f>
        <v>82</v>
      </c>
      <c r="B170" s="965" t="s">
        <v>497</v>
      </c>
      <c r="C170" s="116" t="s">
        <v>123</v>
      </c>
      <c r="D170" s="117" t="s">
        <v>124</v>
      </c>
      <c r="E170" s="538"/>
      <c r="F170" s="538"/>
      <c r="G170" s="538"/>
      <c r="H170" s="539">
        <f t="shared" si="54"/>
        <v>0</v>
      </c>
      <c r="I170" s="966" t="s">
        <v>419</v>
      </c>
      <c r="J170" s="538"/>
      <c r="K170" s="538"/>
      <c r="L170" s="538"/>
      <c r="M170" s="540">
        <f t="shared" si="55"/>
        <v>0</v>
      </c>
      <c r="N170" s="968">
        <f>SUM(M170:M171)</f>
        <v>0</v>
      </c>
    </row>
    <row r="171" spans="1:14" s="114" customFormat="1" ht="13.5" customHeight="1" thickTop="1" thickBot="1" x14ac:dyDescent="0.2">
      <c r="A171" s="978"/>
      <c r="B171" s="965"/>
      <c r="C171" s="120" t="s">
        <v>398</v>
      </c>
      <c r="D171" s="121" t="s">
        <v>126</v>
      </c>
      <c r="E171" s="541"/>
      <c r="F171" s="541"/>
      <c r="G171" s="541"/>
      <c r="H171" s="542">
        <f t="shared" si="54"/>
        <v>0</v>
      </c>
      <c r="I171" s="967"/>
      <c r="J171" s="541"/>
      <c r="K171" s="541"/>
      <c r="L171" s="541"/>
      <c r="M171" s="543">
        <f t="shared" si="55"/>
        <v>0</v>
      </c>
      <c r="N171" s="979"/>
    </row>
    <row r="172" spans="1:14" s="114" customFormat="1" ht="13.5" customHeight="1" thickTop="1" thickBot="1" x14ac:dyDescent="0.2">
      <c r="A172" s="977">
        <f>+A170+1</f>
        <v>83</v>
      </c>
      <c r="B172" s="965" t="s">
        <v>498</v>
      </c>
      <c r="C172" s="116" t="s">
        <v>123</v>
      </c>
      <c r="D172" s="117" t="s">
        <v>124</v>
      </c>
      <c r="E172" s="538"/>
      <c r="F172" s="538"/>
      <c r="G172" s="538"/>
      <c r="H172" s="539">
        <f t="shared" si="54"/>
        <v>0</v>
      </c>
      <c r="I172" s="966" t="s">
        <v>419</v>
      </c>
      <c r="J172" s="538"/>
      <c r="K172" s="538"/>
      <c r="L172" s="538"/>
      <c r="M172" s="540">
        <f>J172+K172+L172*12</f>
        <v>0</v>
      </c>
      <c r="N172" s="968">
        <f>SUM(M172:M173)</f>
        <v>0</v>
      </c>
    </row>
    <row r="173" spans="1:14" s="114" customFormat="1" ht="13.5" customHeight="1" thickTop="1" thickBot="1" x14ac:dyDescent="0.2">
      <c r="A173" s="978"/>
      <c r="B173" s="965"/>
      <c r="C173" s="120" t="s">
        <v>125</v>
      </c>
      <c r="D173" s="121" t="s">
        <v>527</v>
      </c>
      <c r="E173" s="541"/>
      <c r="F173" s="541"/>
      <c r="G173" s="541"/>
      <c r="H173" s="542">
        <f t="shared" si="54"/>
        <v>0</v>
      </c>
      <c r="I173" s="967"/>
      <c r="J173" s="541"/>
      <c r="K173" s="541"/>
      <c r="L173" s="541"/>
      <c r="M173" s="543">
        <f>J173+K173+L173*12</f>
        <v>0</v>
      </c>
      <c r="N173" s="979"/>
    </row>
    <row r="174" spans="1:14" s="114" customFormat="1" ht="13.5" customHeight="1" thickTop="1" thickBot="1" x14ac:dyDescent="0.2">
      <c r="A174" s="981" t="s">
        <v>122</v>
      </c>
      <c r="B174" s="982"/>
      <c r="C174" s="116" t="s">
        <v>123</v>
      </c>
      <c r="D174" s="122" t="s">
        <v>124</v>
      </c>
      <c r="E174" s="545">
        <f>SUMPRODUCT((MOD(ROW(E$8:E$173),2)=0)*E$8:E$173)</f>
        <v>0</v>
      </c>
      <c r="F174" s="545">
        <f>SUMPRODUCT((MOD(ROW(F$8:F$173),2)=0)*F$8:F$173)</f>
        <v>0</v>
      </c>
      <c r="G174" s="545">
        <f>SUMPRODUCT((MOD(ROW(G$8:G$173),2)=0)*G$8:G$173)</f>
        <v>0</v>
      </c>
      <c r="H174" s="545" cm="1">
        <f t="array" ref="H174">SUMPRODUCT((MOD(ROW(H$8:H$173),2)=0)*H$8:H$173)</f>
        <v>0</v>
      </c>
      <c r="I174" s="966" t="s">
        <v>419</v>
      </c>
      <c r="J174" s="545">
        <f>SUMPRODUCT((MOD(ROW(J$8:J$173),2)=0)*J$8:J$173)</f>
        <v>0</v>
      </c>
      <c r="K174" s="545">
        <f>SUMPRODUCT((MOD(ROW(K$8:K$173),2)=0)*K$8:K$173)</f>
        <v>0</v>
      </c>
      <c r="L174" s="545">
        <f>SUMPRODUCT((MOD(ROW(L$8:L$173),2)=0)*L$8:L$173)</f>
        <v>0</v>
      </c>
      <c r="M174" s="545" cm="1">
        <f t="array" ref="M174">SUMPRODUCT((MOD(ROW(M$8:M$173),2)=0)*M$8:M$173)</f>
        <v>0</v>
      </c>
      <c r="N174" s="968">
        <f>SUM(M174:M175)</f>
        <v>0</v>
      </c>
    </row>
    <row r="175" spans="1:14" s="114" customFormat="1" ht="13.5" customHeight="1" thickTop="1" thickBot="1" x14ac:dyDescent="0.2">
      <c r="A175" s="981"/>
      <c r="B175" s="982"/>
      <c r="C175" s="118" t="s">
        <v>398</v>
      </c>
      <c r="D175" s="123" t="s">
        <v>126</v>
      </c>
      <c r="E175" s="546">
        <f>SUMPRODUCT((MOD(ROW(E$8:E$173),2)=1)*E$8:E$173)</f>
        <v>0</v>
      </c>
      <c r="F175" s="546">
        <f>SUMPRODUCT((MOD(ROW(F$8:F$173),2)=1)*F$8:F$173)</f>
        <v>0</v>
      </c>
      <c r="G175" s="546">
        <f>SUMPRODUCT((MOD(ROW(G$8:G$173),2)=1)*G$8:G$173)</f>
        <v>0</v>
      </c>
      <c r="H175" s="546" cm="1">
        <f t="array" ref="H175">SUMPRODUCT((MOD(ROW(H$8:H$173),2)=1)*H$8:H$173)</f>
        <v>0</v>
      </c>
      <c r="I175" s="967"/>
      <c r="J175" s="546">
        <f>SUMPRODUCT((MOD(ROW(J$8:J$173),2)=1)*J$8:J$173)</f>
        <v>0</v>
      </c>
      <c r="K175" s="546">
        <f>SUMPRODUCT((MOD(ROW(K$8:K$173),2)=1)*K$8:K$173)</f>
        <v>0</v>
      </c>
      <c r="L175" s="546">
        <f>SUMPRODUCT((MOD(ROW(L$8:L$173),2)=1)*L$8:L$173)</f>
        <v>0</v>
      </c>
      <c r="M175" s="546" cm="1">
        <f t="array" ref="M175">SUMPRODUCT((MOD(ROW(M$8:M$173),2)=1)*M$8:M$173)</f>
        <v>0</v>
      </c>
      <c r="N175" s="969"/>
    </row>
    <row r="176" spans="1:14" ht="13.5" customHeight="1" thickTop="1" x14ac:dyDescent="0.15">
      <c r="A176" s="124"/>
    </row>
    <row r="177" spans="1:14" ht="13.5" customHeight="1" x14ac:dyDescent="0.15">
      <c r="A177" s="110" t="s">
        <v>528</v>
      </c>
    </row>
    <row r="178" spans="1:14" ht="13.5" customHeight="1" x14ac:dyDescent="0.15">
      <c r="A178" s="110" t="s">
        <v>529</v>
      </c>
    </row>
    <row r="179" spans="1:14" ht="13.5" customHeight="1" x14ac:dyDescent="0.15">
      <c r="A179" s="110" t="s">
        <v>530</v>
      </c>
    </row>
    <row r="180" spans="1:14" ht="13.5" customHeight="1" x14ac:dyDescent="0.15">
      <c r="A180" s="110" t="s">
        <v>531</v>
      </c>
    </row>
    <row r="181" spans="1:14" ht="13.5" customHeight="1" x14ac:dyDescent="0.15">
      <c r="A181" s="110" t="s">
        <v>532</v>
      </c>
    </row>
    <row r="183" spans="1:14" ht="13.5" customHeight="1" x14ac:dyDescent="0.15">
      <c r="L183" s="520" t="s">
        <v>1</v>
      </c>
      <c r="M183" s="959"/>
      <c r="N183" s="960"/>
    </row>
  </sheetData>
  <mergeCells count="352">
    <mergeCell ref="B134:B135"/>
    <mergeCell ref="B136:B137"/>
    <mergeCell ref="B138:B139"/>
    <mergeCell ref="B140:B141"/>
    <mergeCell ref="B142:B143"/>
    <mergeCell ref="B144:B145"/>
    <mergeCell ref="B146:B147"/>
    <mergeCell ref="A134:A135"/>
    <mergeCell ref="A136:A137"/>
    <mergeCell ref="A138:A139"/>
    <mergeCell ref="A140:A141"/>
    <mergeCell ref="A142:A143"/>
    <mergeCell ref="A144:A145"/>
    <mergeCell ref="A146:A147"/>
    <mergeCell ref="A132:A133"/>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I146:I147"/>
    <mergeCell ref="N146:N14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I136:I137"/>
    <mergeCell ref="N136:N137"/>
    <mergeCell ref="I138:I139"/>
    <mergeCell ref="N138:N139"/>
    <mergeCell ref="I140:I141"/>
    <mergeCell ref="N140:N141"/>
    <mergeCell ref="I142:I143"/>
    <mergeCell ref="N142:N143"/>
    <mergeCell ref="I144:I145"/>
    <mergeCell ref="N144:N145"/>
    <mergeCell ref="I126:I127"/>
    <mergeCell ref="N126:N127"/>
    <mergeCell ref="I128:I129"/>
    <mergeCell ref="N128:N129"/>
    <mergeCell ref="I130:I131"/>
    <mergeCell ref="N130:N131"/>
    <mergeCell ref="I132:I133"/>
    <mergeCell ref="N132:N133"/>
    <mergeCell ref="I134:I135"/>
    <mergeCell ref="N134:N135"/>
    <mergeCell ref="I116:I117"/>
    <mergeCell ref="N116:N117"/>
    <mergeCell ref="I118:I119"/>
    <mergeCell ref="N118:N119"/>
    <mergeCell ref="I120:I121"/>
    <mergeCell ref="N120:N121"/>
    <mergeCell ref="I122:I123"/>
    <mergeCell ref="N122:N123"/>
    <mergeCell ref="I124:I125"/>
    <mergeCell ref="N124:N125"/>
    <mergeCell ref="I106:I107"/>
    <mergeCell ref="N106:N107"/>
    <mergeCell ref="I108:I109"/>
    <mergeCell ref="N108:N109"/>
    <mergeCell ref="I110:I111"/>
    <mergeCell ref="N110:N111"/>
    <mergeCell ref="I112:I113"/>
    <mergeCell ref="N112:N113"/>
    <mergeCell ref="I114:I115"/>
    <mergeCell ref="N114:N115"/>
    <mergeCell ref="I96:I97"/>
    <mergeCell ref="N96:N97"/>
    <mergeCell ref="I98:I99"/>
    <mergeCell ref="N98:N99"/>
    <mergeCell ref="I100:I101"/>
    <mergeCell ref="N100:N101"/>
    <mergeCell ref="I102:I103"/>
    <mergeCell ref="N102:N103"/>
    <mergeCell ref="I104:I105"/>
    <mergeCell ref="N104:N105"/>
    <mergeCell ref="A170:A171"/>
    <mergeCell ref="B170:B171"/>
    <mergeCell ref="I170:I171"/>
    <mergeCell ref="N170:N171"/>
    <mergeCell ref="A174:B175"/>
    <mergeCell ref="I174:I175"/>
    <mergeCell ref="N174:N175"/>
    <mergeCell ref="A166:A167"/>
    <mergeCell ref="B166:B167"/>
    <mergeCell ref="I166:I167"/>
    <mergeCell ref="N166:N167"/>
    <mergeCell ref="A168:A169"/>
    <mergeCell ref="B168:B169"/>
    <mergeCell ref="I168:I169"/>
    <mergeCell ref="N168:N169"/>
    <mergeCell ref="A172:A173"/>
    <mergeCell ref="B172:B173"/>
    <mergeCell ref="I172:I173"/>
    <mergeCell ref="N172:N173"/>
    <mergeCell ref="A162:A163"/>
    <mergeCell ref="B162:B163"/>
    <mergeCell ref="I162:I163"/>
    <mergeCell ref="N162:N163"/>
    <mergeCell ref="A164:A165"/>
    <mergeCell ref="B164:B165"/>
    <mergeCell ref="I164:I165"/>
    <mergeCell ref="N164:N165"/>
    <mergeCell ref="A158:A159"/>
    <mergeCell ref="B158:B159"/>
    <mergeCell ref="I158:I159"/>
    <mergeCell ref="N158:N159"/>
    <mergeCell ref="A160:A161"/>
    <mergeCell ref="B160:B161"/>
    <mergeCell ref="I160:I161"/>
    <mergeCell ref="N160:N161"/>
    <mergeCell ref="A154:A155"/>
    <mergeCell ref="B154:B155"/>
    <mergeCell ref="I154:I155"/>
    <mergeCell ref="N154:N155"/>
    <mergeCell ref="A156:A157"/>
    <mergeCell ref="B156:B157"/>
    <mergeCell ref="I156:I157"/>
    <mergeCell ref="N156:N157"/>
    <mergeCell ref="A150:A151"/>
    <mergeCell ref="B150:B151"/>
    <mergeCell ref="I150:I151"/>
    <mergeCell ref="N150:N151"/>
    <mergeCell ref="A152:A153"/>
    <mergeCell ref="B152:B153"/>
    <mergeCell ref="I152:I153"/>
    <mergeCell ref="N152:N153"/>
    <mergeCell ref="A86:A87"/>
    <mergeCell ref="B86:B87"/>
    <mergeCell ref="I86:I87"/>
    <mergeCell ref="N86:N87"/>
    <mergeCell ref="A148:A149"/>
    <mergeCell ref="B148:B149"/>
    <mergeCell ref="I148:I149"/>
    <mergeCell ref="N148:N149"/>
    <mergeCell ref="A82:A83"/>
    <mergeCell ref="B82:B83"/>
    <mergeCell ref="I82:I83"/>
    <mergeCell ref="N82:N83"/>
    <mergeCell ref="A84:A85"/>
    <mergeCell ref="B84:B85"/>
    <mergeCell ref="I84:I85"/>
    <mergeCell ref="N84:N85"/>
    <mergeCell ref="I88:I89"/>
    <mergeCell ref="N88:N89"/>
    <mergeCell ref="I90:I91"/>
    <mergeCell ref="N90:N91"/>
    <mergeCell ref="I92:I93"/>
    <mergeCell ref="N92:N93"/>
    <mergeCell ref="I94:I95"/>
    <mergeCell ref="N94:N95"/>
    <mergeCell ref="A78:A79"/>
    <mergeCell ref="B78:B79"/>
    <mergeCell ref="I78:I79"/>
    <mergeCell ref="N78:N79"/>
    <mergeCell ref="A80:A81"/>
    <mergeCell ref="B80:B81"/>
    <mergeCell ref="I80:I81"/>
    <mergeCell ref="N80:N81"/>
    <mergeCell ref="A74:A75"/>
    <mergeCell ref="B74:B75"/>
    <mergeCell ref="I74:I75"/>
    <mergeCell ref="N74:N75"/>
    <mergeCell ref="A76:A77"/>
    <mergeCell ref="B76:B77"/>
    <mergeCell ref="I76:I77"/>
    <mergeCell ref="N76:N77"/>
    <mergeCell ref="A70:A71"/>
    <mergeCell ref="B70:B71"/>
    <mergeCell ref="I70:I71"/>
    <mergeCell ref="N70:N71"/>
    <mergeCell ref="A72:A73"/>
    <mergeCell ref="B72:B73"/>
    <mergeCell ref="I72:I73"/>
    <mergeCell ref="N72:N73"/>
    <mergeCell ref="A66:A67"/>
    <mergeCell ref="B66:B67"/>
    <mergeCell ref="I66:I67"/>
    <mergeCell ref="N66:N67"/>
    <mergeCell ref="A68:A69"/>
    <mergeCell ref="B68:B69"/>
    <mergeCell ref="I68:I69"/>
    <mergeCell ref="N68:N69"/>
    <mergeCell ref="A62:A63"/>
    <mergeCell ref="B62:B63"/>
    <mergeCell ref="I62:I63"/>
    <mergeCell ref="N62:N63"/>
    <mergeCell ref="A64:A65"/>
    <mergeCell ref="B64:B65"/>
    <mergeCell ref="I64:I65"/>
    <mergeCell ref="N64:N65"/>
    <mergeCell ref="A58:A59"/>
    <mergeCell ref="B58:B59"/>
    <mergeCell ref="I58:I59"/>
    <mergeCell ref="N58:N59"/>
    <mergeCell ref="A60:A61"/>
    <mergeCell ref="B60:B61"/>
    <mergeCell ref="I60:I61"/>
    <mergeCell ref="N60:N61"/>
    <mergeCell ref="A54:A55"/>
    <mergeCell ref="B54:B55"/>
    <mergeCell ref="I54:I55"/>
    <mergeCell ref="N54:N55"/>
    <mergeCell ref="A56:A57"/>
    <mergeCell ref="B56:B57"/>
    <mergeCell ref="I56:I57"/>
    <mergeCell ref="N56:N57"/>
    <mergeCell ref="A50:A51"/>
    <mergeCell ref="B50:B51"/>
    <mergeCell ref="I50:I51"/>
    <mergeCell ref="N50:N51"/>
    <mergeCell ref="A52:A53"/>
    <mergeCell ref="B52:B53"/>
    <mergeCell ref="I52:I53"/>
    <mergeCell ref="N52:N53"/>
    <mergeCell ref="A46:A47"/>
    <mergeCell ref="B46:B47"/>
    <mergeCell ref="I46:I47"/>
    <mergeCell ref="N46:N47"/>
    <mergeCell ref="A48:A49"/>
    <mergeCell ref="B48:B49"/>
    <mergeCell ref="I48:I49"/>
    <mergeCell ref="N48:N49"/>
    <mergeCell ref="A42:A43"/>
    <mergeCell ref="B42:B43"/>
    <mergeCell ref="I42:I43"/>
    <mergeCell ref="N42:N43"/>
    <mergeCell ref="A44:A45"/>
    <mergeCell ref="B44:B45"/>
    <mergeCell ref="I44:I45"/>
    <mergeCell ref="N44:N45"/>
    <mergeCell ref="A38:A39"/>
    <mergeCell ref="B38:B39"/>
    <mergeCell ref="I38:I39"/>
    <mergeCell ref="N38:N39"/>
    <mergeCell ref="A40:A41"/>
    <mergeCell ref="B40:B41"/>
    <mergeCell ref="I40:I41"/>
    <mergeCell ref="N40:N41"/>
    <mergeCell ref="A34:A35"/>
    <mergeCell ref="B34:B35"/>
    <mergeCell ref="I34:I35"/>
    <mergeCell ref="N34:N35"/>
    <mergeCell ref="A36:A37"/>
    <mergeCell ref="B36:B37"/>
    <mergeCell ref="I36:I37"/>
    <mergeCell ref="N36:N37"/>
    <mergeCell ref="A30:A31"/>
    <mergeCell ref="B30:B31"/>
    <mergeCell ref="I30:I31"/>
    <mergeCell ref="N30:N31"/>
    <mergeCell ref="A32:A33"/>
    <mergeCell ref="B32:B33"/>
    <mergeCell ref="I32:I33"/>
    <mergeCell ref="N32:N33"/>
    <mergeCell ref="A26:A27"/>
    <mergeCell ref="B26:B27"/>
    <mergeCell ref="I26:I27"/>
    <mergeCell ref="N26:N27"/>
    <mergeCell ref="A28:A29"/>
    <mergeCell ref="B28:B29"/>
    <mergeCell ref="I28:I29"/>
    <mergeCell ref="N28:N29"/>
    <mergeCell ref="A22:A23"/>
    <mergeCell ref="B22:B23"/>
    <mergeCell ref="I22:I23"/>
    <mergeCell ref="N22:N23"/>
    <mergeCell ref="A24:A25"/>
    <mergeCell ref="B24:B25"/>
    <mergeCell ref="I24:I25"/>
    <mergeCell ref="N24:N25"/>
    <mergeCell ref="A18:A19"/>
    <mergeCell ref="B18:B19"/>
    <mergeCell ref="I18:I19"/>
    <mergeCell ref="N18:N19"/>
    <mergeCell ref="A20:A21"/>
    <mergeCell ref="B20:B21"/>
    <mergeCell ref="I20:I21"/>
    <mergeCell ref="N20:N21"/>
    <mergeCell ref="N14:N15"/>
    <mergeCell ref="A16:A17"/>
    <mergeCell ref="B16:B17"/>
    <mergeCell ref="I16:I17"/>
    <mergeCell ref="N16:N17"/>
    <mergeCell ref="A10:A11"/>
    <mergeCell ref="B10:B11"/>
    <mergeCell ref="I10:I11"/>
    <mergeCell ref="N10:N11"/>
    <mergeCell ref="A12:A13"/>
    <mergeCell ref="B12:B13"/>
    <mergeCell ref="I12:I13"/>
    <mergeCell ref="N12:N13"/>
    <mergeCell ref="M183:N183"/>
    <mergeCell ref="J6:J7"/>
    <mergeCell ref="L6:L7"/>
    <mergeCell ref="M6:M7"/>
    <mergeCell ref="N6:N7"/>
    <mergeCell ref="A8:A9"/>
    <mergeCell ref="B8:B9"/>
    <mergeCell ref="I8:I9"/>
    <mergeCell ref="N8:N9"/>
    <mergeCell ref="A5:A7"/>
    <mergeCell ref="B5:B7"/>
    <mergeCell ref="C5:C7"/>
    <mergeCell ref="D5:H5"/>
    <mergeCell ref="I5:N5"/>
    <mergeCell ref="D6:D7"/>
    <mergeCell ref="E6:E7"/>
    <mergeCell ref="G6:G7"/>
    <mergeCell ref="H6:H7"/>
    <mergeCell ref="I6:I7"/>
    <mergeCell ref="K6:K7"/>
    <mergeCell ref="F6:F7"/>
    <mergeCell ref="A14:A15"/>
    <mergeCell ref="B14:B15"/>
    <mergeCell ref="I14:I15"/>
  </mergeCells>
  <phoneticPr fontId="7"/>
  <pageMargins left="0.82677165354330717" right="0.19685039370078741" top="0.51181102362204722" bottom="0.6692913385826772" header="0.51181102362204722" footer="0.39370078740157483"/>
  <pageSetup paperSize="9" scale="66" orientation="portrait" r:id="rId1"/>
  <headerFooter alignWithMargins="0"/>
  <rowBreaks count="2" manualBreakCount="2">
    <brk id="81" max="12" man="1"/>
    <brk id="161" max="1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3"/>
  <sheetViews>
    <sheetView view="pageBreakPreview" topLeftCell="A76" zoomScaleNormal="100" zoomScaleSheetLayoutView="100" workbookViewId="0"/>
  </sheetViews>
  <sheetFormatPr defaultRowHeight="13.5" customHeight="1" x14ac:dyDescent="0.15"/>
  <cols>
    <col min="1" max="1" width="5.7109375" style="109" customWidth="1"/>
    <col min="2" max="2" width="11.7109375" style="109" customWidth="1"/>
    <col min="3" max="3" width="5.7109375" style="109" customWidth="1"/>
    <col min="4" max="4" width="11.7109375" style="109" customWidth="1"/>
    <col min="5" max="7" width="12.7109375" style="109" customWidth="1"/>
    <col min="8" max="8" width="11.7109375" style="110" customWidth="1"/>
    <col min="9" max="9" width="8.28515625" style="109" customWidth="1"/>
    <col min="10" max="12" width="12.7109375" style="110" customWidth="1"/>
    <col min="13" max="14" width="11.7109375" style="110" customWidth="1"/>
    <col min="15" max="219" width="8.85546875" style="110"/>
    <col min="220" max="220" width="5.7109375" style="110" customWidth="1"/>
    <col min="221" max="221" width="15.28515625" style="110" customWidth="1"/>
    <col min="222" max="222" width="5.7109375" style="110" customWidth="1"/>
    <col min="223" max="223" width="8.85546875" style="110"/>
    <col min="224" max="227" width="9.7109375" style="110" customWidth="1"/>
    <col min="228" max="228" width="9.42578125" style="110" customWidth="1"/>
    <col min="229" max="232" width="9.7109375" style="110" customWidth="1"/>
    <col min="233" max="233" width="11.140625" style="110" customWidth="1"/>
    <col min="234" max="475" width="8.85546875" style="110"/>
    <col min="476" max="476" width="5.7109375" style="110" customWidth="1"/>
    <col min="477" max="477" width="15.28515625" style="110" customWidth="1"/>
    <col min="478" max="478" width="5.7109375" style="110" customWidth="1"/>
    <col min="479" max="479" width="8.85546875" style="110"/>
    <col min="480" max="483" width="9.7109375" style="110" customWidth="1"/>
    <col min="484" max="484" width="9.42578125" style="110" customWidth="1"/>
    <col min="485" max="488" width="9.7109375" style="110" customWidth="1"/>
    <col min="489" max="489" width="11.140625" style="110" customWidth="1"/>
    <col min="490" max="731" width="8.85546875" style="110"/>
    <col min="732" max="732" width="5.7109375" style="110" customWidth="1"/>
    <col min="733" max="733" width="15.28515625" style="110" customWidth="1"/>
    <col min="734" max="734" width="5.7109375" style="110" customWidth="1"/>
    <col min="735" max="735" width="8.85546875" style="110"/>
    <col min="736" max="739" width="9.7109375" style="110" customWidth="1"/>
    <col min="740" max="740" width="9.42578125" style="110" customWidth="1"/>
    <col min="741" max="744" width="9.7109375" style="110" customWidth="1"/>
    <col min="745" max="745" width="11.140625" style="110" customWidth="1"/>
    <col min="746" max="987" width="8.85546875" style="110"/>
    <col min="988" max="988" width="5.7109375" style="110" customWidth="1"/>
    <col min="989" max="989" width="15.28515625" style="110" customWidth="1"/>
    <col min="990" max="990" width="5.7109375" style="110" customWidth="1"/>
    <col min="991" max="991" width="8.85546875" style="110"/>
    <col min="992" max="995" width="9.7109375" style="110" customWidth="1"/>
    <col min="996" max="996" width="9.42578125" style="110" customWidth="1"/>
    <col min="997" max="1000" width="9.7109375" style="110" customWidth="1"/>
    <col min="1001" max="1001" width="11.140625" style="110" customWidth="1"/>
    <col min="1002" max="1243" width="8.85546875" style="110"/>
    <col min="1244" max="1244" width="5.7109375" style="110" customWidth="1"/>
    <col min="1245" max="1245" width="15.28515625" style="110" customWidth="1"/>
    <col min="1246" max="1246" width="5.7109375" style="110" customWidth="1"/>
    <col min="1247" max="1247" width="8.85546875" style="110"/>
    <col min="1248" max="1251" width="9.7109375" style="110" customWidth="1"/>
    <col min="1252" max="1252" width="9.42578125" style="110" customWidth="1"/>
    <col min="1253" max="1256" width="9.7109375" style="110" customWidth="1"/>
    <col min="1257" max="1257" width="11.140625" style="110" customWidth="1"/>
    <col min="1258" max="1499" width="8.85546875" style="110"/>
    <col min="1500" max="1500" width="5.7109375" style="110" customWidth="1"/>
    <col min="1501" max="1501" width="15.28515625" style="110" customWidth="1"/>
    <col min="1502" max="1502" width="5.7109375" style="110" customWidth="1"/>
    <col min="1503" max="1503" width="8.85546875" style="110"/>
    <col min="1504" max="1507" width="9.7109375" style="110" customWidth="1"/>
    <col min="1508" max="1508" width="9.42578125" style="110" customWidth="1"/>
    <col min="1509" max="1512" width="9.7109375" style="110" customWidth="1"/>
    <col min="1513" max="1513" width="11.140625" style="110" customWidth="1"/>
    <col min="1514" max="1755" width="8.85546875" style="110"/>
    <col min="1756" max="1756" width="5.7109375" style="110" customWidth="1"/>
    <col min="1757" max="1757" width="15.28515625" style="110" customWidth="1"/>
    <col min="1758" max="1758" width="5.7109375" style="110" customWidth="1"/>
    <col min="1759" max="1759" width="8.85546875" style="110"/>
    <col min="1760" max="1763" width="9.7109375" style="110" customWidth="1"/>
    <col min="1764" max="1764" width="9.42578125" style="110" customWidth="1"/>
    <col min="1765" max="1768" width="9.7109375" style="110" customWidth="1"/>
    <col min="1769" max="1769" width="11.140625" style="110" customWidth="1"/>
    <col min="1770" max="2011" width="8.85546875" style="110"/>
    <col min="2012" max="2012" width="5.7109375" style="110" customWidth="1"/>
    <col min="2013" max="2013" width="15.28515625" style="110" customWidth="1"/>
    <col min="2014" max="2014" width="5.7109375" style="110" customWidth="1"/>
    <col min="2015" max="2015" width="8.85546875" style="110"/>
    <col min="2016" max="2019" width="9.7109375" style="110" customWidth="1"/>
    <col min="2020" max="2020" width="9.42578125" style="110" customWidth="1"/>
    <col min="2021" max="2024" width="9.7109375" style="110" customWidth="1"/>
    <col min="2025" max="2025" width="11.140625" style="110" customWidth="1"/>
    <col min="2026" max="2267" width="8.85546875" style="110"/>
    <col min="2268" max="2268" width="5.7109375" style="110" customWidth="1"/>
    <col min="2269" max="2269" width="15.28515625" style="110" customWidth="1"/>
    <col min="2270" max="2270" width="5.7109375" style="110" customWidth="1"/>
    <col min="2271" max="2271" width="8.85546875" style="110"/>
    <col min="2272" max="2275" width="9.7109375" style="110" customWidth="1"/>
    <col min="2276" max="2276" width="9.42578125" style="110" customWidth="1"/>
    <col min="2277" max="2280" width="9.7109375" style="110" customWidth="1"/>
    <col min="2281" max="2281" width="11.140625" style="110" customWidth="1"/>
    <col min="2282" max="2523" width="8.85546875" style="110"/>
    <col min="2524" max="2524" width="5.7109375" style="110" customWidth="1"/>
    <col min="2525" max="2525" width="15.28515625" style="110" customWidth="1"/>
    <col min="2526" max="2526" width="5.7109375" style="110" customWidth="1"/>
    <col min="2527" max="2527" width="8.85546875" style="110"/>
    <col min="2528" max="2531" width="9.7109375" style="110" customWidth="1"/>
    <col min="2532" max="2532" width="9.42578125" style="110" customWidth="1"/>
    <col min="2533" max="2536" width="9.7109375" style="110" customWidth="1"/>
    <col min="2537" max="2537" width="11.140625" style="110" customWidth="1"/>
    <col min="2538" max="2779" width="8.85546875" style="110"/>
    <col min="2780" max="2780" width="5.7109375" style="110" customWidth="1"/>
    <col min="2781" max="2781" width="15.28515625" style="110" customWidth="1"/>
    <col min="2782" max="2782" width="5.7109375" style="110" customWidth="1"/>
    <col min="2783" max="2783" width="8.85546875" style="110"/>
    <col min="2784" max="2787" width="9.7109375" style="110" customWidth="1"/>
    <col min="2788" max="2788" width="9.42578125" style="110" customWidth="1"/>
    <col min="2789" max="2792" width="9.7109375" style="110" customWidth="1"/>
    <col min="2793" max="2793" width="11.140625" style="110" customWidth="1"/>
    <col min="2794" max="3035" width="8.85546875" style="110"/>
    <col min="3036" max="3036" width="5.7109375" style="110" customWidth="1"/>
    <col min="3037" max="3037" width="15.28515625" style="110" customWidth="1"/>
    <col min="3038" max="3038" width="5.7109375" style="110" customWidth="1"/>
    <col min="3039" max="3039" width="8.85546875" style="110"/>
    <col min="3040" max="3043" width="9.7109375" style="110" customWidth="1"/>
    <col min="3044" max="3044" width="9.42578125" style="110" customWidth="1"/>
    <col min="3045" max="3048" width="9.7109375" style="110" customWidth="1"/>
    <col min="3049" max="3049" width="11.140625" style="110" customWidth="1"/>
    <col min="3050" max="3291" width="8.85546875" style="110"/>
    <col min="3292" max="3292" width="5.7109375" style="110" customWidth="1"/>
    <col min="3293" max="3293" width="15.28515625" style="110" customWidth="1"/>
    <col min="3294" max="3294" width="5.7109375" style="110" customWidth="1"/>
    <col min="3295" max="3295" width="8.85546875" style="110"/>
    <col min="3296" max="3299" width="9.7109375" style="110" customWidth="1"/>
    <col min="3300" max="3300" width="9.42578125" style="110" customWidth="1"/>
    <col min="3301" max="3304" width="9.7109375" style="110" customWidth="1"/>
    <col min="3305" max="3305" width="11.140625" style="110" customWidth="1"/>
    <col min="3306" max="3547" width="8.85546875" style="110"/>
    <col min="3548" max="3548" width="5.7109375" style="110" customWidth="1"/>
    <col min="3549" max="3549" width="15.28515625" style="110" customWidth="1"/>
    <col min="3550" max="3550" width="5.7109375" style="110" customWidth="1"/>
    <col min="3551" max="3551" width="8.85546875" style="110"/>
    <col min="3552" max="3555" width="9.7109375" style="110" customWidth="1"/>
    <col min="3556" max="3556" width="9.42578125" style="110" customWidth="1"/>
    <col min="3557" max="3560" width="9.7109375" style="110" customWidth="1"/>
    <col min="3561" max="3561" width="11.140625" style="110" customWidth="1"/>
    <col min="3562" max="3803" width="8.85546875" style="110"/>
    <col min="3804" max="3804" width="5.7109375" style="110" customWidth="1"/>
    <col min="3805" max="3805" width="15.28515625" style="110" customWidth="1"/>
    <col min="3806" max="3806" width="5.7109375" style="110" customWidth="1"/>
    <col min="3807" max="3807" width="8.85546875" style="110"/>
    <col min="3808" max="3811" width="9.7109375" style="110" customWidth="1"/>
    <col min="3812" max="3812" width="9.42578125" style="110" customWidth="1"/>
    <col min="3813" max="3816" width="9.7109375" style="110" customWidth="1"/>
    <col min="3817" max="3817" width="11.140625" style="110" customWidth="1"/>
    <col min="3818" max="4059" width="8.85546875" style="110"/>
    <col min="4060" max="4060" width="5.7109375" style="110" customWidth="1"/>
    <col min="4061" max="4061" width="15.28515625" style="110" customWidth="1"/>
    <col min="4062" max="4062" width="5.7109375" style="110" customWidth="1"/>
    <col min="4063" max="4063" width="8.85546875" style="110"/>
    <col min="4064" max="4067" width="9.7109375" style="110" customWidth="1"/>
    <col min="4068" max="4068" width="9.42578125" style="110" customWidth="1"/>
    <col min="4069" max="4072" width="9.7109375" style="110" customWidth="1"/>
    <col min="4073" max="4073" width="11.140625" style="110" customWidth="1"/>
    <col min="4074" max="4315" width="8.85546875" style="110"/>
    <col min="4316" max="4316" width="5.7109375" style="110" customWidth="1"/>
    <col min="4317" max="4317" width="15.28515625" style="110" customWidth="1"/>
    <col min="4318" max="4318" width="5.7109375" style="110" customWidth="1"/>
    <col min="4319" max="4319" width="8.85546875" style="110"/>
    <col min="4320" max="4323" width="9.7109375" style="110" customWidth="1"/>
    <col min="4324" max="4324" width="9.42578125" style="110" customWidth="1"/>
    <col min="4325" max="4328" width="9.7109375" style="110" customWidth="1"/>
    <col min="4329" max="4329" width="11.140625" style="110" customWidth="1"/>
    <col min="4330" max="4571" width="8.85546875" style="110"/>
    <col min="4572" max="4572" width="5.7109375" style="110" customWidth="1"/>
    <col min="4573" max="4573" width="15.28515625" style="110" customWidth="1"/>
    <col min="4574" max="4574" width="5.7109375" style="110" customWidth="1"/>
    <col min="4575" max="4575" width="8.85546875" style="110"/>
    <col min="4576" max="4579" width="9.7109375" style="110" customWidth="1"/>
    <col min="4580" max="4580" width="9.42578125" style="110" customWidth="1"/>
    <col min="4581" max="4584" width="9.7109375" style="110" customWidth="1"/>
    <col min="4585" max="4585" width="11.140625" style="110" customWidth="1"/>
    <col min="4586" max="4827" width="8.85546875" style="110"/>
    <col min="4828" max="4828" width="5.7109375" style="110" customWidth="1"/>
    <col min="4829" max="4829" width="15.28515625" style="110" customWidth="1"/>
    <col min="4830" max="4830" width="5.7109375" style="110" customWidth="1"/>
    <col min="4831" max="4831" width="8.85546875" style="110"/>
    <col min="4832" max="4835" width="9.7109375" style="110" customWidth="1"/>
    <col min="4836" max="4836" width="9.42578125" style="110" customWidth="1"/>
    <col min="4837" max="4840" width="9.7109375" style="110" customWidth="1"/>
    <col min="4841" max="4841" width="11.140625" style="110" customWidth="1"/>
    <col min="4842" max="5083" width="8.85546875" style="110"/>
    <col min="5084" max="5084" width="5.7109375" style="110" customWidth="1"/>
    <col min="5085" max="5085" width="15.28515625" style="110" customWidth="1"/>
    <col min="5086" max="5086" width="5.7109375" style="110" customWidth="1"/>
    <col min="5087" max="5087" width="8.85546875" style="110"/>
    <col min="5088" max="5091" width="9.7109375" style="110" customWidth="1"/>
    <col min="5092" max="5092" width="9.42578125" style="110" customWidth="1"/>
    <col min="5093" max="5096" width="9.7109375" style="110" customWidth="1"/>
    <col min="5097" max="5097" width="11.140625" style="110" customWidth="1"/>
    <col min="5098" max="5339" width="8.85546875" style="110"/>
    <col min="5340" max="5340" width="5.7109375" style="110" customWidth="1"/>
    <col min="5341" max="5341" width="15.28515625" style="110" customWidth="1"/>
    <col min="5342" max="5342" width="5.7109375" style="110" customWidth="1"/>
    <col min="5343" max="5343" width="8.85546875" style="110"/>
    <col min="5344" max="5347" width="9.7109375" style="110" customWidth="1"/>
    <col min="5348" max="5348" width="9.42578125" style="110" customWidth="1"/>
    <col min="5349" max="5352" width="9.7109375" style="110" customWidth="1"/>
    <col min="5353" max="5353" width="11.140625" style="110" customWidth="1"/>
    <col min="5354" max="5595" width="8.85546875" style="110"/>
    <col min="5596" max="5596" width="5.7109375" style="110" customWidth="1"/>
    <col min="5597" max="5597" width="15.28515625" style="110" customWidth="1"/>
    <col min="5598" max="5598" width="5.7109375" style="110" customWidth="1"/>
    <col min="5599" max="5599" width="8.85546875" style="110"/>
    <col min="5600" max="5603" width="9.7109375" style="110" customWidth="1"/>
    <col min="5604" max="5604" width="9.42578125" style="110" customWidth="1"/>
    <col min="5605" max="5608" width="9.7109375" style="110" customWidth="1"/>
    <col min="5609" max="5609" width="11.140625" style="110" customWidth="1"/>
    <col min="5610" max="5851" width="8.85546875" style="110"/>
    <col min="5852" max="5852" width="5.7109375" style="110" customWidth="1"/>
    <col min="5853" max="5853" width="15.28515625" style="110" customWidth="1"/>
    <col min="5854" max="5854" width="5.7109375" style="110" customWidth="1"/>
    <col min="5855" max="5855" width="8.85546875" style="110"/>
    <col min="5856" max="5859" width="9.7109375" style="110" customWidth="1"/>
    <col min="5860" max="5860" width="9.42578125" style="110" customWidth="1"/>
    <col min="5861" max="5864" width="9.7109375" style="110" customWidth="1"/>
    <col min="5865" max="5865" width="11.140625" style="110" customWidth="1"/>
    <col min="5866" max="6107" width="8.85546875" style="110"/>
    <col min="6108" max="6108" width="5.7109375" style="110" customWidth="1"/>
    <col min="6109" max="6109" width="15.28515625" style="110" customWidth="1"/>
    <col min="6110" max="6110" width="5.7109375" style="110" customWidth="1"/>
    <col min="6111" max="6111" width="8.85546875" style="110"/>
    <col min="6112" max="6115" width="9.7109375" style="110" customWidth="1"/>
    <col min="6116" max="6116" width="9.42578125" style="110" customWidth="1"/>
    <col min="6117" max="6120" width="9.7109375" style="110" customWidth="1"/>
    <col min="6121" max="6121" width="11.140625" style="110" customWidth="1"/>
    <col min="6122" max="6363" width="8.85546875" style="110"/>
    <col min="6364" max="6364" width="5.7109375" style="110" customWidth="1"/>
    <col min="6365" max="6365" width="15.28515625" style="110" customWidth="1"/>
    <col min="6366" max="6366" width="5.7109375" style="110" customWidth="1"/>
    <col min="6367" max="6367" width="8.85546875" style="110"/>
    <col min="6368" max="6371" width="9.7109375" style="110" customWidth="1"/>
    <col min="6372" max="6372" width="9.42578125" style="110" customWidth="1"/>
    <col min="6373" max="6376" width="9.7109375" style="110" customWidth="1"/>
    <col min="6377" max="6377" width="11.140625" style="110" customWidth="1"/>
    <col min="6378" max="6619" width="8.85546875" style="110"/>
    <col min="6620" max="6620" width="5.7109375" style="110" customWidth="1"/>
    <col min="6621" max="6621" width="15.28515625" style="110" customWidth="1"/>
    <col min="6622" max="6622" width="5.7109375" style="110" customWidth="1"/>
    <col min="6623" max="6623" width="8.85546875" style="110"/>
    <col min="6624" max="6627" width="9.7109375" style="110" customWidth="1"/>
    <col min="6628" max="6628" width="9.42578125" style="110" customWidth="1"/>
    <col min="6629" max="6632" width="9.7109375" style="110" customWidth="1"/>
    <col min="6633" max="6633" width="11.140625" style="110" customWidth="1"/>
    <col min="6634" max="6875" width="8.85546875" style="110"/>
    <col min="6876" max="6876" width="5.7109375" style="110" customWidth="1"/>
    <col min="6877" max="6877" width="15.28515625" style="110" customWidth="1"/>
    <col min="6878" max="6878" width="5.7109375" style="110" customWidth="1"/>
    <col min="6879" max="6879" width="8.85546875" style="110"/>
    <col min="6880" max="6883" width="9.7109375" style="110" customWidth="1"/>
    <col min="6884" max="6884" width="9.42578125" style="110" customWidth="1"/>
    <col min="6885" max="6888" width="9.7109375" style="110" customWidth="1"/>
    <col min="6889" max="6889" width="11.140625" style="110" customWidth="1"/>
    <col min="6890" max="7131" width="8.85546875" style="110"/>
    <col min="7132" max="7132" width="5.7109375" style="110" customWidth="1"/>
    <col min="7133" max="7133" width="15.28515625" style="110" customWidth="1"/>
    <col min="7134" max="7134" width="5.7109375" style="110" customWidth="1"/>
    <col min="7135" max="7135" width="8.85546875" style="110"/>
    <col min="7136" max="7139" width="9.7109375" style="110" customWidth="1"/>
    <col min="7140" max="7140" width="9.42578125" style="110" customWidth="1"/>
    <col min="7141" max="7144" width="9.7109375" style="110" customWidth="1"/>
    <col min="7145" max="7145" width="11.140625" style="110" customWidth="1"/>
    <col min="7146" max="7387" width="8.85546875" style="110"/>
    <col min="7388" max="7388" width="5.7109375" style="110" customWidth="1"/>
    <col min="7389" max="7389" width="15.28515625" style="110" customWidth="1"/>
    <col min="7390" max="7390" width="5.7109375" style="110" customWidth="1"/>
    <col min="7391" max="7391" width="8.85546875" style="110"/>
    <col min="7392" max="7395" width="9.7109375" style="110" customWidth="1"/>
    <col min="7396" max="7396" width="9.42578125" style="110" customWidth="1"/>
    <col min="7397" max="7400" width="9.7109375" style="110" customWidth="1"/>
    <col min="7401" max="7401" width="11.140625" style="110" customWidth="1"/>
    <col min="7402" max="7643" width="8.85546875" style="110"/>
    <col min="7644" max="7644" width="5.7109375" style="110" customWidth="1"/>
    <col min="7645" max="7645" width="15.28515625" style="110" customWidth="1"/>
    <col min="7646" max="7646" width="5.7109375" style="110" customWidth="1"/>
    <col min="7647" max="7647" width="8.85546875" style="110"/>
    <col min="7648" max="7651" width="9.7109375" style="110" customWidth="1"/>
    <col min="7652" max="7652" width="9.42578125" style="110" customWidth="1"/>
    <col min="7653" max="7656" width="9.7109375" style="110" customWidth="1"/>
    <col min="7657" max="7657" width="11.140625" style="110" customWidth="1"/>
    <col min="7658" max="7899" width="8.85546875" style="110"/>
    <col min="7900" max="7900" width="5.7109375" style="110" customWidth="1"/>
    <col min="7901" max="7901" width="15.28515625" style="110" customWidth="1"/>
    <col min="7902" max="7902" width="5.7109375" style="110" customWidth="1"/>
    <col min="7903" max="7903" width="8.85546875" style="110"/>
    <col min="7904" max="7907" width="9.7109375" style="110" customWidth="1"/>
    <col min="7908" max="7908" width="9.42578125" style="110" customWidth="1"/>
    <col min="7909" max="7912" width="9.7109375" style="110" customWidth="1"/>
    <col min="7913" max="7913" width="11.140625" style="110" customWidth="1"/>
    <col min="7914" max="8155" width="8.85546875" style="110"/>
    <col min="8156" max="8156" width="5.7109375" style="110" customWidth="1"/>
    <col min="8157" max="8157" width="15.28515625" style="110" customWidth="1"/>
    <col min="8158" max="8158" width="5.7109375" style="110" customWidth="1"/>
    <col min="8159" max="8159" width="8.85546875" style="110"/>
    <col min="8160" max="8163" width="9.7109375" style="110" customWidth="1"/>
    <col min="8164" max="8164" width="9.42578125" style="110" customWidth="1"/>
    <col min="8165" max="8168" width="9.7109375" style="110" customWidth="1"/>
    <col min="8169" max="8169" width="11.140625" style="110" customWidth="1"/>
    <col min="8170" max="8411" width="8.85546875" style="110"/>
    <col min="8412" max="8412" width="5.7109375" style="110" customWidth="1"/>
    <col min="8413" max="8413" width="15.28515625" style="110" customWidth="1"/>
    <col min="8414" max="8414" width="5.7109375" style="110" customWidth="1"/>
    <col min="8415" max="8415" width="8.85546875" style="110"/>
    <col min="8416" max="8419" width="9.7109375" style="110" customWidth="1"/>
    <col min="8420" max="8420" width="9.42578125" style="110" customWidth="1"/>
    <col min="8421" max="8424" width="9.7109375" style="110" customWidth="1"/>
    <col min="8425" max="8425" width="11.140625" style="110" customWidth="1"/>
    <col min="8426" max="8667" width="8.85546875" style="110"/>
    <col min="8668" max="8668" width="5.7109375" style="110" customWidth="1"/>
    <col min="8669" max="8669" width="15.28515625" style="110" customWidth="1"/>
    <col min="8670" max="8670" width="5.7109375" style="110" customWidth="1"/>
    <col min="8671" max="8671" width="8.85546875" style="110"/>
    <col min="8672" max="8675" width="9.7109375" style="110" customWidth="1"/>
    <col min="8676" max="8676" width="9.42578125" style="110" customWidth="1"/>
    <col min="8677" max="8680" width="9.7109375" style="110" customWidth="1"/>
    <col min="8681" max="8681" width="11.140625" style="110" customWidth="1"/>
    <col min="8682" max="8923" width="8.85546875" style="110"/>
    <col min="8924" max="8924" width="5.7109375" style="110" customWidth="1"/>
    <col min="8925" max="8925" width="15.28515625" style="110" customWidth="1"/>
    <col min="8926" max="8926" width="5.7109375" style="110" customWidth="1"/>
    <col min="8927" max="8927" width="8.85546875" style="110"/>
    <col min="8928" max="8931" width="9.7109375" style="110" customWidth="1"/>
    <col min="8932" max="8932" width="9.42578125" style="110" customWidth="1"/>
    <col min="8933" max="8936" width="9.7109375" style="110" customWidth="1"/>
    <col min="8937" max="8937" width="11.140625" style="110" customWidth="1"/>
    <col min="8938" max="9179" width="8.85546875" style="110"/>
    <col min="9180" max="9180" width="5.7109375" style="110" customWidth="1"/>
    <col min="9181" max="9181" width="15.28515625" style="110" customWidth="1"/>
    <col min="9182" max="9182" width="5.7109375" style="110" customWidth="1"/>
    <col min="9183" max="9183" width="8.85546875" style="110"/>
    <col min="9184" max="9187" width="9.7109375" style="110" customWidth="1"/>
    <col min="9188" max="9188" width="9.42578125" style="110" customWidth="1"/>
    <col min="9189" max="9192" width="9.7109375" style="110" customWidth="1"/>
    <col min="9193" max="9193" width="11.140625" style="110" customWidth="1"/>
    <col min="9194" max="9435" width="8.85546875" style="110"/>
    <col min="9436" max="9436" width="5.7109375" style="110" customWidth="1"/>
    <col min="9437" max="9437" width="15.28515625" style="110" customWidth="1"/>
    <col min="9438" max="9438" width="5.7109375" style="110" customWidth="1"/>
    <col min="9439" max="9439" width="8.85546875" style="110"/>
    <col min="9440" max="9443" width="9.7109375" style="110" customWidth="1"/>
    <col min="9444" max="9444" width="9.42578125" style="110" customWidth="1"/>
    <col min="9445" max="9448" width="9.7109375" style="110" customWidth="1"/>
    <col min="9449" max="9449" width="11.140625" style="110" customWidth="1"/>
    <col min="9450" max="9691" width="8.85546875" style="110"/>
    <col min="9692" max="9692" width="5.7109375" style="110" customWidth="1"/>
    <col min="9693" max="9693" width="15.28515625" style="110" customWidth="1"/>
    <col min="9694" max="9694" width="5.7109375" style="110" customWidth="1"/>
    <col min="9695" max="9695" width="8.85546875" style="110"/>
    <col min="9696" max="9699" width="9.7109375" style="110" customWidth="1"/>
    <col min="9700" max="9700" width="9.42578125" style="110" customWidth="1"/>
    <col min="9701" max="9704" width="9.7109375" style="110" customWidth="1"/>
    <col min="9705" max="9705" width="11.140625" style="110" customWidth="1"/>
    <col min="9706" max="9947" width="8.85546875" style="110"/>
    <col min="9948" max="9948" width="5.7109375" style="110" customWidth="1"/>
    <col min="9949" max="9949" width="15.28515625" style="110" customWidth="1"/>
    <col min="9950" max="9950" width="5.7109375" style="110" customWidth="1"/>
    <col min="9951" max="9951" width="8.85546875" style="110"/>
    <col min="9952" max="9955" width="9.7109375" style="110" customWidth="1"/>
    <col min="9956" max="9956" width="9.42578125" style="110" customWidth="1"/>
    <col min="9957" max="9960" width="9.7109375" style="110" customWidth="1"/>
    <col min="9961" max="9961" width="11.140625" style="110" customWidth="1"/>
    <col min="9962" max="10203" width="8.85546875" style="110"/>
    <col min="10204" max="10204" width="5.7109375" style="110" customWidth="1"/>
    <col min="10205" max="10205" width="15.28515625" style="110" customWidth="1"/>
    <col min="10206" max="10206" width="5.7109375" style="110" customWidth="1"/>
    <col min="10207" max="10207" width="8.85546875" style="110"/>
    <col min="10208" max="10211" width="9.7109375" style="110" customWidth="1"/>
    <col min="10212" max="10212" width="9.42578125" style="110" customWidth="1"/>
    <col min="10213" max="10216" width="9.7109375" style="110" customWidth="1"/>
    <col min="10217" max="10217" width="11.140625" style="110" customWidth="1"/>
    <col min="10218" max="10459" width="8.85546875" style="110"/>
    <col min="10460" max="10460" width="5.7109375" style="110" customWidth="1"/>
    <col min="10461" max="10461" width="15.28515625" style="110" customWidth="1"/>
    <col min="10462" max="10462" width="5.7109375" style="110" customWidth="1"/>
    <col min="10463" max="10463" width="8.85546875" style="110"/>
    <col min="10464" max="10467" width="9.7109375" style="110" customWidth="1"/>
    <col min="10468" max="10468" width="9.42578125" style="110" customWidth="1"/>
    <col min="10469" max="10472" width="9.7109375" style="110" customWidth="1"/>
    <col min="10473" max="10473" width="11.140625" style="110" customWidth="1"/>
    <col min="10474" max="10715" width="8.85546875" style="110"/>
    <col min="10716" max="10716" width="5.7109375" style="110" customWidth="1"/>
    <col min="10717" max="10717" width="15.28515625" style="110" customWidth="1"/>
    <col min="10718" max="10718" width="5.7109375" style="110" customWidth="1"/>
    <col min="10719" max="10719" width="8.85546875" style="110"/>
    <col min="10720" max="10723" width="9.7109375" style="110" customWidth="1"/>
    <col min="10724" max="10724" width="9.42578125" style="110" customWidth="1"/>
    <col min="10725" max="10728" width="9.7109375" style="110" customWidth="1"/>
    <col min="10729" max="10729" width="11.140625" style="110" customWidth="1"/>
    <col min="10730" max="10971" width="8.85546875" style="110"/>
    <col min="10972" max="10972" width="5.7109375" style="110" customWidth="1"/>
    <col min="10973" max="10973" width="15.28515625" style="110" customWidth="1"/>
    <col min="10974" max="10974" width="5.7109375" style="110" customWidth="1"/>
    <col min="10975" max="10975" width="8.85546875" style="110"/>
    <col min="10976" max="10979" width="9.7109375" style="110" customWidth="1"/>
    <col min="10980" max="10980" width="9.42578125" style="110" customWidth="1"/>
    <col min="10981" max="10984" width="9.7109375" style="110" customWidth="1"/>
    <col min="10985" max="10985" width="11.140625" style="110" customWidth="1"/>
    <col min="10986" max="11227" width="8.85546875" style="110"/>
    <col min="11228" max="11228" width="5.7109375" style="110" customWidth="1"/>
    <col min="11229" max="11229" width="15.28515625" style="110" customWidth="1"/>
    <col min="11230" max="11230" width="5.7109375" style="110" customWidth="1"/>
    <col min="11231" max="11231" width="8.85546875" style="110"/>
    <col min="11232" max="11235" width="9.7109375" style="110" customWidth="1"/>
    <col min="11236" max="11236" width="9.42578125" style="110" customWidth="1"/>
    <col min="11237" max="11240" width="9.7109375" style="110" customWidth="1"/>
    <col min="11241" max="11241" width="11.140625" style="110" customWidth="1"/>
    <col min="11242" max="11483" width="8.85546875" style="110"/>
    <col min="11484" max="11484" width="5.7109375" style="110" customWidth="1"/>
    <col min="11485" max="11485" width="15.28515625" style="110" customWidth="1"/>
    <col min="11486" max="11486" width="5.7109375" style="110" customWidth="1"/>
    <col min="11487" max="11487" width="8.85546875" style="110"/>
    <col min="11488" max="11491" width="9.7109375" style="110" customWidth="1"/>
    <col min="11492" max="11492" width="9.42578125" style="110" customWidth="1"/>
    <col min="11493" max="11496" width="9.7109375" style="110" customWidth="1"/>
    <col min="11497" max="11497" width="11.140625" style="110" customWidth="1"/>
    <col min="11498" max="11739" width="8.85546875" style="110"/>
    <col min="11740" max="11740" width="5.7109375" style="110" customWidth="1"/>
    <col min="11741" max="11741" width="15.28515625" style="110" customWidth="1"/>
    <col min="11742" max="11742" width="5.7109375" style="110" customWidth="1"/>
    <col min="11743" max="11743" width="8.85546875" style="110"/>
    <col min="11744" max="11747" width="9.7109375" style="110" customWidth="1"/>
    <col min="11748" max="11748" width="9.42578125" style="110" customWidth="1"/>
    <col min="11749" max="11752" width="9.7109375" style="110" customWidth="1"/>
    <col min="11753" max="11753" width="11.140625" style="110" customWidth="1"/>
    <col min="11754" max="11995" width="8.85546875" style="110"/>
    <col min="11996" max="11996" width="5.7109375" style="110" customWidth="1"/>
    <col min="11997" max="11997" width="15.28515625" style="110" customWidth="1"/>
    <col min="11998" max="11998" width="5.7109375" style="110" customWidth="1"/>
    <col min="11999" max="11999" width="8.85546875" style="110"/>
    <col min="12000" max="12003" width="9.7109375" style="110" customWidth="1"/>
    <col min="12004" max="12004" width="9.42578125" style="110" customWidth="1"/>
    <col min="12005" max="12008" width="9.7109375" style="110" customWidth="1"/>
    <col min="12009" max="12009" width="11.140625" style="110" customWidth="1"/>
    <col min="12010" max="12251" width="8.85546875" style="110"/>
    <col min="12252" max="12252" width="5.7109375" style="110" customWidth="1"/>
    <col min="12253" max="12253" width="15.28515625" style="110" customWidth="1"/>
    <col min="12254" max="12254" width="5.7109375" style="110" customWidth="1"/>
    <col min="12255" max="12255" width="8.85546875" style="110"/>
    <col min="12256" max="12259" width="9.7109375" style="110" customWidth="1"/>
    <col min="12260" max="12260" width="9.42578125" style="110" customWidth="1"/>
    <col min="12261" max="12264" width="9.7109375" style="110" customWidth="1"/>
    <col min="12265" max="12265" width="11.140625" style="110" customWidth="1"/>
    <col min="12266" max="12507" width="8.85546875" style="110"/>
    <col min="12508" max="12508" width="5.7109375" style="110" customWidth="1"/>
    <col min="12509" max="12509" width="15.28515625" style="110" customWidth="1"/>
    <col min="12510" max="12510" width="5.7109375" style="110" customWidth="1"/>
    <col min="12511" max="12511" width="8.85546875" style="110"/>
    <col min="12512" max="12515" width="9.7109375" style="110" customWidth="1"/>
    <col min="12516" max="12516" width="9.42578125" style="110" customWidth="1"/>
    <col min="12517" max="12520" width="9.7109375" style="110" customWidth="1"/>
    <col min="12521" max="12521" width="11.140625" style="110" customWidth="1"/>
    <col min="12522" max="12763" width="8.85546875" style="110"/>
    <col min="12764" max="12764" width="5.7109375" style="110" customWidth="1"/>
    <col min="12765" max="12765" width="15.28515625" style="110" customWidth="1"/>
    <col min="12766" max="12766" width="5.7109375" style="110" customWidth="1"/>
    <col min="12767" max="12767" width="8.85546875" style="110"/>
    <col min="12768" max="12771" width="9.7109375" style="110" customWidth="1"/>
    <col min="12772" max="12772" width="9.42578125" style="110" customWidth="1"/>
    <col min="12773" max="12776" width="9.7109375" style="110" customWidth="1"/>
    <col min="12777" max="12777" width="11.140625" style="110" customWidth="1"/>
    <col min="12778" max="13019" width="8.85546875" style="110"/>
    <col min="13020" max="13020" width="5.7109375" style="110" customWidth="1"/>
    <col min="13021" max="13021" width="15.28515625" style="110" customWidth="1"/>
    <col min="13022" max="13022" width="5.7109375" style="110" customWidth="1"/>
    <col min="13023" max="13023" width="8.85546875" style="110"/>
    <col min="13024" max="13027" width="9.7109375" style="110" customWidth="1"/>
    <col min="13028" max="13028" width="9.42578125" style="110" customWidth="1"/>
    <col min="13029" max="13032" width="9.7109375" style="110" customWidth="1"/>
    <col min="13033" max="13033" width="11.140625" style="110" customWidth="1"/>
    <col min="13034" max="13275" width="8.85546875" style="110"/>
    <col min="13276" max="13276" width="5.7109375" style="110" customWidth="1"/>
    <col min="13277" max="13277" width="15.28515625" style="110" customWidth="1"/>
    <col min="13278" max="13278" width="5.7109375" style="110" customWidth="1"/>
    <col min="13279" max="13279" width="8.85546875" style="110"/>
    <col min="13280" max="13283" width="9.7109375" style="110" customWidth="1"/>
    <col min="13284" max="13284" width="9.42578125" style="110" customWidth="1"/>
    <col min="13285" max="13288" width="9.7109375" style="110" customWidth="1"/>
    <col min="13289" max="13289" width="11.140625" style="110" customWidth="1"/>
    <col min="13290" max="13531" width="8.85546875" style="110"/>
    <col min="13532" max="13532" width="5.7109375" style="110" customWidth="1"/>
    <col min="13533" max="13533" width="15.28515625" style="110" customWidth="1"/>
    <col min="13534" max="13534" width="5.7109375" style="110" customWidth="1"/>
    <col min="13535" max="13535" width="8.85546875" style="110"/>
    <col min="13536" max="13539" width="9.7109375" style="110" customWidth="1"/>
    <col min="13540" max="13540" width="9.42578125" style="110" customWidth="1"/>
    <col min="13541" max="13544" width="9.7109375" style="110" customWidth="1"/>
    <col min="13545" max="13545" width="11.140625" style="110" customWidth="1"/>
    <col min="13546" max="13787" width="8.85546875" style="110"/>
    <col min="13788" max="13788" width="5.7109375" style="110" customWidth="1"/>
    <col min="13789" max="13789" width="15.28515625" style="110" customWidth="1"/>
    <col min="13790" max="13790" width="5.7109375" style="110" customWidth="1"/>
    <col min="13791" max="13791" width="8.85546875" style="110"/>
    <col min="13792" max="13795" width="9.7109375" style="110" customWidth="1"/>
    <col min="13796" max="13796" width="9.42578125" style="110" customWidth="1"/>
    <col min="13797" max="13800" width="9.7109375" style="110" customWidth="1"/>
    <col min="13801" max="13801" width="11.140625" style="110" customWidth="1"/>
    <col min="13802" max="14043" width="8.85546875" style="110"/>
    <col min="14044" max="14044" width="5.7109375" style="110" customWidth="1"/>
    <col min="14045" max="14045" width="15.28515625" style="110" customWidth="1"/>
    <col min="14046" max="14046" width="5.7109375" style="110" customWidth="1"/>
    <col min="14047" max="14047" width="8.85546875" style="110"/>
    <col min="14048" max="14051" width="9.7109375" style="110" customWidth="1"/>
    <col min="14052" max="14052" width="9.42578125" style="110" customWidth="1"/>
    <col min="14053" max="14056" width="9.7109375" style="110" customWidth="1"/>
    <col min="14057" max="14057" width="11.140625" style="110" customWidth="1"/>
    <col min="14058" max="14299" width="8.85546875" style="110"/>
    <col min="14300" max="14300" width="5.7109375" style="110" customWidth="1"/>
    <col min="14301" max="14301" width="15.28515625" style="110" customWidth="1"/>
    <col min="14302" max="14302" width="5.7109375" style="110" customWidth="1"/>
    <col min="14303" max="14303" width="8.85546875" style="110"/>
    <col min="14304" max="14307" width="9.7109375" style="110" customWidth="1"/>
    <col min="14308" max="14308" width="9.42578125" style="110" customWidth="1"/>
    <col min="14309" max="14312" width="9.7109375" style="110" customWidth="1"/>
    <col min="14313" max="14313" width="11.140625" style="110" customWidth="1"/>
    <col min="14314" max="14555" width="8.85546875" style="110"/>
    <col min="14556" max="14556" width="5.7109375" style="110" customWidth="1"/>
    <col min="14557" max="14557" width="15.28515625" style="110" customWidth="1"/>
    <col min="14558" max="14558" width="5.7109375" style="110" customWidth="1"/>
    <col min="14559" max="14559" width="8.85546875" style="110"/>
    <col min="14560" max="14563" width="9.7109375" style="110" customWidth="1"/>
    <col min="14564" max="14564" width="9.42578125" style="110" customWidth="1"/>
    <col min="14565" max="14568" width="9.7109375" style="110" customWidth="1"/>
    <col min="14569" max="14569" width="11.140625" style="110" customWidth="1"/>
    <col min="14570" max="14811" width="8.85546875" style="110"/>
    <col min="14812" max="14812" width="5.7109375" style="110" customWidth="1"/>
    <col min="14813" max="14813" width="15.28515625" style="110" customWidth="1"/>
    <col min="14814" max="14814" width="5.7109375" style="110" customWidth="1"/>
    <col min="14815" max="14815" width="8.85546875" style="110"/>
    <col min="14816" max="14819" width="9.7109375" style="110" customWidth="1"/>
    <col min="14820" max="14820" width="9.42578125" style="110" customWidth="1"/>
    <col min="14821" max="14824" width="9.7109375" style="110" customWidth="1"/>
    <col min="14825" max="14825" width="11.140625" style="110" customWidth="1"/>
    <col min="14826" max="15067" width="8.85546875" style="110"/>
    <col min="15068" max="15068" width="5.7109375" style="110" customWidth="1"/>
    <col min="15069" max="15069" width="15.28515625" style="110" customWidth="1"/>
    <col min="15070" max="15070" width="5.7109375" style="110" customWidth="1"/>
    <col min="15071" max="15071" width="8.85546875" style="110"/>
    <col min="15072" max="15075" width="9.7109375" style="110" customWidth="1"/>
    <col min="15076" max="15076" width="9.42578125" style="110" customWidth="1"/>
    <col min="15077" max="15080" width="9.7109375" style="110" customWidth="1"/>
    <col min="15081" max="15081" width="11.140625" style="110" customWidth="1"/>
    <col min="15082" max="15323" width="8.85546875" style="110"/>
    <col min="15324" max="15324" width="5.7109375" style="110" customWidth="1"/>
    <col min="15325" max="15325" width="15.28515625" style="110" customWidth="1"/>
    <col min="15326" max="15326" width="5.7109375" style="110" customWidth="1"/>
    <col min="15327" max="15327" width="8.85546875" style="110"/>
    <col min="15328" max="15331" width="9.7109375" style="110" customWidth="1"/>
    <col min="15332" max="15332" width="9.42578125" style="110" customWidth="1"/>
    <col min="15333" max="15336" width="9.7109375" style="110" customWidth="1"/>
    <col min="15337" max="15337" width="11.140625" style="110" customWidth="1"/>
    <col min="15338" max="15579" width="8.85546875" style="110"/>
    <col min="15580" max="15580" width="5.7109375" style="110" customWidth="1"/>
    <col min="15581" max="15581" width="15.28515625" style="110" customWidth="1"/>
    <col min="15582" max="15582" width="5.7109375" style="110" customWidth="1"/>
    <col min="15583" max="15583" width="8.85546875" style="110"/>
    <col min="15584" max="15587" width="9.7109375" style="110" customWidth="1"/>
    <col min="15588" max="15588" width="9.42578125" style="110" customWidth="1"/>
    <col min="15589" max="15592" width="9.7109375" style="110" customWidth="1"/>
    <col min="15593" max="15593" width="11.140625" style="110" customWidth="1"/>
    <col min="15594" max="15835" width="8.85546875" style="110"/>
    <col min="15836" max="15836" width="5.7109375" style="110" customWidth="1"/>
    <col min="15837" max="15837" width="15.28515625" style="110" customWidth="1"/>
    <col min="15838" max="15838" width="5.7109375" style="110" customWidth="1"/>
    <col min="15839" max="15839" width="8.85546875" style="110"/>
    <col min="15840" max="15843" width="9.7109375" style="110" customWidth="1"/>
    <col min="15844" max="15844" width="9.42578125" style="110" customWidth="1"/>
    <col min="15845" max="15848" width="9.7109375" style="110" customWidth="1"/>
    <col min="15849" max="15849" width="11.140625" style="110" customWidth="1"/>
    <col min="15850" max="16091" width="8.85546875" style="110"/>
    <col min="16092" max="16092" width="5.7109375" style="110" customWidth="1"/>
    <col min="16093" max="16093" width="15.28515625" style="110" customWidth="1"/>
    <col min="16094" max="16094" width="5.7109375" style="110" customWidth="1"/>
    <col min="16095" max="16095" width="8.85546875" style="110"/>
    <col min="16096" max="16099" width="9.7109375" style="110" customWidth="1"/>
    <col min="16100" max="16100" width="9.42578125" style="110" customWidth="1"/>
    <col min="16101" max="16104" width="9.7109375" style="110" customWidth="1"/>
    <col min="16105" max="16105" width="11.140625" style="110" customWidth="1"/>
    <col min="16106" max="16384" width="8.85546875" style="110"/>
  </cols>
  <sheetData>
    <row r="1" spans="1:14" s="114" customFormat="1" ht="13.5" customHeight="1" x14ac:dyDescent="0.15">
      <c r="A1" s="113"/>
      <c r="B1" s="113"/>
      <c r="C1" s="113"/>
      <c r="D1" s="113"/>
      <c r="E1" s="113"/>
      <c r="F1" s="113"/>
      <c r="G1" s="113"/>
      <c r="I1" s="113"/>
      <c r="N1" s="115" t="s">
        <v>534</v>
      </c>
    </row>
    <row r="2" spans="1:14" ht="13.5" customHeight="1" x14ac:dyDescent="0.15">
      <c r="A2" s="111" t="s">
        <v>576</v>
      </c>
    </row>
    <row r="3" spans="1:14" ht="13.5" customHeight="1" x14ac:dyDescent="0.15">
      <c r="A3" s="111"/>
    </row>
    <row r="4" spans="1:14" ht="13.5" customHeight="1" x14ac:dyDescent="0.15">
      <c r="A4" s="110" t="s">
        <v>499</v>
      </c>
      <c r="D4" s="112" t="s">
        <v>102</v>
      </c>
    </row>
    <row r="5" spans="1:14" s="114" customFormat="1" ht="13.5" customHeight="1" x14ac:dyDescent="0.15">
      <c r="A5" s="922" t="s">
        <v>103</v>
      </c>
      <c r="B5" s="970" t="s">
        <v>104</v>
      </c>
      <c r="C5" s="926" t="s">
        <v>117</v>
      </c>
      <c r="D5" s="972" t="s">
        <v>118</v>
      </c>
      <c r="E5" s="972"/>
      <c r="F5" s="972"/>
      <c r="G5" s="972"/>
      <c r="H5" s="972"/>
      <c r="I5" s="972" t="s">
        <v>119</v>
      </c>
      <c r="J5" s="972"/>
      <c r="K5" s="972"/>
      <c r="L5" s="972"/>
      <c r="M5" s="972"/>
      <c r="N5" s="973"/>
    </row>
    <row r="6" spans="1:14" s="114" customFormat="1" ht="13.5" customHeight="1" x14ac:dyDescent="0.15">
      <c r="A6" s="923"/>
      <c r="B6" s="953"/>
      <c r="C6" s="927"/>
      <c r="D6" s="974" t="s">
        <v>120</v>
      </c>
      <c r="E6" s="937" t="s">
        <v>592</v>
      </c>
      <c r="F6" s="937" t="s">
        <v>593</v>
      </c>
      <c r="G6" s="962" t="s">
        <v>782</v>
      </c>
      <c r="H6" s="975" t="s">
        <v>121</v>
      </c>
      <c r="I6" s="974" t="s">
        <v>120</v>
      </c>
      <c r="J6" s="937" t="s">
        <v>592</v>
      </c>
      <c r="K6" s="937" t="s">
        <v>593</v>
      </c>
      <c r="L6" s="962" t="s">
        <v>782</v>
      </c>
      <c r="M6" s="937" t="s">
        <v>121</v>
      </c>
      <c r="N6" s="937" t="s">
        <v>122</v>
      </c>
    </row>
    <row r="7" spans="1:14" s="114" customFormat="1" ht="13.5" customHeight="1" thickBot="1" x14ac:dyDescent="0.2">
      <c r="A7" s="925"/>
      <c r="B7" s="971"/>
      <c r="C7" s="928"/>
      <c r="D7" s="967"/>
      <c r="E7" s="961"/>
      <c r="F7" s="961"/>
      <c r="G7" s="963"/>
      <c r="H7" s="976"/>
      <c r="I7" s="967"/>
      <c r="J7" s="961"/>
      <c r="K7" s="961"/>
      <c r="L7" s="963"/>
      <c r="M7" s="961"/>
      <c r="N7" s="961"/>
    </row>
    <row r="8" spans="1:14" s="114" customFormat="1" ht="13.5" customHeight="1" thickTop="1" thickBot="1" x14ac:dyDescent="0.2">
      <c r="A8" s="964">
        <v>1</v>
      </c>
      <c r="B8" s="985" t="s">
        <v>642</v>
      </c>
      <c r="C8" s="116" t="s">
        <v>123</v>
      </c>
      <c r="D8" s="117" t="s">
        <v>124</v>
      </c>
      <c r="E8" s="538"/>
      <c r="F8" s="538"/>
      <c r="G8" s="538"/>
      <c r="H8" s="539">
        <f>E8+F8+G8*12</f>
        <v>0</v>
      </c>
      <c r="I8" s="966" t="s">
        <v>419</v>
      </c>
      <c r="J8" s="538"/>
      <c r="K8" s="538"/>
      <c r="L8" s="538"/>
      <c r="M8" s="540">
        <f>J8+K8+L8*12</f>
        <v>0</v>
      </c>
      <c r="N8" s="968">
        <f>SUM(M8:M9)</f>
        <v>0</v>
      </c>
    </row>
    <row r="9" spans="1:14" s="114" customFormat="1" ht="13.5" customHeight="1" thickTop="1" thickBot="1" x14ac:dyDescent="0.2">
      <c r="A9" s="964"/>
      <c r="B9" s="986"/>
      <c r="C9" s="118" t="s">
        <v>125</v>
      </c>
      <c r="D9" s="119" t="s">
        <v>126</v>
      </c>
      <c r="E9" s="541"/>
      <c r="F9" s="541"/>
      <c r="G9" s="541"/>
      <c r="H9" s="542">
        <f>E9+F9+G9*12</f>
        <v>0</v>
      </c>
      <c r="I9" s="967"/>
      <c r="J9" s="541"/>
      <c r="K9" s="541"/>
      <c r="L9" s="541"/>
      <c r="M9" s="543">
        <f>J9+K9+L9*12</f>
        <v>0</v>
      </c>
      <c r="N9" s="969"/>
    </row>
    <row r="10" spans="1:14" s="114" customFormat="1" ht="13.5" customHeight="1" thickTop="1" x14ac:dyDescent="0.15">
      <c r="A10" s="977">
        <f>+A8+1</f>
        <v>2</v>
      </c>
      <c r="B10" s="985" t="s">
        <v>643</v>
      </c>
      <c r="C10" s="116" t="s">
        <v>123</v>
      </c>
      <c r="D10" s="117" t="s">
        <v>124</v>
      </c>
      <c r="E10" s="538"/>
      <c r="F10" s="538"/>
      <c r="G10" s="538"/>
      <c r="H10" s="539">
        <f>E10+F10+G10*12</f>
        <v>0</v>
      </c>
      <c r="I10" s="966" t="s">
        <v>419</v>
      </c>
      <c r="J10" s="538"/>
      <c r="K10" s="538"/>
      <c r="L10" s="538"/>
      <c r="M10" s="540">
        <f>J10+K10+L10*12</f>
        <v>0</v>
      </c>
      <c r="N10" s="968">
        <f>SUM(M10:M11)</f>
        <v>0</v>
      </c>
    </row>
    <row r="11" spans="1:14" s="114" customFormat="1" ht="13.5" customHeight="1" thickBot="1" x14ac:dyDescent="0.2">
      <c r="A11" s="978"/>
      <c r="B11" s="986"/>
      <c r="C11" s="120" t="s">
        <v>125</v>
      </c>
      <c r="D11" s="121" t="s">
        <v>126</v>
      </c>
      <c r="E11" s="544"/>
      <c r="F11" s="544"/>
      <c r="G11" s="544"/>
      <c r="H11" s="542">
        <f>E11+F11+G11*12</f>
        <v>0</v>
      </c>
      <c r="I11" s="967"/>
      <c r="J11" s="544"/>
      <c r="K11" s="544"/>
      <c r="L11" s="544"/>
      <c r="M11" s="543">
        <f>J11+K11+L11*12</f>
        <v>0</v>
      </c>
      <c r="N11" s="979"/>
    </row>
    <row r="12" spans="1:14" s="114" customFormat="1" ht="13.5" customHeight="1" thickTop="1" x14ac:dyDescent="0.15">
      <c r="A12" s="977">
        <f>+A10+1</f>
        <v>3</v>
      </c>
      <c r="B12" s="985" t="s">
        <v>501</v>
      </c>
      <c r="C12" s="116" t="s">
        <v>123</v>
      </c>
      <c r="D12" s="117" t="s">
        <v>124</v>
      </c>
      <c r="E12" s="538"/>
      <c r="F12" s="538"/>
      <c r="G12" s="538"/>
      <c r="H12" s="539">
        <f>E12+F12+G12*12</f>
        <v>0</v>
      </c>
      <c r="I12" s="966" t="s">
        <v>419</v>
      </c>
      <c r="J12" s="538"/>
      <c r="K12" s="538"/>
      <c r="L12" s="538"/>
      <c r="M12" s="540">
        <f t="shared" ref="M12:M72" si="0">J12+K12+L12*12</f>
        <v>0</v>
      </c>
      <c r="N12" s="968">
        <f>SUM(M12:M13)</f>
        <v>0</v>
      </c>
    </row>
    <row r="13" spans="1:14" s="114" customFormat="1" ht="13.5" customHeight="1" thickBot="1" x14ac:dyDescent="0.2">
      <c r="A13" s="978"/>
      <c r="B13" s="986"/>
      <c r="C13" s="120" t="s">
        <v>125</v>
      </c>
      <c r="D13" s="121" t="s">
        <v>126</v>
      </c>
      <c r="E13" s="544"/>
      <c r="F13" s="544"/>
      <c r="G13" s="544"/>
      <c r="H13" s="542">
        <f t="shared" ref="H13:H72" si="1">E13+F13+G13*12</f>
        <v>0</v>
      </c>
      <c r="I13" s="967"/>
      <c r="J13" s="544"/>
      <c r="K13" s="544"/>
      <c r="L13" s="544"/>
      <c r="M13" s="543">
        <f t="shared" si="0"/>
        <v>0</v>
      </c>
      <c r="N13" s="979"/>
    </row>
    <row r="14" spans="1:14" s="114" customFormat="1" ht="13.5" customHeight="1" thickTop="1" x14ac:dyDescent="0.15">
      <c r="A14" s="977">
        <f>+A12+1</f>
        <v>4</v>
      </c>
      <c r="B14" s="983" t="s">
        <v>502</v>
      </c>
      <c r="C14" s="116" t="s">
        <v>123</v>
      </c>
      <c r="D14" s="117" t="s">
        <v>124</v>
      </c>
      <c r="E14" s="538"/>
      <c r="F14" s="538"/>
      <c r="G14" s="538"/>
      <c r="H14" s="539">
        <f t="shared" si="1"/>
        <v>0</v>
      </c>
      <c r="I14" s="966" t="s">
        <v>419</v>
      </c>
      <c r="J14" s="538"/>
      <c r="K14" s="538"/>
      <c r="L14" s="538"/>
      <c r="M14" s="540">
        <f t="shared" si="0"/>
        <v>0</v>
      </c>
      <c r="N14" s="968">
        <f>SUM(M14:M15)</f>
        <v>0</v>
      </c>
    </row>
    <row r="15" spans="1:14" s="114" customFormat="1" ht="13.5" customHeight="1" thickBot="1" x14ac:dyDescent="0.2">
      <c r="A15" s="978"/>
      <c r="B15" s="984"/>
      <c r="C15" s="120" t="s">
        <v>125</v>
      </c>
      <c r="D15" s="121" t="s">
        <v>126</v>
      </c>
      <c r="E15" s="544"/>
      <c r="F15" s="544"/>
      <c r="G15" s="544"/>
      <c r="H15" s="542">
        <f t="shared" si="1"/>
        <v>0</v>
      </c>
      <c r="I15" s="967"/>
      <c r="J15" s="544"/>
      <c r="K15" s="544"/>
      <c r="L15" s="544"/>
      <c r="M15" s="543">
        <f t="shared" si="0"/>
        <v>0</v>
      </c>
      <c r="N15" s="979"/>
    </row>
    <row r="16" spans="1:14" s="114" customFormat="1" ht="13.5" customHeight="1" thickTop="1" x14ac:dyDescent="0.15">
      <c r="A16" s="977">
        <f>+A14+1</f>
        <v>5</v>
      </c>
      <c r="B16" s="985" t="s">
        <v>503</v>
      </c>
      <c r="C16" s="116" t="s">
        <v>123</v>
      </c>
      <c r="D16" s="117" t="s">
        <v>124</v>
      </c>
      <c r="E16" s="538"/>
      <c r="F16" s="538"/>
      <c r="G16" s="538"/>
      <c r="H16" s="539">
        <f t="shared" si="1"/>
        <v>0</v>
      </c>
      <c r="I16" s="966" t="s">
        <v>419</v>
      </c>
      <c r="J16" s="538"/>
      <c r="K16" s="538"/>
      <c r="L16" s="538"/>
      <c r="M16" s="540">
        <f t="shared" si="0"/>
        <v>0</v>
      </c>
      <c r="N16" s="968">
        <f>SUM(M16:M17)</f>
        <v>0</v>
      </c>
    </row>
    <row r="17" spans="1:14" s="114" customFormat="1" ht="13.5" customHeight="1" thickBot="1" x14ac:dyDescent="0.2">
      <c r="A17" s="978"/>
      <c r="B17" s="986"/>
      <c r="C17" s="120" t="s">
        <v>125</v>
      </c>
      <c r="D17" s="121" t="s">
        <v>126</v>
      </c>
      <c r="E17" s="544"/>
      <c r="F17" s="544"/>
      <c r="G17" s="544"/>
      <c r="H17" s="542">
        <f t="shared" si="1"/>
        <v>0</v>
      </c>
      <c r="I17" s="967"/>
      <c r="J17" s="544"/>
      <c r="K17" s="544"/>
      <c r="L17" s="544"/>
      <c r="M17" s="543">
        <f t="shared" si="0"/>
        <v>0</v>
      </c>
      <c r="N17" s="979"/>
    </row>
    <row r="18" spans="1:14" s="114" customFormat="1" ht="13.5" customHeight="1" thickTop="1" x14ac:dyDescent="0.15">
      <c r="A18" s="977">
        <f>+A16+1</f>
        <v>6</v>
      </c>
      <c r="B18" s="985" t="s">
        <v>504</v>
      </c>
      <c r="C18" s="116" t="s">
        <v>123</v>
      </c>
      <c r="D18" s="117" t="s">
        <v>124</v>
      </c>
      <c r="E18" s="538"/>
      <c r="F18" s="538"/>
      <c r="G18" s="538"/>
      <c r="H18" s="539">
        <f t="shared" si="1"/>
        <v>0</v>
      </c>
      <c r="I18" s="966" t="s">
        <v>419</v>
      </c>
      <c r="J18" s="538"/>
      <c r="K18" s="538"/>
      <c r="L18" s="538"/>
      <c r="M18" s="540">
        <f t="shared" si="0"/>
        <v>0</v>
      </c>
      <c r="N18" s="968">
        <f>SUM(M18:M19)</f>
        <v>0</v>
      </c>
    </row>
    <row r="19" spans="1:14" s="114" customFormat="1" ht="13.5" customHeight="1" thickBot="1" x14ac:dyDescent="0.2">
      <c r="A19" s="978"/>
      <c r="B19" s="986"/>
      <c r="C19" s="120" t="s">
        <v>125</v>
      </c>
      <c r="D19" s="121" t="s">
        <v>126</v>
      </c>
      <c r="E19" s="544"/>
      <c r="F19" s="544"/>
      <c r="G19" s="544"/>
      <c r="H19" s="542">
        <f t="shared" si="1"/>
        <v>0</v>
      </c>
      <c r="I19" s="967"/>
      <c r="J19" s="544"/>
      <c r="K19" s="544"/>
      <c r="L19" s="544"/>
      <c r="M19" s="543">
        <f t="shared" si="0"/>
        <v>0</v>
      </c>
      <c r="N19" s="979"/>
    </row>
    <row r="20" spans="1:14" s="114" customFormat="1" ht="13.5" customHeight="1" thickTop="1" x14ac:dyDescent="0.15">
      <c r="A20" s="977">
        <f>+A18+1</f>
        <v>7</v>
      </c>
      <c r="B20" s="985" t="s">
        <v>505</v>
      </c>
      <c r="C20" s="116" t="s">
        <v>123</v>
      </c>
      <c r="D20" s="117" t="s">
        <v>124</v>
      </c>
      <c r="E20" s="538"/>
      <c r="F20" s="538"/>
      <c r="G20" s="538"/>
      <c r="H20" s="539">
        <f t="shared" si="1"/>
        <v>0</v>
      </c>
      <c r="I20" s="966" t="s">
        <v>419</v>
      </c>
      <c r="J20" s="538"/>
      <c r="K20" s="538"/>
      <c r="L20" s="538"/>
      <c r="M20" s="540">
        <f>J20+K20+L20*12</f>
        <v>0</v>
      </c>
      <c r="N20" s="968">
        <f>SUM(M20:M21)</f>
        <v>0</v>
      </c>
    </row>
    <row r="21" spans="1:14" s="114" customFormat="1" ht="13.5" customHeight="1" thickBot="1" x14ac:dyDescent="0.2">
      <c r="A21" s="978"/>
      <c r="B21" s="986"/>
      <c r="C21" s="120" t="s">
        <v>125</v>
      </c>
      <c r="D21" s="121" t="s">
        <v>126</v>
      </c>
      <c r="E21" s="544"/>
      <c r="F21" s="544"/>
      <c r="G21" s="544"/>
      <c r="H21" s="542">
        <f t="shared" si="1"/>
        <v>0</v>
      </c>
      <c r="I21" s="967"/>
      <c r="J21" s="544"/>
      <c r="K21" s="544"/>
      <c r="L21" s="544"/>
      <c r="M21" s="543">
        <f t="shared" si="0"/>
        <v>0</v>
      </c>
      <c r="N21" s="979"/>
    </row>
    <row r="22" spans="1:14" s="114" customFormat="1" ht="13.5" customHeight="1" thickTop="1" x14ac:dyDescent="0.15">
      <c r="A22" s="977">
        <f>+A20+1</f>
        <v>8</v>
      </c>
      <c r="B22" s="985" t="s">
        <v>506</v>
      </c>
      <c r="C22" s="116" t="s">
        <v>123</v>
      </c>
      <c r="D22" s="117" t="s">
        <v>124</v>
      </c>
      <c r="E22" s="538"/>
      <c r="F22" s="538"/>
      <c r="G22" s="538"/>
      <c r="H22" s="539">
        <f t="shared" si="1"/>
        <v>0</v>
      </c>
      <c r="I22" s="966" t="s">
        <v>419</v>
      </c>
      <c r="J22" s="538"/>
      <c r="K22" s="538"/>
      <c r="L22" s="538"/>
      <c r="M22" s="540">
        <f t="shared" si="0"/>
        <v>0</v>
      </c>
      <c r="N22" s="968">
        <f>SUM(M22:M23)</f>
        <v>0</v>
      </c>
    </row>
    <row r="23" spans="1:14" s="114" customFormat="1" ht="13.5" customHeight="1" thickBot="1" x14ac:dyDescent="0.2">
      <c r="A23" s="978"/>
      <c r="B23" s="986"/>
      <c r="C23" s="120" t="s">
        <v>125</v>
      </c>
      <c r="D23" s="121" t="s">
        <v>126</v>
      </c>
      <c r="E23" s="544"/>
      <c r="F23" s="544"/>
      <c r="G23" s="544"/>
      <c r="H23" s="542">
        <f t="shared" si="1"/>
        <v>0</v>
      </c>
      <c r="I23" s="967"/>
      <c r="J23" s="544"/>
      <c r="K23" s="544"/>
      <c r="L23" s="544"/>
      <c r="M23" s="543">
        <f t="shared" si="0"/>
        <v>0</v>
      </c>
      <c r="N23" s="979"/>
    </row>
    <row r="24" spans="1:14" s="114" customFormat="1" ht="13.5" customHeight="1" thickTop="1" x14ac:dyDescent="0.15">
      <c r="A24" s="977">
        <f>+A22+1</f>
        <v>9</v>
      </c>
      <c r="B24" s="985" t="s">
        <v>507</v>
      </c>
      <c r="C24" s="116" t="s">
        <v>123</v>
      </c>
      <c r="D24" s="117" t="s">
        <v>124</v>
      </c>
      <c r="E24" s="538"/>
      <c r="F24" s="538"/>
      <c r="G24" s="538"/>
      <c r="H24" s="539">
        <f t="shared" si="1"/>
        <v>0</v>
      </c>
      <c r="I24" s="966" t="s">
        <v>419</v>
      </c>
      <c r="J24" s="538"/>
      <c r="K24" s="538"/>
      <c r="L24" s="538"/>
      <c r="M24" s="540">
        <f t="shared" si="0"/>
        <v>0</v>
      </c>
      <c r="N24" s="968">
        <f>SUM(M24:M25)</f>
        <v>0</v>
      </c>
    </row>
    <row r="25" spans="1:14" s="114" customFormat="1" ht="13.5" customHeight="1" thickBot="1" x14ac:dyDescent="0.2">
      <c r="A25" s="978"/>
      <c r="B25" s="986"/>
      <c r="C25" s="120" t="s">
        <v>125</v>
      </c>
      <c r="D25" s="121" t="s">
        <v>126</v>
      </c>
      <c r="E25" s="544"/>
      <c r="F25" s="544"/>
      <c r="G25" s="544"/>
      <c r="H25" s="542">
        <f t="shared" si="1"/>
        <v>0</v>
      </c>
      <c r="I25" s="967"/>
      <c r="J25" s="544"/>
      <c r="K25" s="544"/>
      <c r="L25" s="544"/>
      <c r="M25" s="543">
        <f t="shared" si="0"/>
        <v>0</v>
      </c>
      <c r="N25" s="979"/>
    </row>
    <row r="26" spans="1:14" s="114" customFormat="1" ht="13.5" customHeight="1" thickTop="1" x14ac:dyDescent="0.15">
      <c r="A26" s="977">
        <f>+A24+1</f>
        <v>10</v>
      </c>
      <c r="B26" s="985" t="s">
        <v>508</v>
      </c>
      <c r="C26" s="116" t="s">
        <v>123</v>
      </c>
      <c r="D26" s="117" t="s">
        <v>124</v>
      </c>
      <c r="E26" s="538"/>
      <c r="F26" s="538"/>
      <c r="G26" s="538"/>
      <c r="H26" s="539">
        <f t="shared" si="1"/>
        <v>0</v>
      </c>
      <c r="I26" s="966" t="s">
        <v>419</v>
      </c>
      <c r="J26" s="538"/>
      <c r="K26" s="538"/>
      <c r="L26" s="538"/>
      <c r="M26" s="540">
        <f t="shared" si="0"/>
        <v>0</v>
      </c>
      <c r="N26" s="968">
        <f>SUM(M26:M27)</f>
        <v>0</v>
      </c>
    </row>
    <row r="27" spans="1:14" s="114" customFormat="1" ht="13.5" customHeight="1" thickBot="1" x14ac:dyDescent="0.2">
      <c r="A27" s="978"/>
      <c r="B27" s="986"/>
      <c r="C27" s="120" t="s">
        <v>125</v>
      </c>
      <c r="D27" s="121" t="s">
        <v>126</v>
      </c>
      <c r="E27" s="544"/>
      <c r="F27" s="544"/>
      <c r="G27" s="544"/>
      <c r="H27" s="542">
        <f t="shared" si="1"/>
        <v>0</v>
      </c>
      <c r="I27" s="967"/>
      <c r="J27" s="544"/>
      <c r="K27" s="544"/>
      <c r="L27" s="544"/>
      <c r="M27" s="543">
        <f t="shared" si="0"/>
        <v>0</v>
      </c>
      <c r="N27" s="979"/>
    </row>
    <row r="28" spans="1:14" s="114" customFormat="1" ht="13.5" customHeight="1" thickTop="1" x14ac:dyDescent="0.15">
      <c r="A28" s="977">
        <f>+A26+1</f>
        <v>11</v>
      </c>
      <c r="B28" s="985" t="s">
        <v>509</v>
      </c>
      <c r="C28" s="116" t="s">
        <v>123</v>
      </c>
      <c r="D28" s="117" t="s">
        <v>124</v>
      </c>
      <c r="E28" s="538"/>
      <c r="F28" s="538"/>
      <c r="G28" s="538"/>
      <c r="H28" s="539">
        <f t="shared" si="1"/>
        <v>0</v>
      </c>
      <c r="I28" s="966" t="s">
        <v>419</v>
      </c>
      <c r="J28" s="538"/>
      <c r="K28" s="538"/>
      <c r="L28" s="538"/>
      <c r="M28" s="540">
        <f t="shared" si="0"/>
        <v>0</v>
      </c>
      <c r="N28" s="968">
        <f>SUM(M28:M29)</f>
        <v>0</v>
      </c>
    </row>
    <row r="29" spans="1:14" s="114" customFormat="1" ht="13.5" customHeight="1" thickBot="1" x14ac:dyDescent="0.2">
      <c r="A29" s="978"/>
      <c r="B29" s="986"/>
      <c r="C29" s="120" t="s">
        <v>125</v>
      </c>
      <c r="D29" s="121" t="s">
        <v>126</v>
      </c>
      <c r="E29" s="544"/>
      <c r="F29" s="544"/>
      <c r="G29" s="544"/>
      <c r="H29" s="542">
        <f t="shared" si="1"/>
        <v>0</v>
      </c>
      <c r="I29" s="967"/>
      <c r="J29" s="544"/>
      <c r="K29" s="544"/>
      <c r="L29" s="544"/>
      <c r="M29" s="543">
        <f t="shared" si="0"/>
        <v>0</v>
      </c>
      <c r="N29" s="979"/>
    </row>
    <row r="30" spans="1:14" s="114" customFormat="1" ht="13.5" customHeight="1" thickTop="1" x14ac:dyDescent="0.15">
      <c r="A30" s="977">
        <f>+A28+1</f>
        <v>12</v>
      </c>
      <c r="B30" s="985" t="s">
        <v>510</v>
      </c>
      <c r="C30" s="116" t="s">
        <v>123</v>
      </c>
      <c r="D30" s="117" t="s">
        <v>124</v>
      </c>
      <c r="E30" s="538"/>
      <c r="F30" s="538"/>
      <c r="G30" s="538"/>
      <c r="H30" s="539">
        <f t="shared" si="1"/>
        <v>0</v>
      </c>
      <c r="I30" s="966" t="s">
        <v>419</v>
      </c>
      <c r="J30" s="538"/>
      <c r="K30" s="538"/>
      <c r="L30" s="538"/>
      <c r="M30" s="540">
        <f t="shared" si="0"/>
        <v>0</v>
      </c>
      <c r="N30" s="968">
        <f>SUM(M30:M31)</f>
        <v>0</v>
      </c>
    </row>
    <row r="31" spans="1:14" s="114" customFormat="1" ht="13.5" customHeight="1" thickBot="1" x14ac:dyDescent="0.2">
      <c r="A31" s="978"/>
      <c r="B31" s="986"/>
      <c r="C31" s="120" t="s">
        <v>125</v>
      </c>
      <c r="D31" s="121" t="s">
        <v>126</v>
      </c>
      <c r="E31" s="544"/>
      <c r="F31" s="544"/>
      <c r="G31" s="544"/>
      <c r="H31" s="542">
        <f t="shared" si="1"/>
        <v>0</v>
      </c>
      <c r="I31" s="967"/>
      <c r="J31" s="544"/>
      <c r="K31" s="544"/>
      <c r="L31" s="544"/>
      <c r="M31" s="543">
        <f t="shared" si="0"/>
        <v>0</v>
      </c>
      <c r="N31" s="979"/>
    </row>
    <row r="32" spans="1:14" s="114" customFormat="1" ht="13.5" customHeight="1" thickTop="1" x14ac:dyDescent="0.15">
      <c r="A32" s="977">
        <f>+A30+1</f>
        <v>13</v>
      </c>
      <c r="B32" s="985" t="s">
        <v>511</v>
      </c>
      <c r="C32" s="116" t="s">
        <v>123</v>
      </c>
      <c r="D32" s="117" t="s">
        <v>124</v>
      </c>
      <c r="E32" s="538"/>
      <c r="F32" s="538"/>
      <c r="G32" s="538"/>
      <c r="H32" s="539">
        <f t="shared" si="1"/>
        <v>0</v>
      </c>
      <c r="I32" s="966" t="s">
        <v>419</v>
      </c>
      <c r="J32" s="538"/>
      <c r="K32" s="538"/>
      <c r="L32" s="538"/>
      <c r="M32" s="540">
        <f t="shared" si="0"/>
        <v>0</v>
      </c>
      <c r="N32" s="968">
        <f>SUM(M32:M33)</f>
        <v>0</v>
      </c>
    </row>
    <row r="33" spans="1:14" s="114" customFormat="1" ht="13.5" customHeight="1" thickBot="1" x14ac:dyDescent="0.2">
      <c r="A33" s="978"/>
      <c r="B33" s="986"/>
      <c r="C33" s="120" t="s">
        <v>125</v>
      </c>
      <c r="D33" s="121" t="s">
        <v>126</v>
      </c>
      <c r="E33" s="544"/>
      <c r="F33" s="544"/>
      <c r="G33" s="544"/>
      <c r="H33" s="542">
        <f t="shared" si="1"/>
        <v>0</v>
      </c>
      <c r="I33" s="967"/>
      <c r="J33" s="544"/>
      <c r="K33" s="544"/>
      <c r="L33" s="544"/>
      <c r="M33" s="543">
        <f t="shared" si="0"/>
        <v>0</v>
      </c>
      <c r="N33" s="979"/>
    </row>
    <row r="34" spans="1:14" s="114" customFormat="1" ht="13.5" customHeight="1" thickTop="1" x14ac:dyDescent="0.15">
      <c r="A34" s="977">
        <f>+A32+1</f>
        <v>14</v>
      </c>
      <c r="B34" s="985" t="s">
        <v>645</v>
      </c>
      <c r="C34" s="116" t="s">
        <v>123</v>
      </c>
      <c r="D34" s="117" t="s">
        <v>124</v>
      </c>
      <c r="E34" s="538"/>
      <c r="F34" s="538"/>
      <c r="G34" s="538"/>
      <c r="H34" s="539">
        <f t="shared" si="1"/>
        <v>0</v>
      </c>
      <c r="I34" s="966" t="s">
        <v>419</v>
      </c>
      <c r="J34" s="538"/>
      <c r="K34" s="538"/>
      <c r="L34" s="538"/>
      <c r="M34" s="540">
        <f t="shared" si="0"/>
        <v>0</v>
      </c>
      <c r="N34" s="968">
        <f>SUM(M34:M35)</f>
        <v>0</v>
      </c>
    </row>
    <row r="35" spans="1:14" s="114" customFormat="1" ht="13.5" customHeight="1" thickBot="1" x14ac:dyDescent="0.2">
      <c r="A35" s="978"/>
      <c r="B35" s="986"/>
      <c r="C35" s="120" t="s">
        <v>125</v>
      </c>
      <c r="D35" s="121" t="s">
        <v>126</v>
      </c>
      <c r="E35" s="544"/>
      <c r="F35" s="544"/>
      <c r="G35" s="544"/>
      <c r="H35" s="542">
        <f t="shared" si="1"/>
        <v>0</v>
      </c>
      <c r="I35" s="967"/>
      <c r="J35" s="544"/>
      <c r="K35" s="544"/>
      <c r="L35" s="544"/>
      <c r="M35" s="543">
        <f t="shared" si="0"/>
        <v>0</v>
      </c>
      <c r="N35" s="979"/>
    </row>
    <row r="36" spans="1:14" s="114" customFormat="1" ht="13.5" customHeight="1" thickTop="1" x14ac:dyDescent="0.15">
      <c r="A36" s="977">
        <f>+A34+1</f>
        <v>15</v>
      </c>
      <c r="B36" s="985" t="s">
        <v>646</v>
      </c>
      <c r="C36" s="116" t="s">
        <v>123</v>
      </c>
      <c r="D36" s="117" t="s">
        <v>124</v>
      </c>
      <c r="E36" s="538"/>
      <c r="F36" s="538"/>
      <c r="G36" s="538"/>
      <c r="H36" s="539">
        <f t="shared" si="1"/>
        <v>0</v>
      </c>
      <c r="I36" s="966" t="s">
        <v>419</v>
      </c>
      <c r="J36" s="538"/>
      <c r="K36" s="538"/>
      <c r="L36" s="538"/>
      <c r="M36" s="540">
        <f t="shared" si="0"/>
        <v>0</v>
      </c>
      <c r="N36" s="968">
        <f>SUM(M36:M37)</f>
        <v>0</v>
      </c>
    </row>
    <row r="37" spans="1:14" s="114" customFormat="1" ht="13.5" customHeight="1" thickBot="1" x14ac:dyDescent="0.2">
      <c r="A37" s="978"/>
      <c r="B37" s="986"/>
      <c r="C37" s="120" t="s">
        <v>125</v>
      </c>
      <c r="D37" s="121" t="s">
        <v>126</v>
      </c>
      <c r="E37" s="544"/>
      <c r="F37" s="544"/>
      <c r="G37" s="544"/>
      <c r="H37" s="542">
        <f t="shared" si="1"/>
        <v>0</v>
      </c>
      <c r="I37" s="967"/>
      <c r="J37" s="544"/>
      <c r="K37" s="544"/>
      <c r="L37" s="544"/>
      <c r="M37" s="543">
        <f t="shared" si="0"/>
        <v>0</v>
      </c>
      <c r="N37" s="979"/>
    </row>
    <row r="38" spans="1:14" s="114" customFormat="1" ht="13.5" customHeight="1" thickTop="1" x14ac:dyDescent="0.15">
      <c r="A38" s="977">
        <f>+A36+1</f>
        <v>16</v>
      </c>
      <c r="B38" s="985" t="s">
        <v>512</v>
      </c>
      <c r="C38" s="116" t="s">
        <v>123</v>
      </c>
      <c r="D38" s="117" t="s">
        <v>124</v>
      </c>
      <c r="E38" s="538"/>
      <c r="F38" s="538"/>
      <c r="G38" s="538"/>
      <c r="H38" s="539">
        <f t="shared" si="1"/>
        <v>0</v>
      </c>
      <c r="I38" s="966" t="s">
        <v>419</v>
      </c>
      <c r="J38" s="538"/>
      <c r="K38" s="538"/>
      <c r="L38" s="538"/>
      <c r="M38" s="540">
        <f t="shared" si="0"/>
        <v>0</v>
      </c>
      <c r="N38" s="968">
        <f>SUM(M38:M39)</f>
        <v>0</v>
      </c>
    </row>
    <row r="39" spans="1:14" s="114" customFormat="1" ht="13.5" customHeight="1" thickBot="1" x14ac:dyDescent="0.2">
      <c r="A39" s="978"/>
      <c r="B39" s="986"/>
      <c r="C39" s="120" t="s">
        <v>125</v>
      </c>
      <c r="D39" s="121" t="s">
        <v>126</v>
      </c>
      <c r="E39" s="544"/>
      <c r="F39" s="544"/>
      <c r="G39" s="544"/>
      <c r="H39" s="542">
        <f t="shared" si="1"/>
        <v>0</v>
      </c>
      <c r="I39" s="967"/>
      <c r="J39" s="544"/>
      <c r="K39" s="544"/>
      <c r="L39" s="544"/>
      <c r="M39" s="543">
        <f t="shared" si="0"/>
        <v>0</v>
      </c>
      <c r="N39" s="979"/>
    </row>
    <row r="40" spans="1:14" s="114" customFormat="1" ht="13.5" customHeight="1" thickTop="1" x14ac:dyDescent="0.15">
      <c r="A40" s="977">
        <f>+A38+1</f>
        <v>17</v>
      </c>
      <c r="B40" s="985" t="s">
        <v>513</v>
      </c>
      <c r="C40" s="116" t="s">
        <v>123</v>
      </c>
      <c r="D40" s="117" t="s">
        <v>124</v>
      </c>
      <c r="E40" s="538"/>
      <c r="F40" s="538"/>
      <c r="G40" s="538"/>
      <c r="H40" s="539">
        <f t="shared" si="1"/>
        <v>0</v>
      </c>
      <c r="I40" s="966" t="s">
        <v>419</v>
      </c>
      <c r="J40" s="538"/>
      <c r="K40" s="538"/>
      <c r="L40" s="538"/>
      <c r="M40" s="540">
        <f t="shared" si="0"/>
        <v>0</v>
      </c>
      <c r="N40" s="968">
        <f>SUM(M40:M41)</f>
        <v>0</v>
      </c>
    </row>
    <row r="41" spans="1:14" s="114" customFormat="1" ht="13.5" customHeight="1" thickBot="1" x14ac:dyDescent="0.2">
      <c r="A41" s="978"/>
      <c r="B41" s="986"/>
      <c r="C41" s="120" t="s">
        <v>125</v>
      </c>
      <c r="D41" s="121" t="s">
        <v>126</v>
      </c>
      <c r="E41" s="544"/>
      <c r="F41" s="544"/>
      <c r="G41" s="544"/>
      <c r="H41" s="542">
        <f t="shared" si="1"/>
        <v>0</v>
      </c>
      <c r="I41" s="967"/>
      <c r="J41" s="544"/>
      <c r="K41" s="544"/>
      <c r="L41" s="544"/>
      <c r="M41" s="543">
        <f t="shared" si="0"/>
        <v>0</v>
      </c>
      <c r="N41" s="979"/>
    </row>
    <row r="42" spans="1:14" s="114" customFormat="1" ht="13.5" customHeight="1" thickTop="1" x14ac:dyDescent="0.15">
      <c r="A42" s="977">
        <f>+A40+1</f>
        <v>18</v>
      </c>
      <c r="B42" s="983" t="s">
        <v>514</v>
      </c>
      <c r="C42" s="116" t="s">
        <v>123</v>
      </c>
      <c r="D42" s="117" t="s">
        <v>124</v>
      </c>
      <c r="E42" s="538"/>
      <c r="F42" s="538"/>
      <c r="G42" s="538"/>
      <c r="H42" s="539">
        <f t="shared" si="1"/>
        <v>0</v>
      </c>
      <c r="I42" s="966" t="s">
        <v>419</v>
      </c>
      <c r="J42" s="538"/>
      <c r="K42" s="538"/>
      <c r="L42" s="538"/>
      <c r="M42" s="540">
        <f t="shared" si="0"/>
        <v>0</v>
      </c>
      <c r="N42" s="968">
        <f>SUM(M42:M43)</f>
        <v>0</v>
      </c>
    </row>
    <row r="43" spans="1:14" s="114" customFormat="1" ht="13.5" customHeight="1" thickBot="1" x14ac:dyDescent="0.2">
      <c r="A43" s="978"/>
      <c r="B43" s="984"/>
      <c r="C43" s="120" t="s">
        <v>125</v>
      </c>
      <c r="D43" s="121" t="s">
        <v>126</v>
      </c>
      <c r="E43" s="544"/>
      <c r="F43" s="544"/>
      <c r="G43" s="544"/>
      <c r="H43" s="542">
        <f t="shared" si="1"/>
        <v>0</v>
      </c>
      <c r="I43" s="967"/>
      <c r="J43" s="544"/>
      <c r="K43" s="544"/>
      <c r="L43" s="544"/>
      <c r="M43" s="543">
        <f t="shared" si="0"/>
        <v>0</v>
      </c>
      <c r="N43" s="979"/>
    </row>
    <row r="44" spans="1:14" s="114" customFormat="1" ht="13.5" customHeight="1" thickTop="1" x14ac:dyDescent="0.15">
      <c r="A44" s="977">
        <f>+A42+1</f>
        <v>19</v>
      </c>
      <c r="B44" s="985" t="s">
        <v>515</v>
      </c>
      <c r="C44" s="116" t="s">
        <v>123</v>
      </c>
      <c r="D44" s="117" t="s">
        <v>124</v>
      </c>
      <c r="E44" s="538"/>
      <c r="F44" s="538"/>
      <c r="G44" s="538"/>
      <c r="H44" s="539">
        <f t="shared" si="1"/>
        <v>0</v>
      </c>
      <c r="I44" s="966" t="s">
        <v>419</v>
      </c>
      <c r="J44" s="538"/>
      <c r="K44" s="538"/>
      <c r="L44" s="538"/>
      <c r="M44" s="540">
        <f t="shared" si="0"/>
        <v>0</v>
      </c>
      <c r="N44" s="968">
        <f>SUM(M44:M45)</f>
        <v>0</v>
      </c>
    </row>
    <row r="45" spans="1:14" s="114" customFormat="1" ht="13.5" customHeight="1" thickBot="1" x14ac:dyDescent="0.2">
      <c r="A45" s="978"/>
      <c r="B45" s="986"/>
      <c r="C45" s="120" t="s">
        <v>125</v>
      </c>
      <c r="D45" s="121" t="s">
        <v>126</v>
      </c>
      <c r="E45" s="544"/>
      <c r="F45" s="544"/>
      <c r="G45" s="544"/>
      <c r="H45" s="542">
        <f t="shared" si="1"/>
        <v>0</v>
      </c>
      <c r="I45" s="967"/>
      <c r="J45" s="544"/>
      <c r="K45" s="544"/>
      <c r="L45" s="544"/>
      <c r="M45" s="543">
        <f t="shared" si="0"/>
        <v>0</v>
      </c>
      <c r="N45" s="979"/>
    </row>
    <row r="46" spans="1:14" s="114" customFormat="1" ht="13.5" customHeight="1" thickTop="1" x14ac:dyDescent="0.15">
      <c r="A46" s="977">
        <f t="shared" ref="A46" si="2">+A44+1</f>
        <v>20</v>
      </c>
      <c r="B46" s="985" t="s">
        <v>647</v>
      </c>
      <c r="C46" s="116" t="s">
        <v>123</v>
      </c>
      <c r="D46" s="117" t="s">
        <v>124</v>
      </c>
      <c r="E46" s="538"/>
      <c r="F46" s="538"/>
      <c r="G46" s="538"/>
      <c r="H46" s="539">
        <f t="shared" si="1"/>
        <v>0</v>
      </c>
      <c r="I46" s="966" t="s">
        <v>419</v>
      </c>
      <c r="J46" s="538"/>
      <c r="K46" s="538"/>
      <c r="L46" s="538"/>
      <c r="M46" s="540">
        <f t="shared" si="0"/>
        <v>0</v>
      </c>
      <c r="N46" s="968">
        <f t="shared" ref="N46" si="3">SUM(M46:M47)</f>
        <v>0</v>
      </c>
    </row>
    <row r="47" spans="1:14" s="114" customFormat="1" ht="13.5" customHeight="1" thickBot="1" x14ac:dyDescent="0.2">
      <c r="A47" s="978"/>
      <c r="B47" s="986"/>
      <c r="C47" s="120" t="s">
        <v>125</v>
      </c>
      <c r="D47" s="121" t="s">
        <v>527</v>
      </c>
      <c r="E47" s="544"/>
      <c r="F47" s="544"/>
      <c r="G47" s="544"/>
      <c r="H47" s="542">
        <f t="shared" si="1"/>
        <v>0</v>
      </c>
      <c r="I47" s="967"/>
      <c r="J47" s="544"/>
      <c r="K47" s="544"/>
      <c r="L47" s="544"/>
      <c r="M47" s="543">
        <f t="shared" si="0"/>
        <v>0</v>
      </c>
      <c r="N47" s="979"/>
    </row>
    <row r="48" spans="1:14" s="114" customFormat="1" ht="13.5" customHeight="1" thickTop="1" x14ac:dyDescent="0.15">
      <c r="A48" s="977">
        <f t="shared" ref="A48" si="4">+A46+1</f>
        <v>21</v>
      </c>
      <c r="B48" s="985" t="s">
        <v>648</v>
      </c>
      <c r="C48" s="116" t="s">
        <v>123</v>
      </c>
      <c r="D48" s="117" t="s">
        <v>124</v>
      </c>
      <c r="E48" s="538"/>
      <c r="F48" s="538"/>
      <c r="G48" s="538"/>
      <c r="H48" s="539">
        <f t="shared" si="1"/>
        <v>0</v>
      </c>
      <c r="I48" s="966" t="s">
        <v>419</v>
      </c>
      <c r="J48" s="538"/>
      <c r="K48" s="538"/>
      <c r="L48" s="538"/>
      <c r="M48" s="540">
        <f t="shared" si="0"/>
        <v>0</v>
      </c>
      <c r="N48" s="968">
        <f t="shared" ref="N48" si="5">SUM(M48:M49)</f>
        <v>0</v>
      </c>
    </row>
    <row r="49" spans="1:14" s="114" customFormat="1" ht="13.5" customHeight="1" thickBot="1" x14ac:dyDescent="0.2">
      <c r="A49" s="978"/>
      <c r="B49" s="986"/>
      <c r="C49" s="120" t="s">
        <v>125</v>
      </c>
      <c r="D49" s="121" t="s">
        <v>668</v>
      </c>
      <c r="E49" s="544"/>
      <c r="F49" s="544"/>
      <c r="G49" s="544"/>
      <c r="H49" s="542">
        <f t="shared" si="1"/>
        <v>0</v>
      </c>
      <c r="I49" s="967"/>
      <c r="J49" s="544"/>
      <c r="K49" s="544"/>
      <c r="L49" s="544"/>
      <c r="M49" s="543">
        <f t="shared" si="0"/>
        <v>0</v>
      </c>
      <c r="N49" s="979"/>
    </row>
    <row r="50" spans="1:14" s="114" customFormat="1" ht="13.5" customHeight="1" thickTop="1" x14ac:dyDescent="0.15">
      <c r="A50" s="977">
        <f t="shared" ref="A50" si="6">+A48+1</f>
        <v>22</v>
      </c>
      <c r="B50" s="985" t="s">
        <v>516</v>
      </c>
      <c r="C50" s="116" t="s">
        <v>123</v>
      </c>
      <c r="D50" s="117" t="s">
        <v>124</v>
      </c>
      <c r="E50" s="538"/>
      <c r="F50" s="538"/>
      <c r="G50" s="538"/>
      <c r="H50" s="539">
        <f t="shared" si="1"/>
        <v>0</v>
      </c>
      <c r="I50" s="966" t="s">
        <v>419</v>
      </c>
      <c r="J50" s="538"/>
      <c r="K50" s="538"/>
      <c r="L50" s="538"/>
      <c r="M50" s="540">
        <f t="shared" si="0"/>
        <v>0</v>
      </c>
      <c r="N50" s="968">
        <f t="shared" ref="N50" si="7">SUM(M50:M51)</f>
        <v>0</v>
      </c>
    </row>
    <row r="51" spans="1:14" s="114" customFormat="1" ht="13.5" customHeight="1" thickBot="1" x14ac:dyDescent="0.2">
      <c r="A51" s="978"/>
      <c r="B51" s="986"/>
      <c r="C51" s="120" t="s">
        <v>125</v>
      </c>
      <c r="D51" s="121" t="s">
        <v>669</v>
      </c>
      <c r="E51" s="544"/>
      <c r="F51" s="544"/>
      <c r="G51" s="544"/>
      <c r="H51" s="542">
        <f t="shared" si="1"/>
        <v>0</v>
      </c>
      <c r="I51" s="967"/>
      <c r="J51" s="544"/>
      <c r="K51" s="544"/>
      <c r="L51" s="544"/>
      <c r="M51" s="543">
        <f t="shared" si="0"/>
        <v>0</v>
      </c>
      <c r="N51" s="979"/>
    </row>
    <row r="52" spans="1:14" s="114" customFormat="1" ht="13.5" customHeight="1" thickTop="1" x14ac:dyDescent="0.15">
      <c r="A52" s="977">
        <f t="shared" ref="A52" si="8">+A50+1</f>
        <v>23</v>
      </c>
      <c r="B52" s="985" t="s">
        <v>649</v>
      </c>
      <c r="C52" s="116" t="s">
        <v>123</v>
      </c>
      <c r="D52" s="117" t="s">
        <v>124</v>
      </c>
      <c r="E52" s="538"/>
      <c r="F52" s="538"/>
      <c r="G52" s="538"/>
      <c r="H52" s="539">
        <f t="shared" si="1"/>
        <v>0</v>
      </c>
      <c r="I52" s="966" t="s">
        <v>419</v>
      </c>
      <c r="J52" s="538"/>
      <c r="K52" s="538"/>
      <c r="L52" s="538"/>
      <c r="M52" s="540">
        <f>J52+K52+L52*12</f>
        <v>0</v>
      </c>
      <c r="N52" s="968">
        <f t="shared" ref="N52" si="9">SUM(M52:M53)</f>
        <v>0</v>
      </c>
    </row>
    <row r="53" spans="1:14" s="114" customFormat="1" ht="13.5" customHeight="1" thickBot="1" x14ac:dyDescent="0.2">
      <c r="A53" s="978"/>
      <c r="B53" s="986"/>
      <c r="C53" s="120" t="s">
        <v>125</v>
      </c>
      <c r="D53" s="121" t="s">
        <v>670</v>
      </c>
      <c r="E53" s="544"/>
      <c r="F53" s="544"/>
      <c r="G53" s="544"/>
      <c r="H53" s="542">
        <f t="shared" si="1"/>
        <v>0</v>
      </c>
      <c r="I53" s="967"/>
      <c r="J53" s="544"/>
      <c r="K53" s="544"/>
      <c r="L53" s="544"/>
      <c r="M53" s="543">
        <f t="shared" si="0"/>
        <v>0</v>
      </c>
      <c r="N53" s="979"/>
    </row>
    <row r="54" spans="1:14" s="114" customFormat="1" ht="13.5" customHeight="1" thickTop="1" x14ac:dyDescent="0.15">
      <c r="A54" s="977">
        <f t="shared" ref="A54" si="10">+A52+1</f>
        <v>24</v>
      </c>
      <c r="B54" s="985" t="s">
        <v>716</v>
      </c>
      <c r="C54" s="116" t="s">
        <v>123</v>
      </c>
      <c r="D54" s="117" t="s">
        <v>124</v>
      </c>
      <c r="E54" s="538"/>
      <c r="F54" s="538"/>
      <c r="G54" s="538"/>
      <c r="H54" s="539">
        <f t="shared" si="1"/>
        <v>0</v>
      </c>
      <c r="I54" s="966" t="s">
        <v>419</v>
      </c>
      <c r="J54" s="538"/>
      <c r="K54" s="538"/>
      <c r="L54" s="538"/>
      <c r="M54" s="540">
        <f t="shared" si="0"/>
        <v>0</v>
      </c>
      <c r="N54" s="968">
        <f t="shared" ref="N54" si="11">SUM(M54:M55)</f>
        <v>0</v>
      </c>
    </row>
    <row r="55" spans="1:14" s="114" customFormat="1" ht="13.5" customHeight="1" thickBot="1" x14ac:dyDescent="0.2">
      <c r="A55" s="978"/>
      <c r="B55" s="986"/>
      <c r="C55" s="120" t="s">
        <v>125</v>
      </c>
      <c r="D55" s="121" t="s">
        <v>671</v>
      </c>
      <c r="E55" s="544"/>
      <c r="F55" s="544"/>
      <c r="G55" s="544"/>
      <c r="H55" s="542">
        <f t="shared" si="1"/>
        <v>0</v>
      </c>
      <c r="I55" s="967"/>
      <c r="J55" s="544"/>
      <c r="K55" s="544"/>
      <c r="L55" s="544"/>
      <c r="M55" s="543">
        <f t="shared" si="0"/>
        <v>0</v>
      </c>
      <c r="N55" s="979"/>
    </row>
    <row r="56" spans="1:14" s="114" customFormat="1" ht="13.5" customHeight="1" thickTop="1" x14ac:dyDescent="0.15">
      <c r="A56" s="977">
        <f t="shared" ref="A56" si="12">+A54+1</f>
        <v>25</v>
      </c>
      <c r="B56" s="985" t="s">
        <v>650</v>
      </c>
      <c r="C56" s="116" t="s">
        <v>123</v>
      </c>
      <c r="D56" s="117" t="s">
        <v>124</v>
      </c>
      <c r="E56" s="538"/>
      <c r="F56" s="538"/>
      <c r="G56" s="538"/>
      <c r="H56" s="539">
        <f t="shared" si="1"/>
        <v>0</v>
      </c>
      <c r="I56" s="966" t="s">
        <v>419</v>
      </c>
      <c r="J56" s="538"/>
      <c r="K56" s="538"/>
      <c r="L56" s="538"/>
      <c r="M56" s="540">
        <f t="shared" si="0"/>
        <v>0</v>
      </c>
      <c r="N56" s="968">
        <f t="shared" ref="N56" si="13">SUM(M56:M57)</f>
        <v>0</v>
      </c>
    </row>
    <row r="57" spans="1:14" s="114" customFormat="1" ht="13.5" customHeight="1" thickBot="1" x14ac:dyDescent="0.2">
      <c r="A57" s="978"/>
      <c r="B57" s="986"/>
      <c r="C57" s="120" t="s">
        <v>125</v>
      </c>
      <c r="D57" s="121" t="s">
        <v>672</v>
      </c>
      <c r="E57" s="544"/>
      <c r="F57" s="544"/>
      <c r="G57" s="544"/>
      <c r="H57" s="542">
        <f t="shared" si="1"/>
        <v>0</v>
      </c>
      <c r="I57" s="967"/>
      <c r="J57" s="544"/>
      <c r="K57" s="544"/>
      <c r="L57" s="544"/>
      <c r="M57" s="543">
        <f t="shared" si="0"/>
        <v>0</v>
      </c>
      <c r="N57" s="979"/>
    </row>
    <row r="58" spans="1:14" s="114" customFormat="1" ht="13.5" customHeight="1" thickTop="1" x14ac:dyDescent="0.15">
      <c r="A58" s="977">
        <f t="shared" ref="A58" si="14">+A56+1</f>
        <v>26</v>
      </c>
      <c r="B58" s="985" t="s">
        <v>517</v>
      </c>
      <c r="C58" s="116" t="s">
        <v>123</v>
      </c>
      <c r="D58" s="117" t="s">
        <v>124</v>
      </c>
      <c r="E58" s="538"/>
      <c r="F58" s="538"/>
      <c r="G58" s="538"/>
      <c r="H58" s="539">
        <f t="shared" si="1"/>
        <v>0</v>
      </c>
      <c r="I58" s="966" t="s">
        <v>419</v>
      </c>
      <c r="J58" s="538"/>
      <c r="K58" s="538"/>
      <c r="L58" s="538"/>
      <c r="M58" s="540">
        <f t="shared" si="0"/>
        <v>0</v>
      </c>
      <c r="N58" s="968">
        <f t="shared" ref="N58" si="15">SUM(M58:M59)</f>
        <v>0</v>
      </c>
    </row>
    <row r="59" spans="1:14" s="114" customFormat="1" ht="13.5" customHeight="1" thickBot="1" x14ac:dyDescent="0.2">
      <c r="A59" s="978"/>
      <c r="B59" s="986"/>
      <c r="C59" s="120" t="s">
        <v>125</v>
      </c>
      <c r="D59" s="121" t="s">
        <v>673</v>
      </c>
      <c r="E59" s="544"/>
      <c r="F59" s="544"/>
      <c r="G59" s="544"/>
      <c r="H59" s="542">
        <f t="shared" si="1"/>
        <v>0</v>
      </c>
      <c r="I59" s="967"/>
      <c r="J59" s="544"/>
      <c r="K59" s="544"/>
      <c r="L59" s="544"/>
      <c r="M59" s="543">
        <f t="shared" si="0"/>
        <v>0</v>
      </c>
      <c r="N59" s="979"/>
    </row>
    <row r="60" spans="1:14" s="114" customFormat="1" ht="13.5" customHeight="1" thickTop="1" x14ac:dyDescent="0.15">
      <c r="A60" s="977">
        <f t="shared" ref="A60" si="16">+A58+1</f>
        <v>27</v>
      </c>
      <c r="B60" s="985" t="s">
        <v>518</v>
      </c>
      <c r="C60" s="116" t="s">
        <v>123</v>
      </c>
      <c r="D60" s="117" t="s">
        <v>124</v>
      </c>
      <c r="E60" s="538"/>
      <c r="F60" s="538"/>
      <c r="G60" s="538"/>
      <c r="H60" s="539">
        <f t="shared" si="1"/>
        <v>0</v>
      </c>
      <c r="I60" s="966" t="s">
        <v>419</v>
      </c>
      <c r="J60" s="538"/>
      <c r="K60" s="538"/>
      <c r="L60" s="538"/>
      <c r="M60" s="540">
        <f t="shared" si="0"/>
        <v>0</v>
      </c>
      <c r="N60" s="968">
        <f t="shared" ref="N60" si="17">SUM(M60:M61)</f>
        <v>0</v>
      </c>
    </row>
    <row r="61" spans="1:14" s="114" customFormat="1" ht="13.5" customHeight="1" thickBot="1" x14ac:dyDescent="0.2">
      <c r="A61" s="978"/>
      <c r="B61" s="986"/>
      <c r="C61" s="120" t="s">
        <v>125</v>
      </c>
      <c r="D61" s="121" t="s">
        <v>674</v>
      </c>
      <c r="E61" s="544"/>
      <c r="F61" s="544"/>
      <c r="G61" s="544"/>
      <c r="H61" s="542">
        <f t="shared" si="1"/>
        <v>0</v>
      </c>
      <c r="I61" s="967"/>
      <c r="J61" s="544"/>
      <c r="K61" s="544"/>
      <c r="L61" s="544"/>
      <c r="M61" s="543">
        <f t="shared" si="0"/>
        <v>0</v>
      </c>
      <c r="N61" s="979"/>
    </row>
    <row r="62" spans="1:14" s="114" customFormat="1" ht="13.5" customHeight="1" thickTop="1" x14ac:dyDescent="0.15">
      <c r="A62" s="977">
        <f t="shared" ref="A62" si="18">+A60+1</f>
        <v>28</v>
      </c>
      <c r="B62" s="985" t="s">
        <v>519</v>
      </c>
      <c r="C62" s="116" t="s">
        <v>123</v>
      </c>
      <c r="D62" s="117" t="s">
        <v>124</v>
      </c>
      <c r="E62" s="538"/>
      <c r="F62" s="538"/>
      <c r="G62" s="538"/>
      <c r="H62" s="539">
        <f t="shared" si="1"/>
        <v>0</v>
      </c>
      <c r="I62" s="966" t="s">
        <v>419</v>
      </c>
      <c r="J62" s="538"/>
      <c r="K62" s="538"/>
      <c r="L62" s="538"/>
      <c r="M62" s="540">
        <f t="shared" si="0"/>
        <v>0</v>
      </c>
      <c r="N62" s="968">
        <f t="shared" ref="N62" si="19">SUM(M62:M63)</f>
        <v>0</v>
      </c>
    </row>
    <row r="63" spans="1:14" s="114" customFormat="1" ht="13.5" customHeight="1" thickBot="1" x14ac:dyDescent="0.2">
      <c r="A63" s="978"/>
      <c r="B63" s="986"/>
      <c r="C63" s="120" t="s">
        <v>125</v>
      </c>
      <c r="D63" s="121" t="s">
        <v>675</v>
      </c>
      <c r="E63" s="544"/>
      <c r="F63" s="544"/>
      <c r="G63" s="544"/>
      <c r="H63" s="542">
        <f t="shared" si="1"/>
        <v>0</v>
      </c>
      <c r="I63" s="967"/>
      <c r="J63" s="544"/>
      <c r="K63" s="544"/>
      <c r="L63" s="544"/>
      <c r="M63" s="543">
        <f t="shared" si="0"/>
        <v>0</v>
      </c>
      <c r="N63" s="979"/>
    </row>
    <row r="64" spans="1:14" s="114" customFormat="1" ht="13.5" customHeight="1" thickTop="1" x14ac:dyDescent="0.15">
      <c r="A64" s="977">
        <f t="shared" ref="A64" si="20">+A62+1</f>
        <v>29</v>
      </c>
      <c r="B64" s="985" t="s">
        <v>520</v>
      </c>
      <c r="C64" s="116" t="s">
        <v>123</v>
      </c>
      <c r="D64" s="117" t="s">
        <v>124</v>
      </c>
      <c r="E64" s="538"/>
      <c r="F64" s="538"/>
      <c r="G64" s="538"/>
      <c r="H64" s="539">
        <f t="shared" si="1"/>
        <v>0</v>
      </c>
      <c r="I64" s="966" t="s">
        <v>419</v>
      </c>
      <c r="J64" s="538"/>
      <c r="K64" s="538"/>
      <c r="L64" s="538"/>
      <c r="M64" s="540">
        <f t="shared" si="0"/>
        <v>0</v>
      </c>
      <c r="N64" s="968">
        <f t="shared" ref="N64" si="21">SUM(M64:M65)</f>
        <v>0</v>
      </c>
    </row>
    <row r="65" spans="1:14" s="114" customFormat="1" ht="13.5" customHeight="1" thickBot="1" x14ac:dyDescent="0.2">
      <c r="A65" s="978"/>
      <c r="B65" s="986"/>
      <c r="C65" s="120" t="s">
        <v>125</v>
      </c>
      <c r="D65" s="121" t="s">
        <v>676</v>
      </c>
      <c r="E65" s="544"/>
      <c r="F65" s="544"/>
      <c r="G65" s="544"/>
      <c r="H65" s="542">
        <f t="shared" si="1"/>
        <v>0</v>
      </c>
      <c r="I65" s="967"/>
      <c r="J65" s="544"/>
      <c r="K65" s="544"/>
      <c r="L65" s="544"/>
      <c r="M65" s="543">
        <f t="shared" si="0"/>
        <v>0</v>
      </c>
      <c r="N65" s="979"/>
    </row>
    <row r="66" spans="1:14" s="114" customFormat="1" ht="13.5" customHeight="1" thickTop="1" x14ac:dyDescent="0.15">
      <c r="A66" s="977">
        <f t="shared" ref="A66" si="22">+A64+1</f>
        <v>30</v>
      </c>
      <c r="B66" s="985" t="s">
        <v>651</v>
      </c>
      <c r="C66" s="116" t="s">
        <v>123</v>
      </c>
      <c r="D66" s="117" t="s">
        <v>124</v>
      </c>
      <c r="E66" s="538"/>
      <c r="F66" s="538"/>
      <c r="G66" s="538"/>
      <c r="H66" s="539">
        <f t="shared" si="1"/>
        <v>0</v>
      </c>
      <c r="I66" s="966" t="s">
        <v>419</v>
      </c>
      <c r="J66" s="538"/>
      <c r="K66" s="538"/>
      <c r="L66" s="538"/>
      <c r="M66" s="540">
        <f t="shared" si="0"/>
        <v>0</v>
      </c>
      <c r="N66" s="968">
        <f t="shared" ref="N66" si="23">SUM(M66:M67)</f>
        <v>0</v>
      </c>
    </row>
    <row r="67" spans="1:14" s="114" customFormat="1" ht="13.5" customHeight="1" thickBot="1" x14ac:dyDescent="0.2">
      <c r="A67" s="978"/>
      <c r="B67" s="986"/>
      <c r="C67" s="120" t="s">
        <v>125</v>
      </c>
      <c r="D67" s="121" t="s">
        <v>677</v>
      </c>
      <c r="E67" s="544"/>
      <c r="F67" s="544"/>
      <c r="G67" s="544"/>
      <c r="H67" s="542">
        <f t="shared" si="1"/>
        <v>0</v>
      </c>
      <c r="I67" s="967"/>
      <c r="J67" s="544"/>
      <c r="K67" s="544"/>
      <c r="L67" s="544"/>
      <c r="M67" s="543">
        <f t="shared" si="0"/>
        <v>0</v>
      </c>
      <c r="N67" s="979"/>
    </row>
    <row r="68" spans="1:14" s="114" customFormat="1" ht="13.5" customHeight="1" thickTop="1" x14ac:dyDescent="0.15">
      <c r="A68" s="977">
        <f t="shared" ref="A68" si="24">+A66+1</f>
        <v>31</v>
      </c>
      <c r="B68" s="985" t="s">
        <v>652</v>
      </c>
      <c r="C68" s="116" t="s">
        <v>123</v>
      </c>
      <c r="D68" s="117" t="s">
        <v>124</v>
      </c>
      <c r="E68" s="538"/>
      <c r="F68" s="538"/>
      <c r="G68" s="538"/>
      <c r="H68" s="539">
        <f t="shared" si="1"/>
        <v>0</v>
      </c>
      <c r="I68" s="966" t="s">
        <v>419</v>
      </c>
      <c r="J68" s="538"/>
      <c r="K68" s="538"/>
      <c r="L68" s="538"/>
      <c r="M68" s="540">
        <f t="shared" si="0"/>
        <v>0</v>
      </c>
      <c r="N68" s="968">
        <f t="shared" ref="N68" si="25">SUM(M68:M69)</f>
        <v>0</v>
      </c>
    </row>
    <row r="69" spans="1:14" s="114" customFormat="1" ht="13.5" customHeight="1" thickBot="1" x14ac:dyDescent="0.2">
      <c r="A69" s="978"/>
      <c r="B69" s="986"/>
      <c r="C69" s="120" t="s">
        <v>125</v>
      </c>
      <c r="D69" s="121" t="s">
        <v>678</v>
      </c>
      <c r="E69" s="544"/>
      <c r="F69" s="544"/>
      <c r="G69" s="544"/>
      <c r="H69" s="542">
        <f t="shared" si="1"/>
        <v>0</v>
      </c>
      <c r="I69" s="967"/>
      <c r="J69" s="544"/>
      <c r="K69" s="544"/>
      <c r="L69" s="544"/>
      <c r="M69" s="543">
        <f t="shared" si="0"/>
        <v>0</v>
      </c>
      <c r="N69" s="979"/>
    </row>
    <row r="70" spans="1:14" s="114" customFormat="1" ht="13.5" customHeight="1" thickTop="1" x14ac:dyDescent="0.15">
      <c r="A70" s="977">
        <f t="shared" ref="A70" si="26">+A68+1</f>
        <v>32</v>
      </c>
      <c r="B70" s="985" t="s">
        <v>653</v>
      </c>
      <c r="C70" s="116" t="s">
        <v>123</v>
      </c>
      <c r="D70" s="117" t="s">
        <v>124</v>
      </c>
      <c r="E70" s="538"/>
      <c r="F70" s="538"/>
      <c r="G70" s="538"/>
      <c r="H70" s="539">
        <f t="shared" si="1"/>
        <v>0</v>
      </c>
      <c r="I70" s="966" t="s">
        <v>419</v>
      </c>
      <c r="J70" s="538"/>
      <c r="K70" s="538"/>
      <c r="L70" s="538"/>
      <c r="M70" s="540">
        <f t="shared" si="0"/>
        <v>0</v>
      </c>
      <c r="N70" s="968">
        <f t="shared" ref="N70" si="27">SUM(M70:M71)</f>
        <v>0</v>
      </c>
    </row>
    <row r="71" spans="1:14" s="114" customFormat="1" ht="13.5" customHeight="1" thickBot="1" x14ac:dyDescent="0.2">
      <c r="A71" s="978"/>
      <c r="B71" s="986"/>
      <c r="C71" s="120" t="s">
        <v>125</v>
      </c>
      <c r="D71" s="121" t="s">
        <v>679</v>
      </c>
      <c r="E71" s="544"/>
      <c r="F71" s="544"/>
      <c r="G71" s="544"/>
      <c r="H71" s="542">
        <f t="shared" si="1"/>
        <v>0</v>
      </c>
      <c r="I71" s="967"/>
      <c r="J71" s="544"/>
      <c r="K71" s="544"/>
      <c r="L71" s="544"/>
      <c r="M71" s="543">
        <f t="shared" si="0"/>
        <v>0</v>
      </c>
      <c r="N71" s="979"/>
    </row>
    <row r="72" spans="1:14" s="114" customFormat="1" ht="13.5" customHeight="1" thickTop="1" x14ac:dyDescent="0.15">
      <c r="A72" s="977">
        <f t="shared" ref="A72" si="28">+A70+1</f>
        <v>33</v>
      </c>
      <c r="B72" s="985" t="s">
        <v>654</v>
      </c>
      <c r="C72" s="116" t="s">
        <v>123</v>
      </c>
      <c r="D72" s="117" t="s">
        <v>124</v>
      </c>
      <c r="E72" s="538"/>
      <c r="F72" s="538"/>
      <c r="G72" s="538"/>
      <c r="H72" s="539">
        <f t="shared" si="1"/>
        <v>0</v>
      </c>
      <c r="I72" s="966" t="s">
        <v>419</v>
      </c>
      <c r="J72" s="538"/>
      <c r="K72" s="538"/>
      <c r="L72" s="538"/>
      <c r="M72" s="540">
        <f t="shared" si="0"/>
        <v>0</v>
      </c>
      <c r="N72" s="968">
        <f t="shared" ref="N72" si="29">SUM(M72:M73)</f>
        <v>0</v>
      </c>
    </row>
    <row r="73" spans="1:14" s="114" customFormat="1" ht="13.5" customHeight="1" thickBot="1" x14ac:dyDescent="0.2">
      <c r="A73" s="978"/>
      <c r="B73" s="986"/>
      <c r="C73" s="120" t="s">
        <v>125</v>
      </c>
      <c r="D73" s="121" t="s">
        <v>680</v>
      </c>
      <c r="E73" s="544"/>
      <c r="F73" s="544"/>
      <c r="G73" s="544"/>
      <c r="H73" s="542">
        <f t="shared" ref="H73:H93" si="30">E73+F73+G73*12</f>
        <v>0</v>
      </c>
      <c r="I73" s="967"/>
      <c r="J73" s="544"/>
      <c r="K73" s="544"/>
      <c r="L73" s="544"/>
      <c r="M73" s="543">
        <f t="shared" ref="M73:M92" si="31">J73+K73+L73*12</f>
        <v>0</v>
      </c>
      <c r="N73" s="979"/>
    </row>
    <row r="74" spans="1:14" s="114" customFormat="1" ht="13.5" customHeight="1" thickTop="1" x14ac:dyDescent="0.15">
      <c r="A74" s="977">
        <f t="shared" ref="A74" si="32">+A72+1</f>
        <v>34</v>
      </c>
      <c r="B74" s="985" t="s">
        <v>655</v>
      </c>
      <c r="C74" s="116" t="s">
        <v>123</v>
      </c>
      <c r="D74" s="117" t="s">
        <v>124</v>
      </c>
      <c r="E74" s="538"/>
      <c r="F74" s="538"/>
      <c r="G74" s="538"/>
      <c r="H74" s="539">
        <f t="shared" si="30"/>
        <v>0</v>
      </c>
      <c r="I74" s="966" t="s">
        <v>419</v>
      </c>
      <c r="J74" s="538"/>
      <c r="K74" s="538"/>
      <c r="L74" s="538"/>
      <c r="M74" s="540">
        <f t="shared" si="31"/>
        <v>0</v>
      </c>
      <c r="N74" s="968">
        <f t="shared" ref="N74" si="33">SUM(M74:M75)</f>
        <v>0</v>
      </c>
    </row>
    <row r="75" spans="1:14" s="114" customFormat="1" ht="13.5" customHeight="1" thickBot="1" x14ac:dyDescent="0.2">
      <c r="A75" s="978"/>
      <c r="B75" s="986"/>
      <c r="C75" s="120" t="s">
        <v>125</v>
      </c>
      <c r="D75" s="121" t="s">
        <v>681</v>
      </c>
      <c r="E75" s="544"/>
      <c r="F75" s="544"/>
      <c r="G75" s="544"/>
      <c r="H75" s="542">
        <f t="shared" si="30"/>
        <v>0</v>
      </c>
      <c r="I75" s="967"/>
      <c r="J75" s="544"/>
      <c r="K75" s="544"/>
      <c r="L75" s="544"/>
      <c r="M75" s="543">
        <f t="shared" si="31"/>
        <v>0</v>
      </c>
      <c r="N75" s="979"/>
    </row>
    <row r="76" spans="1:14" s="114" customFormat="1" ht="13.5" customHeight="1" thickTop="1" x14ac:dyDescent="0.15">
      <c r="A76" s="977">
        <f t="shared" ref="A76" si="34">+A74+1</f>
        <v>35</v>
      </c>
      <c r="B76" s="985" t="s">
        <v>656</v>
      </c>
      <c r="C76" s="116" t="s">
        <v>123</v>
      </c>
      <c r="D76" s="117" t="s">
        <v>124</v>
      </c>
      <c r="E76" s="538"/>
      <c r="F76" s="538"/>
      <c r="G76" s="538"/>
      <c r="H76" s="539">
        <f t="shared" si="30"/>
        <v>0</v>
      </c>
      <c r="I76" s="966" t="s">
        <v>419</v>
      </c>
      <c r="J76" s="538"/>
      <c r="K76" s="538"/>
      <c r="L76" s="538"/>
      <c r="M76" s="540">
        <f t="shared" si="31"/>
        <v>0</v>
      </c>
      <c r="N76" s="968">
        <f t="shared" ref="N76" si="35">SUM(M76:M77)</f>
        <v>0</v>
      </c>
    </row>
    <row r="77" spans="1:14" s="114" customFormat="1" ht="13.5" customHeight="1" thickBot="1" x14ac:dyDescent="0.2">
      <c r="A77" s="978"/>
      <c r="B77" s="986"/>
      <c r="C77" s="120" t="s">
        <v>125</v>
      </c>
      <c r="D77" s="121" t="s">
        <v>682</v>
      </c>
      <c r="E77" s="544"/>
      <c r="F77" s="544"/>
      <c r="G77" s="544"/>
      <c r="H77" s="542">
        <f t="shared" si="30"/>
        <v>0</v>
      </c>
      <c r="I77" s="967"/>
      <c r="J77" s="544"/>
      <c r="K77" s="544"/>
      <c r="L77" s="544"/>
      <c r="M77" s="543">
        <f t="shared" si="31"/>
        <v>0</v>
      </c>
      <c r="N77" s="979"/>
    </row>
    <row r="78" spans="1:14" s="114" customFormat="1" ht="13.5" customHeight="1" thickTop="1" x14ac:dyDescent="0.15">
      <c r="A78" s="977">
        <f>+A76+1</f>
        <v>36</v>
      </c>
      <c r="B78" s="985" t="s">
        <v>657</v>
      </c>
      <c r="C78" s="116" t="s">
        <v>123</v>
      </c>
      <c r="D78" s="117" t="s">
        <v>124</v>
      </c>
      <c r="E78" s="538"/>
      <c r="F78" s="538"/>
      <c r="G78" s="538"/>
      <c r="H78" s="539">
        <f t="shared" si="30"/>
        <v>0</v>
      </c>
      <c r="I78" s="966" t="s">
        <v>419</v>
      </c>
      <c r="J78" s="538"/>
      <c r="K78" s="538"/>
      <c r="L78" s="538"/>
      <c r="M78" s="540">
        <f t="shared" si="31"/>
        <v>0</v>
      </c>
      <c r="N78" s="968">
        <f>SUM(M78:M79)</f>
        <v>0</v>
      </c>
    </row>
    <row r="79" spans="1:14" s="114" customFormat="1" ht="13.5" customHeight="1" thickBot="1" x14ac:dyDescent="0.2">
      <c r="A79" s="978"/>
      <c r="B79" s="986"/>
      <c r="C79" s="120" t="s">
        <v>125</v>
      </c>
      <c r="D79" s="121" t="s">
        <v>126</v>
      </c>
      <c r="E79" s="544"/>
      <c r="F79" s="544"/>
      <c r="G79" s="544"/>
      <c r="H79" s="542">
        <f t="shared" si="30"/>
        <v>0</v>
      </c>
      <c r="I79" s="967"/>
      <c r="J79" s="544"/>
      <c r="K79" s="544"/>
      <c r="L79" s="544"/>
      <c r="M79" s="543">
        <f>J79+K79+L79*12</f>
        <v>0</v>
      </c>
      <c r="N79" s="979"/>
    </row>
    <row r="80" spans="1:14" s="114" customFormat="1" ht="13.5" customHeight="1" thickTop="1" x14ac:dyDescent="0.15">
      <c r="A80" s="977">
        <f>+A78+1</f>
        <v>37</v>
      </c>
      <c r="B80" s="985" t="s">
        <v>658</v>
      </c>
      <c r="C80" s="116" t="s">
        <v>123</v>
      </c>
      <c r="D80" s="117" t="s">
        <v>124</v>
      </c>
      <c r="E80" s="538"/>
      <c r="F80" s="538"/>
      <c r="G80" s="538"/>
      <c r="H80" s="539">
        <f t="shared" si="30"/>
        <v>0</v>
      </c>
      <c r="I80" s="966" t="s">
        <v>419</v>
      </c>
      <c r="J80" s="538"/>
      <c r="K80" s="538"/>
      <c r="L80" s="538"/>
      <c r="M80" s="540">
        <f t="shared" si="31"/>
        <v>0</v>
      </c>
      <c r="N80" s="968">
        <f>SUM(M80:M81)</f>
        <v>0</v>
      </c>
    </row>
    <row r="81" spans="1:14" s="114" customFormat="1" ht="13.5" customHeight="1" thickBot="1" x14ac:dyDescent="0.2">
      <c r="A81" s="978"/>
      <c r="B81" s="986"/>
      <c r="C81" s="120" t="s">
        <v>125</v>
      </c>
      <c r="D81" s="121" t="s">
        <v>126</v>
      </c>
      <c r="E81" s="544"/>
      <c r="F81" s="544"/>
      <c r="G81" s="544"/>
      <c r="H81" s="542">
        <f t="shared" si="30"/>
        <v>0</v>
      </c>
      <c r="I81" s="967"/>
      <c r="J81" s="544"/>
      <c r="K81" s="544"/>
      <c r="L81" s="544"/>
      <c r="M81" s="543">
        <f t="shared" si="31"/>
        <v>0</v>
      </c>
      <c r="N81" s="979"/>
    </row>
    <row r="82" spans="1:14" s="114" customFormat="1" ht="13.5" customHeight="1" thickTop="1" x14ac:dyDescent="0.15">
      <c r="A82" s="977">
        <f>+A80+1</f>
        <v>38</v>
      </c>
      <c r="B82" s="985" t="s">
        <v>659</v>
      </c>
      <c r="C82" s="116" t="s">
        <v>123</v>
      </c>
      <c r="D82" s="117" t="s">
        <v>124</v>
      </c>
      <c r="E82" s="538"/>
      <c r="F82" s="538"/>
      <c r="G82" s="538"/>
      <c r="H82" s="539">
        <f t="shared" si="30"/>
        <v>0</v>
      </c>
      <c r="I82" s="966" t="s">
        <v>419</v>
      </c>
      <c r="J82" s="538"/>
      <c r="K82" s="538"/>
      <c r="L82" s="538"/>
      <c r="M82" s="540">
        <f t="shared" si="31"/>
        <v>0</v>
      </c>
      <c r="N82" s="968">
        <f>SUM(M82:M83)</f>
        <v>0</v>
      </c>
    </row>
    <row r="83" spans="1:14" s="114" customFormat="1" ht="13.5" customHeight="1" thickBot="1" x14ac:dyDescent="0.2">
      <c r="A83" s="978"/>
      <c r="B83" s="986"/>
      <c r="C83" s="120" t="s">
        <v>125</v>
      </c>
      <c r="D83" s="121" t="s">
        <v>126</v>
      </c>
      <c r="E83" s="544"/>
      <c r="F83" s="544"/>
      <c r="G83" s="544"/>
      <c r="H83" s="542">
        <f t="shared" si="30"/>
        <v>0</v>
      </c>
      <c r="I83" s="967"/>
      <c r="J83" s="544"/>
      <c r="K83" s="544"/>
      <c r="L83" s="544"/>
      <c r="M83" s="543">
        <f t="shared" si="31"/>
        <v>0</v>
      </c>
      <c r="N83" s="979"/>
    </row>
    <row r="84" spans="1:14" s="114" customFormat="1" ht="13.5" customHeight="1" thickTop="1" x14ac:dyDescent="0.15">
      <c r="A84" s="977">
        <f>+A82+1</f>
        <v>39</v>
      </c>
      <c r="B84" s="985" t="s">
        <v>660</v>
      </c>
      <c r="C84" s="116" t="s">
        <v>123</v>
      </c>
      <c r="D84" s="117" t="s">
        <v>124</v>
      </c>
      <c r="E84" s="538"/>
      <c r="F84" s="538"/>
      <c r="G84" s="538"/>
      <c r="H84" s="539">
        <f t="shared" si="30"/>
        <v>0</v>
      </c>
      <c r="I84" s="966" t="s">
        <v>419</v>
      </c>
      <c r="J84" s="538"/>
      <c r="K84" s="538"/>
      <c r="L84" s="538"/>
      <c r="M84" s="540">
        <f t="shared" si="31"/>
        <v>0</v>
      </c>
      <c r="N84" s="968">
        <f>SUM(M84:M85)</f>
        <v>0</v>
      </c>
    </row>
    <row r="85" spans="1:14" s="114" customFormat="1" ht="13.5" customHeight="1" thickBot="1" x14ac:dyDescent="0.2">
      <c r="A85" s="978"/>
      <c r="B85" s="986"/>
      <c r="C85" s="120" t="s">
        <v>125</v>
      </c>
      <c r="D85" s="121" t="s">
        <v>126</v>
      </c>
      <c r="E85" s="544"/>
      <c r="F85" s="544"/>
      <c r="G85" s="544"/>
      <c r="H85" s="542">
        <f t="shared" si="30"/>
        <v>0</v>
      </c>
      <c r="I85" s="967"/>
      <c r="J85" s="544"/>
      <c r="K85" s="544"/>
      <c r="L85" s="544"/>
      <c r="M85" s="543">
        <f t="shared" si="31"/>
        <v>0</v>
      </c>
      <c r="N85" s="979"/>
    </row>
    <row r="86" spans="1:14" s="114" customFormat="1" ht="13.5" customHeight="1" thickTop="1" x14ac:dyDescent="0.15">
      <c r="A86" s="977">
        <f>+A84+1</f>
        <v>40</v>
      </c>
      <c r="B86" s="985" t="s">
        <v>661</v>
      </c>
      <c r="C86" s="116" t="s">
        <v>123</v>
      </c>
      <c r="D86" s="117" t="s">
        <v>124</v>
      </c>
      <c r="E86" s="538"/>
      <c r="F86" s="538"/>
      <c r="G86" s="538"/>
      <c r="H86" s="539">
        <f t="shared" si="30"/>
        <v>0</v>
      </c>
      <c r="I86" s="966" t="s">
        <v>419</v>
      </c>
      <c r="J86" s="538"/>
      <c r="K86" s="538"/>
      <c r="L86" s="538"/>
      <c r="M86" s="540">
        <f t="shared" si="31"/>
        <v>0</v>
      </c>
      <c r="N86" s="968">
        <f>SUM(M86:M87)</f>
        <v>0</v>
      </c>
    </row>
    <row r="87" spans="1:14" s="114" customFormat="1" ht="13.5" customHeight="1" thickBot="1" x14ac:dyDescent="0.2">
      <c r="A87" s="978"/>
      <c r="B87" s="986"/>
      <c r="C87" s="120" t="s">
        <v>125</v>
      </c>
      <c r="D87" s="121" t="s">
        <v>126</v>
      </c>
      <c r="E87" s="544"/>
      <c r="F87" s="544"/>
      <c r="G87" s="544"/>
      <c r="H87" s="542">
        <f t="shared" si="30"/>
        <v>0</v>
      </c>
      <c r="I87" s="967"/>
      <c r="J87" s="544"/>
      <c r="K87" s="544"/>
      <c r="L87" s="544"/>
      <c r="M87" s="543">
        <f t="shared" si="31"/>
        <v>0</v>
      </c>
      <c r="N87" s="979"/>
    </row>
    <row r="88" spans="1:14" s="114" customFormat="1" ht="13.5" customHeight="1" thickTop="1" x14ac:dyDescent="0.15">
      <c r="A88" s="977">
        <f>+A86+1</f>
        <v>41</v>
      </c>
      <c r="B88" s="985" t="s">
        <v>521</v>
      </c>
      <c r="C88" s="116" t="s">
        <v>123</v>
      </c>
      <c r="D88" s="117" t="s">
        <v>124</v>
      </c>
      <c r="E88" s="538"/>
      <c r="F88" s="538"/>
      <c r="G88" s="538"/>
      <c r="H88" s="539">
        <f t="shared" si="30"/>
        <v>0</v>
      </c>
      <c r="I88" s="966" t="s">
        <v>419</v>
      </c>
      <c r="J88" s="538"/>
      <c r="K88" s="538"/>
      <c r="L88" s="538"/>
      <c r="M88" s="540">
        <f t="shared" si="31"/>
        <v>0</v>
      </c>
      <c r="N88" s="968">
        <f>SUM(M88:M89)</f>
        <v>0</v>
      </c>
    </row>
    <row r="89" spans="1:14" s="114" customFormat="1" ht="13.5" customHeight="1" thickBot="1" x14ac:dyDescent="0.2">
      <c r="A89" s="978"/>
      <c r="B89" s="986"/>
      <c r="C89" s="120" t="s">
        <v>125</v>
      </c>
      <c r="D89" s="121" t="s">
        <v>126</v>
      </c>
      <c r="E89" s="544"/>
      <c r="F89" s="544"/>
      <c r="G89" s="544"/>
      <c r="H89" s="542">
        <f t="shared" si="30"/>
        <v>0</v>
      </c>
      <c r="I89" s="967"/>
      <c r="J89" s="544"/>
      <c r="K89" s="544"/>
      <c r="L89" s="544"/>
      <c r="M89" s="543">
        <f t="shared" si="31"/>
        <v>0</v>
      </c>
      <c r="N89" s="979"/>
    </row>
    <row r="90" spans="1:14" s="114" customFormat="1" ht="21" customHeight="1" thickTop="1" x14ac:dyDescent="0.15">
      <c r="A90" s="977">
        <f>+A88+1</f>
        <v>42</v>
      </c>
      <c r="B90" s="983" t="s">
        <v>522</v>
      </c>
      <c r="C90" s="116" t="s">
        <v>123</v>
      </c>
      <c r="D90" s="117" t="s">
        <v>124</v>
      </c>
      <c r="E90" s="538"/>
      <c r="F90" s="538"/>
      <c r="G90" s="538"/>
      <c r="H90" s="539">
        <f t="shared" si="30"/>
        <v>0</v>
      </c>
      <c r="I90" s="966" t="s">
        <v>419</v>
      </c>
      <c r="J90" s="538"/>
      <c r="K90" s="538"/>
      <c r="L90" s="538"/>
      <c r="M90" s="540">
        <f t="shared" si="31"/>
        <v>0</v>
      </c>
      <c r="N90" s="968">
        <f>SUM(M90:M91)</f>
        <v>0</v>
      </c>
    </row>
    <row r="91" spans="1:14" s="114" customFormat="1" ht="21" customHeight="1" thickBot="1" x14ac:dyDescent="0.2">
      <c r="A91" s="978"/>
      <c r="B91" s="984"/>
      <c r="C91" s="120" t="s">
        <v>125</v>
      </c>
      <c r="D91" s="121" t="s">
        <v>126</v>
      </c>
      <c r="E91" s="544"/>
      <c r="F91" s="544"/>
      <c r="G91" s="544"/>
      <c r="H91" s="542">
        <f t="shared" si="30"/>
        <v>0</v>
      </c>
      <c r="I91" s="967"/>
      <c r="J91" s="544"/>
      <c r="K91" s="544"/>
      <c r="L91" s="544"/>
      <c r="M91" s="543">
        <f t="shared" si="31"/>
        <v>0</v>
      </c>
      <c r="N91" s="979"/>
    </row>
    <row r="92" spans="1:14" s="114" customFormat="1" ht="13.5" customHeight="1" thickTop="1" x14ac:dyDescent="0.15">
      <c r="A92" s="977">
        <f>+A90+1</f>
        <v>43</v>
      </c>
      <c r="B92" s="985" t="s">
        <v>523</v>
      </c>
      <c r="C92" s="116" t="s">
        <v>123</v>
      </c>
      <c r="D92" s="117" t="s">
        <v>124</v>
      </c>
      <c r="E92" s="538"/>
      <c r="F92" s="538"/>
      <c r="G92" s="538"/>
      <c r="H92" s="539">
        <f t="shared" si="30"/>
        <v>0</v>
      </c>
      <c r="I92" s="966" t="s">
        <v>419</v>
      </c>
      <c r="J92" s="538"/>
      <c r="K92" s="538"/>
      <c r="L92" s="538"/>
      <c r="M92" s="540">
        <f t="shared" si="31"/>
        <v>0</v>
      </c>
      <c r="N92" s="968">
        <f>SUM(M92:M93)</f>
        <v>0</v>
      </c>
    </row>
    <row r="93" spans="1:14" s="114" customFormat="1" ht="13.5" customHeight="1" thickBot="1" x14ac:dyDescent="0.2">
      <c r="A93" s="978"/>
      <c r="B93" s="986"/>
      <c r="C93" s="120" t="s">
        <v>125</v>
      </c>
      <c r="D93" s="121" t="s">
        <v>126</v>
      </c>
      <c r="E93" s="544"/>
      <c r="F93" s="544"/>
      <c r="G93" s="544"/>
      <c r="H93" s="542">
        <f t="shared" si="30"/>
        <v>0</v>
      </c>
      <c r="I93" s="967"/>
      <c r="J93" s="544"/>
      <c r="K93" s="544"/>
      <c r="L93" s="544"/>
      <c r="M93" s="543">
        <f>J93+K93+L93*12</f>
        <v>0</v>
      </c>
      <c r="N93" s="979"/>
    </row>
    <row r="94" spans="1:14" s="114" customFormat="1" ht="13.5" customHeight="1" thickTop="1" thickBot="1" x14ac:dyDescent="0.2">
      <c r="A94" s="981" t="s">
        <v>122</v>
      </c>
      <c r="B94" s="982"/>
      <c r="C94" s="116" t="s">
        <v>123</v>
      </c>
      <c r="D94" s="122" t="s">
        <v>124</v>
      </c>
      <c r="E94" s="545" cm="1">
        <f t="array" ref="E94">SUMPRODUCT((MOD(ROW(E$8:E$93),2)=0)*E$8:E$93)</f>
        <v>0</v>
      </c>
      <c r="F94" s="545" cm="1">
        <f t="array" ref="F94">SUMPRODUCT((MOD(ROW(F$8:F$93),2)=0)*F$8:F$93)</f>
        <v>0</v>
      </c>
      <c r="G94" s="545" cm="1">
        <f t="array" ref="G94">SUMPRODUCT((MOD(ROW(G$8:G$93),2)=0)*G$8:G$93)</f>
        <v>0</v>
      </c>
      <c r="H94" s="545" cm="1">
        <f t="array" ref="H94">SUMPRODUCT((MOD(ROW(H$8:H$93),2)=0)*H$8:H$93)</f>
        <v>0</v>
      </c>
      <c r="I94" s="966" t="s">
        <v>419</v>
      </c>
      <c r="J94" s="545">
        <f>SUMPRODUCT((MOD(ROW(J$8:J$93),2)=0)*J$8:J$93)</f>
        <v>0</v>
      </c>
      <c r="K94" s="545">
        <f>SUMPRODUCT((MOD(ROW(K$8:K$93),2)=0)*K$8:K$93)</f>
        <v>0</v>
      </c>
      <c r="L94" s="545" cm="1">
        <f t="array" ref="L94">SUMPRODUCT((MOD(ROW(L$8:L$93),2)=0)*L$8:L$93)</f>
        <v>0</v>
      </c>
      <c r="M94" s="545" cm="1">
        <f t="array" ref="M94">SUMPRODUCT((MOD(ROW(M$8:M$93),2)=0)*M$8:M$93)</f>
        <v>0</v>
      </c>
      <c r="N94" s="968">
        <f>SUM(M94:M95)</f>
        <v>0</v>
      </c>
    </row>
    <row r="95" spans="1:14" s="114" customFormat="1" ht="13.5" customHeight="1" thickTop="1" thickBot="1" x14ac:dyDescent="0.2">
      <c r="A95" s="981"/>
      <c r="B95" s="982"/>
      <c r="C95" s="118" t="s">
        <v>125</v>
      </c>
      <c r="D95" s="123" t="s">
        <v>126</v>
      </c>
      <c r="E95" s="546" cm="1">
        <f t="array" ref="E95">SUMPRODUCT((MOD(ROW(E$8:E$93),2)=1)*E$8:E$93)</f>
        <v>0</v>
      </c>
      <c r="F95" s="546" cm="1">
        <f t="array" ref="F95">SUMPRODUCT((MOD(ROW(F$8:F$93),2)=1)*F$8:F$93)</f>
        <v>0</v>
      </c>
      <c r="G95" s="546">
        <f t="shared" ref="G95" si="36">SUMPRODUCT((MOD(ROW(G$8:G$93),2)=1)*G$8:G$93)</f>
        <v>0</v>
      </c>
      <c r="H95" s="546" cm="1">
        <f t="array" ref="H95">SUMPRODUCT((MOD(ROW(H$8:H$93),2)=1)*H$8:H$93)</f>
        <v>0</v>
      </c>
      <c r="I95" s="967"/>
      <c r="J95" s="546">
        <f>SUMPRODUCT((MOD(ROW(J$8:J$93),2)=1)*J$8:J$93)</f>
        <v>0</v>
      </c>
      <c r="K95" s="546">
        <f>SUMPRODUCT((MOD(ROW(K$8:K$93),2)=1)*K$8:K$93)</f>
        <v>0</v>
      </c>
      <c r="L95" s="546">
        <f t="shared" ref="L95" si="37">SUMPRODUCT((MOD(ROW(L$8:L$93),2)=1)*L$8:L$93)</f>
        <v>0</v>
      </c>
      <c r="M95" s="546" cm="1">
        <f t="array" ref="M95">SUMPRODUCT((MOD(ROW(M$8:M$93),2)=1)*M$8:M$93)</f>
        <v>0</v>
      </c>
      <c r="N95" s="969"/>
    </row>
    <row r="96" spans="1:14" ht="13.5" customHeight="1" thickTop="1" x14ac:dyDescent="0.15">
      <c r="A96" s="124"/>
    </row>
    <row r="97" spans="1:14" ht="13.5" customHeight="1" x14ac:dyDescent="0.15">
      <c r="A97" s="110" t="s">
        <v>528</v>
      </c>
    </row>
    <row r="98" spans="1:14" ht="13.5" customHeight="1" x14ac:dyDescent="0.15">
      <c r="A98" s="110" t="s">
        <v>529</v>
      </c>
    </row>
    <row r="99" spans="1:14" ht="13.5" customHeight="1" x14ac:dyDescent="0.15">
      <c r="A99" s="110" t="s">
        <v>530</v>
      </c>
    </row>
    <row r="100" spans="1:14" ht="13.5" customHeight="1" x14ac:dyDescent="0.15">
      <c r="A100" s="110" t="s">
        <v>531</v>
      </c>
    </row>
    <row r="101" spans="1:14" ht="13.5" customHeight="1" x14ac:dyDescent="0.15">
      <c r="A101" s="110" t="s">
        <v>532</v>
      </c>
    </row>
    <row r="103" spans="1:14" ht="13.5" customHeight="1" x14ac:dyDescent="0.15">
      <c r="L103" s="520" t="s">
        <v>1</v>
      </c>
      <c r="M103" s="959"/>
      <c r="N103" s="960"/>
    </row>
  </sheetData>
  <mergeCells count="192">
    <mergeCell ref="M103:N103"/>
    <mergeCell ref="N76:N77"/>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N66:N67"/>
    <mergeCell ref="I68:I69"/>
    <mergeCell ref="N68:N69"/>
    <mergeCell ref="I70:I71"/>
    <mergeCell ref="N70:N71"/>
    <mergeCell ref="I72:I73"/>
    <mergeCell ref="N72:N73"/>
    <mergeCell ref="N74:N75"/>
    <mergeCell ref="N56:N57"/>
    <mergeCell ref="I58:I59"/>
    <mergeCell ref="N58:N59"/>
    <mergeCell ref="I60:I61"/>
    <mergeCell ref="N60:N61"/>
    <mergeCell ref="I62:I63"/>
    <mergeCell ref="N62:N63"/>
    <mergeCell ref="I64:I65"/>
    <mergeCell ref="N64:N65"/>
    <mergeCell ref="N46:N47"/>
    <mergeCell ref="I48:I49"/>
    <mergeCell ref="N48:N49"/>
    <mergeCell ref="I50:I51"/>
    <mergeCell ref="N50:N51"/>
    <mergeCell ref="I52:I53"/>
    <mergeCell ref="N52:N53"/>
    <mergeCell ref="I54:I55"/>
    <mergeCell ref="N54:N55"/>
    <mergeCell ref="A62:A63"/>
    <mergeCell ref="A64:A65"/>
    <mergeCell ref="A66:A67"/>
    <mergeCell ref="A68:A69"/>
    <mergeCell ref="A70:A71"/>
    <mergeCell ref="A72:A73"/>
    <mergeCell ref="A74:A75"/>
    <mergeCell ref="A76:A77"/>
    <mergeCell ref="I46:I47"/>
    <mergeCell ref="I56:I57"/>
    <mergeCell ref="I66:I67"/>
    <mergeCell ref="I76:I77"/>
    <mergeCell ref="I74:I75"/>
    <mergeCell ref="J6:J7"/>
    <mergeCell ref="L6:L7"/>
    <mergeCell ref="M6:M7"/>
    <mergeCell ref="N6:N7"/>
    <mergeCell ref="A8:A9"/>
    <mergeCell ref="B8:B9"/>
    <mergeCell ref="I8:I9"/>
    <mergeCell ref="N8:N9"/>
    <mergeCell ref="A5:A7"/>
    <mergeCell ref="B5:B7"/>
    <mergeCell ref="C5:C7"/>
    <mergeCell ref="D5:H5"/>
    <mergeCell ref="I5:N5"/>
    <mergeCell ref="D6:D7"/>
    <mergeCell ref="E6:E7"/>
    <mergeCell ref="G6:G7"/>
    <mergeCell ref="H6:H7"/>
    <mergeCell ref="I6:I7"/>
    <mergeCell ref="F6:F7"/>
    <mergeCell ref="K6:K7"/>
    <mergeCell ref="A14:A15"/>
    <mergeCell ref="B14:B15"/>
    <mergeCell ref="I14:I15"/>
    <mergeCell ref="N14:N15"/>
    <mergeCell ref="A16:A17"/>
    <mergeCell ref="B16:B17"/>
    <mergeCell ref="I16:I17"/>
    <mergeCell ref="N16:N17"/>
    <mergeCell ref="A10:A11"/>
    <mergeCell ref="B10:B11"/>
    <mergeCell ref="I10:I11"/>
    <mergeCell ref="N10:N11"/>
    <mergeCell ref="A12:A13"/>
    <mergeCell ref="B12:B13"/>
    <mergeCell ref="I12:I13"/>
    <mergeCell ref="N12:N13"/>
    <mergeCell ref="A22:A23"/>
    <mergeCell ref="B22:B23"/>
    <mergeCell ref="I22:I23"/>
    <mergeCell ref="N22:N23"/>
    <mergeCell ref="A24:A25"/>
    <mergeCell ref="B24:B25"/>
    <mergeCell ref="I24:I25"/>
    <mergeCell ref="N24:N25"/>
    <mergeCell ref="A18:A19"/>
    <mergeCell ref="B18:B19"/>
    <mergeCell ref="I18:I19"/>
    <mergeCell ref="N18:N19"/>
    <mergeCell ref="A20:A21"/>
    <mergeCell ref="B20:B21"/>
    <mergeCell ref="I20:I21"/>
    <mergeCell ref="N20:N21"/>
    <mergeCell ref="A30:A31"/>
    <mergeCell ref="B30:B31"/>
    <mergeCell ref="I30:I31"/>
    <mergeCell ref="N30:N31"/>
    <mergeCell ref="A32:A33"/>
    <mergeCell ref="B32:B33"/>
    <mergeCell ref="I32:I33"/>
    <mergeCell ref="N32:N33"/>
    <mergeCell ref="A26:A27"/>
    <mergeCell ref="B26:B27"/>
    <mergeCell ref="I26:I27"/>
    <mergeCell ref="N26:N27"/>
    <mergeCell ref="A28:A29"/>
    <mergeCell ref="B28:B29"/>
    <mergeCell ref="I28:I29"/>
    <mergeCell ref="N28:N29"/>
    <mergeCell ref="A38:A39"/>
    <mergeCell ref="B38:B39"/>
    <mergeCell ref="I38:I39"/>
    <mergeCell ref="N38:N39"/>
    <mergeCell ref="A40:A41"/>
    <mergeCell ref="B40:B41"/>
    <mergeCell ref="I40:I41"/>
    <mergeCell ref="N40:N41"/>
    <mergeCell ref="A34:A35"/>
    <mergeCell ref="B34:B35"/>
    <mergeCell ref="I34:I35"/>
    <mergeCell ref="N34:N35"/>
    <mergeCell ref="A36:A37"/>
    <mergeCell ref="B36:B37"/>
    <mergeCell ref="I36:I37"/>
    <mergeCell ref="N36:N37"/>
    <mergeCell ref="A78:A79"/>
    <mergeCell ref="B78:B79"/>
    <mergeCell ref="I78:I79"/>
    <mergeCell ref="N78:N79"/>
    <mergeCell ref="A80:A81"/>
    <mergeCell ref="B80:B81"/>
    <mergeCell ref="I80:I81"/>
    <mergeCell ref="N80:N81"/>
    <mergeCell ref="A42:A43"/>
    <mergeCell ref="B42:B43"/>
    <mergeCell ref="I42:I43"/>
    <mergeCell ref="N42:N43"/>
    <mergeCell ref="A44:A45"/>
    <mergeCell ref="B44:B45"/>
    <mergeCell ref="I44:I45"/>
    <mergeCell ref="N44:N45"/>
    <mergeCell ref="A46:A47"/>
    <mergeCell ref="A48:A49"/>
    <mergeCell ref="A50:A51"/>
    <mergeCell ref="A52:A53"/>
    <mergeCell ref="A54:A55"/>
    <mergeCell ref="A56:A57"/>
    <mergeCell ref="A58:A59"/>
    <mergeCell ref="A60:A61"/>
    <mergeCell ref="A86:A87"/>
    <mergeCell ref="B86:B87"/>
    <mergeCell ref="I86:I87"/>
    <mergeCell ref="N86:N87"/>
    <mergeCell ref="A88:A89"/>
    <mergeCell ref="B88:B89"/>
    <mergeCell ref="I88:I89"/>
    <mergeCell ref="N88:N89"/>
    <mergeCell ref="A82:A83"/>
    <mergeCell ref="B82:B83"/>
    <mergeCell ref="I82:I83"/>
    <mergeCell ref="N82:N83"/>
    <mergeCell ref="A84:A85"/>
    <mergeCell ref="B84:B85"/>
    <mergeCell ref="I84:I85"/>
    <mergeCell ref="N84:N85"/>
    <mergeCell ref="A94:B95"/>
    <mergeCell ref="I94:I95"/>
    <mergeCell ref="N94:N95"/>
    <mergeCell ref="A90:A91"/>
    <mergeCell ref="B90:B91"/>
    <mergeCell ref="I90:I91"/>
    <mergeCell ref="N90:N91"/>
    <mergeCell ref="A92:A93"/>
    <mergeCell ref="B92:B93"/>
    <mergeCell ref="I92:I93"/>
    <mergeCell ref="N92:N93"/>
  </mergeCells>
  <phoneticPr fontId="7"/>
  <pageMargins left="0.82677165354330717" right="0.19685039370078741" top="0.51181102362204722" bottom="0.6692913385826772" header="0.51181102362204722" footer="0.39370078740157483"/>
  <pageSetup paperSize="9" scale="65"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view="pageBreakPreview" zoomScaleNormal="100" zoomScaleSheetLayoutView="100" workbookViewId="0"/>
  </sheetViews>
  <sheetFormatPr defaultRowHeight="13.5" customHeight="1" x14ac:dyDescent="0.15"/>
  <cols>
    <col min="1" max="1" width="5.7109375" style="109" customWidth="1"/>
    <col min="2" max="2" width="11.7109375" style="109" customWidth="1"/>
    <col min="3" max="3" width="5.7109375" style="109" customWidth="1"/>
    <col min="4" max="4" width="11.7109375" style="109" customWidth="1"/>
    <col min="5" max="7" width="12.7109375" style="109" customWidth="1"/>
    <col min="8" max="8" width="11.7109375" style="110" customWidth="1"/>
    <col min="9" max="9" width="8.28515625" style="109" customWidth="1"/>
    <col min="10" max="12" width="12.7109375" style="110" customWidth="1"/>
    <col min="13" max="14" width="11.7109375" style="110" customWidth="1"/>
    <col min="15" max="219" width="9.140625" style="110"/>
    <col min="220" max="220" width="5.7109375" style="110" customWidth="1"/>
    <col min="221" max="221" width="15.28515625" style="110" customWidth="1"/>
    <col min="222" max="222" width="5.7109375" style="110" customWidth="1"/>
    <col min="223" max="223" width="9.140625" style="110"/>
    <col min="224" max="227" width="9.7109375" style="110" customWidth="1"/>
    <col min="228" max="228" width="9.42578125" style="110" customWidth="1"/>
    <col min="229" max="232" width="9.7109375" style="110" customWidth="1"/>
    <col min="233" max="233" width="11.140625" style="110" customWidth="1"/>
    <col min="234" max="475" width="9.140625" style="110"/>
    <col min="476" max="476" width="5.7109375" style="110" customWidth="1"/>
    <col min="477" max="477" width="15.28515625" style="110" customWidth="1"/>
    <col min="478" max="478" width="5.7109375" style="110" customWidth="1"/>
    <col min="479" max="479" width="9.140625" style="110"/>
    <col min="480" max="483" width="9.7109375" style="110" customWidth="1"/>
    <col min="484" max="484" width="9.42578125" style="110" customWidth="1"/>
    <col min="485" max="488" width="9.7109375" style="110" customWidth="1"/>
    <col min="489" max="489" width="11.140625" style="110" customWidth="1"/>
    <col min="490" max="731" width="9.140625" style="110"/>
    <col min="732" max="732" width="5.7109375" style="110" customWidth="1"/>
    <col min="733" max="733" width="15.28515625" style="110" customWidth="1"/>
    <col min="734" max="734" width="5.7109375" style="110" customWidth="1"/>
    <col min="735" max="735" width="9.140625" style="110"/>
    <col min="736" max="739" width="9.7109375" style="110" customWidth="1"/>
    <col min="740" max="740" width="9.42578125" style="110" customWidth="1"/>
    <col min="741" max="744" width="9.7109375" style="110" customWidth="1"/>
    <col min="745" max="745" width="11.140625" style="110" customWidth="1"/>
    <col min="746" max="987" width="9.140625" style="110"/>
    <col min="988" max="988" width="5.7109375" style="110" customWidth="1"/>
    <col min="989" max="989" width="15.28515625" style="110" customWidth="1"/>
    <col min="990" max="990" width="5.7109375" style="110" customWidth="1"/>
    <col min="991" max="991" width="9.140625" style="110"/>
    <col min="992" max="995" width="9.7109375" style="110" customWidth="1"/>
    <col min="996" max="996" width="9.42578125" style="110" customWidth="1"/>
    <col min="997" max="1000" width="9.7109375" style="110" customWidth="1"/>
    <col min="1001" max="1001" width="11.140625" style="110" customWidth="1"/>
    <col min="1002" max="1243" width="9.140625" style="110"/>
    <col min="1244" max="1244" width="5.7109375" style="110" customWidth="1"/>
    <col min="1245" max="1245" width="15.28515625" style="110" customWidth="1"/>
    <col min="1246" max="1246" width="5.7109375" style="110" customWidth="1"/>
    <col min="1247" max="1247" width="9.140625" style="110"/>
    <col min="1248" max="1251" width="9.7109375" style="110" customWidth="1"/>
    <col min="1252" max="1252" width="9.42578125" style="110" customWidth="1"/>
    <col min="1253" max="1256" width="9.7109375" style="110" customWidth="1"/>
    <col min="1257" max="1257" width="11.140625" style="110" customWidth="1"/>
    <col min="1258" max="1499" width="9.140625" style="110"/>
    <col min="1500" max="1500" width="5.7109375" style="110" customWidth="1"/>
    <col min="1501" max="1501" width="15.28515625" style="110" customWidth="1"/>
    <col min="1502" max="1502" width="5.7109375" style="110" customWidth="1"/>
    <col min="1503" max="1503" width="9.140625" style="110"/>
    <col min="1504" max="1507" width="9.7109375" style="110" customWidth="1"/>
    <col min="1508" max="1508" width="9.42578125" style="110" customWidth="1"/>
    <col min="1509" max="1512" width="9.7109375" style="110" customWidth="1"/>
    <col min="1513" max="1513" width="11.140625" style="110" customWidth="1"/>
    <col min="1514" max="1755" width="9.140625" style="110"/>
    <col min="1756" max="1756" width="5.7109375" style="110" customWidth="1"/>
    <col min="1757" max="1757" width="15.28515625" style="110" customWidth="1"/>
    <col min="1758" max="1758" width="5.7109375" style="110" customWidth="1"/>
    <col min="1759" max="1759" width="9.140625" style="110"/>
    <col min="1760" max="1763" width="9.7109375" style="110" customWidth="1"/>
    <col min="1764" max="1764" width="9.42578125" style="110" customWidth="1"/>
    <col min="1765" max="1768" width="9.7109375" style="110" customWidth="1"/>
    <col min="1769" max="1769" width="11.140625" style="110" customWidth="1"/>
    <col min="1770" max="2011" width="9.140625" style="110"/>
    <col min="2012" max="2012" width="5.7109375" style="110" customWidth="1"/>
    <col min="2013" max="2013" width="15.28515625" style="110" customWidth="1"/>
    <col min="2014" max="2014" width="5.7109375" style="110" customWidth="1"/>
    <col min="2015" max="2015" width="9.140625" style="110"/>
    <col min="2016" max="2019" width="9.7109375" style="110" customWidth="1"/>
    <col min="2020" max="2020" width="9.42578125" style="110" customWidth="1"/>
    <col min="2021" max="2024" width="9.7109375" style="110" customWidth="1"/>
    <col min="2025" max="2025" width="11.140625" style="110" customWidth="1"/>
    <col min="2026" max="2267" width="9.140625" style="110"/>
    <col min="2268" max="2268" width="5.7109375" style="110" customWidth="1"/>
    <col min="2269" max="2269" width="15.28515625" style="110" customWidth="1"/>
    <col min="2270" max="2270" width="5.7109375" style="110" customWidth="1"/>
    <col min="2271" max="2271" width="9.140625" style="110"/>
    <col min="2272" max="2275" width="9.7109375" style="110" customWidth="1"/>
    <col min="2276" max="2276" width="9.42578125" style="110" customWidth="1"/>
    <col min="2277" max="2280" width="9.7109375" style="110" customWidth="1"/>
    <col min="2281" max="2281" width="11.140625" style="110" customWidth="1"/>
    <col min="2282" max="2523" width="9.140625" style="110"/>
    <col min="2524" max="2524" width="5.7109375" style="110" customWidth="1"/>
    <col min="2525" max="2525" width="15.28515625" style="110" customWidth="1"/>
    <col min="2526" max="2526" width="5.7109375" style="110" customWidth="1"/>
    <col min="2527" max="2527" width="9.140625" style="110"/>
    <col min="2528" max="2531" width="9.7109375" style="110" customWidth="1"/>
    <col min="2532" max="2532" width="9.42578125" style="110" customWidth="1"/>
    <col min="2533" max="2536" width="9.7109375" style="110" customWidth="1"/>
    <col min="2537" max="2537" width="11.140625" style="110" customWidth="1"/>
    <col min="2538" max="2779" width="9.140625" style="110"/>
    <col min="2780" max="2780" width="5.7109375" style="110" customWidth="1"/>
    <col min="2781" max="2781" width="15.28515625" style="110" customWidth="1"/>
    <col min="2782" max="2782" width="5.7109375" style="110" customWidth="1"/>
    <col min="2783" max="2783" width="9.140625" style="110"/>
    <col min="2784" max="2787" width="9.7109375" style="110" customWidth="1"/>
    <col min="2788" max="2788" width="9.42578125" style="110" customWidth="1"/>
    <col min="2789" max="2792" width="9.7109375" style="110" customWidth="1"/>
    <col min="2793" max="2793" width="11.140625" style="110" customWidth="1"/>
    <col min="2794" max="3035" width="9.140625" style="110"/>
    <col min="3036" max="3036" width="5.7109375" style="110" customWidth="1"/>
    <col min="3037" max="3037" width="15.28515625" style="110" customWidth="1"/>
    <col min="3038" max="3038" width="5.7109375" style="110" customWidth="1"/>
    <col min="3039" max="3039" width="9.140625" style="110"/>
    <col min="3040" max="3043" width="9.7109375" style="110" customWidth="1"/>
    <col min="3044" max="3044" width="9.42578125" style="110" customWidth="1"/>
    <col min="3045" max="3048" width="9.7109375" style="110" customWidth="1"/>
    <col min="3049" max="3049" width="11.140625" style="110" customWidth="1"/>
    <col min="3050" max="3291" width="9.140625" style="110"/>
    <col min="3292" max="3292" width="5.7109375" style="110" customWidth="1"/>
    <col min="3293" max="3293" width="15.28515625" style="110" customWidth="1"/>
    <col min="3294" max="3294" width="5.7109375" style="110" customWidth="1"/>
    <col min="3295" max="3295" width="9.140625" style="110"/>
    <col min="3296" max="3299" width="9.7109375" style="110" customWidth="1"/>
    <col min="3300" max="3300" width="9.42578125" style="110" customWidth="1"/>
    <col min="3301" max="3304" width="9.7109375" style="110" customWidth="1"/>
    <col min="3305" max="3305" width="11.140625" style="110" customWidth="1"/>
    <col min="3306" max="3547" width="9.140625" style="110"/>
    <col min="3548" max="3548" width="5.7109375" style="110" customWidth="1"/>
    <col min="3549" max="3549" width="15.28515625" style="110" customWidth="1"/>
    <col min="3550" max="3550" width="5.7109375" style="110" customWidth="1"/>
    <col min="3551" max="3551" width="9.140625" style="110"/>
    <col min="3552" max="3555" width="9.7109375" style="110" customWidth="1"/>
    <col min="3556" max="3556" width="9.42578125" style="110" customWidth="1"/>
    <col min="3557" max="3560" width="9.7109375" style="110" customWidth="1"/>
    <col min="3561" max="3561" width="11.140625" style="110" customWidth="1"/>
    <col min="3562" max="3803" width="9.140625" style="110"/>
    <col min="3804" max="3804" width="5.7109375" style="110" customWidth="1"/>
    <col min="3805" max="3805" width="15.28515625" style="110" customWidth="1"/>
    <col min="3806" max="3806" width="5.7109375" style="110" customWidth="1"/>
    <col min="3807" max="3807" width="9.140625" style="110"/>
    <col min="3808" max="3811" width="9.7109375" style="110" customWidth="1"/>
    <col min="3812" max="3812" width="9.42578125" style="110" customWidth="1"/>
    <col min="3813" max="3816" width="9.7109375" style="110" customWidth="1"/>
    <col min="3817" max="3817" width="11.140625" style="110" customWidth="1"/>
    <col min="3818" max="4059" width="9.140625" style="110"/>
    <col min="4060" max="4060" width="5.7109375" style="110" customWidth="1"/>
    <col min="4061" max="4061" width="15.28515625" style="110" customWidth="1"/>
    <col min="4062" max="4062" width="5.7109375" style="110" customWidth="1"/>
    <col min="4063" max="4063" width="9.140625" style="110"/>
    <col min="4064" max="4067" width="9.7109375" style="110" customWidth="1"/>
    <col min="4068" max="4068" width="9.42578125" style="110" customWidth="1"/>
    <col min="4069" max="4072" width="9.7109375" style="110" customWidth="1"/>
    <col min="4073" max="4073" width="11.140625" style="110" customWidth="1"/>
    <col min="4074" max="4315" width="9.140625" style="110"/>
    <col min="4316" max="4316" width="5.7109375" style="110" customWidth="1"/>
    <col min="4317" max="4317" width="15.28515625" style="110" customWidth="1"/>
    <col min="4318" max="4318" width="5.7109375" style="110" customWidth="1"/>
    <col min="4319" max="4319" width="9.140625" style="110"/>
    <col min="4320" max="4323" width="9.7109375" style="110" customWidth="1"/>
    <col min="4324" max="4324" width="9.42578125" style="110" customWidth="1"/>
    <col min="4325" max="4328" width="9.7109375" style="110" customWidth="1"/>
    <col min="4329" max="4329" width="11.140625" style="110" customWidth="1"/>
    <col min="4330" max="4571" width="9.140625" style="110"/>
    <col min="4572" max="4572" width="5.7109375" style="110" customWidth="1"/>
    <col min="4573" max="4573" width="15.28515625" style="110" customWidth="1"/>
    <col min="4574" max="4574" width="5.7109375" style="110" customWidth="1"/>
    <col min="4575" max="4575" width="9.140625" style="110"/>
    <col min="4576" max="4579" width="9.7109375" style="110" customWidth="1"/>
    <col min="4580" max="4580" width="9.42578125" style="110" customWidth="1"/>
    <col min="4581" max="4584" width="9.7109375" style="110" customWidth="1"/>
    <col min="4585" max="4585" width="11.140625" style="110" customWidth="1"/>
    <col min="4586" max="4827" width="9.140625" style="110"/>
    <col min="4828" max="4828" width="5.7109375" style="110" customWidth="1"/>
    <col min="4829" max="4829" width="15.28515625" style="110" customWidth="1"/>
    <col min="4830" max="4830" width="5.7109375" style="110" customWidth="1"/>
    <col min="4831" max="4831" width="9.140625" style="110"/>
    <col min="4832" max="4835" width="9.7109375" style="110" customWidth="1"/>
    <col min="4836" max="4836" width="9.42578125" style="110" customWidth="1"/>
    <col min="4837" max="4840" width="9.7109375" style="110" customWidth="1"/>
    <col min="4841" max="4841" width="11.140625" style="110" customWidth="1"/>
    <col min="4842" max="5083" width="9.140625" style="110"/>
    <col min="5084" max="5084" width="5.7109375" style="110" customWidth="1"/>
    <col min="5085" max="5085" width="15.28515625" style="110" customWidth="1"/>
    <col min="5086" max="5086" width="5.7109375" style="110" customWidth="1"/>
    <col min="5087" max="5087" width="9.140625" style="110"/>
    <col min="5088" max="5091" width="9.7109375" style="110" customWidth="1"/>
    <col min="5092" max="5092" width="9.42578125" style="110" customWidth="1"/>
    <col min="5093" max="5096" width="9.7109375" style="110" customWidth="1"/>
    <col min="5097" max="5097" width="11.140625" style="110" customWidth="1"/>
    <col min="5098" max="5339" width="9.140625" style="110"/>
    <col min="5340" max="5340" width="5.7109375" style="110" customWidth="1"/>
    <col min="5341" max="5341" width="15.28515625" style="110" customWidth="1"/>
    <col min="5342" max="5342" width="5.7109375" style="110" customWidth="1"/>
    <col min="5343" max="5343" width="9.140625" style="110"/>
    <col min="5344" max="5347" width="9.7109375" style="110" customWidth="1"/>
    <col min="5348" max="5348" width="9.42578125" style="110" customWidth="1"/>
    <col min="5349" max="5352" width="9.7109375" style="110" customWidth="1"/>
    <col min="5353" max="5353" width="11.140625" style="110" customWidth="1"/>
    <col min="5354" max="5595" width="9.140625" style="110"/>
    <col min="5596" max="5596" width="5.7109375" style="110" customWidth="1"/>
    <col min="5597" max="5597" width="15.28515625" style="110" customWidth="1"/>
    <col min="5598" max="5598" width="5.7109375" style="110" customWidth="1"/>
    <col min="5599" max="5599" width="9.140625" style="110"/>
    <col min="5600" max="5603" width="9.7109375" style="110" customWidth="1"/>
    <col min="5604" max="5604" width="9.42578125" style="110" customWidth="1"/>
    <col min="5605" max="5608" width="9.7109375" style="110" customWidth="1"/>
    <col min="5609" max="5609" width="11.140625" style="110" customWidth="1"/>
    <col min="5610" max="5851" width="9.140625" style="110"/>
    <col min="5852" max="5852" width="5.7109375" style="110" customWidth="1"/>
    <col min="5853" max="5853" width="15.28515625" style="110" customWidth="1"/>
    <col min="5854" max="5854" width="5.7109375" style="110" customWidth="1"/>
    <col min="5855" max="5855" width="9.140625" style="110"/>
    <col min="5856" max="5859" width="9.7109375" style="110" customWidth="1"/>
    <col min="5860" max="5860" width="9.42578125" style="110" customWidth="1"/>
    <col min="5861" max="5864" width="9.7109375" style="110" customWidth="1"/>
    <col min="5865" max="5865" width="11.140625" style="110" customWidth="1"/>
    <col min="5866" max="6107" width="9.140625" style="110"/>
    <col min="6108" max="6108" width="5.7109375" style="110" customWidth="1"/>
    <col min="6109" max="6109" width="15.28515625" style="110" customWidth="1"/>
    <col min="6110" max="6110" width="5.7109375" style="110" customWidth="1"/>
    <col min="6111" max="6111" width="9.140625" style="110"/>
    <col min="6112" max="6115" width="9.7109375" style="110" customWidth="1"/>
    <col min="6116" max="6116" width="9.42578125" style="110" customWidth="1"/>
    <col min="6117" max="6120" width="9.7109375" style="110" customWidth="1"/>
    <col min="6121" max="6121" width="11.140625" style="110" customWidth="1"/>
    <col min="6122" max="6363" width="9.140625" style="110"/>
    <col min="6364" max="6364" width="5.7109375" style="110" customWidth="1"/>
    <col min="6365" max="6365" width="15.28515625" style="110" customWidth="1"/>
    <col min="6366" max="6366" width="5.7109375" style="110" customWidth="1"/>
    <col min="6367" max="6367" width="9.140625" style="110"/>
    <col min="6368" max="6371" width="9.7109375" style="110" customWidth="1"/>
    <col min="6372" max="6372" width="9.42578125" style="110" customWidth="1"/>
    <col min="6373" max="6376" width="9.7109375" style="110" customWidth="1"/>
    <col min="6377" max="6377" width="11.140625" style="110" customWidth="1"/>
    <col min="6378" max="6619" width="9.140625" style="110"/>
    <col min="6620" max="6620" width="5.7109375" style="110" customWidth="1"/>
    <col min="6621" max="6621" width="15.28515625" style="110" customWidth="1"/>
    <col min="6622" max="6622" width="5.7109375" style="110" customWidth="1"/>
    <col min="6623" max="6623" width="9.140625" style="110"/>
    <col min="6624" max="6627" width="9.7109375" style="110" customWidth="1"/>
    <col min="6628" max="6628" width="9.42578125" style="110" customWidth="1"/>
    <col min="6629" max="6632" width="9.7109375" style="110" customWidth="1"/>
    <col min="6633" max="6633" width="11.140625" style="110" customWidth="1"/>
    <col min="6634" max="6875" width="9.140625" style="110"/>
    <col min="6876" max="6876" width="5.7109375" style="110" customWidth="1"/>
    <col min="6877" max="6877" width="15.28515625" style="110" customWidth="1"/>
    <col min="6878" max="6878" width="5.7109375" style="110" customWidth="1"/>
    <col min="6879" max="6879" width="9.140625" style="110"/>
    <col min="6880" max="6883" width="9.7109375" style="110" customWidth="1"/>
    <col min="6884" max="6884" width="9.42578125" style="110" customWidth="1"/>
    <col min="6885" max="6888" width="9.7109375" style="110" customWidth="1"/>
    <col min="6889" max="6889" width="11.140625" style="110" customWidth="1"/>
    <col min="6890" max="7131" width="9.140625" style="110"/>
    <col min="7132" max="7132" width="5.7109375" style="110" customWidth="1"/>
    <col min="7133" max="7133" width="15.28515625" style="110" customWidth="1"/>
    <col min="7134" max="7134" width="5.7109375" style="110" customWidth="1"/>
    <col min="7135" max="7135" width="9.140625" style="110"/>
    <col min="7136" max="7139" width="9.7109375" style="110" customWidth="1"/>
    <col min="7140" max="7140" width="9.42578125" style="110" customWidth="1"/>
    <col min="7141" max="7144" width="9.7109375" style="110" customWidth="1"/>
    <col min="7145" max="7145" width="11.140625" style="110" customWidth="1"/>
    <col min="7146" max="7387" width="9.140625" style="110"/>
    <col min="7388" max="7388" width="5.7109375" style="110" customWidth="1"/>
    <col min="7389" max="7389" width="15.28515625" style="110" customWidth="1"/>
    <col min="7390" max="7390" width="5.7109375" style="110" customWidth="1"/>
    <col min="7391" max="7391" width="9.140625" style="110"/>
    <col min="7392" max="7395" width="9.7109375" style="110" customWidth="1"/>
    <col min="7396" max="7396" width="9.42578125" style="110" customWidth="1"/>
    <col min="7397" max="7400" width="9.7109375" style="110" customWidth="1"/>
    <col min="7401" max="7401" width="11.140625" style="110" customWidth="1"/>
    <col min="7402" max="7643" width="9.140625" style="110"/>
    <col min="7644" max="7644" width="5.7109375" style="110" customWidth="1"/>
    <col min="7645" max="7645" width="15.28515625" style="110" customWidth="1"/>
    <col min="7646" max="7646" width="5.7109375" style="110" customWidth="1"/>
    <col min="7647" max="7647" width="9.140625" style="110"/>
    <col min="7648" max="7651" width="9.7109375" style="110" customWidth="1"/>
    <col min="7652" max="7652" width="9.42578125" style="110" customWidth="1"/>
    <col min="7653" max="7656" width="9.7109375" style="110" customWidth="1"/>
    <col min="7657" max="7657" width="11.140625" style="110" customWidth="1"/>
    <col min="7658" max="7899" width="9.140625" style="110"/>
    <col min="7900" max="7900" width="5.7109375" style="110" customWidth="1"/>
    <col min="7901" max="7901" width="15.28515625" style="110" customWidth="1"/>
    <col min="7902" max="7902" width="5.7109375" style="110" customWidth="1"/>
    <col min="7903" max="7903" width="9.140625" style="110"/>
    <col min="7904" max="7907" width="9.7109375" style="110" customWidth="1"/>
    <col min="7908" max="7908" width="9.42578125" style="110" customWidth="1"/>
    <col min="7909" max="7912" width="9.7109375" style="110" customWidth="1"/>
    <col min="7913" max="7913" width="11.140625" style="110" customWidth="1"/>
    <col min="7914" max="8155" width="9.140625" style="110"/>
    <col min="8156" max="8156" width="5.7109375" style="110" customWidth="1"/>
    <col min="8157" max="8157" width="15.28515625" style="110" customWidth="1"/>
    <col min="8158" max="8158" width="5.7109375" style="110" customWidth="1"/>
    <col min="8159" max="8159" width="9.140625" style="110"/>
    <col min="8160" max="8163" width="9.7109375" style="110" customWidth="1"/>
    <col min="8164" max="8164" width="9.42578125" style="110" customWidth="1"/>
    <col min="8165" max="8168" width="9.7109375" style="110" customWidth="1"/>
    <col min="8169" max="8169" width="11.140625" style="110" customWidth="1"/>
    <col min="8170" max="8411" width="9.140625" style="110"/>
    <col min="8412" max="8412" width="5.7109375" style="110" customWidth="1"/>
    <col min="8413" max="8413" width="15.28515625" style="110" customWidth="1"/>
    <col min="8414" max="8414" width="5.7109375" style="110" customWidth="1"/>
    <col min="8415" max="8415" width="9.140625" style="110"/>
    <col min="8416" max="8419" width="9.7109375" style="110" customWidth="1"/>
    <col min="8420" max="8420" width="9.42578125" style="110" customWidth="1"/>
    <col min="8421" max="8424" width="9.7109375" style="110" customWidth="1"/>
    <col min="8425" max="8425" width="11.140625" style="110" customWidth="1"/>
    <col min="8426" max="8667" width="9.140625" style="110"/>
    <col min="8668" max="8668" width="5.7109375" style="110" customWidth="1"/>
    <col min="8669" max="8669" width="15.28515625" style="110" customWidth="1"/>
    <col min="8670" max="8670" width="5.7109375" style="110" customWidth="1"/>
    <col min="8671" max="8671" width="9.140625" style="110"/>
    <col min="8672" max="8675" width="9.7109375" style="110" customWidth="1"/>
    <col min="8676" max="8676" width="9.42578125" style="110" customWidth="1"/>
    <col min="8677" max="8680" width="9.7109375" style="110" customWidth="1"/>
    <col min="8681" max="8681" width="11.140625" style="110" customWidth="1"/>
    <col min="8682" max="8923" width="9.140625" style="110"/>
    <col min="8924" max="8924" width="5.7109375" style="110" customWidth="1"/>
    <col min="8925" max="8925" width="15.28515625" style="110" customWidth="1"/>
    <col min="8926" max="8926" width="5.7109375" style="110" customWidth="1"/>
    <col min="8927" max="8927" width="9.140625" style="110"/>
    <col min="8928" max="8931" width="9.7109375" style="110" customWidth="1"/>
    <col min="8932" max="8932" width="9.42578125" style="110" customWidth="1"/>
    <col min="8933" max="8936" width="9.7109375" style="110" customWidth="1"/>
    <col min="8937" max="8937" width="11.140625" style="110" customWidth="1"/>
    <col min="8938" max="9179" width="9.140625" style="110"/>
    <col min="9180" max="9180" width="5.7109375" style="110" customWidth="1"/>
    <col min="9181" max="9181" width="15.28515625" style="110" customWidth="1"/>
    <col min="9182" max="9182" width="5.7109375" style="110" customWidth="1"/>
    <col min="9183" max="9183" width="9.140625" style="110"/>
    <col min="9184" max="9187" width="9.7109375" style="110" customWidth="1"/>
    <col min="9188" max="9188" width="9.42578125" style="110" customWidth="1"/>
    <col min="9189" max="9192" width="9.7109375" style="110" customWidth="1"/>
    <col min="9193" max="9193" width="11.140625" style="110" customWidth="1"/>
    <col min="9194" max="9435" width="9.140625" style="110"/>
    <col min="9436" max="9436" width="5.7109375" style="110" customWidth="1"/>
    <col min="9437" max="9437" width="15.28515625" style="110" customWidth="1"/>
    <col min="9438" max="9438" width="5.7109375" style="110" customWidth="1"/>
    <col min="9439" max="9439" width="9.140625" style="110"/>
    <col min="9440" max="9443" width="9.7109375" style="110" customWidth="1"/>
    <col min="9444" max="9444" width="9.42578125" style="110" customWidth="1"/>
    <col min="9445" max="9448" width="9.7109375" style="110" customWidth="1"/>
    <col min="9449" max="9449" width="11.140625" style="110" customWidth="1"/>
    <col min="9450" max="9691" width="9.140625" style="110"/>
    <col min="9692" max="9692" width="5.7109375" style="110" customWidth="1"/>
    <col min="9693" max="9693" width="15.28515625" style="110" customWidth="1"/>
    <col min="9694" max="9694" width="5.7109375" style="110" customWidth="1"/>
    <col min="9695" max="9695" width="9.140625" style="110"/>
    <col min="9696" max="9699" width="9.7109375" style="110" customWidth="1"/>
    <col min="9700" max="9700" width="9.42578125" style="110" customWidth="1"/>
    <col min="9701" max="9704" width="9.7109375" style="110" customWidth="1"/>
    <col min="9705" max="9705" width="11.140625" style="110" customWidth="1"/>
    <col min="9706" max="9947" width="9.140625" style="110"/>
    <col min="9948" max="9948" width="5.7109375" style="110" customWidth="1"/>
    <col min="9949" max="9949" width="15.28515625" style="110" customWidth="1"/>
    <col min="9950" max="9950" width="5.7109375" style="110" customWidth="1"/>
    <col min="9951" max="9951" width="9.140625" style="110"/>
    <col min="9952" max="9955" width="9.7109375" style="110" customWidth="1"/>
    <col min="9956" max="9956" width="9.42578125" style="110" customWidth="1"/>
    <col min="9957" max="9960" width="9.7109375" style="110" customWidth="1"/>
    <col min="9961" max="9961" width="11.140625" style="110" customWidth="1"/>
    <col min="9962" max="10203" width="9.140625" style="110"/>
    <col min="10204" max="10204" width="5.7109375" style="110" customWidth="1"/>
    <col min="10205" max="10205" width="15.28515625" style="110" customWidth="1"/>
    <col min="10206" max="10206" width="5.7109375" style="110" customWidth="1"/>
    <col min="10207" max="10207" width="9.140625" style="110"/>
    <col min="10208" max="10211" width="9.7109375" style="110" customWidth="1"/>
    <col min="10212" max="10212" width="9.42578125" style="110" customWidth="1"/>
    <col min="10213" max="10216" width="9.7109375" style="110" customWidth="1"/>
    <col min="10217" max="10217" width="11.140625" style="110" customWidth="1"/>
    <col min="10218" max="10459" width="9.140625" style="110"/>
    <col min="10460" max="10460" width="5.7109375" style="110" customWidth="1"/>
    <col min="10461" max="10461" width="15.28515625" style="110" customWidth="1"/>
    <col min="10462" max="10462" width="5.7109375" style="110" customWidth="1"/>
    <col min="10463" max="10463" width="9.140625" style="110"/>
    <col min="10464" max="10467" width="9.7109375" style="110" customWidth="1"/>
    <col min="10468" max="10468" width="9.42578125" style="110" customWidth="1"/>
    <col min="10469" max="10472" width="9.7109375" style="110" customWidth="1"/>
    <col min="10473" max="10473" width="11.140625" style="110" customWidth="1"/>
    <col min="10474" max="10715" width="9.140625" style="110"/>
    <col min="10716" max="10716" width="5.7109375" style="110" customWidth="1"/>
    <col min="10717" max="10717" width="15.28515625" style="110" customWidth="1"/>
    <col min="10718" max="10718" width="5.7109375" style="110" customWidth="1"/>
    <col min="10719" max="10719" width="9.140625" style="110"/>
    <col min="10720" max="10723" width="9.7109375" style="110" customWidth="1"/>
    <col min="10724" max="10724" width="9.42578125" style="110" customWidth="1"/>
    <col min="10725" max="10728" width="9.7109375" style="110" customWidth="1"/>
    <col min="10729" max="10729" width="11.140625" style="110" customWidth="1"/>
    <col min="10730" max="10971" width="9.140625" style="110"/>
    <col min="10972" max="10972" width="5.7109375" style="110" customWidth="1"/>
    <col min="10973" max="10973" width="15.28515625" style="110" customWidth="1"/>
    <col min="10974" max="10974" width="5.7109375" style="110" customWidth="1"/>
    <col min="10975" max="10975" width="9.140625" style="110"/>
    <col min="10976" max="10979" width="9.7109375" style="110" customWidth="1"/>
    <col min="10980" max="10980" width="9.42578125" style="110" customWidth="1"/>
    <col min="10981" max="10984" width="9.7109375" style="110" customWidth="1"/>
    <col min="10985" max="10985" width="11.140625" style="110" customWidth="1"/>
    <col min="10986" max="11227" width="9.140625" style="110"/>
    <col min="11228" max="11228" width="5.7109375" style="110" customWidth="1"/>
    <col min="11229" max="11229" width="15.28515625" style="110" customWidth="1"/>
    <col min="11230" max="11230" width="5.7109375" style="110" customWidth="1"/>
    <col min="11231" max="11231" width="9.140625" style="110"/>
    <col min="11232" max="11235" width="9.7109375" style="110" customWidth="1"/>
    <col min="11236" max="11236" width="9.42578125" style="110" customWidth="1"/>
    <col min="11237" max="11240" width="9.7109375" style="110" customWidth="1"/>
    <col min="11241" max="11241" width="11.140625" style="110" customWidth="1"/>
    <col min="11242" max="11483" width="9.140625" style="110"/>
    <col min="11484" max="11484" width="5.7109375" style="110" customWidth="1"/>
    <col min="11485" max="11485" width="15.28515625" style="110" customWidth="1"/>
    <col min="11486" max="11486" width="5.7109375" style="110" customWidth="1"/>
    <col min="11487" max="11487" width="9.140625" style="110"/>
    <col min="11488" max="11491" width="9.7109375" style="110" customWidth="1"/>
    <col min="11492" max="11492" width="9.42578125" style="110" customWidth="1"/>
    <col min="11493" max="11496" width="9.7109375" style="110" customWidth="1"/>
    <col min="11497" max="11497" width="11.140625" style="110" customWidth="1"/>
    <col min="11498" max="11739" width="9.140625" style="110"/>
    <col min="11740" max="11740" width="5.7109375" style="110" customWidth="1"/>
    <col min="11741" max="11741" width="15.28515625" style="110" customWidth="1"/>
    <col min="11742" max="11742" width="5.7109375" style="110" customWidth="1"/>
    <col min="11743" max="11743" width="9.140625" style="110"/>
    <col min="11744" max="11747" width="9.7109375" style="110" customWidth="1"/>
    <col min="11748" max="11748" width="9.42578125" style="110" customWidth="1"/>
    <col min="11749" max="11752" width="9.7109375" style="110" customWidth="1"/>
    <col min="11753" max="11753" width="11.140625" style="110" customWidth="1"/>
    <col min="11754" max="11995" width="9.140625" style="110"/>
    <col min="11996" max="11996" width="5.7109375" style="110" customWidth="1"/>
    <col min="11997" max="11997" width="15.28515625" style="110" customWidth="1"/>
    <col min="11998" max="11998" width="5.7109375" style="110" customWidth="1"/>
    <col min="11999" max="11999" width="9.140625" style="110"/>
    <col min="12000" max="12003" width="9.7109375" style="110" customWidth="1"/>
    <col min="12004" max="12004" width="9.42578125" style="110" customWidth="1"/>
    <col min="12005" max="12008" width="9.7109375" style="110" customWidth="1"/>
    <col min="12009" max="12009" width="11.140625" style="110" customWidth="1"/>
    <col min="12010" max="12251" width="9.140625" style="110"/>
    <col min="12252" max="12252" width="5.7109375" style="110" customWidth="1"/>
    <col min="12253" max="12253" width="15.28515625" style="110" customWidth="1"/>
    <col min="12254" max="12254" width="5.7109375" style="110" customWidth="1"/>
    <col min="12255" max="12255" width="9.140625" style="110"/>
    <col min="12256" max="12259" width="9.7109375" style="110" customWidth="1"/>
    <col min="12260" max="12260" width="9.42578125" style="110" customWidth="1"/>
    <col min="12261" max="12264" width="9.7109375" style="110" customWidth="1"/>
    <col min="12265" max="12265" width="11.140625" style="110" customWidth="1"/>
    <col min="12266" max="12507" width="9.140625" style="110"/>
    <col min="12508" max="12508" width="5.7109375" style="110" customWidth="1"/>
    <col min="12509" max="12509" width="15.28515625" style="110" customWidth="1"/>
    <col min="12510" max="12510" width="5.7109375" style="110" customWidth="1"/>
    <col min="12511" max="12511" width="9.140625" style="110"/>
    <col min="12512" max="12515" width="9.7109375" style="110" customWidth="1"/>
    <col min="12516" max="12516" width="9.42578125" style="110" customWidth="1"/>
    <col min="12517" max="12520" width="9.7109375" style="110" customWidth="1"/>
    <col min="12521" max="12521" width="11.140625" style="110" customWidth="1"/>
    <col min="12522" max="12763" width="9.140625" style="110"/>
    <col min="12764" max="12764" width="5.7109375" style="110" customWidth="1"/>
    <col min="12765" max="12765" width="15.28515625" style="110" customWidth="1"/>
    <col min="12766" max="12766" width="5.7109375" style="110" customWidth="1"/>
    <col min="12767" max="12767" width="9.140625" style="110"/>
    <col min="12768" max="12771" width="9.7109375" style="110" customWidth="1"/>
    <col min="12772" max="12772" width="9.42578125" style="110" customWidth="1"/>
    <col min="12773" max="12776" width="9.7109375" style="110" customWidth="1"/>
    <col min="12777" max="12777" width="11.140625" style="110" customWidth="1"/>
    <col min="12778" max="13019" width="9.140625" style="110"/>
    <col min="13020" max="13020" width="5.7109375" style="110" customWidth="1"/>
    <col min="13021" max="13021" width="15.28515625" style="110" customWidth="1"/>
    <col min="13022" max="13022" width="5.7109375" style="110" customWidth="1"/>
    <col min="13023" max="13023" width="9.140625" style="110"/>
    <col min="13024" max="13027" width="9.7109375" style="110" customWidth="1"/>
    <col min="13028" max="13028" width="9.42578125" style="110" customWidth="1"/>
    <col min="13029" max="13032" width="9.7109375" style="110" customWidth="1"/>
    <col min="13033" max="13033" width="11.140625" style="110" customWidth="1"/>
    <col min="13034" max="13275" width="9.140625" style="110"/>
    <col min="13276" max="13276" width="5.7109375" style="110" customWidth="1"/>
    <col min="13277" max="13277" width="15.28515625" style="110" customWidth="1"/>
    <col min="13278" max="13278" width="5.7109375" style="110" customWidth="1"/>
    <col min="13279" max="13279" width="9.140625" style="110"/>
    <col min="13280" max="13283" width="9.7109375" style="110" customWidth="1"/>
    <col min="13284" max="13284" width="9.42578125" style="110" customWidth="1"/>
    <col min="13285" max="13288" width="9.7109375" style="110" customWidth="1"/>
    <col min="13289" max="13289" width="11.140625" style="110" customWidth="1"/>
    <col min="13290" max="13531" width="9.140625" style="110"/>
    <col min="13532" max="13532" width="5.7109375" style="110" customWidth="1"/>
    <col min="13533" max="13533" width="15.28515625" style="110" customWidth="1"/>
    <col min="13534" max="13534" width="5.7109375" style="110" customWidth="1"/>
    <col min="13535" max="13535" width="9.140625" style="110"/>
    <col min="13536" max="13539" width="9.7109375" style="110" customWidth="1"/>
    <col min="13540" max="13540" width="9.42578125" style="110" customWidth="1"/>
    <col min="13541" max="13544" width="9.7109375" style="110" customWidth="1"/>
    <col min="13545" max="13545" width="11.140625" style="110" customWidth="1"/>
    <col min="13546" max="13787" width="9.140625" style="110"/>
    <col min="13788" max="13788" width="5.7109375" style="110" customWidth="1"/>
    <col min="13789" max="13789" width="15.28515625" style="110" customWidth="1"/>
    <col min="13790" max="13790" width="5.7109375" style="110" customWidth="1"/>
    <col min="13791" max="13791" width="9.140625" style="110"/>
    <col min="13792" max="13795" width="9.7109375" style="110" customWidth="1"/>
    <col min="13796" max="13796" width="9.42578125" style="110" customWidth="1"/>
    <col min="13797" max="13800" width="9.7109375" style="110" customWidth="1"/>
    <col min="13801" max="13801" width="11.140625" style="110" customWidth="1"/>
    <col min="13802" max="14043" width="9.140625" style="110"/>
    <col min="14044" max="14044" width="5.7109375" style="110" customWidth="1"/>
    <col min="14045" max="14045" width="15.28515625" style="110" customWidth="1"/>
    <col min="14046" max="14046" width="5.7109375" style="110" customWidth="1"/>
    <col min="14047" max="14047" width="9.140625" style="110"/>
    <col min="14048" max="14051" width="9.7109375" style="110" customWidth="1"/>
    <col min="14052" max="14052" width="9.42578125" style="110" customWidth="1"/>
    <col min="14053" max="14056" width="9.7109375" style="110" customWidth="1"/>
    <col min="14057" max="14057" width="11.140625" style="110" customWidth="1"/>
    <col min="14058" max="14299" width="9.140625" style="110"/>
    <col min="14300" max="14300" width="5.7109375" style="110" customWidth="1"/>
    <col min="14301" max="14301" width="15.28515625" style="110" customWidth="1"/>
    <col min="14302" max="14302" width="5.7109375" style="110" customWidth="1"/>
    <col min="14303" max="14303" width="9.140625" style="110"/>
    <col min="14304" max="14307" width="9.7109375" style="110" customWidth="1"/>
    <col min="14308" max="14308" width="9.42578125" style="110" customWidth="1"/>
    <col min="14309" max="14312" width="9.7109375" style="110" customWidth="1"/>
    <col min="14313" max="14313" width="11.140625" style="110" customWidth="1"/>
    <col min="14314" max="14555" width="9.140625" style="110"/>
    <col min="14556" max="14556" width="5.7109375" style="110" customWidth="1"/>
    <col min="14557" max="14557" width="15.28515625" style="110" customWidth="1"/>
    <col min="14558" max="14558" width="5.7109375" style="110" customWidth="1"/>
    <col min="14559" max="14559" width="9.140625" style="110"/>
    <col min="14560" max="14563" width="9.7109375" style="110" customWidth="1"/>
    <col min="14564" max="14564" width="9.42578125" style="110" customWidth="1"/>
    <col min="14565" max="14568" width="9.7109375" style="110" customWidth="1"/>
    <col min="14569" max="14569" width="11.140625" style="110" customWidth="1"/>
    <col min="14570" max="14811" width="9.140625" style="110"/>
    <col min="14812" max="14812" width="5.7109375" style="110" customWidth="1"/>
    <col min="14813" max="14813" width="15.28515625" style="110" customWidth="1"/>
    <col min="14814" max="14814" width="5.7109375" style="110" customWidth="1"/>
    <col min="14815" max="14815" width="9.140625" style="110"/>
    <col min="14816" max="14819" width="9.7109375" style="110" customWidth="1"/>
    <col min="14820" max="14820" width="9.42578125" style="110" customWidth="1"/>
    <col min="14821" max="14824" width="9.7109375" style="110" customWidth="1"/>
    <col min="14825" max="14825" width="11.140625" style="110" customWidth="1"/>
    <col min="14826" max="15067" width="9.140625" style="110"/>
    <col min="15068" max="15068" width="5.7109375" style="110" customWidth="1"/>
    <col min="15069" max="15069" width="15.28515625" style="110" customWidth="1"/>
    <col min="15070" max="15070" width="5.7109375" style="110" customWidth="1"/>
    <col min="15071" max="15071" width="9.140625" style="110"/>
    <col min="15072" max="15075" width="9.7109375" style="110" customWidth="1"/>
    <col min="15076" max="15076" width="9.42578125" style="110" customWidth="1"/>
    <col min="15077" max="15080" width="9.7109375" style="110" customWidth="1"/>
    <col min="15081" max="15081" width="11.140625" style="110" customWidth="1"/>
    <col min="15082" max="15323" width="9.140625" style="110"/>
    <col min="15324" max="15324" width="5.7109375" style="110" customWidth="1"/>
    <col min="15325" max="15325" width="15.28515625" style="110" customWidth="1"/>
    <col min="15326" max="15326" width="5.7109375" style="110" customWidth="1"/>
    <col min="15327" max="15327" width="9.140625" style="110"/>
    <col min="15328" max="15331" width="9.7109375" style="110" customWidth="1"/>
    <col min="15332" max="15332" width="9.42578125" style="110" customWidth="1"/>
    <col min="15333" max="15336" width="9.7109375" style="110" customWidth="1"/>
    <col min="15337" max="15337" width="11.140625" style="110" customWidth="1"/>
    <col min="15338" max="15579" width="9.140625" style="110"/>
    <col min="15580" max="15580" width="5.7109375" style="110" customWidth="1"/>
    <col min="15581" max="15581" width="15.28515625" style="110" customWidth="1"/>
    <col min="15582" max="15582" width="5.7109375" style="110" customWidth="1"/>
    <col min="15583" max="15583" width="9.140625" style="110"/>
    <col min="15584" max="15587" width="9.7109375" style="110" customWidth="1"/>
    <col min="15588" max="15588" width="9.42578125" style="110" customWidth="1"/>
    <col min="15589" max="15592" width="9.7109375" style="110" customWidth="1"/>
    <col min="15593" max="15593" width="11.140625" style="110" customWidth="1"/>
    <col min="15594" max="15835" width="9.140625" style="110"/>
    <col min="15836" max="15836" width="5.7109375" style="110" customWidth="1"/>
    <col min="15837" max="15837" width="15.28515625" style="110" customWidth="1"/>
    <col min="15838" max="15838" width="5.7109375" style="110" customWidth="1"/>
    <col min="15839" max="15839" width="9.140625" style="110"/>
    <col min="15840" max="15843" width="9.7109375" style="110" customWidth="1"/>
    <col min="15844" max="15844" width="9.42578125" style="110" customWidth="1"/>
    <col min="15845" max="15848" width="9.7109375" style="110" customWidth="1"/>
    <col min="15849" max="15849" width="11.140625" style="110" customWidth="1"/>
    <col min="15850" max="16091" width="9.140625" style="110"/>
    <col min="16092" max="16092" width="5.7109375" style="110" customWidth="1"/>
    <col min="16093" max="16093" width="15.28515625" style="110" customWidth="1"/>
    <col min="16094" max="16094" width="5.7109375" style="110" customWidth="1"/>
    <col min="16095" max="16095" width="9.140625" style="110"/>
    <col min="16096" max="16099" width="9.7109375" style="110" customWidth="1"/>
    <col min="16100" max="16100" width="9.42578125" style="110" customWidth="1"/>
    <col min="16101" max="16104" width="9.7109375" style="110" customWidth="1"/>
    <col min="16105" max="16105" width="11.140625" style="110" customWidth="1"/>
    <col min="16106" max="16384" width="9.140625" style="110"/>
  </cols>
  <sheetData>
    <row r="1" spans="1:14" s="114" customFormat="1" ht="13.5" customHeight="1" x14ac:dyDescent="0.15">
      <c r="A1" s="113"/>
      <c r="B1" s="113"/>
      <c r="C1" s="113"/>
      <c r="D1" s="113"/>
      <c r="E1" s="113"/>
      <c r="F1" s="113"/>
      <c r="G1" s="113"/>
      <c r="I1" s="113"/>
      <c r="N1" s="115" t="s">
        <v>608</v>
      </c>
    </row>
    <row r="2" spans="1:14" ht="13.5" customHeight="1" x14ac:dyDescent="0.15">
      <c r="A2" s="111" t="s">
        <v>697</v>
      </c>
    </row>
    <row r="3" spans="1:14" ht="13.5" customHeight="1" x14ac:dyDescent="0.15">
      <c r="A3" s="111"/>
    </row>
    <row r="4" spans="1:14" ht="13.5" customHeight="1" x14ac:dyDescent="0.15">
      <c r="A4" s="110" t="s">
        <v>698</v>
      </c>
      <c r="D4" s="112" t="s">
        <v>102</v>
      </c>
    </row>
    <row r="5" spans="1:14" s="114" customFormat="1" ht="13.5" customHeight="1" x14ac:dyDescent="0.15">
      <c r="A5" s="922" t="s">
        <v>103</v>
      </c>
      <c r="B5" s="970" t="s">
        <v>104</v>
      </c>
      <c r="C5" s="926" t="s">
        <v>117</v>
      </c>
      <c r="D5" s="972" t="s">
        <v>118</v>
      </c>
      <c r="E5" s="972"/>
      <c r="F5" s="972"/>
      <c r="G5" s="972"/>
      <c r="H5" s="972"/>
      <c r="I5" s="972" t="s">
        <v>119</v>
      </c>
      <c r="J5" s="972"/>
      <c r="K5" s="972"/>
      <c r="L5" s="972"/>
      <c r="M5" s="972"/>
      <c r="N5" s="973"/>
    </row>
    <row r="6" spans="1:14" s="114" customFormat="1" ht="13.5" customHeight="1" x14ac:dyDescent="0.15">
      <c r="A6" s="923"/>
      <c r="B6" s="953"/>
      <c r="C6" s="927"/>
      <c r="D6" s="974" t="s">
        <v>120</v>
      </c>
      <c r="E6" s="937" t="s">
        <v>592</v>
      </c>
      <c r="F6" s="937" t="s">
        <v>593</v>
      </c>
      <c r="G6" s="962" t="s">
        <v>782</v>
      </c>
      <c r="H6" s="975" t="s">
        <v>121</v>
      </c>
      <c r="I6" s="974" t="s">
        <v>120</v>
      </c>
      <c r="J6" s="937" t="s">
        <v>592</v>
      </c>
      <c r="K6" s="937" t="s">
        <v>593</v>
      </c>
      <c r="L6" s="962" t="s">
        <v>782</v>
      </c>
      <c r="M6" s="937" t="s">
        <v>121</v>
      </c>
      <c r="N6" s="937" t="s">
        <v>122</v>
      </c>
    </row>
    <row r="7" spans="1:14" s="114" customFormat="1" ht="13.5" customHeight="1" thickBot="1" x14ac:dyDescent="0.2">
      <c r="A7" s="925"/>
      <c r="B7" s="971"/>
      <c r="C7" s="928"/>
      <c r="D7" s="967"/>
      <c r="E7" s="961"/>
      <c r="F7" s="961"/>
      <c r="G7" s="963"/>
      <c r="H7" s="976"/>
      <c r="I7" s="967"/>
      <c r="J7" s="961"/>
      <c r="K7" s="961"/>
      <c r="L7" s="963"/>
      <c r="M7" s="961"/>
      <c r="N7" s="961"/>
    </row>
    <row r="8" spans="1:14" s="114" customFormat="1" ht="15.75" customHeight="1" thickTop="1" x14ac:dyDescent="0.15">
      <c r="A8" s="977">
        <v>1</v>
      </c>
      <c r="B8" s="983" t="s">
        <v>662</v>
      </c>
      <c r="C8" s="116" t="s">
        <v>123</v>
      </c>
      <c r="D8" s="117" t="s">
        <v>124</v>
      </c>
      <c r="E8" s="538"/>
      <c r="F8" s="538"/>
      <c r="G8" s="538"/>
      <c r="H8" s="539">
        <f>E8+F8+G8*12</f>
        <v>0</v>
      </c>
      <c r="I8" s="966" t="s">
        <v>419</v>
      </c>
      <c r="J8" s="538"/>
      <c r="K8" s="538"/>
      <c r="L8" s="538"/>
      <c r="M8" s="540">
        <f t="shared" ref="M8:M13" si="0">J8+K8+L8*12</f>
        <v>0</v>
      </c>
      <c r="N8" s="968">
        <f>SUM(M8:M9)</f>
        <v>0</v>
      </c>
    </row>
    <row r="9" spans="1:14" s="114" customFormat="1" ht="15.75" customHeight="1" thickBot="1" x14ac:dyDescent="0.2">
      <c r="A9" s="978"/>
      <c r="B9" s="984"/>
      <c r="C9" s="120" t="s">
        <v>125</v>
      </c>
      <c r="D9" s="121" t="s">
        <v>126</v>
      </c>
      <c r="E9" s="544"/>
      <c r="F9" s="544"/>
      <c r="G9" s="544"/>
      <c r="H9" s="542">
        <f t="shared" ref="H9:H12" si="1">E9+F9+G9*12</f>
        <v>0</v>
      </c>
      <c r="I9" s="967"/>
      <c r="J9" s="544"/>
      <c r="K9" s="544"/>
      <c r="L9" s="544"/>
      <c r="M9" s="543">
        <f t="shared" si="0"/>
        <v>0</v>
      </c>
      <c r="N9" s="979"/>
    </row>
    <row r="10" spans="1:14" s="114" customFormat="1" ht="15.75" customHeight="1" thickTop="1" x14ac:dyDescent="0.15">
      <c r="A10" s="977">
        <v>2</v>
      </c>
      <c r="B10" s="983" t="s">
        <v>664</v>
      </c>
      <c r="C10" s="116" t="s">
        <v>123</v>
      </c>
      <c r="D10" s="117" t="s">
        <v>124</v>
      </c>
      <c r="E10" s="538"/>
      <c r="F10" s="538"/>
      <c r="G10" s="538"/>
      <c r="H10" s="539">
        <f t="shared" si="1"/>
        <v>0</v>
      </c>
      <c r="I10" s="966" t="s">
        <v>419</v>
      </c>
      <c r="J10" s="538"/>
      <c r="K10" s="538"/>
      <c r="L10" s="538"/>
      <c r="M10" s="540">
        <f t="shared" si="0"/>
        <v>0</v>
      </c>
      <c r="N10" s="968">
        <f>SUM(M10:M11)</f>
        <v>0</v>
      </c>
    </row>
    <row r="11" spans="1:14" s="114" customFormat="1" ht="15.75" customHeight="1" thickBot="1" x14ac:dyDescent="0.2">
      <c r="A11" s="978"/>
      <c r="B11" s="984"/>
      <c r="C11" s="120" t="s">
        <v>125</v>
      </c>
      <c r="D11" s="121" t="s">
        <v>126</v>
      </c>
      <c r="E11" s="544"/>
      <c r="F11" s="544"/>
      <c r="G11" s="544"/>
      <c r="H11" s="542">
        <f t="shared" si="1"/>
        <v>0</v>
      </c>
      <c r="I11" s="967"/>
      <c r="J11" s="544"/>
      <c r="K11" s="544"/>
      <c r="L11" s="544"/>
      <c r="M11" s="543">
        <f t="shared" si="0"/>
        <v>0</v>
      </c>
      <c r="N11" s="979"/>
    </row>
    <row r="12" spans="1:14" s="114" customFormat="1" ht="15.75" customHeight="1" thickTop="1" x14ac:dyDescent="0.15">
      <c r="A12" s="977">
        <v>3</v>
      </c>
      <c r="B12" s="983" t="s">
        <v>666</v>
      </c>
      <c r="C12" s="116" t="s">
        <v>123</v>
      </c>
      <c r="D12" s="117" t="s">
        <v>124</v>
      </c>
      <c r="E12" s="538"/>
      <c r="F12" s="538"/>
      <c r="G12" s="538"/>
      <c r="H12" s="539">
        <f t="shared" si="1"/>
        <v>0</v>
      </c>
      <c r="I12" s="966" t="s">
        <v>419</v>
      </c>
      <c r="J12" s="538"/>
      <c r="K12" s="538"/>
      <c r="L12" s="538"/>
      <c r="M12" s="540">
        <f t="shared" si="0"/>
        <v>0</v>
      </c>
      <c r="N12" s="968">
        <f>SUM(M12:M13)</f>
        <v>0</v>
      </c>
    </row>
    <row r="13" spans="1:14" s="114" customFormat="1" ht="15.75" customHeight="1" thickBot="1" x14ac:dyDescent="0.2">
      <c r="A13" s="978"/>
      <c r="B13" s="984"/>
      <c r="C13" s="120" t="s">
        <v>125</v>
      </c>
      <c r="D13" s="121" t="s">
        <v>126</v>
      </c>
      <c r="E13" s="544"/>
      <c r="F13" s="544"/>
      <c r="G13" s="544"/>
      <c r="H13" s="542">
        <f>E13+F13+G13*12</f>
        <v>0</v>
      </c>
      <c r="I13" s="967"/>
      <c r="J13" s="544"/>
      <c r="K13" s="544"/>
      <c r="L13" s="544"/>
      <c r="M13" s="543">
        <f t="shared" si="0"/>
        <v>0</v>
      </c>
      <c r="N13" s="979"/>
    </row>
    <row r="14" spans="1:14" s="114" customFormat="1" ht="13.5" customHeight="1" thickTop="1" thickBot="1" x14ac:dyDescent="0.2">
      <c r="A14" s="981" t="s">
        <v>122</v>
      </c>
      <c r="B14" s="982"/>
      <c r="C14" s="116" t="s">
        <v>123</v>
      </c>
      <c r="D14" s="122" t="s">
        <v>124</v>
      </c>
      <c r="E14" s="545" cm="1">
        <f t="array" ref="E14">SUMPRODUCT((MOD(ROW(E$8:E$13),2)=0)*E$8:E$13)</f>
        <v>0</v>
      </c>
      <c r="F14" s="545" cm="1">
        <f t="array" ref="F14">SUMPRODUCT((MOD(ROW(F$8:F$13),2)=0)*F$8:F$13)</f>
        <v>0</v>
      </c>
      <c r="G14" s="545">
        <f>SUMPRODUCT((MOD(ROW(G$8:G$13),2)=0)*G$8:G$13)</f>
        <v>0</v>
      </c>
      <c r="H14" s="545" cm="1">
        <f t="array" ref="H14">SUMPRODUCT((MOD(ROW(H$8:H$13),2)=0)*H$8:H$13)</f>
        <v>0</v>
      </c>
      <c r="I14" s="966" t="s">
        <v>419</v>
      </c>
      <c r="J14" s="545">
        <f>SUMPRODUCT((MOD(ROW(J$8:J$13),2)=0)*J$8:J$13)</f>
        <v>0</v>
      </c>
      <c r="K14" s="545" cm="1">
        <f t="array" ref="K14">SUMPRODUCT((MOD(ROW(K$8:K$13),2)=0)*K$8:K$13)</f>
        <v>0</v>
      </c>
      <c r="L14" s="545" cm="1">
        <f t="array" ref="L14">SUMPRODUCT((MOD(ROW(L$8:L$13),2)=0)*L$8:L$13)</f>
        <v>0</v>
      </c>
      <c r="M14" s="545" cm="1">
        <f t="array" ref="M14">SUMPRODUCT((MOD(ROW(M$8:M$13),2)=0)*M$8:M$13)</f>
        <v>0</v>
      </c>
      <c r="N14" s="968">
        <f>SUM(M14:M15)</f>
        <v>0</v>
      </c>
    </row>
    <row r="15" spans="1:14" s="114" customFormat="1" ht="13.5" customHeight="1" thickTop="1" thickBot="1" x14ac:dyDescent="0.2">
      <c r="A15" s="981"/>
      <c r="B15" s="982"/>
      <c r="C15" s="118" t="s">
        <v>125</v>
      </c>
      <c r="D15" s="123" t="s">
        <v>126</v>
      </c>
      <c r="E15" s="546" cm="1">
        <f t="array" ref="E15">SUMPRODUCT((MOD(ROW(E$8:E$13),2)=1)*E$8:E$13)</f>
        <v>0</v>
      </c>
      <c r="F15" s="546" cm="1">
        <f t="array" ref="F15">SUMPRODUCT((MOD(ROW(F$8:F$13),2)=1)*F$8:F$13)</f>
        <v>0</v>
      </c>
      <c r="G15" s="546">
        <f>SUMPRODUCT((MOD(ROW(G$8:G$13),2)=1)*G$8:G$13)</f>
        <v>0</v>
      </c>
      <c r="H15" s="546" cm="1">
        <f t="array" ref="H15">SUMPRODUCT((MOD(ROW(H$8:H$13),2)=1)*H$8:H$13)</f>
        <v>0</v>
      </c>
      <c r="I15" s="967"/>
      <c r="J15" s="546">
        <f>SUMPRODUCT((MOD(ROW(J$8:J$13),2)=1)*J$8:J$13)</f>
        <v>0</v>
      </c>
      <c r="K15" s="546" cm="1">
        <f t="array" ref="K15">SUMPRODUCT((MOD(ROW(K$8:K$13),2)=1)*K$8:K$13)</f>
        <v>0</v>
      </c>
      <c r="L15" s="546" cm="1">
        <f t="array" ref="L15">SUMPRODUCT((MOD(ROW(L$8:L$13),2)=1)*L$8:L$13)</f>
        <v>0</v>
      </c>
      <c r="M15" s="546" cm="1">
        <f t="array" ref="M15">SUMPRODUCT((MOD(ROW(M$8:M$13),2)=1)*M$8:M$13)</f>
        <v>0</v>
      </c>
      <c r="N15" s="969"/>
    </row>
    <row r="16" spans="1:14" ht="13.5" customHeight="1" thickTop="1" x14ac:dyDescent="0.15">
      <c r="A16" s="124"/>
    </row>
    <row r="17" spans="1:14" ht="13.5" customHeight="1" x14ac:dyDescent="0.15">
      <c r="A17" s="110" t="s">
        <v>528</v>
      </c>
    </row>
    <row r="18" spans="1:14" ht="13.5" customHeight="1" x14ac:dyDescent="0.15">
      <c r="A18" s="110" t="s">
        <v>529</v>
      </c>
    </row>
    <row r="19" spans="1:14" ht="13.5" customHeight="1" x14ac:dyDescent="0.15">
      <c r="A19" s="110" t="s">
        <v>530</v>
      </c>
    </row>
    <row r="20" spans="1:14" ht="13.5" customHeight="1" x14ac:dyDescent="0.15">
      <c r="A20" s="110" t="s">
        <v>531</v>
      </c>
    </row>
    <row r="21" spans="1:14" ht="13.5" customHeight="1" x14ac:dyDescent="0.15">
      <c r="A21" s="110" t="s">
        <v>532</v>
      </c>
    </row>
    <row r="23" spans="1:14" ht="13.5" customHeight="1" x14ac:dyDescent="0.15">
      <c r="L23" s="520" t="s">
        <v>1</v>
      </c>
      <c r="M23" s="959"/>
      <c r="N23" s="960"/>
    </row>
  </sheetData>
  <mergeCells count="32">
    <mergeCell ref="M23:N23"/>
    <mergeCell ref="J6:J7"/>
    <mergeCell ref="L6:L7"/>
    <mergeCell ref="M6:M7"/>
    <mergeCell ref="N6:N7"/>
    <mergeCell ref="A5:A7"/>
    <mergeCell ref="B5:B7"/>
    <mergeCell ref="C5:C7"/>
    <mergeCell ref="D5:H5"/>
    <mergeCell ref="I5:N5"/>
    <mergeCell ref="D6:D7"/>
    <mergeCell ref="E6:E7"/>
    <mergeCell ref="G6:G7"/>
    <mergeCell ref="H6:H7"/>
    <mergeCell ref="I6:I7"/>
    <mergeCell ref="F6:F7"/>
    <mergeCell ref="K6:K7"/>
    <mergeCell ref="A10:A11"/>
    <mergeCell ref="B10:B11"/>
    <mergeCell ref="I10:I11"/>
    <mergeCell ref="N10:N11"/>
    <mergeCell ref="A8:A9"/>
    <mergeCell ref="B8:B9"/>
    <mergeCell ref="I8:I9"/>
    <mergeCell ref="N8:N9"/>
    <mergeCell ref="A14:B15"/>
    <mergeCell ref="I14:I15"/>
    <mergeCell ref="N14:N15"/>
    <mergeCell ref="A12:A13"/>
    <mergeCell ref="B12:B13"/>
    <mergeCell ref="I12:I13"/>
    <mergeCell ref="N12:N13"/>
  </mergeCells>
  <phoneticPr fontId="7"/>
  <pageMargins left="0.82677165354330717" right="0.19685039370078741" top="0.51181102362204722" bottom="0.6692913385826772" header="0.51181102362204722" footer="0.39370078740157483"/>
  <pageSetup paperSize="9" scale="65"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89"/>
  <sheetViews>
    <sheetView showZeros="0" view="pageBreakPreview" topLeftCell="A64" zoomScaleNormal="100" zoomScaleSheetLayoutView="100" workbookViewId="0">
      <selection activeCell="K83" sqref="K83"/>
    </sheetView>
  </sheetViews>
  <sheetFormatPr defaultColWidth="8.85546875" defaultRowHeight="13.5" customHeight="1" x14ac:dyDescent="0.15"/>
  <cols>
    <col min="1" max="1" width="13.42578125" style="114" customWidth="1"/>
    <col min="2" max="26" width="11.28515625" style="113" customWidth="1"/>
    <col min="27" max="45" width="6.7109375" style="113" customWidth="1"/>
    <col min="46" max="256" width="8.85546875" style="113"/>
    <col min="257" max="257" width="13.42578125" style="113" customWidth="1"/>
    <col min="258" max="282" width="11.28515625" style="113" customWidth="1"/>
    <col min="283" max="301" width="6.7109375" style="113" customWidth="1"/>
    <col min="302" max="512" width="8.85546875" style="113"/>
    <col min="513" max="513" width="13.42578125" style="113" customWidth="1"/>
    <col min="514" max="538" width="11.28515625" style="113" customWidth="1"/>
    <col min="539" max="557" width="6.7109375" style="113" customWidth="1"/>
    <col min="558" max="768" width="8.85546875" style="113"/>
    <col min="769" max="769" width="13.42578125" style="113" customWidth="1"/>
    <col min="770" max="794" width="11.28515625" style="113" customWidth="1"/>
    <col min="795" max="813" width="6.7109375" style="113" customWidth="1"/>
    <col min="814" max="1024" width="8.85546875" style="113"/>
    <col min="1025" max="1025" width="13.42578125" style="113" customWidth="1"/>
    <col min="1026" max="1050" width="11.28515625" style="113" customWidth="1"/>
    <col min="1051" max="1069" width="6.7109375" style="113" customWidth="1"/>
    <col min="1070" max="1280" width="8.85546875" style="113"/>
    <col min="1281" max="1281" width="13.42578125" style="113" customWidth="1"/>
    <col min="1282" max="1306" width="11.28515625" style="113" customWidth="1"/>
    <col min="1307" max="1325" width="6.7109375" style="113" customWidth="1"/>
    <col min="1326" max="1536" width="8.85546875" style="113"/>
    <col min="1537" max="1537" width="13.42578125" style="113" customWidth="1"/>
    <col min="1538" max="1562" width="11.28515625" style="113" customWidth="1"/>
    <col min="1563" max="1581" width="6.7109375" style="113" customWidth="1"/>
    <col min="1582" max="1792" width="8.85546875" style="113"/>
    <col min="1793" max="1793" width="13.42578125" style="113" customWidth="1"/>
    <col min="1794" max="1818" width="11.28515625" style="113" customWidth="1"/>
    <col min="1819" max="1837" width="6.7109375" style="113" customWidth="1"/>
    <col min="1838" max="2048" width="8.85546875" style="113"/>
    <col min="2049" max="2049" width="13.42578125" style="113" customWidth="1"/>
    <col min="2050" max="2074" width="11.28515625" style="113" customWidth="1"/>
    <col min="2075" max="2093" width="6.7109375" style="113" customWidth="1"/>
    <col min="2094" max="2304" width="8.85546875" style="113"/>
    <col min="2305" max="2305" width="13.42578125" style="113" customWidth="1"/>
    <col min="2306" max="2330" width="11.28515625" style="113" customWidth="1"/>
    <col min="2331" max="2349" width="6.7109375" style="113" customWidth="1"/>
    <col min="2350" max="2560" width="8.85546875" style="113"/>
    <col min="2561" max="2561" width="13.42578125" style="113" customWidth="1"/>
    <col min="2562" max="2586" width="11.28515625" style="113" customWidth="1"/>
    <col min="2587" max="2605" width="6.7109375" style="113" customWidth="1"/>
    <col min="2606" max="2816" width="8.85546875" style="113"/>
    <col min="2817" max="2817" width="13.42578125" style="113" customWidth="1"/>
    <col min="2818" max="2842" width="11.28515625" style="113" customWidth="1"/>
    <col min="2843" max="2861" width="6.7109375" style="113" customWidth="1"/>
    <col min="2862" max="3072" width="8.85546875" style="113"/>
    <col min="3073" max="3073" width="13.42578125" style="113" customWidth="1"/>
    <col min="3074" max="3098" width="11.28515625" style="113" customWidth="1"/>
    <col min="3099" max="3117" width="6.7109375" style="113" customWidth="1"/>
    <col min="3118" max="3328" width="8.85546875" style="113"/>
    <col min="3329" max="3329" width="13.42578125" style="113" customWidth="1"/>
    <col min="3330" max="3354" width="11.28515625" style="113" customWidth="1"/>
    <col min="3355" max="3373" width="6.7109375" style="113" customWidth="1"/>
    <col min="3374" max="3584" width="8.85546875" style="113"/>
    <col min="3585" max="3585" width="13.42578125" style="113" customWidth="1"/>
    <col min="3586" max="3610" width="11.28515625" style="113" customWidth="1"/>
    <col min="3611" max="3629" width="6.7109375" style="113" customWidth="1"/>
    <col min="3630" max="3840" width="8.85546875" style="113"/>
    <col min="3841" max="3841" width="13.42578125" style="113" customWidth="1"/>
    <col min="3842" max="3866" width="11.28515625" style="113" customWidth="1"/>
    <col min="3867" max="3885" width="6.7109375" style="113" customWidth="1"/>
    <col min="3886" max="4096" width="8.85546875" style="113"/>
    <col min="4097" max="4097" width="13.42578125" style="113" customWidth="1"/>
    <col min="4098" max="4122" width="11.28515625" style="113" customWidth="1"/>
    <col min="4123" max="4141" width="6.7109375" style="113" customWidth="1"/>
    <col min="4142" max="4352" width="8.85546875" style="113"/>
    <col min="4353" max="4353" width="13.42578125" style="113" customWidth="1"/>
    <col min="4354" max="4378" width="11.28515625" style="113" customWidth="1"/>
    <col min="4379" max="4397" width="6.7109375" style="113" customWidth="1"/>
    <col min="4398" max="4608" width="8.85546875" style="113"/>
    <col min="4609" max="4609" width="13.42578125" style="113" customWidth="1"/>
    <col min="4610" max="4634" width="11.28515625" style="113" customWidth="1"/>
    <col min="4635" max="4653" width="6.7109375" style="113" customWidth="1"/>
    <col min="4654" max="4864" width="8.85546875" style="113"/>
    <col min="4865" max="4865" width="13.42578125" style="113" customWidth="1"/>
    <col min="4866" max="4890" width="11.28515625" style="113" customWidth="1"/>
    <col min="4891" max="4909" width="6.7109375" style="113" customWidth="1"/>
    <col min="4910" max="5120" width="8.85546875" style="113"/>
    <col min="5121" max="5121" width="13.42578125" style="113" customWidth="1"/>
    <col min="5122" max="5146" width="11.28515625" style="113" customWidth="1"/>
    <col min="5147" max="5165" width="6.7109375" style="113" customWidth="1"/>
    <col min="5166" max="5376" width="8.85546875" style="113"/>
    <col min="5377" max="5377" width="13.42578125" style="113" customWidth="1"/>
    <col min="5378" max="5402" width="11.28515625" style="113" customWidth="1"/>
    <col min="5403" max="5421" width="6.7109375" style="113" customWidth="1"/>
    <col min="5422" max="5632" width="8.85546875" style="113"/>
    <col min="5633" max="5633" width="13.42578125" style="113" customWidth="1"/>
    <col min="5634" max="5658" width="11.28515625" style="113" customWidth="1"/>
    <col min="5659" max="5677" width="6.7109375" style="113" customWidth="1"/>
    <col min="5678" max="5888" width="8.85546875" style="113"/>
    <col min="5889" max="5889" width="13.42578125" style="113" customWidth="1"/>
    <col min="5890" max="5914" width="11.28515625" style="113" customWidth="1"/>
    <col min="5915" max="5933" width="6.7109375" style="113" customWidth="1"/>
    <col min="5934" max="6144" width="8.85546875" style="113"/>
    <col min="6145" max="6145" width="13.42578125" style="113" customWidth="1"/>
    <col min="6146" max="6170" width="11.28515625" style="113" customWidth="1"/>
    <col min="6171" max="6189" width="6.7109375" style="113" customWidth="1"/>
    <col min="6190" max="6400" width="8.85546875" style="113"/>
    <col min="6401" max="6401" width="13.42578125" style="113" customWidth="1"/>
    <col min="6402" max="6426" width="11.28515625" style="113" customWidth="1"/>
    <col min="6427" max="6445" width="6.7109375" style="113" customWidth="1"/>
    <col min="6446" max="6656" width="8.85546875" style="113"/>
    <col min="6657" max="6657" width="13.42578125" style="113" customWidth="1"/>
    <col min="6658" max="6682" width="11.28515625" style="113" customWidth="1"/>
    <col min="6683" max="6701" width="6.7109375" style="113" customWidth="1"/>
    <col min="6702" max="6912" width="8.85546875" style="113"/>
    <col min="6913" max="6913" width="13.42578125" style="113" customWidth="1"/>
    <col min="6914" max="6938" width="11.28515625" style="113" customWidth="1"/>
    <col min="6939" max="6957" width="6.7109375" style="113" customWidth="1"/>
    <col min="6958" max="7168" width="8.85546875" style="113"/>
    <col min="7169" max="7169" width="13.42578125" style="113" customWidth="1"/>
    <col min="7170" max="7194" width="11.28515625" style="113" customWidth="1"/>
    <col min="7195" max="7213" width="6.7109375" style="113" customWidth="1"/>
    <col min="7214" max="7424" width="8.85546875" style="113"/>
    <col min="7425" max="7425" width="13.42578125" style="113" customWidth="1"/>
    <col min="7426" max="7450" width="11.28515625" style="113" customWidth="1"/>
    <col min="7451" max="7469" width="6.7109375" style="113" customWidth="1"/>
    <col min="7470" max="7680" width="8.85546875" style="113"/>
    <col min="7681" max="7681" width="13.42578125" style="113" customWidth="1"/>
    <col min="7682" max="7706" width="11.28515625" style="113" customWidth="1"/>
    <col min="7707" max="7725" width="6.7109375" style="113" customWidth="1"/>
    <col min="7726" max="7936" width="8.85546875" style="113"/>
    <col min="7937" max="7937" width="13.42578125" style="113" customWidth="1"/>
    <col min="7938" max="7962" width="11.28515625" style="113" customWidth="1"/>
    <col min="7963" max="7981" width="6.7109375" style="113" customWidth="1"/>
    <col min="7982" max="8192" width="8.85546875" style="113"/>
    <col min="8193" max="8193" width="13.42578125" style="113" customWidth="1"/>
    <col min="8194" max="8218" width="11.28515625" style="113" customWidth="1"/>
    <col min="8219" max="8237" width="6.7109375" style="113" customWidth="1"/>
    <col min="8238" max="8448" width="8.85546875" style="113"/>
    <col min="8449" max="8449" width="13.42578125" style="113" customWidth="1"/>
    <col min="8450" max="8474" width="11.28515625" style="113" customWidth="1"/>
    <col min="8475" max="8493" width="6.7109375" style="113" customWidth="1"/>
    <col min="8494" max="8704" width="8.85546875" style="113"/>
    <col min="8705" max="8705" width="13.42578125" style="113" customWidth="1"/>
    <col min="8706" max="8730" width="11.28515625" style="113" customWidth="1"/>
    <col min="8731" max="8749" width="6.7109375" style="113" customWidth="1"/>
    <col min="8750" max="8960" width="8.85546875" style="113"/>
    <col min="8961" max="8961" width="13.42578125" style="113" customWidth="1"/>
    <col min="8962" max="8986" width="11.28515625" style="113" customWidth="1"/>
    <col min="8987" max="9005" width="6.7109375" style="113" customWidth="1"/>
    <col min="9006" max="9216" width="8.85546875" style="113"/>
    <col min="9217" max="9217" width="13.42578125" style="113" customWidth="1"/>
    <col min="9218" max="9242" width="11.28515625" style="113" customWidth="1"/>
    <col min="9243" max="9261" width="6.7109375" style="113" customWidth="1"/>
    <col min="9262" max="9472" width="8.85546875" style="113"/>
    <col min="9473" max="9473" width="13.42578125" style="113" customWidth="1"/>
    <col min="9474" max="9498" width="11.28515625" style="113" customWidth="1"/>
    <col min="9499" max="9517" width="6.7109375" style="113" customWidth="1"/>
    <col min="9518" max="9728" width="8.85546875" style="113"/>
    <col min="9729" max="9729" width="13.42578125" style="113" customWidth="1"/>
    <col min="9730" max="9754" width="11.28515625" style="113" customWidth="1"/>
    <col min="9755" max="9773" width="6.7109375" style="113" customWidth="1"/>
    <col min="9774" max="9984" width="8.85546875" style="113"/>
    <col min="9985" max="9985" width="13.42578125" style="113" customWidth="1"/>
    <col min="9986" max="10010" width="11.28515625" style="113" customWidth="1"/>
    <col min="10011" max="10029" width="6.7109375" style="113" customWidth="1"/>
    <col min="10030" max="10240" width="8.85546875" style="113"/>
    <col min="10241" max="10241" width="13.42578125" style="113" customWidth="1"/>
    <col min="10242" max="10266" width="11.28515625" style="113" customWidth="1"/>
    <col min="10267" max="10285" width="6.7109375" style="113" customWidth="1"/>
    <col min="10286" max="10496" width="8.85546875" style="113"/>
    <col min="10497" max="10497" width="13.42578125" style="113" customWidth="1"/>
    <col min="10498" max="10522" width="11.28515625" style="113" customWidth="1"/>
    <col min="10523" max="10541" width="6.7109375" style="113" customWidth="1"/>
    <col min="10542" max="10752" width="8.85546875" style="113"/>
    <col min="10753" max="10753" width="13.42578125" style="113" customWidth="1"/>
    <col min="10754" max="10778" width="11.28515625" style="113" customWidth="1"/>
    <col min="10779" max="10797" width="6.7109375" style="113" customWidth="1"/>
    <col min="10798" max="11008" width="8.85546875" style="113"/>
    <col min="11009" max="11009" width="13.42578125" style="113" customWidth="1"/>
    <col min="11010" max="11034" width="11.28515625" style="113" customWidth="1"/>
    <col min="11035" max="11053" width="6.7109375" style="113" customWidth="1"/>
    <col min="11054" max="11264" width="8.85546875" style="113"/>
    <col min="11265" max="11265" width="13.42578125" style="113" customWidth="1"/>
    <col min="11266" max="11290" width="11.28515625" style="113" customWidth="1"/>
    <col min="11291" max="11309" width="6.7109375" style="113" customWidth="1"/>
    <col min="11310" max="11520" width="8.85546875" style="113"/>
    <col min="11521" max="11521" width="13.42578125" style="113" customWidth="1"/>
    <col min="11522" max="11546" width="11.28515625" style="113" customWidth="1"/>
    <col min="11547" max="11565" width="6.7109375" style="113" customWidth="1"/>
    <col min="11566" max="11776" width="8.85546875" style="113"/>
    <col min="11777" max="11777" width="13.42578125" style="113" customWidth="1"/>
    <col min="11778" max="11802" width="11.28515625" style="113" customWidth="1"/>
    <col min="11803" max="11821" width="6.7109375" style="113" customWidth="1"/>
    <col min="11822" max="12032" width="8.85546875" style="113"/>
    <col min="12033" max="12033" width="13.42578125" style="113" customWidth="1"/>
    <col min="12034" max="12058" width="11.28515625" style="113" customWidth="1"/>
    <col min="12059" max="12077" width="6.7109375" style="113" customWidth="1"/>
    <col min="12078" max="12288" width="8.85546875" style="113"/>
    <col min="12289" max="12289" width="13.42578125" style="113" customWidth="1"/>
    <col min="12290" max="12314" width="11.28515625" style="113" customWidth="1"/>
    <col min="12315" max="12333" width="6.7109375" style="113" customWidth="1"/>
    <col min="12334" max="12544" width="8.85546875" style="113"/>
    <col min="12545" max="12545" width="13.42578125" style="113" customWidth="1"/>
    <col min="12546" max="12570" width="11.28515625" style="113" customWidth="1"/>
    <col min="12571" max="12589" width="6.7109375" style="113" customWidth="1"/>
    <col min="12590" max="12800" width="8.85546875" style="113"/>
    <col min="12801" max="12801" width="13.42578125" style="113" customWidth="1"/>
    <col min="12802" max="12826" width="11.28515625" style="113" customWidth="1"/>
    <col min="12827" max="12845" width="6.7109375" style="113" customWidth="1"/>
    <col min="12846" max="13056" width="8.85546875" style="113"/>
    <col min="13057" max="13057" width="13.42578125" style="113" customWidth="1"/>
    <col min="13058" max="13082" width="11.28515625" style="113" customWidth="1"/>
    <col min="13083" max="13101" width="6.7109375" style="113" customWidth="1"/>
    <col min="13102" max="13312" width="8.85546875" style="113"/>
    <col min="13313" max="13313" width="13.42578125" style="113" customWidth="1"/>
    <col min="13314" max="13338" width="11.28515625" style="113" customWidth="1"/>
    <col min="13339" max="13357" width="6.7109375" style="113" customWidth="1"/>
    <col min="13358" max="13568" width="8.85546875" style="113"/>
    <col min="13569" max="13569" width="13.42578125" style="113" customWidth="1"/>
    <col min="13570" max="13594" width="11.28515625" style="113" customWidth="1"/>
    <col min="13595" max="13613" width="6.7109375" style="113" customWidth="1"/>
    <col min="13614" max="13824" width="8.85546875" style="113"/>
    <col min="13825" max="13825" width="13.42578125" style="113" customWidth="1"/>
    <col min="13826" max="13850" width="11.28515625" style="113" customWidth="1"/>
    <col min="13851" max="13869" width="6.7109375" style="113" customWidth="1"/>
    <col min="13870" max="14080" width="8.85546875" style="113"/>
    <col min="14081" max="14081" width="13.42578125" style="113" customWidth="1"/>
    <col min="14082" max="14106" width="11.28515625" style="113" customWidth="1"/>
    <col min="14107" max="14125" width="6.7109375" style="113" customWidth="1"/>
    <col min="14126" max="14336" width="8.85546875" style="113"/>
    <col min="14337" max="14337" width="13.42578125" style="113" customWidth="1"/>
    <col min="14338" max="14362" width="11.28515625" style="113" customWidth="1"/>
    <col min="14363" max="14381" width="6.7109375" style="113" customWidth="1"/>
    <col min="14382" max="14592" width="8.85546875" style="113"/>
    <col min="14593" max="14593" width="13.42578125" style="113" customWidth="1"/>
    <col min="14594" max="14618" width="11.28515625" style="113" customWidth="1"/>
    <col min="14619" max="14637" width="6.7109375" style="113" customWidth="1"/>
    <col min="14638" max="14848" width="8.85546875" style="113"/>
    <col min="14849" max="14849" width="13.42578125" style="113" customWidth="1"/>
    <col min="14850" max="14874" width="11.28515625" style="113" customWidth="1"/>
    <col min="14875" max="14893" width="6.7109375" style="113" customWidth="1"/>
    <col min="14894" max="15104" width="8.85546875" style="113"/>
    <col min="15105" max="15105" width="13.42578125" style="113" customWidth="1"/>
    <col min="15106" max="15130" width="11.28515625" style="113" customWidth="1"/>
    <col min="15131" max="15149" width="6.7109375" style="113" customWidth="1"/>
    <col min="15150" max="15360" width="8.85546875" style="113"/>
    <col min="15361" max="15361" width="13.42578125" style="113" customWidth="1"/>
    <col min="15362" max="15386" width="11.28515625" style="113" customWidth="1"/>
    <col min="15387" max="15405" width="6.7109375" style="113" customWidth="1"/>
    <col min="15406" max="15616" width="8.85546875" style="113"/>
    <col min="15617" max="15617" width="13.42578125" style="113" customWidth="1"/>
    <col min="15618" max="15642" width="11.28515625" style="113" customWidth="1"/>
    <col min="15643" max="15661" width="6.7109375" style="113" customWidth="1"/>
    <col min="15662" max="15872" width="8.85546875" style="113"/>
    <col min="15873" max="15873" width="13.42578125" style="113" customWidth="1"/>
    <col min="15874" max="15898" width="11.28515625" style="113" customWidth="1"/>
    <col min="15899" max="15917" width="6.7109375" style="113" customWidth="1"/>
    <col min="15918" max="16128" width="8.85546875" style="113"/>
    <col min="16129" max="16129" width="13.42578125" style="113" customWidth="1"/>
    <col min="16130" max="16154" width="11.28515625" style="113" customWidth="1"/>
    <col min="16155" max="16173" width="6.7109375" style="113" customWidth="1"/>
    <col min="16174" max="16384" width="8.85546875" style="113"/>
  </cols>
  <sheetData>
    <row r="1" spans="1:49" ht="13.5" customHeight="1" x14ac:dyDescent="0.15">
      <c r="A1" s="110" t="s">
        <v>127</v>
      </c>
      <c r="D1" s="113" t="s">
        <v>128</v>
      </c>
      <c r="E1" s="534" t="s">
        <v>129</v>
      </c>
      <c r="F1" s="125"/>
      <c r="H1" s="534" t="s">
        <v>130</v>
      </c>
      <c r="I1" s="987"/>
      <c r="J1" s="988"/>
      <c r="L1" s="126"/>
      <c r="M1" s="126"/>
      <c r="N1" s="127"/>
      <c r="Q1" s="989" t="s">
        <v>1</v>
      </c>
      <c r="R1" s="990"/>
      <c r="S1" s="534"/>
      <c r="Y1" s="532" t="s">
        <v>340</v>
      </c>
      <c r="AR1" s="991"/>
      <c r="AS1" s="991"/>
      <c r="AT1" s="991"/>
      <c r="AV1" s="128"/>
      <c r="AW1" s="128"/>
    </row>
    <row r="2" spans="1:49" ht="13.5" customHeight="1" thickBot="1" x14ac:dyDescent="0.2">
      <c r="A2" s="110" t="s">
        <v>131</v>
      </c>
      <c r="E2" s="112" t="s">
        <v>102</v>
      </c>
      <c r="L2" s="112"/>
    </row>
    <row r="3" spans="1:49" ht="13.5" customHeight="1" thickTop="1" thickBot="1" x14ac:dyDescent="0.2">
      <c r="A3" s="129"/>
      <c r="B3" s="992" t="s">
        <v>132</v>
      </c>
      <c r="C3" s="993"/>
      <c r="D3" s="993"/>
      <c r="E3" s="993"/>
      <c r="F3" s="994"/>
      <c r="G3" s="992" t="s">
        <v>123</v>
      </c>
      <c r="H3" s="993"/>
      <c r="I3" s="993"/>
      <c r="J3" s="993"/>
      <c r="K3" s="993"/>
      <c r="L3" s="993"/>
      <c r="M3" s="993"/>
      <c r="N3" s="994"/>
      <c r="O3" s="992" t="s">
        <v>125</v>
      </c>
      <c r="P3" s="993"/>
      <c r="Q3" s="993"/>
      <c r="R3" s="994"/>
      <c r="S3" s="995" t="s">
        <v>133</v>
      </c>
    </row>
    <row r="4" spans="1:49" ht="13.5" customHeight="1" thickTop="1" x14ac:dyDescent="0.15">
      <c r="A4" s="130"/>
      <c r="B4" s="998" t="s">
        <v>134</v>
      </c>
      <c r="C4" s="999"/>
      <c r="D4" s="999" t="s">
        <v>135</v>
      </c>
      <c r="E4" s="1002" t="s">
        <v>136</v>
      </c>
      <c r="F4" s="1003"/>
      <c r="G4" s="1002" t="s">
        <v>137</v>
      </c>
      <c r="H4" s="1004"/>
      <c r="I4" s="1004"/>
      <c r="J4" s="1003"/>
      <c r="K4" s="1002" t="s">
        <v>138</v>
      </c>
      <c r="L4" s="1004"/>
      <c r="M4" s="1004"/>
      <c r="N4" s="1003"/>
      <c r="O4" s="1002" t="s">
        <v>139</v>
      </c>
      <c r="P4" s="1004"/>
      <c r="Q4" s="1004"/>
      <c r="R4" s="1003"/>
      <c r="S4" s="996"/>
    </row>
    <row r="5" spans="1:49" ht="13.5" customHeight="1" x14ac:dyDescent="0.15">
      <c r="A5" s="130"/>
      <c r="B5" s="1000"/>
      <c r="C5" s="1001"/>
      <c r="D5" s="1001"/>
      <c r="E5" s="1005" t="s">
        <v>140</v>
      </c>
      <c r="F5" s="1006"/>
      <c r="G5" s="1007" t="s">
        <v>141</v>
      </c>
      <c r="H5" s="1008"/>
      <c r="I5" s="1010" t="s">
        <v>142</v>
      </c>
      <c r="J5" s="1011"/>
      <c r="K5" s="1007" t="s">
        <v>143</v>
      </c>
      <c r="L5" s="1008"/>
      <c r="M5" s="1010" t="s">
        <v>142</v>
      </c>
      <c r="N5" s="1011"/>
      <c r="O5" s="1007" t="s">
        <v>144</v>
      </c>
      <c r="P5" s="1008"/>
      <c r="Q5" s="1010" t="s">
        <v>142</v>
      </c>
      <c r="R5" s="1011"/>
      <c r="S5" s="996"/>
    </row>
    <row r="6" spans="1:49" ht="13.5" customHeight="1" x14ac:dyDescent="0.15">
      <c r="A6" s="130"/>
      <c r="B6" s="1000"/>
      <c r="C6" s="1001"/>
      <c r="D6" s="1001"/>
      <c r="E6" s="1002"/>
      <c r="F6" s="1003"/>
      <c r="G6" s="1002"/>
      <c r="H6" s="1009"/>
      <c r="I6" s="1012"/>
      <c r="J6" s="1013"/>
      <c r="K6" s="1002"/>
      <c r="L6" s="1009"/>
      <c r="M6" s="1012"/>
      <c r="N6" s="1013"/>
      <c r="O6" s="1002"/>
      <c r="P6" s="1009"/>
      <c r="Q6" s="1012"/>
      <c r="R6" s="1013"/>
      <c r="S6" s="996"/>
    </row>
    <row r="7" spans="1:49" ht="13.5" customHeight="1" thickBot="1" x14ac:dyDescent="0.2">
      <c r="A7" s="131"/>
      <c r="B7" s="132" t="s">
        <v>145</v>
      </c>
      <c r="C7" s="133" t="s">
        <v>146</v>
      </c>
      <c r="D7" s="133" t="s">
        <v>147</v>
      </c>
      <c r="E7" s="132" t="s">
        <v>145</v>
      </c>
      <c r="F7" s="134" t="s">
        <v>146</v>
      </c>
      <c r="G7" s="527" t="s">
        <v>145</v>
      </c>
      <c r="H7" s="135" t="s">
        <v>146</v>
      </c>
      <c r="I7" s="135" t="s">
        <v>145</v>
      </c>
      <c r="J7" s="535" t="s">
        <v>146</v>
      </c>
      <c r="K7" s="527" t="s">
        <v>145</v>
      </c>
      <c r="L7" s="135" t="s">
        <v>146</v>
      </c>
      <c r="M7" s="135" t="s">
        <v>145</v>
      </c>
      <c r="N7" s="136" t="s">
        <v>146</v>
      </c>
      <c r="O7" s="527" t="s">
        <v>145</v>
      </c>
      <c r="P7" s="135" t="s">
        <v>146</v>
      </c>
      <c r="Q7" s="135" t="s">
        <v>145</v>
      </c>
      <c r="R7" s="535" t="s">
        <v>146</v>
      </c>
      <c r="S7" s="997"/>
    </row>
    <row r="8" spans="1:49" ht="13.5" customHeight="1" thickTop="1" x14ac:dyDescent="0.15">
      <c r="A8" s="137" t="s">
        <v>148</v>
      </c>
      <c r="B8" s="138"/>
      <c r="C8" s="139"/>
      <c r="D8" s="139"/>
      <c r="E8" s="138"/>
      <c r="F8" s="140"/>
      <c r="G8" s="138"/>
      <c r="H8" s="139"/>
      <c r="I8" s="139"/>
      <c r="J8" s="139"/>
      <c r="K8" s="138"/>
      <c r="L8" s="139"/>
      <c r="M8" s="139"/>
      <c r="N8" s="139"/>
      <c r="O8" s="138"/>
      <c r="P8" s="139"/>
      <c r="Q8" s="139"/>
      <c r="R8" s="139"/>
      <c r="S8" s="141"/>
    </row>
    <row r="9" spans="1:49" ht="13.5" customHeight="1" x14ac:dyDescent="0.15">
      <c r="A9" s="142"/>
      <c r="B9" s="143"/>
      <c r="C9" s="144"/>
      <c r="D9" s="145"/>
      <c r="E9" s="146">
        <f>+B9*D9</f>
        <v>0</v>
      </c>
      <c r="F9" s="147">
        <f t="shared" ref="F9:F18" si="0">+C9*D9</f>
        <v>0</v>
      </c>
      <c r="G9" s="148"/>
      <c r="H9" s="149"/>
      <c r="I9" s="150">
        <f>+G9*$D9</f>
        <v>0</v>
      </c>
      <c r="J9" s="151">
        <f t="shared" ref="I9:J18" si="1">+H9*$D9</f>
        <v>0</v>
      </c>
      <c r="K9" s="152"/>
      <c r="L9" s="153"/>
      <c r="M9" s="154">
        <f t="shared" ref="M9:N18" si="2">+K9*$D9</f>
        <v>0</v>
      </c>
      <c r="N9" s="155">
        <f t="shared" si="2"/>
        <v>0</v>
      </c>
      <c r="O9" s="143">
        <v>0</v>
      </c>
      <c r="P9" s="156">
        <v>0</v>
      </c>
      <c r="Q9" s="157">
        <f t="shared" ref="Q9:R18" si="3">+O9*$D9</f>
        <v>0</v>
      </c>
      <c r="R9" s="147">
        <f t="shared" si="3"/>
        <v>0</v>
      </c>
      <c r="S9" s="158"/>
    </row>
    <row r="10" spans="1:49" ht="13.5" customHeight="1" x14ac:dyDescent="0.15">
      <c r="A10" s="142"/>
      <c r="B10" s="143"/>
      <c r="C10" s="144"/>
      <c r="D10" s="145"/>
      <c r="E10" s="146">
        <f t="shared" ref="E10:E18" si="4">+B10*D10</f>
        <v>0</v>
      </c>
      <c r="F10" s="147">
        <f t="shared" si="0"/>
        <v>0</v>
      </c>
      <c r="G10" s="148"/>
      <c r="H10" s="149"/>
      <c r="I10" s="150">
        <f t="shared" si="1"/>
        <v>0</v>
      </c>
      <c r="J10" s="151">
        <f t="shared" si="1"/>
        <v>0</v>
      </c>
      <c r="K10" s="152"/>
      <c r="L10" s="153"/>
      <c r="M10" s="154">
        <f t="shared" si="2"/>
        <v>0</v>
      </c>
      <c r="N10" s="155">
        <f t="shared" si="2"/>
        <v>0</v>
      </c>
      <c r="O10" s="143"/>
      <c r="P10" s="156"/>
      <c r="Q10" s="157">
        <f t="shared" si="3"/>
        <v>0</v>
      </c>
      <c r="R10" s="147">
        <f t="shared" si="3"/>
        <v>0</v>
      </c>
      <c r="S10" s="158"/>
    </row>
    <row r="11" spans="1:49" ht="13.5" customHeight="1" x14ac:dyDescent="0.15">
      <c r="A11" s="142"/>
      <c r="B11" s="143"/>
      <c r="C11" s="144"/>
      <c r="D11" s="145"/>
      <c r="E11" s="146">
        <f t="shared" si="4"/>
        <v>0</v>
      </c>
      <c r="F11" s="147">
        <f t="shared" si="0"/>
        <v>0</v>
      </c>
      <c r="G11" s="148"/>
      <c r="H11" s="149"/>
      <c r="I11" s="150">
        <f t="shared" si="1"/>
        <v>0</v>
      </c>
      <c r="J11" s="151">
        <f t="shared" si="1"/>
        <v>0</v>
      </c>
      <c r="K11" s="152"/>
      <c r="L11" s="153"/>
      <c r="M11" s="154">
        <f t="shared" si="2"/>
        <v>0</v>
      </c>
      <c r="N11" s="155">
        <f t="shared" si="2"/>
        <v>0</v>
      </c>
      <c r="O11" s="143"/>
      <c r="P11" s="156"/>
      <c r="Q11" s="157">
        <f t="shared" si="3"/>
        <v>0</v>
      </c>
      <c r="R11" s="147">
        <f t="shared" si="3"/>
        <v>0</v>
      </c>
      <c r="S11" s="158"/>
    </row>
    <row r="12" spans="1:49" ht="13.5" customHeight="1" x14ac:dyDescent="0.15">
      <c r="A12" s="142"/>
      <c r="B12" s="143"/>
      <c r="C12" s="144"/>
      <c r="D12" s="145"/>
      <c r="E12" s="146">
        <f t="shared" si="4"/>
        <v>0</v>
      </c>
      <c r="F12" s="147">
        <f t="shared" si="0"/>
        <v>0</v>
      </c>
      <c r="G12" s="148"/>
      <c r="H12" s="149"/>
      <c r="I12" s="150">
        <f t="shared" si="1"/>
        <v>0</v>
      </c>
      <c r="J12" s="151">
        <f t="shared" si="1"/>
        <v>0</v>
      </c>
      <c r="K12" s="152"/>
      <c r="L12" s="153"/>
      <c r="M12" s="154">
        <f t="shared" si="2"/>
        <v>0</v>
      </c>
      <c r="N12" s="155">
        <f t="shared" si="2"/>
        <v>0</v>
      </c>
      <c r="O12" s="143"/>
      <c r="P12" s="156"/>
      <c r="Q12" s="157">
        <f t="shared" si="3"/>
        <v>0</v>
      </c>
      <c r="R12" s="147">
        <f t="shared" si="3"/>
        <v>0</v>
      </c>
      <c r="S12" s="158"/>
    </row>
    <row r="13" spans="1:49" ht="13.5" customHeight="1" x14ac:dyDescent="0.15">
      <c r="A13" s="142"/>
      <c r="B13" s="143"/>
      <c r="C13" s="144"/>
      <c r="D13" s="145"/>
      <c r="E13" s="146">
        <f t="shared" si="4"/>
        <v>0</v>
      </c>
      <c r="F13" s="147">
        <f t="shared" si="0"/>
        <v>0</v>
      </c>
      <c r="G13" s="148"/>
      <c r="H13" s="149"/>
      <c r="I13" s="150">
        <f t="shared" si="1"/>
        <v>0</v>
      </c>
      <c r="J13" s="151">
        <f t="shared" si="1"/>
        <v>0</v>
      </c>
      <c r="K13" s="152"/>
      <c r="L13" s="153"/>
      <c r="M13" s="154">
        <f t="shared" si="2"/>
        <v>0</v>
      </c>
      <c r="N13" s="155">
        <f t="shared" si="2"/>
        <v>0</v>
      </c>
      <c r="O13" s="143"/>
      <c r="P13" s="156"/>
      <c r="Q13" s="157">
        <f t="shared" si="3"/>
        <v>0</v>
      </c>
      <c r="R13" s="147">
        <f t="shared" si="3"/>
        <v>0</v>
      </c>
      <c r="S13" s="158"/>
    </row>
    <row r="14" spans="1:49" ht="13.5" customHeight="1" x14ac:dyDescent="0.15">
      <c r="A14" s="142"/>
      <c r="B14" s="143"/>
      <c r="C14" s="144"/>
      <c r="D14" s="145"/>
      <c r="E14" s="146">
        <f t="shared" si="4"/>
        <v>0</v>
      </c>
      <c r="F14" s="147">
        <f t="shared" si="0"/>
        <v>0</v>
      </c>
      <c r="G14" s="148"/>
      <c r="H14" s="149"/>
      <c r="I14" s="150">
        <f t="shared" si="1"/>
        <v>0</v>
      </c>
      <c r="J14" s="151">
        <f t="shared" si="1"/>
        <v>0</v>
      </c>
      <c r="K14" s="152"/>
      <c r="L14" s="153"/>
      <c r="M14" s="154">
        <f t="shared" si="2"/>
        <v>0</v>
      </c>
      <c r="N14" s="155">
        <f t="shared" si="2"/>
        <v>0</v>
      </c>
      <c r="O14" s="143"/>
      <c r="P14" s="156"/>
      <c r="Q14" s="157">
        <f t="shared" si="3"/>
        <v>0</v>
      </c>
      <c r="R14" s="147">
        <f t="shared" si="3"/>
        <v>0</v>
      </c>
      <c r="S14" s="158"/>
    </row>
    <row r="15" spans="1:49" ht="13.5" customHeight="1" x14ac:dyDescent="0.15">
      <c r="A15" s="142"/>
      <c r="B15" s="143"/>
      <c r="C15" s="144"/>
      <c r="D15" s="145"/>
      <c r="E15" s="146">
        <f t="shared" si="4"/>
        <v>0</v>
      </c>
      <c r="F15" s="147">
        <f t="shared" si="0"/>
        <v>0</v>
      </c>
      <c r="G15" s="148"/>
      <c r="H15" s="149"/>
      <c r="I15" s="150">
        <f t="shared" si="1"/>
        <v>0</v>
      </c>
      <c r="J15" s="151">
        <f t="shared" si="1"/>
        <v>0</v>
      </c>
      <c r="K15" s="152"/>
      <c r="L15" s="153"/>
      <c r="M15" s="154">
        <f t="shared" si="2"/>
        <v>0</v>
      </c>
      <c r="N15" s="155">
        <f t="shared" si="2"/>
        <v>0</v>
      </c>
      <c r="O15" s="143"/>
      <c r="P15" s="156"/>
      <c r="Q15" s="157">
        <f t="shared" si="3"/>
        <v>0</v>
      </c>
      <c r="R15" s="147">
        <f t="shared" si="3"/>
        <v>0</v>
      </c>
      <c r="S15" s="159"/>
    </row>
    <row r="16" spans="1:49" ht="13.5" customHeight="1" x14ac:dyDescent="0.15">
      <c r="A16" s="142"/>
      <c r="B16" s="143"/>
      <c r="C16" s="144"/>
      <c r="D16" s="145"/>
      <c r="E16" s="146">
        <f t="shared" si="4"/>
        <v>0</v>
      </c>
      <c r="F16" s="147">
        <f t="shared" si="0"/>
        <v>0</v>
      </c>
      <c r="G16" s="148"/>
      <c r="H16" s="149"/>
      <c r="I16" s="150">
        <f t="shared" si="1"/>
        <v>0</v>
      </c>
      <c r="J16" s="151">
        <f t="shared" si="1"/>
        <v>0</v>
      </c>
      <c r="K16" s="152"/>
      <c r="L16" s="153"/>
      <c r="M16" s="154">
        <f t="shared" si="2"/>
        <v>0</v>
      </c>
      <c r="N16" s="155">
        <f t="shared" si="2"/>
        <v>0</v>
      </c>
      <c r="O16" s="143"/>
      <c r="P16" s="156"/>
      <c r="Q16" s="157">
        <f t="shared" si="3"/>
        <v>0</v>
      </c>
      <c r="R16" s="147">
        <f t="shared" si="3"/>
        <v>0</v>
      </c>
      <c r="S16" s="158"/>
    </row>
    <row r="17" spans="1:19" ht="13.5" customHeight="1" x14ac:dyDescent="0.15">
      <c r="A17" s="142"/>
      <c r="B17" s="143"/>
      <c r="C17" s="144"/>
      <c r="D17" s="145"/>
      <c r="E17" s="146">
        <f t="shared" si="4"/>
        <v>0</v>
      </c>
      <c r="F17" s="147">
        <f t="shared" si="0"/>
        <v>0</v>
      </c>
      <c r="G17" s="148"/>
      <c r="H17" s="149"/>
      <c r="I17" s="150">
        <f t="shared" si="1"/>
        <v>0</v>
      </c>
      <c r="J17" s="151">
        <f t="shared" si="1"/>
        <v>0</v>
      </c>
      <c r="K17" s="152"/>
      <c r="L17" s="153"/>
      <c r="M17" s="154">
        <f t="shared" si="2"/>
        <v>0</v>
      </c>
      <c r="N17" s="155">
        <f t="shared" si="2"/>
        <v>0</v>
      </c>
      <c r="O17" s="143"/>
      <c r="P17" s="156"/>
      <c r="Q17" s="157">
        <f t="shared" si="3"/>
        <v>0</v>
      </c>
      <c r="R17" s="147">
        <f t="shared" si="3"/>
        <v>0</v>
      </c>
      <c r="S17" s="158"/>
    </row>
    <row r="18" spans="1:19" ht="13.5" customHeight="1" x14ac:dyDescent="0.15">
      <c r="A18" s="142"/>
      <c r="B18" s="143"/>
      <c r="C18" s="144"/>
      <c r="D18" s="145"/>
      <c r="E18" s="146">
        <f t="shared" si="4"/>
        <v>0</v>
      </c>
      <c r="F18" s="147">
        <f t="shared" si="0"/>
        <v>0</v>
      </c>
      <c r="G18" s="148"/>
      <c r="H18" s="149"/>
      <c r="I18" s="150">
        <f t="shared" si="1"/>
        <v>0</v>
      </c>
      <c r="J18" s="151">
        <f t="shared" si="1"/>
        <v>0</v>
      </c>
      <c r="K18" s="152"/>
      <c r="L18" s="153"/>
      <c r="M18" s="154">
        <f t="shared" si="2"/>
        <v>0</v>
      </c>
      <c r="N18" s="155">
        <f t="shared" si="2"/>
        <v>0</v>
      </c>
      <c r="O18" s="143"/>
      <c r="P18" s="156"/>
      <c r="Q18" s="157">
        <f t="shared" si="3"/>
        <v>0</v>
      </c>
      <c r="R18" s="147">
        <f t="shared" si="3"/>
        <v>0</v>
      </c>
      <c r="S18" s="159"/>
    </row>
    <row r="19" spans="1:19" ht="13.5" customHeight="1" thickBot="1" x14ac:dyDescent="0.2">
      <c r="A19" s="160" t="s">
        <v>149</v>
      </c>
      <c r="B19" s="161"/>
      <c r="C19" s="162"/>
      <c r="D19" s="133">
        <f>SUM(D9:D18)</f>
        <v>0</v>
      </c>
      <c r="E19" s="163">
        <f>SUM(E9:E18)</f>
        <v>0</v>
      </c>
      <c r="F19" s="164">
        <f>SUM(F9:F18)</f>
        <v>0</v>
      </c>
      <c r="G19" s="161"/>
      <c r="H19" s="162"/>
      <c r="I19" s="165">
        <f>SUM(I9:I18)</f>
        <v>0</v>
      </c>
      <c r="J19" s="166">
        <f>SUM(J9:J18)</f>
        <v>0</v>
      </c>
      <c r="K19" s="167"/>
      <c r="L19" s="168"/>
      <c r="M19" s="169">
        <f>SUM(M9:M18)</f>
        <v>0</v>
      </c>
      <c r="N19" s="170">
        <f>SUM(N9:N18)</f>
        <v>0</v>
      </c>
      <c r="O19" s="171"/>
      <c r="P19" s="172"/>
      <c r="Q19" s="173">
        <f>SUM(Q9:Q18)</f>
        <v>0</v>
      </c>
      <c r="R19" s="164">
        <f>SUM(R9:R18)</f>
        <v>0</v>
      </c>
      <c r="S19" s="159"/>
    </row>
    <row r="20" spans="1:19" ht="13.5" customHeight="1" thickTop="1" x14ac:dyDescent="0.15">
      <c r="A20" s="174" t="s">
        <v>150</v>
      </c>
      <c r="B20" s="175"/>
      <c r="C20" s="176"/>
      <c r="D20" s="176"/>
      <c r="E20" s="175"/>
      <c r="F20" s="536"/>
      <c r="G20" s="138"/>
      <c r="H20" s="139"/>
      <c r="I20" s="139"/>
      <c r="J20" s="139"/>
      <c r="K20" s="177"/>
      <c r="L20" s="178"/>
      <c r="M20" s="178"/>
      <c r="N20" s="178"/>
      <c r="O20" s="138"/>
      <c r="P20" s="139"/>
      <c r="Q20" s="139"/>
      <c r="R20" s="139"/>
      <c r="S20" s="141"/>
    </row>
    <row r="21" spans="1:19" ht="13.5" customHeight="1" x14ac:dyDescent="0.15">
      <c r="A21" s="142"/>
      <c r="B21" s="143"/>
      <c r="C21" s="144"/>
      <c r="D21" s="145"/>
      <c r="E21" s="146">
        <f t="shared" ref="E21:E30" si="5">+B21*D21</f>
        <v>0</v>
      </c>
      <c r="F21" s="147">
        <f t="shared" ref="F21:F30" si="6">+C21*D21</f>
        <v>0</v>
      </c>
      <c r="G21" s="152"/>
      <c r="H21" s="179"/>
      <c r="I21" s="154">
        <f t="shared" ref="I21:I30" si="7">+D21*G21</f>
        <v>0</v>
      </c>
      <c r="J21" s="155">
        <f t="shared" ref="J21:J30" si="8">+D21*H21</f>
        <v>0</v>
      </c>
      <c r="K21" s="152"/>
      <c r="L21" s="179"/>
      <c r="M21" s="154">
        <f t="shared" ref="M21:N30" si="9">+K21*$D21</f>
        <v>0</v>
      </c>
      <c r="N21" s="155">
        <f t="shared" si="9"/>
        <v>0</v>
      </c>
      <c r="O21" s="180"/>
      <c r="P21" s="181"/>
      <c r="Q21" s="182"/>
      <c r="R21" s="183"/>
      <c r="S21" s="533"/>
    </row>
    <row r="22" spans="1:19" ht="13.5" customHeight="1" x14ac:dyDescent="0.15">
      <c r="A22" s="142"/>
      <c r="B22" s="143"/>
      <c r="C22" s="144"/>
      <c r="D22" s="145"/>
      <c r="E22" s="146">
        <f t="shared" si="5"/>
        <v>0</v>
      </c>
      <c r="F22" s="147">
        <f t="shared" si="6"/>
        <v>0</v>
      </c>
      <c r="G22" s="152"/>
      <c r="H22" s="179"/>
      <c r="I22" s="154">
        <f t="shared" si="7"/>
        <v>0</v>
      </c>
      <c r="J22" s="155">
        <f t="shared" si="8"/>
        <v>0</v>
      </c>
      <c r="K22" s="152"/>
      <c r="L22" s="179"/>
      <c r="M22" s="154">
        <f t="shared" si="9"/>
        <v>0</v>
      </c>
      <c r="N22" s="155">
        <f t="shared" si="9"/>
        <v>0</v>
      </c>
      <c r="O22" s="180"/>
      <c r="P22" s="181"/>
      <c r="Q22" s="182"/>
      <c r="R22" s="183"/>
      <c r="S22" s="533"/>
    </row>
    <row r="23" spans="1:19" ht="13.5" customHeight="1" x14ac:dyDescent="0.15">
      <c r="A23" s="142"/>
      <c r="B23" s="143"/>
      <c r="C23" s="144"/>
      <c r="D23" s="145"/>
      <c r="E23" s="146">
        <f t="shared" si="5"/>
        <v>0</v>
      </c>
      <c r="F23" s="147">
        <f t="shared" si="6"/>
        <v>0</v>
      </c>
      <c r="G23" s="152"/>
      <c r="H23" s="179"/>
      <c r="I23" s="154">
        <f t="shared" si="7"/>
        <v>0</v>
      </c>
      <c r="J23" s="155">
        <f t="shared" si="8"/>
        <v>0</v>
      </c>
      <c r="K23" s="152"/>
      <c r="L23" s="179"/>
      <c r="M23" s="154">
        <f t="shared" si="9"/>
        <v>0</v>
      </c>
      <c r="N23" s="155">
        <f t="shared" si="9"/>
        <v>0</v>
      </c>
      <c r="O23" s="180"/>
      <c r="P23" s="181"/>
      <c r="Q23" s="182"/>
      <c r="R23" s="183"/>
      <c r="S23" s="533"/>
    </row>
    <row r="24" spans="1:19" ht="13.5" customHeight="1" x14ac:dyDescent="0.15">
      <c r="A24" s="142"/>
      <c r="B24" s="143"/>
      <c r="C24" s="144"/>
      <c r="D24" s="145"/>
      <c r="E24" s="146">
        <f t="shared" si="5"/>
        <v>0</v>
      </c>
      <c r="F24" s="147">
        <f t="shared" si="6"/>
        <v>0</v>
      </c>
      <c r="G24" s="152"/>
      <c r="H24" s="179"/>
      <c r="I24" s="154">
        <f t="shared" si="7"/>
        <v>0</v>
      </c>
      <c r="J24" s="155">
        <f t="shared" si="8"/>
        <v>0</v>
      </c>
      <c r="K24" s="152"/>
      <c r="L24" s="179"/>
      <c r="M24" s="154">
        <f t="shared" si="9"/>
        <v>0</v>
      </c>
      <c r="N24" s="155">
        <f t="shared" si="9"/>
        <v>0</v>
      </c>
      <c r="O24" s="180"/>
      <c r="P24" s="181"/>
      <c r="Q24" s="182"/>
      <c r="R24" s="183"/>
      <c r="S24" s="533"/>
    </row>
    <row r="25" spans="1:19" ht="13.5" customHeight="1" x14ac:dyDescent="0.15">
      <c r="A25" s="142"/>
      <c r="B25" s="143"/>
      <c r="C25" s="144"/>
      <c r="D25" s="145"/>
      <c r="E25" s="146">
        <f t="shared" si="5"/>
        <v>0</v>
      </c>
      <c r="F25" s="147">
        <f t="shared" si="6"/>
        <v>0</v>
      </c>
      <c r="G25" s="152"/>
      <c r="H25" s="179"/>
      <c r="I25" s="154">
        <f t="shared" si="7"/>
        <v>0</v>
      </c>
      <c r="J25" s="155">
        <f t="shared" si="8"/>
        <v>0</v>
      </c>
      <c r="K25" s="152"/>
      <c r="L25" s="179"/>
      <c r="M25" s="154">
        <f t="shared" si="9"/>
        <v>0</v>
      </c>
      <c r="N25" s="155">
        <f t="shared" si="9"/>
        <v>0</v>
      </c>
      <c r="O25" s="180"/>
      <c r="P25" s="181"/>
      <c r="Q25" s="182"/>
      <c r="R25" s="183"/>
      <c r="S25" s="533"/>
    </row>
    <row r="26" spans="1:19" ht="13.5" customHeight="1" x14ac:dyDescent="0.15">
      <c r="A26" s="142"/>
      <c r="B26" s="143"/>
      <c r="C26" s="144"/>
      <c r="D26" s="145"/>
      <c r="E26" s="146">
        <f t="shared" si="5"/>
        <v>0</v>
      </c>
      <c r="F26" s="147">
        <f t="shared" si="6"/>
        <v>0</v>
      </c>
      <c r="G26" s="152"/>
      <c r="H26" s="179"/>
      <c r="I26" s="154">
        <f t="shared" si="7"/>
        <v>0</v>
      </c>
      <c r="J26" s="155">
        <f t="shared" si="8"/>
        <v>0</v>
      </c>
      <c r="K26" s="152"/>
      <c r="L26" s="179"/>
      <c r="M26" s="154">
        <f t="shared" si="9"/>
        <v>0</v>
      </c>
      <c r="N26" s="155">
        <f t="shared" si="9"/>
        <v>0</v>
      </c>
      <c r="O26" s="180"/>
      <c r="P26" s="181"/>
      <c r="Q26" s="182"/>
      <c r="R26" s="183"/>
      <c r="S26" s="533"/>
    </row>
    <row r="27" spans="1:19" ht="13.5" customHeight="1" x14ac:dyDescent="0.15">
      <c r="A27" s="142"/>
      <c r="B27" s="143"/>
      <c r="C27" s="144"/>
      <c r="D27" s="145"/>
      <c r="E27" s="146">
        <f t="shared" si="5"/>
        <v>0</v>
      </c>
      <c r="F27" s="147">
        <f t="shared" si="6"/>
        <v>0</v>
      </c>
      <c r="G27" s="152"/>
      <c r="H27" s="179"/>
      <c r="I27" s="154">
        <f t="shared" si="7"/>
        <v>0</v>
      </c>
      <c r="J27" s="155">
        <f t="shared" si="8"/>
        <v>0</v>
      </c>
      <c r="K27" s="152"/>
      <c r="L27" s="179"/>
      <c r="M27" s="154">
        <f t="shared" si="9"/>
        <v>0</v>
      </c>
      <c r="N27" s="155">
        <f t="shared" si="9"/>
        <v>0</v>
      </c>
      <c r="O27" s="180"/>
      <c r="P27" s="181"/>
      <c r="Q27" s="182"/>
      <c r="R27" s="183"/>
      <c r="S27" s="533"/>
    </row>
    <row r="28" spans="1:19" ht="13.5" customHeight="1" x14ac:dyDescent="0.15">
      <c r="A28" s="142"/>
      <c r="B28" s="143"/>
      <c r="C28" s="144"/>
      <c r="D28" s="145"/>
      <c r="E28" s="146">
        <f t="shared" si="5"/>
        <v>0</v>
      </c>
      <c r="F28" s="147">
        <f t="shared" si="6"/>
        <v>0</v>
      </c>
      <c r="G28" s="152"/>
      <c r="H28" s="179"/>
      <c r="I28" s="154">
        <f t="shared" si="7"/>
        <v>0</v>
      </c>
      <c r="J28" s="155">
        <f t="shared" si="8"/>
        <v>0</v>
      </c>
      <c r="K28" s="152"/>
      <c r="L28" s="179"/>
      <c r="M28" s="154">
        <f t="shared" si="9"/>
        <v>0</v>
      </c>
      <c r="N28" s="155">
        <f t="shared" si="9"/>
        <v>0</v>
      </c>
      <c r="O28" s="180"/>
      <c r="P28" s="181"/>
      <c r="Q28" s="182"/>
      <c r="R28" s="183"/>
      <c r="S28" s="533"/>
    </row>
    <row r="29" spans="1:19" ht="13.5" customHeight="1" x14ac:dyDescent="0.15">
      <c r="A29" s="142"/>
      <c r="B29" s="143"/>
      <c r="C29" s="144"/>
      <c r="D29" s="145"/>
      <c r="E29" s="146">
        <f t="shared" si="5"/>
        <v>0</v>
      </c>
      <c r="F29" s="147">
        <f t="shared" si="6"/>
        <v>0</v>
      </c>
      <c r="G29" s="152"/>
      <c r="H29" s="179"/>
      <c r="I29" s="154">
        <f t="shared" si="7"/>
        <v>0</v>
      </c>
      <c r="J29" s="155">
        <f t="shared" si="8"/>
        <v>0</v>
      </c>
      <c r="K29" s="152"/>
      <c r="L29" s="179"/>
      <c r="M29" s="154">
        <f t="shared" si="9"/>
        <v>0</v>
      </c>
      <c r="N29" s="155">
        <f t="shared" si="9"/>
        <v>0</v>
      </c>
      <c r="O29" s="180"/>
      <c r="P29" s="181"/>
      <c r="Q29" s="182"/>
      <c r="R29" s="183"/>
      <c r="S29" s="533"/>
    </row>
    <row r="30" spans="1:19" ht="13.5" customHeight="1" x14ac:dyDescent="0.15">
      <c r="A30" s="142"/>
      <c r="B30" s="143"/>
      <c r="C30" s="144"/>
      <c r="D30" s="145"/>
      <c r="E30" s="146">
        <f t="shared" si="5"/>
        <v>0</v>
      </c>
      <c r="F30" s="147">
        <f t="shared" si="6"/>
        <v>0</v>
      </c>
      <c r="G30" s="152"/>
      <c r="H30" s="179"/>
      <c r="I30" s="154">
        <f t="shared" si="7"/>
        <v>0</v>
      </c>
      <c r="J30" s="155">
        <f t="shared" si="8"/>
        <v>0</v>
      </c>
      <c r="K30" s="152"/>
      <c r="L30" s="179"/>
      <c r="M30" s="154">
        <f t="shared" si="9"/>
        <v>0</v>
      </c>
      <c r="N30" s="155">
        <f t="shared" si="9"/>
        <v>0</v>
      </c>
      <c r="O30" s="180"/>
      <c r="P30" s="181"/>
      <c r="Q30" s="182"/>
      <c r="R30" s="183"/>
      <c r="S30" s="184"/>
    </row>
    <row r="31" spans="1:19" ht="13.5" customHeight="1" thickBot="1" x14ac:dyDescent="0.2">
      <c r="A31" s="160" t="s">
        <v>151</v>
      </c>
      <c r="B31" s="161"/>
      <c r="C31" s="162"/>
      <c r="D31" s="133">
        <f>SUM(D21:D30)</f>
        <v>0</v>
      </c>
      <c r="E31" s="163">
        <f>SUM(E21:E30)</f>
        <v>0</v>
      </c>
      <c r="F31" s="164">
        <f>SUM(F21:F30)</f>
        <v>0</v>
      </c>
      <c r="G31" s="167"/>
      <c r="H31" s="185"/>
      <c r="I31" s="169">
        <f>SUM(I21:I30)</f>
        <v>0</v>
      </c>
      <c r="J31" s="170">
        <f>SUM(J21:J30)</f>
        <v>0</v>
      </c>
      <c r="K31" s="167"/>
      <c r="L31" s="185"/>
      <c r="M31" s="169">
        <f>SUM(M21:M30)</f>
        <v>0</v>
      </c>
      <c r="N31" s="170">
        <f>SUM(N21:N30)</f>
        <v>0</v>
      </c>
      <c r="O31" s="186"/>
      <c r="P31" s="187"/>
      <c r="Q31" s="188"/>
      <c r="R31" s="189"/>
      <c r="S31" s="190"/>
    </row>
    <row r="32" spans="1:19" ht="13.5" customHeight="1" thickTop="1" thickBot="1" x14ac:dyDescent="0.2">
      <c r="A32" s="191" t="s">
        <v>122</v>
      </c>
      <c r="B32" s="192"/>
      <c r="C32" s="193"/>
      <c r="D32" s="194"/>
      <c r="E32" s="192"/>
      <c r="F32" s="195"/>
      <c r="G32" s="192"/>
      <c r="H32" s="193"/>
      <c r="I32" s="196">
        <f>+I19+I31</f>
        <v>0</v>
      </c>
      <c r="J32" s="196">
        <f>+J19+J31</f>
        <v>0</v>
      </c>
      <c r="K32" s="197"/>
      <c r="L32" s="198"/>
      <c r="M32" s="196">
        <f>+M19+M31</f>
        <v>0</v>
      </c>
      <c r="N32" s="196">
        <f>+N19+N31</f>
        <v>0</v>
      </c>
      <c r="O32" s="192"/>
      <c r="P32" s="193"/>
      <c r="Q32" s="199">
        <f>+Q19</f>
        <v>0</v>
      </c>
      <c r="R32" s="200">
        <f>+R19</f>
        <v>0</v>
      </c>
      <c r="S32" s="201"/>
    </row>
    <row r="33" spans="1:38" ht="13.5" customHeight="1" thickTop="1" thickBot="1" x14ac:dyDescent="0.2">
      <c r="A33" s="131" t="s">
        <v>152</v>
      </c>
      <c r="B33" s="202">
        <f>MAX(I32:J32)</f>
        <v>0</v>
      </c>
      <c r="C33" s="203" t="s">
        <v>153</v>
      </c>
      <c r="D33" s="521"/>
      <c r="E33" s="204" t="s">
        <v>852</v>
      </c>
      <c r="F33" s="521"/>
      <c r="G33" s="521"/>
      <c r="H33" s="521"/>
      <c r="I33" s="521"/>
      <c r="J33" s="521"/>
      <c r="K33" s="521"/>
      <c r="L33" s="521"/>
      <c r="M33" s="205"/>
      <c r="N33" s="205"/>
      <c r="O33" s="205"/>
      <c r="P33" s="205"/>
      <c r="Q33" s="521"/>
      <c r="R33" s="521"/>
      <c r="S33" s="522"/>
    </row>
    <row r="34" spans="1:38" ht="13.5" customHeight="1" thickTop="1" x14ac:dyDescent="0.15">
      <c r="A34" s="206" t="s">
        <v>264</v>
      </c>
      <c r="B34" s="207"/>
      <c r="C34" s="208"/>
      <c r="E34" s="112"/>
      <c r="AE34" s="209"/>
      <c r="AF34" s="209"/>
      <c r="AG34" s="209"/>
      <c r="AH34" s="209"/>
      <c r="AI34" s="209"/>
      <c r="AJ34" s="209"/>
      <c r="AK34" s="209"/>
      <c r="AL34" s="209"/>
    </row>
    <row r="35" spans="1:38" ht="13.5" customHeight="1" x14ac:dyDescent="0.15">
      <c r="A35" s="206" t="s">
        <v>730</v>
      </c>
      <c r="B35" s="207"/>
      <c r="C35" s="208"/>
      <c r="E35" s="112"/>
      <c r="AE35" s="209"/>
      <c r="AF35" s="209"/>
      <c r="AG35" s="209"/>
      <c r="AH35" s="209"/>
      <c r="AI35" s="209"/>
      <c r="AJ35" s="209"/>
      <c r="AK35" s="209"/>
      <c r="AL35" s="209"/>
    </row>
    <row r="36" spans="1:38" ht="13.5" customHeight="1" x14ac:dyDescent="0.15">
      <c r="A36" s="206" t="s">
        <v>421</v>
      </c>
      <c r="B36" s="207"/>
      <c r="C36" s="208"/>
      <c r="E36" s="112"/>
      <c r="AE36" s="209"/>
      <c r="AF36" s="209"/>
      <c r="AG36" s="209"/>
      <c r="AH36" s="209"/>
      <c r="AI36" s="209"/>
      <c r="AJ36" s="209"/>
      <c r="AK36" s="209"/>
      <c r="AL36" s="209"/>
    </row>
    <row r="37" spans="1:38" ht="13.5" customHeight="1" x14ac:dyDescent="0.15">
      <c r="A37" s="206" t="s">
        <v>422</v>
      </c>
      <c r="B37" s="207"/>
      <c r="C37" s="208"/>
      <c r="E37" s="112"/>
      <c r="AE37" s="209"/>
      <c r="AF37" s="209"/>
      <c r="AG37" s="209"/>
      <c r="AH37" s="209"/>
      <c r="AI37" s="209"/>
      <c r="AJ37" s="209"/>
      <c r="AK37" s="209"/>
      <c r="AL37" s="209"/>
    </row>
    <row r="38" spans="1:38" ht="13.5" customHeight="1" thickBot="1" x14ac:dyDescent="0.2">
      <c r="A38" s="114" t="s">
        <v>154</v>
      </c>
    </row>
    <row r="39" spans="1:38" ht="13.5" customHeight="1" thickTop="1" thickBot="1" x14ac:dyDescent="0.2">
      <c r="A39" s="210"/>
      <c r="B39" s="211"/>
      <c r="C39" s="212"/>
      <c r="D39" s="1014" t="s">
        <v>155</v>
      </c>
      <c r="E39" s="1014"/>
      <c r="F39" s="1014"/>
      <c r="G39" s="1015"/>
      <c r="H39" s="1016" t="s">
        <v>156</v>
      </c>
      <c r="I39" s="1014"/>
      <c r="J39" s="1014"/>
      <c r="K39" s="1015"/>
      <c r="L39" s="1016" t="s">
        <v>157</v>
      </c>
      <c r="M39" s="1014"/>
      <c r="N39" s="1014"/>
      <c r="O39" s="1015"/>
      <c r="P39" s="1017" t="s">
        <v>121</v>
      </c>
      <c r="Q39" s="1018"/>
      <c r="R39" s="210" t="s">
        <v>133</v>
      </c>
      <c r="S39" s="211"/>
      <c r="T39" s="212"/>
      <c r="V39" s="114" t="s">
        <v>158</v>
      </c>
    </row>
    <row r="40" spans="1:38" ht="13.5" customHeight="1" thickBot="1" x14ac:dyDescent="0.2">
      <c r="A40" s="213"/>
      <c r="B40" s="214"/>
      <c r="C40" s="215"/>
      <c r="D40" s="216" t="s">
        <v>159</v>
      </c>
      <c r="E40" s="217" t="s">
        <v>160</v>
      </c>
      <c r="F40" s="217" t="s">
        <v>161</v>
      </c>
      <c r="G40" s="218" t="s">
        <v>162</v>
      </c>
      <c r="H40" s="217" t="s">
        <v>163</v>
      </c>
      <c r="I40" s="217" t="s">
        <v>164</v>
      </c>
      <c r="J40" s="217" t="s">
        <v>165</v>
      </c>
      <c r="K40" s="218" t="s">
        <v>166</v>
      </c>
      <c r="L40" s="219" t="s">
        <v>167</v>
      </c>
      <c r="M40" s="217" t="s">
        <v>168</v>
      </c>
      <c r="N40" s="217" t="s">
        <v>169</v>
      </c>
      <c r="O40" s="217" t="s">
        <v>170</v>
      </c>
      <c r="P40" s="1019"/>
      <c r="Q40" s="1020"/>
      <c r="R40" s="213"/>
      <c r="S40" s="214"/>
      <c r="T40" s="215"/>
      <c r="V40" s="1021" t="s">
        <v>171</v>
      </c>
      <c r="W40" s="1022"/>
      <c r="X40" s="1023"/>
    </row>
    <row r="41" spans="1:38" ht="13.5" customHeight="1" thickTop="1" x14ac:dyDescent="0.15">
      <c r="A41" s="1024" t="s">
        <v>172</v>
      </c>
      <c r="B41" s="220" t="s">
        <v>145</v>
      </c>
      <c r="C41" s="221" t="s">
        <v>399</v>
      </c>
      <c r="D41" s="1025"/>
      <c r="E41" s="1026"/>
      <c r="F41" s="1026"/>
      <c r="G41" s="1027"/>
      <c r="H41" s="222"/>
      <c r="I41" s="222"/>
      <c r="J41" s="222"/>
      <c r="K41" s="223"/>
      <c r="L41" s="224"/>
      <c r="M41" s="225"/>
      <c r="N41" s="225"/>
      <c r="O41" s="225"/>
      <c r="P41" s="226"/>
      <c r="Q41" s="227"/>
      <c r="R41" s="1028" t="s">
        <v>400</v>
      </c>
      <c r="S41" s="1029"/>
      <c r="T41" s="1030"/>
      <c r="V41" s="1031" t="s">
        <v>155</v>
      </c>
      <c r="W41" s="228" t="s">
        <v>173</v>
      </c>
      <c r="X41" s="229">
        <f>+P59+P62</f>
        <v>0</v>
      </c>
    </row>
    <row r="42" spans="1:38" ht="13.5" customHeight="1" x14ac:dyDescent="0.15">
      <c r="A42" s="998"/>
      <c r="B42" s="176" t="s">
        <v>146</v>
      </c>
      <c r="C42" s="230" t="s">
        <v>401</v>
      </c>
      <c r="D42" s="1033"/>
      <c r="E42" s="1034"/>
      <c r="F42" s="1034"/>
      <c r="G42" s="1035"/>
      <c r="H42" s="1036"/>
      <c r="I42" s="1037"/>
      <c r="J42" s="1037"/>
      <c r="K42" s="1038"/>
      <c r="L42" s="231"/>
      <c r="M42" s="232"/>
      <c r="N42" s="232"/>
      <c r="O42" s="232"/>
      <c r="P42" s="233"/>
      <c r="Q42" s="234"/>
      <c r="R42" s="1039" t="s">
        <v>174</v>
      </c>
      <c r="S42" s="1040"/>
      <c r="T42" s="1041"/>
      <c r="V42" s="1032"/>
      <c r="W42" s="1042" t="s">
        <v>175</v>
      </c>
      <c r="X42" s="235">
        <f>+P60+P63-X44</f>
        <v>0</v>
      </c>
    </row>
    <row r="43" spans="1:38" ht="13.5" customHeight="1" x14ac:dyDescent="0.15">
      <c r="A43" s="1045" t="s">
        <v>176</v>
      </c>
      <c r="B43" s="236" t="s">
        <v>177</v>
      </c>
      <c r="C43" s="237" t="s">
        <v>178</v>
      </c>
      <c r="D43" s="238">
        <v>2</v>
      </c>
      <c r="E43" s="239">
        <v>13</v>
      </c>
      <c r="F43" s="239">
        <v>1</v>
      </c>
      <c r="G43" s="240">
        <v>14</v>
      </c>
      <c r="H43" s="239">
        <v>17</v>
      </c>
      <c r="I43" s="239">
        <v>20</v>
      </c>
      <c r="J43" s="239">
        <v>20</v>
      </c>
      <c r="K43" s="240">
        <v>15</v>
      </c>
      <c r="L43" s="241"/>
      <c r="M43" s="242"/>
      <c r="N43" s="242"/>
      <c r="O43" s="242"/>
      <c r="P43" s="243"/>
      <c r="Q43" s="244"/>
      <c r="R43" s="245"/>
      <c r="S43" s="206"/>
      <c r="T43" s="246"/>
      <c r="V43" s="247" t="s">
        <v>156</v>
      </c>
      <c r="W43" s="1043"/>
      <c r="X43" s="248">
        <f>+Q61+Q64</f>
        <v>0</v>
      </c>
    </row>
    <row r="44" spans="1:38" ht="13.5" customHeight="1" x14ac:dyDescent="0.15">
      <c r="A44" s="1046"/>
      <c r="B44" s="249" t="s">
        <v>179</v>
      </c>
      <c r="C44" s="230" t="s">
        <v>180</v>
      </c>
      <c r="D44" s="1048">
        <v>8</v>
      </c>
      <c r="E44" s="1049"/>
      <c r="F44" s="1049"/>
      <c r="G44" s="1050"/>
      <c r="H44" s="1048">
        <v>8</v>
      </c>
      <c r="I44" s="1049"/>
      <c r="J44" s="1049"/>
      <c r="K44" s="1050"/>
      <c r="L44" s="241"/>
      <c r="M44" s="242"/>
      <c r="N44" s="242"/>
      <c r="O44" s="242"/>
      <c r="P44" s="243"/>
      <c r="Q44" s="244"/>
      <c r="R44" s="245"/>
      <c r="S44" s="206"/>
      <c r="T44" s="246"/>
      <c r="V44" s="250" t="s">
        <v>157</v>
      </c>
      <c r="W44" s="1044"/>
      <c r="X44" s="251">
        <f>SUM(L60:O64)</f>
        <v>0</v>
      </c>
      <c r="Y44" s="252"/>
    </row>
    <row r="45" spans="1:38" ht="13.5" customHeight="1" thickBot="1" x14ac:dyDescent="0.2">
      <c r="A45" s="1046"/>
      <c r="B45" s="1051" t="s">
        <v>145</v>
      </c>
      <c r="C45" s="237" t="s">
        <v>173</v>
      </c>
      <c r="D45" s="253"/>
      <c r="E45" s="254">
        <f>+E43*$D$44</f>
        <v>104</v>
      </c>
      <c r="F45" s="254">
        <f>+F43*$D$44</f>
        <v>8</v>
      </c>
      <c r="G45" s="255">
        <f>+G43*$D$44</f>
        <v>112</v>
      </c>
      <c r="H45" s="256"/>
      <c r="I45" s="256"/>
      <c r="J45" s="256"/>
      <c r="K45" s="257"/>
      <c r="L45" s="256"/>
      <c r="M45" s="256"/>
      <c r="N45" s="256"/>
      <c r="O45" s="256"/>
      <c r="P45" s="258">
        <f>SUM(D45:O45)</f>
        <v>224</v>
      </c>
      <c r="Q45" s="1053">
        <f>+SUM(P45:P46)</f>
        <v>240</v>
      </c>
      <c r="R45" s="259"/>
      <c r="S45" s="260"/>
      <c r="T45" s="237"/>
      <c r="V45" s="1055" t="s">
        <v>121</v>
      </c>
      <c r="W45" s="1056"/>
      <c r="X45" s="261">
        <f>+SUM(Q59:Q64)</f>
        <v>0</v>
      </c>
      <c r="Y45" s="252"/>
    </row>
    <row r="46" spans="1:38" ht="13.5" customHeight="1" thickTop="1" x14ac:dyDescent="0.15">
      <c r="A46" s="1046"/>
      <c r="B46" s="1052"/>
      <c r="C46" s="262" t="s">
        <v>175</v>
      </c>
      <c r="D46" s="263">
        <f>+D43*D44</f>
        <v>16</v>
      </c>
      <c r="E46" s="264"/>
      <c r="F46" s="264"/>
      <c r="G46" s="265"/>
      <c r="H46" s="264"/>
      <c r="I46" s="264"/>
      <c r="J46" s="264"/>
      <c r="K46" s="265"/>
      <c r="L46" s="264"/>
      <c r="M46" s="264"/>
      <c r="N46" s="264"/>
      <c r="O46" s="264"/>
      <c r="P46" s="266">
        <f>SUM(D46:O46)</f>
        <v>16</v>
      </c>
      <c r="Q46" s="1054"/>
      <c r="R46" s="267"/>
      <c r="S46" s="268"/>
      <c r="T46" s="269"/>
      <c r="V46" s="1057" t="s">
        <v>181</v>
      </c>
      <c r="W46" s="1058"/>
      <c r="X46" s="1059"/>
    </row>
    <row r="47" spans="1:38" ht="13.5" customHeight="1" x14ac:dyDescent="0.15">
      <c r="A47" s="1047"/>
      <c r="B47" s="270" t="s">
        <v>146</v>
      </c>
      <c r="C47" s="536" t="s">
        <v>175</v>
      </c>
      <c r="D47" s="271"/>
      <c r="E47" s="272"/>
      <c r="F47" s="272"/>
      <c r="G47" s="273"/>
      <c r="H47" s="274">
        <f>+H43*$H$44</f>
        <v>136</v>
      </c>
      <c r="I47" s="274">
        <f>+I43*$H$44</f>
        <v>160</v>
      </c>
      <c r="J47" s="274">
        <f>+J43*$H$44</f>
        <v>160</v>
      </c>
      <c r="K47" s="275">
        <f>+K43*$H$44</f>
        <v>120</v>
      </c>
      <c r="L47" s="271"/>
      <c r="M47" s="272"/>
      <c r="N47" s="272"/>
      <c r="O47" s="272"/>
      <c r="P47" s="276"/>
      <c r="Q47" s="277">
        <f>+SUM(D47:O47)</f>
        <v>576</v>
      </c>
      <c r="R47" s="278"/>
      <c r="S47" s="279"/>
      <c r="T47" s="230"/>
      <c r="V47" s="1031" t="s">
        <v>155</v>
      </c>
      <c r="W47" s="228" t="s">
        <v>173</v>
      </c>
      <c r="X47" s="229">
        <f>+P65</f>
        <v>0</v>
      </c>
    </row>
    <row r="48" spans="1:38" ht="13.5" customHeight="1" x14ac:dyDescent="0.15">
      <c r="A48" s="1048" t="s">
        <v>182</v>
      </c>
      <c r="B48" s="1049"/>
      <c r="C48" s="1050"/>
      <c r="D48" s="692">
        <v>35</v>
      </c>
      <c r="E48" s="693">
        <v>70</v>
      </c>
      <c r="F48" s="693">
        <v>80</v>
      </c>
      <c r="G48" s="694">
        <v>50</v>
      </c>
      <c r="H48" s="693">
        <v>45</v>
      </c>
      <c r="I48" s="693">
        <v>60</v>
      </c>
      <c r="J48" s="693">
        <v>60</v>
      </c>
      <c r="K48" s="695">
        <v>35</v>
      </c>
      <c r="L48" s="280"/>
      <c r="M48" s="281"/>
      <c r="N48" s="281"/>
      <c r="O48" s="281"/>
      <c r="P48" s="530"/>
      <c r="Q48" s="531"/>
      <c r="R48" s="282"/>
      <c r="S48" s="283"/>
      <c r="T48" s="284"/>
      <c r="V48" s="1065"/>
      <c r="W48" s="691"/>
      <c r="X48" s="235">
        <f>+P65</f>
        <v>0</v>
      </c>
    </row>
    <row r="49" spans="1:25" ht="13.5" customHeight="1" x14ac:dyDescent="0.15">
      <c r="A49" s="1045" t="s">
        <v>183</v>
      </c>
      <c r="B49" s="1051" t="s">
        <v>145</v>
      </c>
      <c r="C49" s="237" t="s">
        <v>173</v>
      </c>
      <c r="D49" s="253"/>
      <c r="E49" s="285">
        <f>+E45*E48/100</f>
        <v>72.8</v>
      </c>
      <c r="F49" s="285">
        <f>+F45*F48/100</f>
        <v>6.4</v>
      </c>
      <c r="G49" s="286">
        <f>+G45*G48/100</f>
        <v>56</v>
      </c>
      <c r="H49" s="256"/>
      <c r="I49" s="256"/>
      <c r="J49" s="256"/>
      <c r="K49" s="257"/>
      <c r="L49" s="256"/>
      <c r="M49" s="256"/>
      <c r="N49" s="256"/>
      <c r="O49" s="256"/>
      <c r="P49" s="258">
        <f>SUM(D49:O49)</f>
        <v>135.19999999999999</v>
      </c>
      <c r="Q49" s="1053">
        <f>+SUM(P49:P50)</f>
        <v>140.79999999999998</v>
      </c>
      <c r="R49" s="259"/>
      <c r="S49" s="260"/>
      <c r="T49" s="237"/>
      <c r="V49" s="1032"/>
      <c r="W49" s="1042" t="s">
        <v>175</v>
      </c>
      <c r="X49" s="235">
        <f>+P66</f>
        <v>0</v>
      </c>
    </row>
    <row r="50" spans="1:25" ht="13.5" customHeight="1" x14ac:dyDescent="0.15">
      <c r="A50" s="1066"/>
      <c r="B50" s="1052"/>
      <c r="C50" s="262" t="s">
        <v>175</v>
      </c>
      <c r="D50" s="287">
        <f>+D48*D46/100</f>
        <v>5.6</v>
      </c>
      <c r="E50" s="264"/>
      <c r="F50" s="264"/>
      <c r="G50" s="265"/>
      <c r="H50" s="264"/>
      <c r="I50" s="264"/>
      <c r="J50" s="264"/>
      <c r="K50" s="265"/>
      <c r="L50" s="264"/>
      <c r="M50" s="264"/>
      <c r="N50" s="264"/>
      <c r="O50" s="264"/>
      <c r="P50" s="266">
        <f>SUM(D50:O50)</f>
        <v>5.6</v>
      </c>
      <c r="Q50" s="1054"/>
      <c r="R50" s="267"/>
      <c r="S50" s="268"/>
      <c r="T50" s="269"/>
      <c r="V50" s="247" t="s">
        <v>156</v>
      </c>
      <c r="W50" s="1044"/>
      <c r="X50" s="248">
        <f>+Q67</f>
        <v>0</v>
      </c>
    </row>
    <row r="51" spans="1:25" ht="13.5" customHeight="1" thickBot="1" x14ac:dyDescent="0.2">
      <c r="A51" s="998"/>
      <c r="B51" s="270" t="s">
        <v>146</v>
      </c>
      <c r="C51" s="536" t="s">
        <v>175</v>
      </c>
      <c r="D51" s="271"/>
      <c r="E51" s="272"/>
      <c r="F51" s="272"/>
      <c r="G51" s="273"/>
      <c r="H51" s="529">
        <f>+H47*H48/100</f>
        <v>61.2</v>
      </c>
      <c r="I51" s="529">
        <f>+I47*I48/100</f>
        <v>96</v>
      </c>
      <c r="J51" s="529">
        <f>+J47*J48/100</f>
        <v>96</v>
      </c>
      <c r="K51" s="288">
        <f>+K47*K48/100</f>
        <v>42</v>
      </c>
      <c r="L51" s="271"/>
      <c r="M51" s="272"/>
      <c r="N51" s="272"/>
      <c r="O51" s="272"/>
      <c r="P51" s="276"/>
      <c r="Q51" s="277">
        <f>+SUM(D51:O51)</f>
        <v>295.2</v>
      </c>
      <c r="R51" s="278"/>
      <c r="S51" s="279"/>
      <c r="T51" s="230"/>
      <c r="V51" s="1055" t="s">
        <v>121</v>
      </c>
      <c r="W51" s="1056"/>
      <c r="X51" s="261">
        <f>SUM(X47:X50)</f>
        <v>0</v>
      </c>
    </row>
    <row r="52" spans="1:25" ht="13.5" customHeight="1" thickTop="1" thickBot="1" x14ac:dyDescent="0.2">
      <c r="A52" s="1060" t="s">
        <v>185</v>
      </c>
      <c r="B52" s="1051" t="s">
        <v>145</v>
      </c>
      <c r="C52" s="237" t="s">
        <v>173</v>
      </c>
      <c r="D52" s="253"/>
      <c r="E52" s="285">
        <f>+D41*E49</f>
        <v>0</v>
      </c>
      <c r="F52" s="285">
        <f>+D41*F49</f>
        <v>0</v>
      </c>
      <c r="G52" s="286">
        <f>+D41*G49</f>
        <v>0</v>
      </c>
      <c r="H52" s="256"/>
      <c r="I52" s="256"/>
      <c r="J52" s="256"/>
      <c r="K52" s="257"/>
      <c r="L52" s="256"/>
      <c r="M52" s="256"/>
      <c r="N52" s="256"/>
      <c r="O52" s="256"/>
      <c r="P52" s="258">
        <f>SUM(D52:O52)</f>
        <v>0</v>
      </c>
      <c r="Q52" s="1053">
        <f>+SUM(P52:P53)</f>
        <v>0</v>
      </c>
      <c r="R52" s="259"/>
      <c r="S52" s="260"/>
      <c r="T52" s="237"/>
      <c r="V52" s="1063" t="s">
        <v>184</v>
      </c>
      <c r="W52" s="1067"/>
      <c r="X52" s="1068"/>
    </row>
    <row r="53" spans="1:25" ht="13.5" customHeight="1" x14ac:dyDescent="0.15">
      <c r="A53" s="1000"/>
      <c r="B53" s="1052"/>
      <c r="C53" s="262" t="s">
        <v>175</v>
      </c>
      <c r="D53" s="287">
        <f>+D41*D50</f>
        <v>0</v>
      </c>
      <c r="E53" s="264"/>
      <c r="F53" s="264"/>
      <c r="G53" s="265"/>
      <c r="H53" s="264"/>
      <c r="I53" s="264"/>
      <c r="J53" s="264"/>
      <c r="K53" s="265"/>
      <c r="L53" s="264"/>
      <c r="M53" s="264"/>
      <c r="N53" s="264"/>
      <c r="O53" s="264"/>
      <c r="P53" s="266">
        <f>SUM(D53:O53)</f>
        <v>0</v>
      </c>
      <c r="Q53" s="1054"/>
      <c r="R53" s="267"/>
      <c r="S53" s="268"/>
      <c r="T53" s="269"/>
      <c r="V53" s="1061" t="s">
        <v>155</v>
      </c>
      <c r="W53" s="1062"/>
      <c r="X53" s="289">
        <f>+X41+X42+X47+X49</f>
        <v>0</v>
      </c>
    </row>
    <row r="54" spans="1:25" ht="13.5" customHeight="1" thickBot="1" x14ac:dyDescent="0.2">
      <c r="A54" s="1000"/>
      <c r="B54" s="290" t="s">
        <v>146</v>
      </c>
      <c r="C54" s="291" t="s">
        <v>175</v>
      </c>
      <c r="D54" s="292"/>
      <c r="E54" s="293"/>
      <c r="F54" s="293"/>
      <c r="G54" s="294"/>
      <c r="H54" s="295">
        <f>+$H$42*H51</f>
        <v>0</v>
      </c>
      <c r="I54" s="295">
        <f>+$H$42*I51</f>
        <v>0</v>
      </c>
      <c r="J54" s="295">
        <f>+$H$42*J51</f>
        <v>0</v>
      </c>
      <c r="K54" s="296">
        <f>+$H$42*K51</f>
        <v>0</v>
      </c>
      <c r="L54" s="271"/>
      <c r="M54" s="272"/>
      <c r="N54" s="272"/>
      <c r="O54" s="272"/>
      <c r="P54" s="276"/>
      <c r="Q54" s="297">
        <f>+SUM(D54:O54)</f>
        <v>0</v>
      </c>
      <c r="R54" s="278"/>
      <c r="S54" s="279"/>
      <c r="T54" s="230"/>
      <c r="V54" s="1055" t="s">
        <v>156</v>
      </c>
      <c r="W54" s="1056"/>
      <c r="X54" s="261">
        <f>+X43+X50</f>
        <v>0</v>
      </c>
    </row>
    <row r="55" spans="1:25" ht="13.5" customHeight="1" thickTop="1" thickBot="1" x14ac:dyDescent="0.2">
      <c r="A55" s="1060" t="s">
        <v>186</v>
      </c>
      <c r="B55" s="1092" t="s">
        <v>145</v>
      </c>
      <c r="C55" s="299" t="s">
        <v>173</v>
      </c>
      <c r="D55" s="253"/>
      <c r="E55" s="254">
        <f>31*24-E45</f>
        <v>640</v>
      </c>
      <c r="F55" s="254">
        <f>31*24-F45</f>
        <v>736</v>
      </c>
      <c r="G55" s="255">
        <f>30*24-G45</f>
        <v>608</v>
      </c>
      <c r="H55" s="256"/>
      <c r="I55" s="256"/>
      <c r="J55" s="256"/>
      <c r="K55" s="257"/>
      <c r="L55" s="300"/>
      <c r="M55" s="301"/>
      <c r="N55" s="301"/>
      <c r="O55" s="301"/>
      <c r="P55" s="302">
        <f>SUM(D55:O55)</f>
        <v>1984</v>
      </c>
      <c r="Q55" s="303"/>
      <c r="R55" s="304"/>
      <c r="S55" s="260"/>
      <c r="T55" s="237"/>
      <c r="V55" s="1063" t="s">
        <v>121</v>
      </c>
      <c r="W55" s="1064"/>
      <c r="X55" s="298">
        <f>SUM(X53:X54)</f>
        <v>0</v>
      </c>
    </row>
    <row r="56" spans="1:25" ht="13.5" customHeight="1" x14ac:dyDescent="0.15">
      <c r="A56" s="1000"/>
      <c r="B56" s="1093"/>
      <c r="C56" s="262" t="s">
        <v>175</v>
      </c>
      <c r="D56" s="263">
        <f>30*24-D46</f>
        <v>704</v>
      </c>
      <c r="E56" s="264"/>
      <c r="F56" s="264"/>
      <c r="G56" s="265"/>
      <c r="H56" s="264"/>
      <c r="I56" s="264"/>
      <c r="J56" s="264"/>
      <c r="K56" s="265"/>
      <c r="L56" s="1094">
        <f>30*24</f>
        <v>720</v>
      </c>
      <c r="M56" s="1095">
        <f>31*24</f>
        <v>744</v>
      </c>
      <c r="N56" s="1095">
        <f>31*24</f>
        <v>744</v>
      </c>
      <c r="O56" s="1095">
        <f>30*24</f>
        <v>720</v>
      </c>
      <c r="P56" s="1077">
        <f>SUM(D56:O57)</f>
        <v>5960</v>
      </c>
      <c r="Q56" s="305"/>
      <c r="R56" s="267"/>
      <c r="S56" s="268"/>
      <c r="T56" s="269"/>
    </row>
    <row r="57" spans="1:25" ht="13.5" customHeight="1" x14ac:dyDescent="0.15">
      <c r="A57" s="1000"/>
      <c r="B57" s="270" t="s">
        <v>146</v>
      </c>
      <c r="C57" s="536" t="s">
        <v>175</v>
      </c>
      <c r="D57" s="271"/>
      <c r="E57" s="272"/>
      <c r="F57" s="272"/>
      <c r="G57" s="273"/>
      <c r="H57" s="274">
        <f>31*24-H47</f>
        <v>608</v>
      </c>
      <c r="I57" s="274">
        <f>31*24-I47</f>
        <v>584</v>
      </c>
      <c r="J57" s="274">
        <f>28*24-J47</f>
        <v>512</v>
      </c>
      <c r="K57" s="275">
        <f>31*24-K47</f>
        <v>624</v>
      </c>
      <c r="L57" s="1074"/>
      <c r="M57" s="1076"/>
      <c r="N57" s="1076"/>
      <c r="O57" s="1076"/>
      <c r="P57" s="1078"/>
      <c r="Q57" s="306"/>
      <c r="R57" s="278"/>
      <c r="S57" s="279"/>
      <c r="T57" s="230"/>
    </row>
    <row r="58" spans="1:25" ht="13.5" customHeight="1" x14ac:dyDescent="0.15">
      <c r="A58" s="1079" t="s">
        <v>187</v>
      </c>
      <c r="B58" s="1080"/>
      <c r="C58" s="536" t="s">
        <v>402</v>
      </c>
      <c r="D58" s="1081">
        <f>IF(E19&gt;0,I19/E19,0)</f>
        <v>0</v>
      </c>
      <c r="E58" s="1082"/>
      <c r="F58" s="1082"/>
      <c r="G58" s="1083"/>
      <c r="H58" s="1084">
        <f>IF(F19&gt;0,J19/F19,0)</f>
        <v>0</v>
      </c>
      <c r="I58" s="1085"/>
      <c r="J58" s="1085"/>
      <c r="K58" s="1086"/>
      <c r="L58" s="307"/>
      <c r="M58" s="308"/>
      <c r="N58" s="308"/>
      <c r="O58" s="308"/>
      <c r="P58" s="233"/>
      <c r="Q58" s="234"/>
      <c r="R58" s="1087"/>
      <c r="S58" s="1088"/>
      <c r="T58" s="1089"/>
    </row>
    <row r="59" spans="1:25" ht="13.5" customHeight="1" thickBot="1" x14ac:dyDescent="0.2">
      <c r="A59" s="1045" t="s">
        <v>189</v>
      </c>
      <c r="B59" s="1051" t="s">
        <v>145</v>
      </c>
      <c r="C59" s="237" t="s">
        <v>173</v>
      </c>
      <c r="D59" s="253"/>
      <c r="E59" s="228">
        <f>+E52*1000*$D$58+E55*$M$19</f>
        <v>0</v>
      </c>
      <c r="F59" s="228">
        <f>+F52*1000*$D$58+F55*$M$19</f>
        <v>0</v>
      </c>
      <c r="G59" s="309">
        <f>+G52*1000*$D$58+G55*$M$19</f>
        <v>0</v>
      </c>
      <c r="H59" s="256"/>
      <c r="I59" s="256"/>
      <c r="J59" s="256"/>
      <c r="K59" s="257"/>
      <c r="L59" s="310"/>
      <c r="M59" s="310"/>
      <c r="N59" s="310"/>
      <c r="O59" s="310"/>
      <c r="P59" s="311">
        <f>SUM(D59:O59)</f>
        <v>0</v>
      </c>
      <c r="Q59" s="1071">
        <f>+SUM(P59:P60)</f>
        <v>0</v>
      </c>
      <c r="R59" s="304"/>
      <c r="S59" s="260"/>
      <c r="T59" s="237"/>
      <c r="V59" s="114" t="s">
        <v>188</v>
      </c>
    </row>
    <row r="60" spans="1:25" ht="13.5" customHeight="1" x14ac:dyDescent="0.15">
      <c r="A60" s="1066"/>
      <c r="B60" s="1052"/>
      <c r="C60" s="262" t="s">
        <v>175</v>
      </c>
      <c r="D60" s="312">
        <f>+D53*1000*$D$58+D56*M19</f>
        <v>0</v>
      </c>
      <c r="E60" s="264"/>
      <c r="F60" s="264"/>
      <c r="G60" s="265"/>
      <c r="H60" s="264"/>
      <c r="I60" s="264"/>
      <c r="J60" s="264"/>
      <c r="K60" s="265"/>
      <c r="L60" s="1090">
        <f>+L56*$M$19</f>
        <v>0</v>
      </c>
      <c r="M60" s="1042">
        <f>+M56*$M$19</f>
        <v>0</v>
      </c>
      <c r="N60" s="1042">
        <f>+N56*$M$19</f>
        <v>0</v>
      </c>
      <c r="O60" s="1042">
        <f>+O56*$M$19</f>
        <v>0</v>
      </c>
      <c r="P60" s="313">
        <f>SUM(D60:O60)</f>
        <v>0</v>
      </c>
      <c r="Q60" s="1072"/>
      <c r="R60" s="267"/>
      <c r="S60" s="268"/>
      <c r="T60" s="269"/>
      <c r="V60" s="524" t="s">
        <v>155</v>
      </c>
      <c r="W60" s="525"/>
      <c r="X60" s="289">
        <f>+P69</f>
        <v>0</v>
      </c>
    </row>
    <row r="61" spans="1:25" ht="13.5" customHeight="1" thickBot="1" x14ac:dyDescent="0.2">
      <c r="A61" s="998"/>
      <c r="B61" s="270" t="s">
        <v>146</v>
      </c>
      <c r="C61" s="536" t="s">
        <v>175</v>
      </c>
      <c r="D61" s="316"/>
      <c r="E61" s="272"/>
      <c r="F61" s="272"/>
      <c r="G61" s="273"/>
      <c r="H61" s="528">
        <f>+H54*1000*$H$58+H57*$N$19</f>
        <v>0</v>
      </c>
      <c r="I61" s="528">
        <f>+I54*1000*$H$58+I57*$N$19</f>
        <v>0</v>
      </c>
      <c r="J61" s="528">
        <f>+J54*1000*$H$58+J57*$N$19</f>
        <v>0</v>
      </c>
      <c r="K61" s="317">
        <f>+K54*1000*$H$58+K57*$N$19</f>
        <v>0</v>
      </c>
      <c r="L61" s="1091"/>
      <c r="M61" s="1044"/>
      <c r="N61" s="1044"/>
      <c r="O61" s="1044"/>
      <c r="P61" s="318"/>
      <c r="Q61" s="288">
        <f>+SUM(D61:K61)</f>
        <v>0</v>
      </c>
      <c r="R61" s="278"/>
      <c r="S61" s="279"/>
      <c r="T61" s="230"/>
      <c r="V61" s="314" t="s">
        <v>156</v>
      </c>
      <c r="W61" s="315"/>
      <c r="X61" s="261">
        <f>+P70</f>
        <v>0</v>
      </c>
    </row>
    <row r="62" spans="1:25" ht="13.5" customHeight="1" thickTop="1" thickBot="1" x14ac:dyDescent="0.2">
      <c r="A62" s="1045" t="s">
        <v>190</v>
      </c>
      <c r="B62" s="1051" t="s">
        <v>145</v>
      </c>
      <c r="C62" s="237" t="s">
        <v>173</v>
      </c>
      <c r="D62" s="253"/>
      <c r="E62" s="285">
        <f>+E45*$I$31+E55*$M$31</f>
        <v>0</v>
      </c>
      <c r="F62" s="285">
        <f>+F45*$I$31+F55*$M$31</f>
        <v>0</v>
      </c>
      <c r="G62" s="286">
        <f>+G45*$I$31+G55*$M$31</f>
        <v>0</v>
      </c>
      <c r="H62" s="256"/>
      <c r="I62" s="256"/>
      <c r="J62" s="256"/>
      <c r="K62" s="257"/>
      <c r="L62" s="310"/>
      <c r="M62" s="310"/>
      <c r="N62" s="310"/>
      <c r="O62" s="310"/>
      <c r="P62" s="311">
        <f>SUM(D62:O62)</f>
        <v>0</v>
      </c>
      <c r="Q62" s="1071">
        <f>+SUM(P62:P63)</f>
        <v>0</v>
      </c>
      <c r="R62" s="259"/>
      <c r="S62" s="260"/>
      <c r="T62" s="237"/>
      <c r="V62" s="1069" t="s">
        <v>121</v>
      </c>
      <c r="W62" s="1070"/>
      <c r="X62" s="298">
        <f>SUM(X60:X61)</f>
        <v>0</v>
      </c>
    </row>
    <row r="63" spans="1:25" ht="13.5" customHeight="1" x14ac:dyDescent="0.15">
      <c r="A63" s="1066"/>
      <c r="B63" s="1052"/>
      <c r="C63" s="262" t="s">
        <v>175</v>
      </c>
      <c r="D63" s="287">
        <f>+D46*$I$31+D56*$M$31</f>
        <v>0</v>
      </c>
      <c r="E63" s="264"/>
      <c r="F63" s="264"/>
      <c r="G63" s="265"/>
      <c r="H63" s="264"/>
      <c r="I63" s="264"/>
      <c r="J63" s="264"/>
      <c r="K63" s="265"/>
      <c r="L63" s="1073">
        <f>+L56*$M$31</f>
        <v>0</v>
      </c>
      <c r="M63" s="1075">
        <f>+M56*$M$31</f>
        <v>0</v>
      </c>
      <c r="N63" s="1075">
        <f>+N56*$M$31</f>
        <v>0</v>
      </c>
      <c r="O63" s="1075">
        <f>+O56*$M$31</f>
        <v>0</v>
      </c>
      <c r="P63" s="313">
        <f>SUM(D63:O63)</f>
        <v>0</v>
      </c>
      <c r="Q63" s="1072"/>
      <c r="R63" s="267"/>
      <c r="S63" s="268"/>
      <c r="T63" s="269"/>
    </row>
    <row r="64" spans="1:25" ht="13.5" customHeight="1" x14ac:dyDescent="0.15">
      <c r="A64" s="998"/>
      <c r="B64" s="270" t="s">
        <v>146</v>
      </c>
      <c r="C64" s="536" t="s">
        <v>175</v>
      </c>
      <c r="D64" s="319"/>
      <c r="E64" s="272"/>
      <c r="F64" s="272"/>
      <c r="G64" s="273"/>
      <c r="H64" s="529">
        <f>+H47*$J$31+H57*$N$31</f>
        <v>0</v>
      </c>
      <c r="I64" s="529">
        <f>+I47*$J$31+I57*$N$31</f>
        <v>0</v>
      </c>
      <c r="J64" s="529">
        <f>+J47*$J$31+J57*$N$31</f>
        <v>0</v>
      </c>
      <c r="K64" s="288">
        <f>+K47*$J$31+K57*$N$31</f>
        <v>0</v>
      </c>
      <c r="L64" s="1074"/>
      <c r="M64" s="1076"/>
      <c r="N64" s="1076"/>
      <c r="O64" s="1076"/>
      <c r="P64" s="318"/>
      <c r="Q64" s="288">
        <f>+SUM(D64:K64)</f>
        <v>0</v>
      </c>
      <c r="R64" s="278"/>
      <c r="S64" s="279"/>
      <c r="T64" s="230"/>
      <c r="Y64" s="252"/>
    </row>
    <row r="65" spans="1:25" ht="13.5" customHeight="1" x14ac:dyDescent="0.15">
      <c r="A65" s="1045" t="s">
        <v>191</v>
      </c>
      <c r="B65" s="1051" t="s">
        <v>145</v>
      </c>
      <c r="C65" s="237" t="s">
        <v>173</v>
      </c>
      <c r="D65" s="253"/>
      <c r="E65" s="320"/>
      <c r="F65" s="320"/>
      <c r="G65" s="321"/>
      <c r="H65" s="256"/>
      <c r="I65" s="256"/>
      <c r="J65" s="256"/>
      <c r="K65" s="257"/>
      <c r="L65" s="310"/>
      <c r="M65" s="310"/>
      <c r="N65" s="310"/>
      <c r="O65" s="310"/>
      <c r="P65" s="311">
        <f>SUM(D65:O65)</f>
        <v>0</v>
      </c>
      <c r="Q65" s="1071">
        <f>+SUM(P65:P66)</f>
        <v>0</v>
      </c>
      <c r="R65" s="1097" t="s">
        <v>192</v>
      </c>
      <c r="S65" s="1098"/>
      <c r="T65" s="1099"/>
    </row>
    <row r="66" spans="1:25" ht="13.5" customHeight="1" x14ac:dyDescent="0.15">
      <c r="A66" s="1066"/>
      <c r="B66" s="1052"/>
      <c r="C66" s="262" t="s">
        <v>175</v>
      </c>
      <c r="D66" s="322"/>
      <c r="E66" s="264"/>
      <c r="F66" s="264"/>
      <c r="G66" s="265"/>
      <c r="H66" s="264"/>
      <c r="I66" s="264"/>
      <c r="J66" s="264"/>
      <c r="K66" s="265"/>
      <c r="L66" s="264"/>
      <c r="M66" s="264"/>
      <c r="N66" s="264"/>
      <c r="O66" s="264"/>
      <c r="P66" s="313">
        <f>SUM(D66:O66)</f>
        <v>0</v>
      </c>
      <c r="Q66" s="1072"/>
      <c r="R66" s="267"/>
      <c r="S66" s="268"/>
      <c r="T66" s="269"/>
    </row>
    <row r="67" spans="1:25" ht="13.5" customHeight="1" thickBot="1" x14ac:dyDescent="0.2">
      <c r="A67" s="1096"/>
      <c r="B67" s="323" t="s">
        <v>146</v>
      </c>
      <c r="C67" s="324" t="s">
        <v>175</v>
      </c>
      <c r="D67" s="325"/>
      <c r="E67" s="326"/>
      <c r="F67" s="326"/>
      <c r="G67" s="327"/>
      <c r="H67" s="328"/>
      <c r="I67" s="328"/>
      <c r="J67" s="328"/>
      <c r="K67" s="329"/>
      <c r="L67" s="325"/>
      <c r="M67" s="326"/>
      <c r="N67" s="326"/>
      <c r="O67" s="326"/>
      <c r="P67" s="330"/>
      <c r="Q67" s="331">
        <f>+SUM(D67:O67)</f>
        <v>0</v>
      </c>
      <c r="R67" s="332"/>
      <c r="S67" s="333"/>
      <c r="T67" s="334"/>
    </row>
    <row r="68" spans="1:25" ht="13.5" customHeight="1" thickTop="1" x14ac:dyDescent="0.15">
      <c r="A68" s="1079" t="s">
        <v>193</v>
      </c>
      <c r="B68" s="1080"/>
      <c r="C68" s="536" t="s">
        <v>403</v>
      </c>
      <c r="D68" s="1081">
        <f>IF(E19&gt;0,+Q19/E19*3.6/46,0)</f>
        <v>0</v>
      </c>
      <c r="E68" s="1082"/>
      <c r="F68" s="1082"/>
      <c r="G68" s="1083"/>
      <c r="H68" s="1081">
        <f>IF(F19&gt;0,+R19/F19*3.6/46,0)</f>
        <v>0</v>
      </c>
      <c r="I68" s="1082"/>
      <c r="J68" s="1082"/>
      <c r="K68" s="1083"/>
      <c r="L68" s="335"/>
      <c r="M68" s="335"/>
      <c r="N68" s="335"/>
      <c r="O68" s="335"/>
      <c r="P68" s="233"/>
      <c r="Q68" s="234"/>
      <c r="R68" s="1100"/>
      <c r="S68" s="1101"/>
      <c r="T68" s="1102"/>
    </row>
    <row r="69" spans="1:25" ht="13.5" customHeight="1" x14ac:dyDescent="0.15">
      <c r="A69" s="1121" t="s">
        <v>194</v>
      </c>
      <c r="B69" s="1122"/>
      <c r="C69" s="336" t="s">
        <v>195</v>
      </c>
      <c r="D69" s="228">
        <f>+D53*1000*$D$68</f>
        <v>0</v>
      </c>
      <c r="E69" s="228">
        <f>+E52*1000*$D$68</f>
        <v>0</v>
      </c>
      <c r="F69" s="228">
        <f>+F52*1000*$D$68</f>
        <v>0</v>
      </c>
      <c r="G69" s="309">
        <f>+G52*1000*$D$68</f>
        <v>0</v>
      </c>
      <c r="H69" s="310"/>
      <c r="I69" s="310"/>
      <c r="J69" s="310"/>
      <c r="K69" s="337"/>
      <c r="L69" s="264"/>
      <c r="M69" s="264"/>
      <c r="N69" s="264"/>
      <c r="O69" s="264"/>
      <c r="P69" s="1125">
        <f>SUM(D69:O69)</f>
        <v>0</v>
      </c>
      <c r="Q69" s="1126"/>
      <c r="R69" s="1097" t="s">
        <v>196</v>
      </c>
      <c r="S69" s="1098"/>
      <c r="T69" s="1099"/>
    </row>
    <row r="70" spans="1:25" ht="13.5" customHeight="1" thickBot="1" x14ac:dyDescent="0.2">
      <c r="A70" s="1123"/>
      <c r="B70" s="1124"/>
      <c r="C70" s="324" t="s">
        <v>197</v>
      </c>
      <c r="D70" s="338"/>
      <c r="E70" s="339"/>
      <c r="F70" s="339"/>
      <c r="G70" s="340"/>
      <c r="H70" s="341">
        <f>+H54*1000*$H$68</f>
        <v>0</v>
      </c>
      <c r="I70" s="341">
        <f>+I54*1000*$H$68</f>
        <v>0</v>
      </c>
      <c r="J70" s="341">
        <f>+J54*1000*$H$68</f>
        <v>0</v>
      </c>
      <c r="K70" s="342">
        <f>+K54*1000*$H$68</f>
        <v>0</v>
      </c>
      <c r="L70" s="325"/>
      <c r="M70" s="326"/>
      <c r="N70" s="326"/>
      <c r="O70" s="326"/>
      <c r="P70" s="1127">
        <f>SUM(D70:O70)</f>
        <v>0</v>
      </c>
      <c r="Q70" s="1128"/>
      <c r="R70" s="332"/>
      <c r="S70" s="333"/>
      <c r="T70" s="334"/>
    </row>
    <row r="71" spans="1:25" ht="13.5" customHeight="1" thickTop="1" thickBot="1" x14ac:dyDescent="0.2">
      <c r="A71" s="114" t="s">
        <v>198</v>
      </c>
      <c r="D71" s="343"/>
      <c r="H71" s="114"/>
    </row>
    <row r="72" spans="1:25" ht="13.5" customHeight="1" x14ac:dyDescent="0.15">
      <c r="A72" s="1021" t="s">
        <v>199</v>
      </c>
      <c r="B72" s="1129"/>
      <c r="C72" s="1130"/>
      <c r="D72" s="1131"/>
      <c r="E72" s="1131"/>
      <c r="F72" s="1132"/>
      <c r="H72" s="114"/>
      <c r="I72" s="114"/>
      <c r="J72" s="114"/>
      <c r="K72" s="114"/>
      <c r="L72" s="209"/>
      <c r="M72" s="209"/>
      <c r="N72" s="209"/>
      <c r="O72" s="344"/>
      <c r="P72" s="344"/>
      <c r="Q72" s="344"/>
      <c r="R72" s="344"/>
      <c r="S72" s="114"/>
      <c r="T72" s="114"/>
    </row>
    <row r="73" spans="1:25" ht="13.5" customHeight="1" thickBot="1" x14ac:dyDescent="0.2">
      <c r="A73" s="1138" t="s">
        <v>200</v>
      </c>
      <c r="B73" s="1139"/>
      <c r="C73" s="1140"/>
      <c r="D73" s="1141"/>
      <c r="E73" s="1141"/>
      <c r="F73" s="1142"/>
      <c r="H73" s="114"/>
      <c r="I73" s="114"/>
      <c r="T73" s="345"/>
      <c r="U73" s="114"/>
      <c r="V73" s="114"/>
      <c r="W73" s="114"/>
    </row>
    <row r="74" spans="1:25" ht="13.5" customHeight="1" thickBot="1" x14ac:dyDescent="0.2">
      <c r="A74" s="114" t="s">
        <v>201</v>
      </c>
      <c r="C74" s="343" t="s">
        <v>423</v>
      </c>
      <c r="I74" s="208"/>
      <c r="U74" s="345"/>
      <c r="V74" s="345"/>
      <c r="W74" s="345"/>
    </row>
    <row r="75" spans="1:25" ht="13.5" customHeight="1" thickTop="1" thickBot="1" x14ac:dyDescent="0.2">
      <c r="A75" s="346" t="s">
        <v>202</v>
      </c>
      <c r="B75" s="347" t="s">
        <v>203</v>
      </c>
      <c r="C75" s="347"/>
      <c r="D75" s="348"/>
      <c r="E75" s="347" t="s">
        <v>204</v>
      </c>
      <c r="F75" s="347"/>
      <c r="G75" s="347"/>
      <c r="H75" s="347"/>
      <c r="I75" s="347"/>
      <c r="J75" s="347"/>
      <c r="K75" s="347"/>
      <c r="L75" s="347"/>
      <c r="M75" s="347"/>
      <c r="N75" s="347"/>
      <c r="O75" s="347"/>
      <c r="P75" s="347"/>
      <c r="Q75" s="347"/>
      <c r="R75" s="347"/>
      <c r="S75" s="347"/>
      <c r="T75" s="348"/>
      <c r="V75" s="208"/>
    </row>
    <row r="76" spans="1:25" ht="13.5" customHeight="1" thickTop="1" thickBot="1" x14ac:dyDescent="0.2">
      <c r="A76" s="1103" t="s">
        <v>206</v>
      </c>
      <c r="B76" s="349" t="s">
        <v>207</v>
      </c>
      <c r="C76" s="220"/>
      <c r="D76" s="221"/>
      <c r="E76" s="350"/>
      <c r="F76" s="220" t="s">
        <v>208</v>
      </c>
      <c r="G76" s="351">
        <f>+B33+B31</f>
        <v>0</v>
      </c>
      <c r="H76" s="547" t="s">
        <v>404</v>
      </c>
      <c r="I76" s="220"/>
      <c r="J76" s="353"/>
      <c r="K76" s="547" t="s">
        <v>863</v>
      </c>
      <c r="L76" s="220"/>
      <c r="M76" s="220"/>
      <c r="N76" s="220"/>
      <c r="O76" s="220"/>
      <c r="P76" s="220"/>
      <c r="Q76" s="220"/>
      <c r="R76" s="220"/>
      <c r="S76" s="220"/>
      <c r="T76" s="548"/>
      <c r="U76" s="992" t="s">
        <v>205</v>
      </c>
      <c r="V76" s="994"/>
      <c r="W76" s="992" t="s">
        <v>133</v>
      </c>
      <c r="X76" s="993"/>
      <c r="Y76" s="994"/>
    </row>
    <row r="77" spans="1:25" ht="13.5" customHeight="1" thickTop="1" x14ac:dyDescent="0.15">
      <c r="A77" s="1104"/>
      <c r="B77" s="1117" t="s">
        <v>211</v>
      </c>
      <c r="C77" s="1118" t="s">
        <v>145</v>
      </c>
      <c r="D77" s="526" t="s">
        <v>173</v>
      </c>
      <c r="E77" s="365"/>
      <c r="F77" s="268" t="s">
        <v>405</v>
      </c>
      <c r="G77" s="549">
        <f>INT(+X41)</f>
        <v>0</v>
      </c>
      <c r="H77" s="550" t="s">
        <v>864</v>
      </c>
      <c r="I77" s="268"/>
      <c r="J77" s="354"/>
      <c r="K77" s="268" t="s">
        <v>406</v>
      </c>
      <c r="L77" s="354"/>
      <c r="M77" s="268" t="s">
        <v>213</v>
      </c>
      <c r="N77" s="355">
        <f>G77</f>
        <v>0</v>
      </c>
      <c r="O77" s="268" t="s">
        <v>407</v>
      </c>
      <c r="P77" s="268"/>
      <c r="Q77" s="268"/>
      <c r="R77" s="268"/>
      <c r="S77" s="355"/>
      <c r="T77" s="269"/>
      <c r="U77" s="1106">
        <f>INT(+E76*G76*(185-J76)/100)*12</f>
        <v>0</v>
      </c>
      <c r="V77" s="1107"/>
      <c r="W77" s="1108" t="s">
        <v>210</v>
      </c>
      <c r="X77" s="1109"/>
      <c r="Y77" s="1110"/>
    </row>
    <row r="78" spans="1:25" ht="13.5" customHeight="1" x14ac:dyDescent="0.15">
      <c r="A78" s="1104"/>
      <c r="B78" s="1117"/>
      <c r="C78" s="1118"/>
      <c r="D78" s="526" t="s">
        <v>214</v>
      </c>
      <c r="E78" s="365"/>
      <c r="F78" s="268" t="s">
        <v>405</v>
      </c>
      <c r="G78" s="549">
        <f>INT(+X42)</f>
        <v>0</v>
      </c>
      <c r="H78" s="550" t="s">
        <v>864</v>
      </c>
      <c r="I78" s="268"/>
      <c r="J78" s="268">
        <f>+J$77</f>
        <v>0</v>
      </c>
      <c r="K78" s="268" t="s">
        <v>212</v>
      </c>
      <c r="L78" s="268">
        <f>+L$77</f>
        <v>0</v>
      </c>
      <c r="M78" s="268" t="s">
        <v>213</v>
      </c>
      <c r="N78" s="355">
        <f t="shared" ref="N78:N80" si="10">G78</f>
        <v>0</v>
      </c>
      <c r="O78" s="268" t="s">
        <v>408</v>
      </c>
      <c r="P78" s="268"/>
      <c r="Q78" s="268"/>
      <c r="R78" s="268"/>
      <c r="S78" s="355"/>
      <c r="T78" s="269"/>
      <c r="U78" s="1119">
        <f>INT(E77*G77+(J77+L77)*N77)</f>
        <v>0</v>
      </c>
      <c r="V78" s="1120"/>
      <c r="W78" s="1111"/>
      <c r="X78" s="1112"/>
      <c r="Y78" s="1113"/>
    </row>
    <row r="79" spans="1:25" ht="13.5" customHeight="1" x14ac:dyDescent="0.15">
      <c r="A79" s="1104"/>
      <c r="B79" s="1117"/>
      <c r="C79" s="523" t="s">
        <v>146</v>
      </c>
      <c r="D79" s="1133" t="s">
        <v>214</v>
      </c>
      <c r="E79" s="551">
        <f>+E78</f>
        <v>0</v>
      </c>
      <c r="F79" s="268" t="s">
        <v>405</v>
      </c>
      <c r="G79" s="549">
        <f>INT(+X43)</f>
        <v>0</v>
      </c>
      <c r="H79" s="550" t="s">
        <v>866</v>
      </c>
      <c r="I79" s="268"/>
      <c r="J79" s="268">
        <f t="shared" ref="J79:L80" si="11">+J$77</f>
        <v>0</v>
      </c>
      <c r="K79" s="268" t="s">
        <v>409</v>
      </c>
      <c r="L79" s="268">
        <f t="shared" si="11"/>
        <v>0</v>
      </c>
      <c r="M79" s="268" t="s">
        <v>213</v>
      </c>
      <c r="N79" s="355">
        <f t="shared" si="10"/>
        <v>0</v>
      </c>
      <c r="O79" s="268" t="s">
        <v>408</v>
      </c>
      <c r="P79" s="268"/>
      <c r="Q79" s="268"/>
      <c r="R79" s="268"/>
      <c r="S79" s="355"/>
      <c r="T79" s="269"/>
      <c r="U79" s="1119">
        <f>INT(E78*G78+(J78+L78)*N78)</f>
        <v>0</v>
      </c>
      <c r="V79" s="1120"/>
      <c r="W79" s="1111"/>
      <c r="X79" s="1112"/>
      <c r="Y79" s="1113"/>
    </row>
    <row r="80" spans="1:25" ht="13.5" customHeight="1" x14ac:dyDescent="0.15">
      <c r="A80" s="1104"/>
      <c r="B80" s="1117"/>
      <c r="C80" s="523" t="s">
        <v>157</v>
      </c>
      <c r="D80" s="1133"/>
      <c r="E80" s="551">
        <f>+E78</f>
        <v>0</v>
      </c>
      <c r="F80" s="268" t="s">
        <v>405</v>
      </c>
      <c r="G80" s="549">
        <f>INT(+X44)</f>
        <v>0</v>
      </c>
      <c r="H80" s="550" t="s">
        <v>865</v>
      </c>
      <c r="I80" s="268"/>
      <c r="J80" s="268">
        <f t="shared" si="11"/>
        <v>0</v>
      </c>
      <c r="K80" s="268" t="s">
        <v>409</v>
      </c>
      <c r="L80" s="268">
        <f t="shared" si="11"/>
        <v>0</v>
      </c>
      <c r="M80" s="268" t="s">
        <v>213</v>
      </c>
      <c r="N80" s="355">
        <f t="shared" si="10"/>
        <v>0</v>
      </c>
      <c r="O80" s="268" t="s">
        <v>408</v>
      </c>
      <c r="P80" s="268"/>
      <c r="Q80" s="268"/>
      <c r="R80" s="268"/>
      <c r="S80" s="355"/>
      <c r="T80" s="269"/>
      <c r="U80" s="1119">
        <f>INT(E79*G79+(J79+L79)*N79)</f>
        <v>0</v>
      </c>
      <c r="V80" s="1120"/>
      <c r="W80" s="1111"/>
      <c r="X80" s="1112"/>
      <c r="Y80" s="1113"/>
    </row>
    <row r="81" spans="1:25" ht="13.5" customHeight="1" x14ac:dyDescent="0.15">
      <c r="A81" s="1104"/>
      <c r="B81" s="357"/>
      <c r="C81" s="358"/>
      <c r="D81" s="356"/>
      <c r="E81" s="552" t="s">
        <v>410</v>
      </c>
      <c r="F81" s="553"/>
      <c r="G81" s="279"/>
      <c r="H81" s="279"/>
      <c r="I81" s="279"/>
      <c r="J81" s="554" t="s">
        <v>215</v>
      </c>
      <c r="K81" s="279"/>
      <c r="L81" s="279" t="s">
        <v>216</v>
      </c>
      <c r="M81" s="279"/>
      <c r="N81" s="279"/>
      <c r="O81" s="279"/>
      <c r="P81" s="279"/>
      <c r="Q81" s="279"/>
      <c r="R81" s="279"/>
      <c r="S81" s="279"/>
      <c r="T81" s="230"/>
      <c r="U81" s="1119">
        <f>INT(E80*G80+(J80+L80)*N80)</f>
        <v>0</v>
      </c>
      <c r="V81" s="1120"/>
      <c r="W81" s="1111"/>
      <c r="X81" s="1112"/>
      <c r="Y81" s="1113"/>
    </row>
    <row r="82" spans="1:25" ht="13.5" customHeight="1" thickBot="1" x14ac:dyDescent="0.2">
      <c r="A82" s="1105"/>
      <c r="B82" s="359" t="s">
        <v>217</v>
      </c>
      <c r="C82" s="360"/>
      <c r="D82" s="361"/>
      <c r="E82" s="362"/>
      <c r="F82" s="362"/>
      <c r="G82" s="362"/>
      <c r="H82" s="362"/>
      <c r="I82" s="362"/>
      <c r="J82" s="362"/>
      <c r="K82" s="362"/>
      <c r="L82" s="362"/>
      <c r="M82" s="362"/>
      <c r="N82" s="362"/>
      <c r="O82" s="362"/>
      <c r="P82" s="362"/>
      <c r="Q82" s="362"/>
      <c r="R82" s="362"/>
      <c r="S82" s="362"/>
      <c r="T82" s="363"/>
      <c r="U82" s="1134"/>
      <c r="V82" s="1135"/>
      <c r="W82" s="1111"/>
      <c r="X82" s="1112"/>
      <c r="Y82" s="1113"/>
    </row>
    <row r="83" spans="1:25" ht="13.5" customHeight="1" thickTop="1" thickBot="1" x14ac:dyDescent="0.2">
      <c r="A83" s="1104" t="s">
        <v>218</v>
      </c>
      <c r="B83" s="349" t="s">
        <v>219</v>
      </c>
      <c r="C83" s="220"/>
      <c r="D83" s="221"/>
      <c r="E83" s="350"/>
      <c r="F83" s="220" t="s">
        <v>220</v>
      </c>
      <c r="G83" s="364"/>
      <c r="H83" s="352" t="s">
        <v>221</v>
      </c>
      <c r="I83" s="353"/>
      <c r="J83" s="220" t="s">
        <v>220</v>
      </c>
      <c r="K83" s="364"/>
      <c r="L83" s="352" t="s">
        <v>221</v>
      </c>
      <c r="M83" s="353"/>
      <c r="N83" s="220" t="s">
        <v>220</v>
      </c>
      <c r="O83" s="364"/>
      <c r="P83" s="352" t="s">
        <v>221</v>
      </c>
      <c r="Q83" s="353"/>
      <c r="R83" s="220" t="s">
        <v>220</v>
      </c>
      <c r="S83" s="364">
        <v>4</v>
      </c>
      <c r="T83" s="352" t="s">
        <v>209</v>
      </c>
      <c r="U83" s="1136">
        <f>SUM(U77:U82)</f>
        <v>0</v>
      </c>
      <c r="V83" s="1137"/>
      <c r="W83" s="1114"/>
      <c r="X83" s="1115"/>
      <c r="Y83" s="1116"/>
    </row>
    <row r="84" spans="1:25" ht="13.5" customHeight="1" thickTop="1" x14ac:dyDescent="0.15">
      <c r="A84" s="1104"/>
      <c r="B84" s="1146" t="s">
        <v>211</v>
      </c>
      <c r="C84" s="1147"/>
      <c r="D84" s="526" t="s">
        <v>222</v>
      </c>
      <c r="E84" s="365"/>
      <c r="F84" s="268" t="s">
        <v>223</v>
      </c>
      <c r="G84" s="366"/>
      <c r="H84" s="268" t="s">
        <v>411</v>
      </c>
      <c r="I84" s="354"/>
      <c r="J84" s="268" t="s">
        <v>223</v>
      </c>
      <c r="K84" s="366"/>
      <c r="L84" s="268" t="s">
        <v>411</v>
      </c>
      <c r="M84" s="354"/>
      <c r="N84" s="268" t="s">
        <v>223</v>
      </c>
      <c r="O84" s="366"/>
      <c r="P84" s="268" t="s">
        <v>412</v>
      </c>
      <c r="Q84" s="268"/>
      <c r="R84" s="268"/>
      <c r="S84" s="268"/>
      <c r="T84" s="269"/>
      <c r="U84" s="1106">
        <f>INT(+E83*G83+I83*K83+M83*O83+Q83*S83)</f>
        <v>0</v>
      </c>
      <c r="V84" s="1107"/>
      <c r="W84" s="1111"/>
      <c r="X84" s="1112"/>
      <c r="Y84" s="1113"/>
    </row>
    <row r="85" spans="1:25" ht="13.5" customHeight="1" x14ac:dyDescent="0.15">
      <c r="A85" s="1104"/>
      <c r="B85" s="1146"/>
      <c r="C85" s="1147"/>
      <c r="D85" s="269" t="s">
        <v>197</v>
      </c>
      <c r="E85" s="365"/>
      <c r="F85" s="268" t="s">
        <v>223</v>
      </c>
      <c r="G85" s="366"/>
      <c r="H85" s="268" t="s">
        <v>413</v>
      </c>
      <c r="I85" s="354"/>
      <c r="J85" s="268" t="s">
        <v>223</v>
      </c>
      <c r="K85" s="366"/>
      <c r="L85" s="268" t="s">
        <v>413</v>
      </c>
      <c r="M85" s="354"/>
      <c r="N85" s="268" t="s">
        <v>223</v>
      </c>
      <c r="O85" s="366"/>
      <c r="P85" s="268" t="s">
        <v>414</v>
      </c>
      <c r="Q85" s="268"/>
      <c r="R85" s="268"/>
      <c r="S85" s="268"/>
      <c r="T85" s="269"/>
      <c r="U85" s="1119">
        <f>INT(+E84*G84+I84*K84+M84*O84)</f>
        <v>0</v>
      </c>
      <c r="V85" s="1120"/>
      <c r="W85" s="1111"/>
      <c r="X85" s="1112"/>
      <c r="Y85" s="1113"/>
    </row>
    <row r="86" spans="1:25" ht="13.5" customHeight="1" thickBot="1" x14ac:dyDescent="0.2">
      <c r="A86" s="1105"/>
      <c r="B86" s="359" t="s">
        <v>217</v>
      </c>
      <c r="C86" s="360"/>
      <c r="D86" s="361"/>
      <c r="E86" s="362"/>
      <c r="F86" s="362"/>
      <c r="G86" s="362"/>
      <c r="H86" s="362"/>
      <c r="I86" s="362"/>
      <c r="J86" s="362"/>
      <c r="K86" s="362"/>
      <c r="L86" s="362"/>
      <c r="M86" s="362"/>
      <c r="N86" s="362"/>
      <c r="O86" s="362"/>
      <c r="P86" s="362"/>
      <c r="Q86" s="362"/>
      <c r="R86" s="362"/>
      <c r="S86" s="362"/>
      <c r="T86" s="363"/>
      <c r="U86" s="1119">
        <f>INT(+E85*G85+I85*K85+M85*O85)</f>
        <v>0</v>
      </c>
      <c r="V86" s="1120"/>
      <c r="W86" s="1111"/>
      <c r="X86" s="1112"/>
      <c r="Y86" s="1113"/>
    </row>
    <row r="87" spans="1:25" ht="13.5" customHeight="1" thickTop="1" thickBot="1" x14ac:dyDescent="0.2">
      <c r="B87" s="112" t="s">
        <v>420</v>
      </c>
      <c r="S87" s="1143" t="s">
        <v>122</v>
      </c>
      <c r="T87" s="1143"/>
      <c r="U87" s="1136">
        <f>SUM(U84:V86)</f>
        <v>0</v>
      </c>
      <c r="V87" s="1137"/>
      <c r="W87" s="1114"/>
      <c r="X87" s="1115"/>
      <c r="Y87" s="1116"/>
    </row>
    <row r="88" spans="1:25" ht="13.5" customHeight="1" thickTop="1" thickBot="1" x14ac:dyDescent="0.2">
      <c r="B88" s="112" t="s">
        <v>569</v>
      </c>
      <c r="L88" s="114"/>
      <c r="U88" s="1144">
        <f>+U83+U87</f>
        <v>0</v>
      </c>
      <c r="V88" s="1145"/>
      <c r="W88" s="252"/>
      <c r="X88" s="252"/>
      <c r="Y88" s="252"/>
    </row>
    <row r="89" spans="1:25" ht="13.5" customHeight="1" thickTop="1" x14ac:dyDescent="0.15">
      <c r="B89" s="112" t="s">
        <v>731</v>
      </c>
      <c r="S89" s="208"/>
      <c r="U89" s="112"/>
    </row>
  </sheetData>
  <mergeCells count="119">
    <mergeCell ref="S87:T87"/>
    <mergeCell ref="U88:V88"/>
    <mergeCell ref="A83:A86"/>
    <mergeCell ref="U84:V84"/>
    <mergeCell ref="W84:Y87"/>
    <mergeCell ref="B84:C85"/>
    <mergeCell ref="U85:V85"/>
    <mergeCell ref="U86:V86"/>
    <mergeCell ref="U87:V87"/>
    <mergeCell ref="W76:Y76"/>
    <mergeCell ref="A76:A82"/>
    <mergeCell ref="U77:V77"/>
    <mergeCell ref="W77:Y83"/>
    <mergeCell ref="B77:B80"/>
    <mergeCell ref="C77:C78"/>
    <mergeCell ref="U78:V78"/>
    <mergeCell ref="A69:B70"/>
    <mergeCell ref="P69:Q69"/>
    <mergeCell ref="R69:T69"/>
    <mergeCell ref="P70:Q70"/>
    <mergeCell ref="A72:B72"/>
    <mergeCell ref="C72:F72"/>
    <mergeCell ref="U79:V79"/>
    <mergeCell ref="D79:D80"/>
    <mergeCell ref="U80:V80"/>
    <mergeCell ref="U81:V81"/>
    <mergeCell ref="U82:V82"/>
    <mergeCell ref="U83:V83"/>
    <mergeCell ref="A73:B73"/>
    <mergeCell ref="C73:F73"/>
    <mergeCell ref="U76:V76"/>
    <mergeCell ref="A65:A67"/>
    <mergeCell ref="B65:B66"/>
    <mergeCell ref="Q65:Q66"/>
    <mergeCell ref="R65:T65"/>
    <mergeCell ref="A68:B68"/>
    <mergeCell ref="D68:G68"/>
    <mergeCell ref="H68:K68"/>
    <mergeCell ref="R68:T68"/>
    <mergeCell ref="N60:N61"/>
    <mergeCell ref="O60:O61"/>
    <mergeCell ref="V62:W62"/>
    <mergeCell ref="A62:A64"/>
    <mergeCell ref="B62:B63"/>
    <mergeCell ref="Q62:Q63"/>
    <mergeCell ref="L63:L64"/>
    <mergeCell ref="M63:M64"/>
    <mergeCell ref="N63:N64"/>
    <mergeCell ref="O63:O64"/>
    <mergeCell ref="P56:P57"/>
    <mergeCell ref="A58:B58"/>
    <mergeCell ref="D58:G58"/>
    <mergeCell ref="H58:K58"/>
    <mergeCell ref="R58:T58"/>
    <mergeCell ref="A59:A61"/>
    <mergeCell ref="B59:B60"/>
    <mergeCell ref="Q59:Q60"/>
    <mergeCell ref="L60:L61"/>
    <mergeCell ref="M60:M61"/>
    <mergeCell ref="A55:A57"/>
    <mergeCell ref="B55:B56"/>
    <mergeCell ref="L56:L57"/>
    <mergeCell ref="M56:M57"/>
    <mergeCell ref="N56:N57"/>
    <mergeCell ref="O56:O57"/>
    <mergeCell ref="A52:A54"/>
    <mergeCell ref="B52:B53"/>
    <mergeCell ref="Q52:Q53"/>
    <mergeCell ref="V53:W53"/>
    <mergeCell ref="V54:W54"/>
    <mergeCell ref="V55:W55"/>
    <mergeCell ref="V47:V49"/>
    <mergeCell ref="W49:W50"/>
    <mergeCell ref="A49:A51"/>
    <mergeCell ref="B49:B50"/>
    <mergeCell ref="Q49:Q50"/>
    <mergeCell ref="V51:W51"/>
    <mergeCell ref="V52:X52"/>
    <mergeCell ref="A48:C48"/>
    <mergeCell ref="D39:G39"/>
    <mergeCell ref="H39:K39"/>
    <mergeCell ref="L39:O39"/>
    <mergeCell ref="P39:Q40"/>
    <mergeCell ref="V40:X40"/>
    <mergeCell ref="A41:A42"/>
    <mergeCell ref="D41:G41"/>
    <mergeCell ref="R41:T41"/>
    <mergeCell ref="V41:V42"/>
    <mergeCell ref="D42:G42"/>
    <mergeCell ref="H42:K42"/>
    <mergeCell ref="R42:T42"/>
    <mergeCell ref="W42:W44"/>
    <mergeCell ref="A43:A47"/>
    <mergeCell ref="D44:G44"/>
    <mergeCell ref="H44:K44"/>
    <mergeCell ref="B45:B46"/>
    <mergeCell ref="Q45:Q46"/>
    <mergeCell ref="V45:W45"/>
    <mergeCell ref="V46:X46"/>
    <mergeCell ref="I1:J1"/>
    <mergeCell ref="Q1:R1"/>
    <mergeCell ref="AR1:AT1"/>
    <mergeCell ref="B3:F3"/>
    <mergeCell ref="G3:N3"/>
    <mergeCell ref="O3:R3"/>
    <mergeCell ref="S3:S7"/>
    <mergeCell ref="B4:C6"/>
    <mergeCell ref="D4:D6"/>
    <mergeCell ref="E4:F4"/>
    <mergeCell ref="G4:J4"/>
    <mergeCell ref="K4:N4"/>
    <mergeCell ref="O4:R4"/>
    <mergeCell ref="E5:F6"/>
    <mergeCell ref="G5:H6"/>
    <mergeCell ref="I5:J6"/>
    <mergeCell ref="K5:L6"/>
    <mergeCell ref="M5:N6"/>
    <mergeCell ref="O5:P6"/>
    <mergeCell ref="Q5:R6"/>
  </mergeCells>
  <phoneticPr fontId="7"/>
  <pageMargins left="0.74803149606299213" right="0.15748031496062992" top="0.51181102362204722" bottom="0.15748031496062992" header="0.51181102362204722" footer="0.19685039370078741"/>
  <pageSetup paperSize="8" scale="68" orientation="landscape" horizontalDpi="12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view="pageBreakPreview" topLeftCell="A10" zoomScaleNormal="100" zoomScaleSheetLayoutView="100" workbookViewId="0"/>
  </sheetViews>
  <sheetFormatPr defaultColWidth="8.7109375" defaultRowHeight="12.95" customHeight="1" x14ac:dyDescent="0.15"/>
  <cols>
    <col min="1" max="1" width="10.7109375" style="113" customWidth="1"/>
    <col min="2" max="5" width="12.7109375" style="113" customWidth="1"/>
    <col min="6" max="7" width="16.7109375" style="113" customWidth="1"/>
    <col min="8" max="8" width="8.7109375" style="113" customWidth="1"/>
    <col min="9" max="9" width="16.7109375" style="113" customWidth="1"/>
    <col min="10" max="12" width="8.7109375" style="113" customWidth="1"/>
    <col min="13" max="13" width="56.28515625" style="113" customWidth="1"/>
    <col min="14" max="252" width="8.7109375" style="113"/>
    <col min="253" max="253" width="10.7109375" style="113" customWidth="1"/>
    <col min="254" max="268" width="8.7109375" style="113" customWidth="1"/>
    <col min="269" max="269" width="49.28515625" style="113" customWidth="1"/>
    <col min="270" max="508" width="8.7109375" style="113"/>
    <col min="509" max="509" width="10.7109375" style="113" customWidth="1"/>
    <col min="510" max="524" width="8.7109375" style="113" customWidth="1"/>
    <col min="525" max="525" width="49.28515625" style="113" customWidth="1"/>
    <col min="526" max="764" width="8.7109375" style="113"/>
    <col min="765" max="765" width="10.7109375" style="113" customWidth="1"/>
    <col min="766" max="780" width="8.7109375" style="113" customWidth="1"/>
    <col min="781" max="781" width="49.28515625" style="113" customWidth="1"/>
    <col min="782" max="1020" width="8.7109375" style="113"/>
    <col min="1021" max="1021" width="10.7109375" style="113" customWidth="1"/>
    <col min="1022" max="1036" width="8.7109375" style="113" customWidth="1"/>
    <col min="1037" max="1037" width="49.28515625" style="113" customWidth="1"/>
    <col min="1038" max="1276" width="8.7109375" style="113"/>
    <col min="1277" max="1277" width="10.7109375" style="113" customWidth="1"/>
    <col min="1278" max="1292" width="8.7109375" style="113" customWidth="1"/>
    <col min="1293" max="1293" width="49.28515625" style="113" customWidth="1"/>
    <col min="1294" max="1532" width="8.7109375" style="113"/>
    <col min="1533" max="1533" width="10.7109375" style="113" customWidth="1"/>
    <col min="1534" max="1548" width="8.7109375" style="113" customWidth="1"/>
    <col min="1549" max="1549" width="49.28515625" style="113" customWidth="1"/>
    <col min="1550" max="1788" width="8.7109375" style="113"/>
    <col min="1789" max="1789" width="10.7109375" style="113" customWidth="1"/>
    <col min="1790" max="1804" width="8.7109375" style="113" customWidth="1"/>
    <col min="1805" max="1805" width="49.28515625" style="113" customWidth="1"/>
    <col min="1806" max="2044" width="8.7109375" style="113"/>
    <col min="2045" max="2045" width="10.7109375" style="113" customWidth="1"/>
    <col min="2046" max="2060" width="8.7109375" style="113" customWidth="1"/>
    <col min="2061" max="2061" width="49.28515625" style="113" customWidth="1"/>
    <col min="2062" max="2300" width="8.7109375" style="113"/>
    <col min="2301" max="2301" width="10.7109375" style="113" customWidth="1"/>
    <col min="2302" max="2316" width="8.7109375" style="113" customWidth="1"/>
    <col min="2317" max="2317" width="49.28515625" style="113" customWidth="1"/>
    <col min="2318" max="2556" width="8.7109375" style="113"/>
    <col min="2557" max="2557" width="10.7109375" style="113" customWidth="1"/>
    <col min="2558" max="2572" width="8.7109375" style="113" customWidth="1"/>
    <col min="2573" max="2573" width="49.28515625" style="113" customWidth="1"/>
    <col min="2574" max="2812" width="8.7109375" style="113"/>
    <col min="2813" max="2813" width="10.7109375" style="113" customWidth="1"/>
    <col min="2814" max="2828" width="8.7109375" style="113" customWidth="1"/>
    <col min="2829" max="2829" width="49.28515625" style="113" customWidth="1"/>
    <col min="2830" max="3068" width="8.7109375" style="113"/>
    <col min="3069" max="3069" width="10.7109375" style="113" customWidth="1"/>
    <col min="3070" max="3084" width="8.7109375" style="113" customWidth="1"/>
    <col min="3085" max="3085" width="49.28515625" style="113" customWidth="1"/>
    <col min="3086" max="3324" width="8.7109375" style="113"/>
    <col min="3325" max="3325" width="10.7109375" style="113" customWidth="1"/>
    <col min="3326" max="3340" width="8.7109375" style="113" customWidth="1"/>
    <col min="3341" max="3341" width="49.28515625" style="113" customWidth="1"/>
    <col min="3342" max="3580" width="8.7109375" style="113"/>
    <col min="3581" max="3581" width="10.7109375" style="113" customWidth="1"/>
    <col min="3582" max="3596" width="8.7109375" style="113" customWidth="1"/>
    <col min="3597" max="3597" width="49.28515625" style="113" customWidth="1"/>
    <col min="3598" max="3836" width="8.7109375" style="113"/>
    <col min="3837" max="3837" width="10.7109375" style="113" customWidth="1"/>
    <col min="3838" max="3852" width="8.7109375" style="113" customWidth="1"/>
    <col min="3853" max="3853" width="49.28515625" style="113" customWidth="1"/>
    <col min="3854" max="4092" width="8.7109375" style="113"/>
    <col min="4093" max="4093" width="10.7109375" style="113" customWidth="1"/>
    <col min="4094" max="4108" width="8.7109375" style="113" customWidth="1"/>
    <col min="4109" max="4109" width="49.28515625" style="113" customWidth="1"/>
    <col min="4110" max="4348" width="8.7109375" style="113"/>
    <col min="4349" max="4349" width="10.7109375" style="113" customWidth="1"/>
    <col min="4350" max="4364" width="8.7109375" style="113" customWidth="1"/>
    <col min="4365" max="4365" width="49.28515625" style="113" customWidth="1"/>
    <col min="4366" max="4604" width="8.7109375" style="113"/>
    <col min="4605" max="4605" width="10.7109375" style="113" customWidth="1"/>
    <col min="4606" max="4620" width="8.7109375" style="113" customWidth="1"/>
    <col min="4621" max="4621" width="49.28515625" style="113" customWidth="1"/>
    <col min="4622" max="4860" width="8.7109375" style="113"/>
    <col min="4861" max="4861" width="10.7109375" style="113" customWidth="1"/>
    <col min="4862" max="4876" width="8.7109375" style="113" customWidth="1"/>
    <col min="4877" max="4877" width="49.28515625" style="113" customWidth="1"/>
    <col min="4878" max="5116" width="8.7109375" style="113"/>
    <col min="5117" max="5117" width="10.7109375" style="113" customWidth="1"/>
    <col min="5118" max="5132" width="8.7109375" style="113" customWidth="1"/>
    <col min="5133" max="5133" width="49.28515625" style="113" customWidth="1"/>
    <col min="5134" max="5372" width="8.7109375" style="113"/>
    <col min="5373" max="5373" width="10.7109375" style="113" customWidth="1"/>
    <col min="5374" max="5388" width="8.7109375" style="113" customWidth="1"/>
    <col min="5389" max="5389" width="49.28515625" style="113" customWidth="1"/>
    <col min="5390" max="5628" width="8.7109375" style="113"/>
    <col min="5629" max="5629" width="10.7109375" style="113" customWidth="1"/>
    <col min="5630" max="5644" width="8.7109375" style="113" customWidth="1"/>
    <col min="5645" max="5645" width="49.28515625" style="113" customWidth="1"/>
    <col min="5646" max="5884" width="8.7109375" style="113"/>
    <col min="5885" max="5885" width="10.7109375" style="113" customWidth="1"/>
    <col min="5886" max="5900" width="8.7109375" style="113" customWidth="1"/>
    <col min="5901" max="5901" width="49.28515625" style="113" customWidth="1"/>
    <col min="5902" max="6140" width="8.7109375" style="113"/>
    <col min="6141" max="6141" width="10.7109375" style="113" customWidth="1"/>
    <col min="6142" max="6156" width="8.7109375" style="113" customWidth="1"/>
    <col min="6157" max="6157" width="49.28515625" style="113" customWidth="1"/>
    <col min="6158" max="6396" width="8.7109375" style="113"/>
    <col min="6397" max="6397" width="10.7109375" style="113" customWidth="1"/>
    <col min="6398" max="6412" width="8.7109375" style="113" customWidth="1"/>
    <col min="6413" max="6413" width="49.28515625" style="113" customWidth="1"/>
    <col min="6414" max="6652" width="8.7109375" style="113"/>
    <col min="6653" max="6653" width="10.7109375" style="113" customWidth="1"/>
    <col min="6654" max="6668" width="8.7109375" style="113" customWidth="1"/>
    <col min="6669" max="6669" width="49.28515625" style="113" customWidth="1"/>
    <col min="6670" max="6908" width="8.7109375" style="113"/>
    <col min="6909" max="6909" width="10.7109375" style="113" customWidth="1"/>
    <col min="6910" max="6924" width="8.7109375" style="113" customWidth="1"/>
    <col min="6925" max="6925" width="49.28515625" style="113" customWidth="1"/>
    <col min="6926" max="7164" width="8.7109375" style="113"/>
    <col min="7165" max="7165" width="10.7109375" style="113" customWidth="1"/>
    <col min="7166" max="7180" width="8.7109375" style="113" customWidth="1"/>
    <col min="7181" max="7181" width="49.28515625" style="113" customWidth="1"/>
    <col min="7182" max="7420" width="8.7109375" style="113"/>
    <col min="7421" max="7421" width="10.7109375" style="113" customWidth="1"/>
    <col min="7422" max="7436" width="8.7109375" style="113" customWidth="1"/>
    <col min="7437" max="7437" width="49.28515625" style="113" customWidth="1"/>
    <col min="7438" max="7676" width="8.7109375" style="113"/>
    <col min="7677" max="7677" width="10.7109375" style="113" customWidth="1"/>
    <col min="7678" max="7692" width="8.7109375" style="113" customWidth="1"/>
    <col min="7693" max="7693" width="49.28515625" style="113" customWidth="1"/>
    <col min="7694" max="7932" width="8.7109375" style="113"/>
    <col min="7933" max="7933" width="10.7109375" style="113" customWidth="1"/>
    <col min="7934" max="7948" width="8.7109375" style="113" customWidth="1"/>
    <col min="7949" max="7949" width="49.28515625" style="113" customWidth="1"/>
    <col min="7950" max="8188" width="8.7109375" style="113"/>
    <col min="8189" max="8189" width="10.7109375" style="113" customWidth="1"/>
    <col min="8190" max="8204" width="8.7109375" style="113" customWidth="1"/>
    <col min="8205" max="8205" width="49.28515625" style="113" customWidth="1"/>
    <col min="8206" max="8444" width="8.7109375" style="113"/>
    <col min="8445" max="8445" width="10.7109375" style="113" customWidth="1"/>
    <col min="8446" max="8460" width="8.7109375" style="113" customWidth="1"/>
    <col min="8461" max="8461" width="49.28515625" style="113" customWidth="1"/>
    <col min="8462" max="8700" width="8.7109375" style="113"/>
    <col min="8701" max="8701" width="10.7109375" style="113" customWidth="1"/>
    <col min="8702" max="8716" width="8.7109375" style="113" customWidth="1"/>
    <col min="8717" max="8717" width="49.28515625" style="113" customWidth="1"/>
    <col min="8718" max="8956" width="8.7109375" style="113"/>
    <col min="8957" max="8957" width="10.7109375" style="113" customWidth="1"/>
    <col min="8958" max="8972" width="8.7109375" style="113" customWidth="1"/>
    <col min="8973" max="8973" width="49.28515625" style="113" customWidth="1"/>
    <col min="8974" max="9212" width="8.7109375" style="113"/>
    <col min="9213" max="9213" width="10.7109375" style="113" customWidth="1"/>
    <col min="9214" max="9228" width="8.7109375" style="113" customWidth="1"/>
    <col min="9229" max="9229" width="49.28515625" style="113" customWidth="1"/>
    <col min="9230" max="9468" width="8.7109375" style="113"/>
    <col min="9469" max="9469" width="10.7109375" style="113" customWidth="1"/>
    <col min="9470" max="9484" width="8.7109375" style="113" customWidth="1"/>
    <col min="9485" max="9485" width="49.28515625" style="113" customWidth="1"/>
    <col min="9486" max="9724" width="8.7109375" style="113"/>
    <col min="9725" max="9725" width="10.7109375" style="113" customWidth="1"/>
    <col min="9726" max="9740" width="8.7109375" style="113" customWidth="1"/>
    <col min="9741" max="9741" width="49.28515625" style="113" customWidth="1"/>
    <col min="9742" max="9980" width="8.7109375" style="113"/>
    <col min="9981" max="9981" width="10.7109375" style="113" customWidth="1"/>
    <col min="9982" max="9996" width="8.7109375" style="113" customWidth="1"/>
    <col min="9997" max="9997" width="49.28515625" style="113" customWidth="1"/>
    <col min="9998" max="10236" width="8.7109375" style="113"/>
    <col min="10237" max="10237" width="10.7109375" style="113" customWidth="1"/>
    <col min="10238" max="10252" width="8.7109375" style="113" customWidth="1"/>
    <col min="10253" max="10253" width="49.28515625" style="113" customWidth="1"/>
    <col min="10254" max="10492" width="8.7109375" style="113"/>
    <col min="10493" max="10493" width="10.7109375" style="113" customWidth="1"/>
    <col min="10494" max="10508" width="8.7109375" style="113" customWidth="1"/>
    <col min="10509" max="10509" width="49.28515625" style="113" customWidth="1"/>
    <col min="10510" max="10748" width="8.7109375" style="113"/>
    <col min="10749" max="10749" width="10.7109375" style="113" customWidth="1"/>
    <col min="10750" max="10764" width="8.7109375" style="113" customWidth="1"/>
    <col min="10765" max="10765" width="49.28515625" style="113" customWidth="1"/>
    <col min="10766" max="11004" width="8.7109375" style="113"/>
    <col min="11005" max="11005" width="10.7109375" style="113" customWidth="1"/>
    <col min="11006" max="11020" width="8.7109375" style="113" customWidth="1"/>
    <col min="11021" max="11021" width="49.28515625" style="113" customWidth="1"/>
    <col min="11022" max="11260" width="8.7109375" style="113"/>
    <col min="11261" max="11261" width="10.7109375" style="113" customWidth="1"/>
    <col min="11262" max="11276" width="8.7109375" style="113" customWidth="1"/>
    <col min="11277" max="11277" width="49.28515625" style="113" customWidth="1"/>
    <col min="11278" max="11516" width="8.7109375" style="113"/>
    <col min="11517" max="11517" width="10.7109375" style="113" customWidth="1"/>
    <col min="11518" max="11532" width="8.7109375" style="113" customWidth="1"/>
    <col min="11533" max="11533" width="49.28515625" style="113" customWidth="1"/>
    <col min="11534" max="11772" width="8.7109375" style="113"/>
    <col min="11773" max="11773" width="10.7109375" style="113" customWidth="1"/>
    <col min="11774" max="11788" width="8.7109375" style="113" customWidth="1"/>
    <col min="11789" max="11789" width="49.28515625" style="113" customWidth="1"/>
    <col min="11790" max="12028" width="8.7109375" style="113"/>
    <col min="12029" max="12029" width="10.7109375" style="113" customWidth="1"/>
    <col min="12030" max="12044" width="8.7109375" style="113" customWidth="1"/>
    <col min="12045" max="12045" width="49.28515625" style="113" customWidth="1"/>
    <col min="12046" max="12284" width="8.7109375" style="113"/>
    <col min="12285" max="12285" width="10.7109375" style="113" customWidth="1"/>
    <col min="12286" max="12300" width="8.7109375" style="113" customWidth="1"/>
    <col min="12301" max="12301" width="49.28515625" style="113" customWidth="1"/>
    <col min="12302" max="12540" width="8.7109375" style="113"/>
    <col min="12541" max="12541" width="10.7109375" style="113" customWidth="1"/>
    <col min="12542" max="12556" width="8.7109375" style="113" customWidth="1"/>
    <col min="12557" max="12557" width="49.28515625" style="113" customWidth="1"/>
    <col min="12558" max="12796" width="8.7109375" style="113"/>
    <col min="12797" max="12797" width="10.7109375" style="113" customWidth="1"/>
    <col min="12798" max="12812" width="8.7109375" style="113" customWidth="1"/>
    <col min="12813" max="12813" width="49.28515625" style="113" customWidth="1"/>
    <col min="12814" max="13052" width="8.7109375" style="113"/>
    <col min="13053" max="13053" width="10.7109375" style="113" customWidth="1"/>
    <col min="13054" max="13068" width="8.7109375" style="113" customWidth="1"/>
    <col min="13069" max="13069" width="49.28515625" style="113" customWidth="1"/>
    <col min="13070" max="13308" width="8.7109375" style="113"/>
    <col min="13309" max="13309" width="10.7109375" style="113" customWidth="1"/>
    <col min="13310" max="13324" width="8.7109375" style="113" customWidth="1"/>
    <col min="13325" max="13325" width="49.28515625" style="113" customWidth="1"/>
    <col min="13326" max="13564" width="8.7109375" style="113"/>
    <col min="13565" max="13565" width="10.7109375" style="113" customWidth="1"/>
    <col min="13566" max="13580" width="8.7109375" style="113" customWidth="1"/>
    <col min="13581" max="13581" width="49.28515625" style="113" customWidth="1"/>
    <col min="13582" max="13820" width="8.7109375" style="113"/>
    <col min="13821" max="13821" width="10.7109375" style="113" customWidth="1"/>
    <col min="13822" max="13836" width="8.7109375" style="113" customWidth="1"/>
    <col min="13837" max="13837" width="49.28515625" style="113" customWidth="1"/>
    <col min="13838" max="14076" width="8.7109375" style="113"/>
    <col min="14077" max="14077" width="10.7109375" style="113" customWidth="1"/>
    <col min="14078" max="14092" width="8.7109375" style="113" customWidth="1"/>
    <col min="14093" max="14093" width="49.28515625" style="113" customWidth="1"/>
    <col min="14094" max="14332" width="8.7109375" style="113"/>
    <col min="14333" max="14333" width="10.7109375" style="113" customWidth="1"/>
    <col min="14334" max="14348" width="8.7109375" style="113" customWidth="1"/>
    <col min="14349" max="14349" width="49.28515625" style="113" customWidth="1"/>
    <col min="14350" max="14588" width="8.7109375" style="113"/>
    <col min="14589" max="14589" width="10.7109375" style="113" customWidth="1"/>
    <col min="14590" max="14604" width="8.7109375" style="113" customWidth="1"/>
    <col min="14605" max="14605" width="49.28515625" style="113" customWidth="1"/>
    <col min="14606" max="14844" width="8.7109375" style="113"/>
    <col min="14845" max="14845" width="10.7109375" style="113" customWidth="1"/>
    <col min="14846" max="14860" width="8.7109375" style="113" customWidth="1"/>
    <col min="14861" max="14861" width="49.28515625" style="113" customWidth="1"/>
    <col min="14862" max="15100" width="8.7109375" style="113"/>
    <col min="15101" max="15101" width="10.7109375" style="113" customWidth="1"/>
    <col min="15102" max="15116" width="8.7109375" style="113" customWidth="1"/>
    <col min="15117" max="15117" width="49.28515625" style="113" customWidth="1"/>
    <col min="15118" max="15356" width="8.7109375" style="113"/>
    <col min="15357" max="15357" width="10.7109375" style="113" customWidth="1"/>
    <col min="15358" max="15372" width="8.7109375" style="113" customWidth="1"/>
    <col min="15373" max="15373" width="49.28515625" style="113" customWidth="1"/>
    <col min="15374" max="15612" width="8.7109375" style="113"/>
    <col min="15613" max="15613" width="10.7109375" style="113" customWidth="1"/>
    <col min="15614" max="15628" width="8.7109375" style="113" customWidth="1"/>
    <col min="15629" max="15629" width="49.28515625" style="113" customWidth="1"/>
    <col min="15630" max="15868" width="8.7109375" style="113"/>
    <col min="15869" max="15869" width="10.7109375" style="113" customWidth="1"/>
    <col min="15870" max="15884" width="8.7109375" style="113" customWidth="1"/>
    <col min="15885" max="15885" width="49.28515625" style="113" customWidth="1"/>
    <col min="15886" max="16124" width="8.7109375" style="113"/>
    <col min="16125" max="16125" width="10.7109375" style="113" customWidth="1"/>
    <col min="16126" max="16140" width="8.7109375" style="113" customWidth="1"/>
    <col min="16141" max="16141" width="49.28515625" style="113" customWidth="1"/>
    <col min="16142" max="16384" width="8.7109375" style="113"/>
  </cols>
  <sheetData>
    <row r="1" spans="1:13" ht="15" customHeight="1" x14ac:dyDescent="0.15">
      <c r="A1" s="110" t="s">
        <v>224</v>
      </c>
      <c r="M1" s="367" t="s">
        <v>341</v>
      </c>
    </row>
    <row r="2" spans="1:13" s="109" customFormat="1" ht="15" customHeight="1" x14ac:dyDescent="0.15">
      <c r="A2" s="1148" t="s">
        <v>1</v>
      </c>
      <c r="B2" s="1149"/>
      <c r="C2" s="520"/>
      <c r="E2" s="520" t="s">
        <v>129</v>
      </c>
      <c r="F2" s="520"/>
      <c r="H2" s="520" t="s">
        <v>130</v>
      </c>
      <c r="I2" s="570"/>
      <c r="K2" s="1148" t="s">
        <v>225</v>
      </c>
      <c r="L2" s="1149"/>
      <c r="M2" s="520"/>
    </row>
    <row r="4" spans="1:13" ht="12.95" customHeight="1" x14ac:dyDescent="0.15">
      <c r="A4" s="1150" t="s">
        <v>226</v>
      </c>
      <c r="B4" s="1121" t="s">
        <v>227</v>
      </c>
      <c r="C4" s="1153"/>
      <c r="D4" s="1153"/>
      <c r="E4" s="1153"/>
      <c r="F4" s="1153"/>
      <c r="G4" s="1154"/>
      <c r="H4" s="1121" t="s">
        <v>133</v>
      </c>
      <c r="I4" s="1153"/>
      <c r="J4" s="1153"/>
      <c r="K4" s="1153"/>
      <c r="L4" s="1153"/>
      <c r="M4" s="1122"/>
    </row>
    <row r="5" spans="1:13" ht="12.95" customHeight="1" x14ac:dyDescent="0.15">
      <c r="A5" s="1151"/>
      <c r="B5" s="1079"/>
      <c r="C5" s="1080"/>
      <c r="D5" s="1080"/>
      <c r="E5" s="1080"/>
      <c r="F5" s="1080"/>
      <c r="G5" s="1155"/>
      <c r="H5" s="1156"/>
      <c r="I5" s="1157"/>
      <c r="J5" s="1157"/>
      <c r="K5" s="1157"/>
      <c r="L5" s="1157"/>
      <c r="M5" s="1158"/>
    </row>
    <row r="6" spans="1:13" ht="12.95" customHeight="1" x14ac:dyDescent="0.15">
      <c r="A6" s="1151"/>
      <c r="B6" s="569" t="s">
        <v>228</v>
      </c>
      <c r="C6" s="368" t="s">
        <v>229</v>
      </c>
      <c r="D6" s="368" t="s">
        <v>230</v>
      </c>
      <c r="E6" s="369" t="s">
        <v>135</v>
      </c>
      <c r="F6" s="113" t="s">
        <v>231</v>
      </c>
      <c r="G6" s="240" t="s">
        <v>232</v>
      </c>
      <c r="H6" s="1156"/>
      <c r="I6" s="1157"/>
      <c r="J6" s="1157"/>
      <c r="K6" s="1157"/>
      <c r="L6" s="1157"/>
      <c r="M6" s="1158"/>
    </row>
    <row r="7" spans="1:13" ht="12.95" customHeight="1" thickBot="1" x14ac:dyDescent="0.2">
      <c r="A7" s="1152"/>
      <c r="B7" s="527"/>
      <c r="C7" s="135" t="s">
        <v>425</v>
      </c>
      <c r="D7" s="135" t="s">
        <v>425</v>
      </c>
      <c r="E7" s="324" t="s">
        <v>147</v>
      </c>
      <c r="F7" s="370"/>
      <c r="G7" s="535"/>
      <c r="H7" s="1123"/>
      <c r="I7" s="1159"/>
      <c r="J7" s="1159"/>
      <c r="K7" s="1159"/>
      <c r="L7" s="1159"/>
      <c r="M7" s="1124"/>
    </row>
    <row r="8" spans="1:13" ht="15.6" customHeight="1" thickTop="1" x14ac:dyDescent="0.15">
      <c r="A8" s="571" t="s">
        <v>233</v>
      </c>
      <c r="B8" s="139"/>
      <c r="C8" s="139"/>
      <c r="D8" s="139"/>
      <c r="E8" s="139"/>
      <c r="F8" s="139"/>
      <c r="G8" s="139"/>
      <c r="H8" s="139"/>
      <c r="I8" s="139"/>
      <c r="J8" s="139"/>
      <c r="K8" s="139"/>
      <c r="L8" s="139"/>
      <c r="M8" s="373" t="s">
        <v>264</v>
      </c>
    </row>
    <row r="9" spans="1:13" ht="15.6" customHeight="1" x14ac:dyDescent="0.15">
      <c r="A9" s="371" t="s">
        <v>426</v>
      </c>
      <c r="B9" s="566"/>
      <c r="C9" s="534"/>
      <c r="D9" s="534"/>
      <c r="E9" s="372"/>
      <c r="F9" s="568"/>
      <c r="G9" s="372"/>
      <c r="H9" s="567"/>
      <c r="I9" s="568"/>
      <c r="J9" s="568"/>
      <c r="K9" s="568"/>
      <c r="L9" s="568"/>
      <c r="M9" s="566"/>
    </row>
    <row r="10" spans="1:13" ht="15.6" customHeight="1" x14ac:dyDescent="0.15">
      <c r="A10" s="371" t="s">
        <v>234</v>
      </c>
      <c r="B10" s="566"/>
      <c r="C10" s="534"/>
      <c r="D10" s="534"/>
      <c r="E10" s="372"/>
      <c r="F10" s="568"/>
      <c r="G10" s="372"/>
      <c r="H10" s="567"/>
      <c r="I10" s="568"/>
      <c r="J10" s="568"/>
      <c r="K10" s="568"/>
      <c r="L10" s="568"/>
      <c r="M10" s="566"/>
    </row>
    <row r="11" spans="1:13" ht="15.6" customHeight="1" x14ac:dyDescent="0.15">
      <c r="A11" s="371" t="s">
        <v>235</v>
      </c>
      <c r="B11" s="566"/>
      <c r="C11" s="534"/>
      <c r="D11" s="534"/>
      <c r="E11" s="372"/>
      <c r="F11" s="568"/>
      <c r="G11" s="372"/>
      <c r="H11" s="567"/>
      <c r="I11" s="568"/>
      <c r="J11" s="568"/>
      <c r="K11" s="568"/>
      <c r="L11" s="568"/>
      <c r="M11" s="566"/>
    </row>
    <row r="12" spans="1:13" ht="15.6" customHeight="1" x14ac:dyDescent="0.15">
      <c r="A12" s="371" t="s">
        <v>236</v>
      </c>
      <c r="B12" s="566"/>
      <c r="C12" s="534"/>
      <c r="D12" s="534"/>
      <c r="E12" s="372"/>
      <c r="F12" s="568"/>
      <c r="G12" s="372"/>
      <c r="H12" s="567"/>
      <c r="I12" s="568"/>
      <c r="J12" s="568"/>
      <c r="K12" s="568"/>
      <c r="L12" s="568"/>
      <c r="M12" s="566"/>
    </row>
    <row r="13" spans="1:13" ht="15.6" customHeight="1" x14ac:dyDescent="0.15">
      <c r="A13" s="371" t="s">
        <v>237</v>
      </c>
      <c r="B13" s="566"/>
      <c r="C13" s="534"/>
      <c r="D13" s="534"/>
      <c r="E13" s="372"/>
      <c r="F13" s="568"/>
      <c r="G13" s="372"/>
      <c r="H13" s="567"/>
      <c r="I13" s="568"/>
      <c r="J13" s="568"/>
      <c r="K13" s="568"/>
      <c r="L13" s="568"/>
      <c r="M13" s="566"/>
    </row>
    <row r="14" spans="1:13" ht="15.6" customHeight="1" x14ac:dyDescent="0.15">
      <c r="A14" s="371" t="s">
        <v>238</v>
      </c>
      <c r="B14" s="566"/>
      <c r="C14" s="534"/>
      <c r="D14" s="534"/>
      <c r="E14" s="372"/>
      <c r="F14" s="568"/>
      <c r="G14" s="372"/>
      <c r="H14" s="567"/>
      <c r="I14" s="568"/>
      <c r="J14" s="568"/>
      <c r="K14" s="568"/>
      <c r="L14" s="568"/>
      <c r="M14" s="566"/>
    </row>
    <row r="15" spans="1:13" ht="15.6" customHeight="1" x14ac:dyDescent="0.15">
      <c r="A15" s="371" t="s">
        <v>239</v>
      </c>
      <c r="B15" s="566"/>
      <c r="C15" s="534"/>
      <c r="D15" s="534"/>
      <c r="E15" s="372"/>
      <c r="F15" s="568"/>
      <c r="G15" s="372"/>
      <c r="H15" s="567"/>
      <c r="I15" s="568"/>
      <c r="J15" s="568"/>
      <c r="K15" s="568"/>
      <c r="L15" s="568"/>
      <c r="M15" s="566"/>
    </row>
    <row r="16" spans="1:13" ht="15.6" customHeight="1" x14ac:dyDescent="0.15">
      <c r="A16" s="371" t="s">
        <v>240</v>
      </c>
      <c r="B16" s="566"/>
      <c r="C16" s="534"/>
      <c r="D16" s="534"/>
      <c r="E16" s="372"/>
      <c r="F16" s="568"/>
      <c r="G16" s="372"/>
      <c r="H16" s="567"/>
      <c r="I16" s="568"/>
      <c r="J16" s="568"/>
      <c r="K16" s="568"/>
      <c r="L16" s="568"/>
      <c r="M16" s="566"/>
    </row>
    <row r="17" spans="1:13" ht="15.6" customHeight="1" x14ac:dyDescent="0.15">
      <c r="A17" s="371" t="s">
        <v>241</v>
      </c>
      <c r="B17" s="566"/>
      <c r="C17" s="534"/>
      <c r="D17" s="534"/>
      <c r="E17" s="372"/>
      <c r="F17" s="568"/>
      <c r="G17" s="372"/>
      <c r="H17" s="567"/>
      <c r="I17" s="568"/>
      <c r="J17" s="568"/>
      <c r="K17" s="568"/>
      <c r="L17" s="568"/>
      <c r="M17" s="566"/>
    </row>
    <row r="18" spans="1:13" ht="15.6" customHeight="1" x14ac:dyDescent="0.15">
      <c r="A18" s="371" t="s">
        <v>242</v>
      </c>
      <c r="B18" s="566"/>
      <c r="C18" s="534"/>
      <c r="D18" s="534"/>
      <c r="E18" s="372"/>
      <c r="F18" s="568"/>
      <c r="G18" s="372"/>
      <c r="H18" s="567"/>
      <c r="I18" s="568"/>
      <c r="J18" s="568"/>
      <c r="K18" s="568"/>
      <c r="L18" s="568"/>
      <c r="M18" s="566"/>
    </row>
    <row r="19" spans="1:13" ht="15.6" customHeight="1" x14ac:dyDescent="0.15">
      <c r="A19" s="371" t="s">
        <v>243</v>
      </c>
      <c r="B19" s="566"/>
      <c r="C19" s="534"/>
      <c r="D19" s="534"/>
      <c r="E19" s="372"/>
      <c r="F19" s="568"/>
      <c r="G19" s="372"/>
      <c r="H19" s="567"/>
      <c r="I19" s="568"/>
      <c r="J19" s="568"/>
      <c r="K19" s="568"/>
      <c r="L19" s="568"/>
      <c r="M19" s="566"/>
    </row>
    <row r="20" spans="1:13" ht="15.6" customHeight="1" x14ac:dyDescent="0.15">
      <c r="A20" s="371" t="s">
        <v>244</v>
      </c>
      <c r="B20" s="566"/>
      <c r="C20" s="534"/>
      <c r="D20" s="534"/>
      <c r="E20" s="372"/>
      <c r="F20" s="568"/>
      <c r="G20" s="372"/>
      <c r="H20" s="567"/>
      <c r="I20" s="568"/>
      <c r="J20" s="568"/>
      <c r="K20" s="568"/>
      <c r="L20" s="568"/>
      <c r="M20" s="566"/>
    </row>
    <row r="21" spans="1:13" ht="15.6" customHeight="1" x14ac:dyDescent="0.15">
      <c r="A21" s="371" t="s">
        <v>245</v>
      </c>
      <c r="B21" s="566"/>
      <c r="C21" s="534"/>
      <c r="D21" s="534"/>
      <c r="E21" s="372"/>
      <c r="F21" s="568"/>
      <c r="G21" s="372"/>
      <c r="H21" s="567"/>
      <c r="I21" s="568"/>
      <c r="J21" s="568"/>
      <c r="K21" s="568"/>
      <c r="L21" s="568"/>
      <c r="M21" s="566"/>
    </row>
    <row r="22" spans="1:13" ht="15.6" customHeight="1" x14ac:dyDescent="0.15">
      <c r="A22" s="371" t="s">
        <v>246</v>
      </c>
      <c r="B22" s="566"/>
      <c r="C22" s="534"/>
      <c r="D22" s="534"/>
      <c r="E22" s="372"/>
      <c r="F22" s="568"/>
      <c r="G22" s="372"/>
      <c r="H22" s="567"/>
      <c r="I22" s="568"/>
      <c r="J22" s="568"/>
      <c r="K22" s="568"/>
      <c r="L22" s="568"/>
      <c r="M22" s="566"/>
    </row>
    <row r="23" spans="1:13" ht="15.6" customHeight="1" x14ac:dyDescent="0.15">
      <c r="A23" s="371" t="s">
        <v>247</v>
      </c>
      <c r="B23" s="566"/>
      <c r="C23" s="534"/>
      <c r="D23" s="534"/>
      <c r="E23" s="372"/>
      <c r="F23" s="568"/>
      <c r="G23" s="372"/>
      <c r="H23" s="567"/>
      <c r="I23" s="568"/>
      <c r="J23" s="568"/>
      <c r="K23" s="568"/>
      <c r="L23" s="568"/>
      <c r="M23" s="566"/>
    </row>
    <row r="24" spans="1:13" ht="15.6" customHeight="1" x14ac:dyDescent="0.15">
      <c r="A24" s="371" t="s">
        <v>248</v>
      </c>
      <c r="B24" s="566"/>
      <c r="C24" s="534"/>
      <c r="D24" s="534"/>
      <c r="E24" s="372"/>
      <c r="F24" s="568"/>
      <c r="G24" s="372"/>
      <c r="H24" s="567"/>
      <c r="I24" s="568"/>
      <c r="J24" s="568"/>
      <c r="K24" s="568"/>
      <c r="L24" s="568"/>
      <c r="M24" s="566"/>
    </row>
    <row r="25" spans="1:13" ht="15.6" customHeight="1" x14ac:dyDescent="0.15">
      <c r="A25" s="371" t="s">
        <v>249</v>
      </c>
      <c r="B25" s="566"/>
      <c r="C25" s="534"/>
      <c r="D25" s="534"/>
      <c r="E25" s="372"/>
      <c r="F25" s="568"/>
      <c r="G25" s="372"/>
      <c r="H25" s="567"/>
      <c r="I25" s="568"/>
      <c r="J25" s="568"/>
      <c r="K25" s="568"/>
      <c r="L25" s="568"/>
      <c r="M25" s="566"/>
    </row>
    <row r="26" spans="1:13" ht="15.6" customHeight="1" x14ac:dyDescent="0.15">
      <c r="A26" s="371" t="s">
        <v>250</v>
      </c>
      <c r="B26" s="566"/>
      <c r="C26" s="534"/>
      <c r="D26" s="534"/>
      <c r="E26" s="372"/>
      <c r="F26" s="568"/>
      <c r="G26" s="372"/>
      <c r="H26" s="567"/>
      <c r="I26" s="568"/>
      <c r="J26" s="568"/>
      <c r="K26" s="568"/>
      <c r="L26" s="568"/>
      <c r="M26" s="566"/>
    </row>
    <row r="27" spans="1:13" ht="15.6" customHeight="1" x14ac:dyDescent="0.15">
      <c r="A27" s="371" t="s">
        <v>251</v>
      </c>
      <c r="B27" s="566"/>
      <c r="C27" s="534"/>
      <c r="D27" s="534"/>
      <c r="E27" s="372"/>
      <c r="F27" s="568"/>
      <c r="G27" s="372"/>
      <c r="H27" s="567"/>
      <c r="I27" s="568"/>
      <c r="J27" s="568"/>
      <c r="K27" s="568"/>
      <c r="L27" s="568"/>
      <c r="M27" s="566"/>
    </row>
    <row r="28" spans="1:13" ht="15.6" customHeight="1" x14ac:dyDescent="0.15">
      <c r="A28" s="371" t="s">
        <v>252</v>
      </c>
      <c r="B28" s="566"/>
      <c r="C28" s="534"/>
      <c r="D28" s="534"/>
      <c r="E28" s="372"/>
      <c r="F28" s="568"/>
      <c r="G28" s="372"/>
      <c r="H28" s="567"/>
      <c r="I28" s="568"/>
      <c r="J28" s="568"/>
      <c r="K28" s="568"/>
      <c r="L28" s="568"/>
      <c r="M28" s="566"/>
    </row>
    <row r="29" spans="1:13" ht="15.6" customHeight="1" x14ac:dyDescent="0.15">
      <c r="A29" s="371" t="s">
        <v>253</v>
      </c>
      <c r="B29" s="566"/>
      <c r="C29" s="534"/>
      <c r="D29" s="534"/>
      <c r="E29" s="372"/>
      <c r="F29" s="568"/>
      <c r="G29" s="372"/>
      <c r="H29" s="567"/>
      <c r="I29" s="568"/>
      <c r="J29" s="568"/>
      <c r="K29" s="568"/>
      <c r="L29" s="568"/>
      <c r="M29" s="566"/>
    </row>
    <row r="30" spans="1:13" ht="15.6" customHeight="1" x14ac:dyDescent="0.15">
      <c r="A30" s="371" t="s">
        <v>254</v>
      </c>
      <c r="B30" s="566"/>
      <c r="C30" s="534"/>
      <c r="D30" s="534"/>
      <c r="E30" s="372"/>
      <c r="F30" s="568"/>
      <c r="G30" s="372"/>
      <c r="H30" s="567"/>
      <c r="I30" s="568"/>
      <c r="J30" s="568"/>
      <c r="K30" s="568"/>
      <c r="L30" s="568"/>
      <c r="M30" s="566"/>
    </row>
    <row r="31" spans="1:13" ht="15.6" customHeight="1" x14ac:dyDescent="0.15">
      <c r="A31" s="371" t="s">
        <v>255</v>
      </c>
      <c r="B31" s="566"/>
      <c r="C31" s="534"/>
      <c r="D31" s="534"/>
      <c r="E31" s="372"/>
      <c r="F31" s="568"/>
      <c r="G31" s="372"/>
      <c r="H31" s="567"/>
      <c r="I31" s="568"/>
      <c r="J31" s="568"/>
      <c r="K31" s="568"/>
      <c r="L31" s="568"/>
      <c r="M31" s="566"/>
    </row>
    <row r="32" spans="1:13" ht="15.6" customHeight="1" x14ac:dyDescent="0.15">
      <c r="A32" s="371" t="s">
        <v>256</v>
      </c>
      <c r="B32" s="566"/>
      <c r="C32" s="534"/>
      <c r="D32" s="534"/>
      <c r="E32" s="372"/>
      <c r="F32" s="568"/>
      <c r="G32" s="372"/>
      <c r="H32" s="567"/>
      <c r="I32" s="568"/>
      <c r="J32" s="568"/>
      <c r="K32" s="568"/>
      <c r="L32" s="568"/>
      <c r="M32" s="566"/>
    </row>
    <row r="33" spans="1:13" ht="15.6" customHeight="1" x14ac:dyDescent="0.15">
      <c r="A33" s="371" t="s">
        <v>257</v>
      </c>
      <c r="B33" s="566"/>
      <c r="C33" s="534"/>
      <c r="D33" s="534"/>
      <c r="E33" s="372"/>
      <c r="F33" s="568"/>
      <c r="G33" s="372"/>
      <c r="H33" s="567"/>
      <c r="I33" s="568"/>
      <c r="J33" s="568"/>
      <c r="K33" s="568"/>
      <c r="L33" s="568"/>
      <c r="M33" s="566"/>
    </row>
    <row r="34" spans="1:13" ht="15.6" customHeight="1" x14ac:dyDescent="0.15">
      <c r="A34" s="371" t="s">
        <v>258</v>
      </c>
      <c r="B34" s="566"/>
      <c r="C34" s="534"/>
      <c r="D34" s="534"/>
      <c r="E34" s="372"/>
      <c r="F34" s="568"/>
      <c r="G34" s="372"/>
      <c r="H34" s="567"/>
      <c r="I34" s="568"/>
      <c r="J34" s="568"/>
      <c r="K34" s="568"/>
      <c r="L34" s="568"/>
      <c r="M34" s="566"/>
    </row>
    <row r="35" spans="1:13" ht="15.6" customHeight="1" x14ac:dyDescent="0.15">
      <c r="A35" s="371" t="s">
        <v>259</v>
      </c>
      <c r="B35" s="566"/>
      <c r="C35" s="534"/>
      <c r="D35" s="534"/>
      <c r="E35" s="372"/>
      <c r="F35" s="568"/>
      <c r="G35" s="372"/>
      <c r="H35" s="567"/>
      <c r="I35" s="568"/>
      <c r="J35" s="568"/>
      <c r="K35" s="568"/>
      <c r="L35" s="568"/>
      <c r="M35" s="566"/>
    </row>
    <row r="36" spans="1:13" ht="15.6" customHeight="1" x14ac:dyDescent="0.15">
      <c r="A36" s="371" t="s">
        <v>260</v>
      </c>
      <c r="B36" s="566"/>
      <c r="C36" s="534"/>
      <c r="D36" s="534"/>
      <c r="E36" s="372"/>
      <c r="F36" s="568"/>
      <c r="G36" s="372"/>
      <c r="H36" s="567"/>
      <c r="I36" s="568"/>
      <c r="J36" s="568"/>
      <c r="K36" s="568"/>
      <c r="L36" s="568"/>
      <c r="M36" s="566"/>
    </row>
    <row r="37" spans="1:13" ht="15.6" customHeight="1" x14ac:dyDescent="0.15">
      <c r="A37" s="371" t="s">
        <v>261</v>
      </c>
      <c r="B37" s="566"/>
      <c r="C37" s="534"/>
      <c r="D37" s="534"/>
      <c r="E37" s="372"/>
      <c r="F37" s="568"/>
      <c r="G37" s="372"/>
      <c r="H37" s="567"/>
      <c r="I37" s="568"/>
      <c r="J37" s="568"/>
      <c r="K37" s="568"/>
      <c r="L37" s="568"/>
      <c r="M37" s="566"/>
    </row>
    <row r="38" spans="1:13" ht="15.6" customHeight="1" x14ac:dyDescent="0.15">
      <c r="A38" s="371" t="s">
        <v>262</v>
      </c>
      <c r="B38" s="566"/>
      <c r="C38" s="534"/>
      <c r="D38" s="534"/>
      <c r="E38" s="372"/>
      <c r="F38" s="568"/>
      <c r="G38" s="372"/>
      <c r="H38" s="567"/>
      <c r="I38" s="568"/>
      <c r="J38" s="568"/>
      <c r="K38" s="568"/>
      <c r="L38" s="568"/>
      <c r="M38" s="566"/>
    </row>
    <row r="39" spans="1:13" ht="15.6" customHeight="1" x14ac:dyDescent="0.15">
      <c r="A39" s="565" t="s">
        <v>263</v>
      </c>
      <c r="B39" s="568"/>
      <c r="C39" s="568"/>
      <c r="D39" s="568"/>
      <c r="E39" s="568"/>
      <c r="F39" s="568"/>
      <c r="G39" s="568"/>
      <c r="H39" s="568"/>
      <c r="I39" s="568"/>
      <c r="J39" s="568"/>
      <c r="K39" s="568"/>
      <c r="L39" s="568"/>
      <c r="M39" s="373" t="s">
        <v>264</v>
      </c>
    </row>
    <row r="40" spans="1:13" ht="15.6" customHeight="1" x14ac:dyDescent="0.15">
      <c r="A40" s="372" t="s">
        <v>427</v>
      </c>
      <c r="B40" s="566"/>
      <c r="C40" s="534"/>
      <c r="D40" s="534"/>
      <c r="E40" s="372"/>
      <c r="F40" s="568"/>
      <c r="G40" s="372"/>
      <c r="H40" s="567"/>
      <c r="I40" s="568"/>
      <c r="J40" s="568"/>
      <c r="K40" s="568"/>
      <c r="L40" s="568"/>
      <c r="M40" s="566"/>
    </row>
    <row r="41" spans="1:13" ht="15.6" customHeight="1" x14ac:dyDescent="0.15">
      <c r="A41" s="372" t="s">
        <v>428</v>
      </c>
      <c r="B41" s="566"/>
      <c r="C41" s="534"/>
      <c r="D41" s="534"/>
      <c r="E41" s="372"/>
      <c r="F41" s="568"/>
      <c r="G41" s="372"/>
      <c r="H41" s="567"/>
      <c r="I41" s="568"/>
      <c r="J41" s="568"/>
      <c r="K41" s="568"/>
      <c r="L41" s="568"/>
      <c r="M41" s="566"/>
    </row>
    <row r="42" spans="1:13" ht="15.6" customHeight="1" x14ac:dyDescent="0.15">
      <c r="A42" s="372" t="s">
        <v>429</v>
      </c>
      <c r="B42" s="566"/>
      <c r="C42" s="534"/>
      <c r="D42" s="534"/>
      <c r="E42" s="372"/>
      <c r="F42" s="568"/>
      <c r="G42" s="372"/>
      <c r="H42" s="567"/>
      <c r="I42" s="568"/>
      <c r="J42" s="568"/>
      <c r="K42" s="568"/>
      <c r="L42" s="568"/>
      <c r="M42" s="566"/>
    </row>
    <row r="43" spans="1:13" ht="15.6" customHeight="1" x14ac:dyDescent="0.15">
      <c r="A43" s="372" t="s">
        <v>430</v>
      </c>
      <c r="B43" s="566"/>
      <c r="C43" s="534"/>
      <c r="D43" s="534"/>
      <c r="E43" s="372"/>
      <c r="F43" s="568"/>
      <c r="G43" s="372"/>
      <c r="H43" s="567"/>
      <c r="I43" s="568"/>
      <c r="J43" s="568"/>
      <c r="K43" s="568"/>
      <c r="L43" s="568"/>
      <c r="M43" s="566"/>
    </row>
    <row r="44" spans="1:13" ht="15.6" customHeight="1" x14ac:dyDescent="0.15">
      <c r="A44" s="372" t="s">
        <v>431</v>
      </c>
      <c r="B44" s="566"/>
      <c r="C44" s="534"/>
      <c r="D44" s="534"/>
      <c r="E44" s="372"/>
      <c r="F44" s="568"/>
      <c r="G44" s="372"/>
      <c r="H44" s="567"/>
      <c r="I44" s="568"/>
      <c r="J44" s="568"/>
      <c r="K44" s="568"/>
      <c r="L44" s="568"/>
      <c r="M44" s="566"/>
    </row>
    <row r="45" spans="1:13" ht="15.6" customHeight="1" x14ac:dyDescent="0.15">
      <c r="A45" s="372" t="s">
        <v>432</v>
      </c>
      <c r="B45" s="566"/>
      <c r="C45" s="534"/>
      <c r="D45" s="534"/>
      <c r="E45" s="372"/>
      <c r="F45" s="568"/>
      <c r="G45" s="372"/>
      <c r="H45" s="567"/>
      <c r="I45" s="568"/>
      <c r="J45" s="568"/>
      <c r="K45" s="568"/>
      <c r="L45" s="568"/>
      <c r="M45" s="566"/>
    </row>
    <row r="46" spans="1:13" ht="15.6" customHeight="1" x14ac:dyDescent="0.15">
      <c r="A46" s="372" t="s">
        <v>433</v>
      </c>
      <c r="B46" s="566"/>
      <c r="C46" s="534"/>
      <c r="D46" s="534"/>
      <c r="E46" s="372"/>
      <c r="F46" s="568"/>
      <c r="G46" s="372"/>
      <c r="H46" s="567"/>
      <c r="I46" s="568"/>
      <c r="J46" s="568"/>
      <c r="K46" s="568"/>
      <c r="L46" s="568"/>
      <c r="M46" s="566"/>
    </row>
    <row r="47" spans="1:13" ht="15.6" customHeight="1" x14ac:dyDescent="0.15">
      <c r="A47" s="372" t="s">
        <v>434</v>
      </c>
      <c r="B47" s="566"/>
      <c r="C47" s="534"/>
      <c r="D47" s="534"/>
      <c r="E47" s="372"/>
      <c r="F47" s="568"/>
      <c r="G47" s="372"/>
      <c r="H47" s="567"/>
      <c r="I47" s="568"/>
      <c r="J47" s="568"/>
      <c r="K47" s="568"/>
      <c r="L47" s="568"/>
      <c r="M47" s="566"/>
    </row>
    <row r="48" spans="1:13" ht="15.6" customHeight="1" x14ac:dyDescent="0.15">
      <c r="A48" s="372" t="s">
        <v>435</v>
      </c>
      <c r="B48" s="566"/>
      <c r="C48" s="534"/>
      <c r="D48" s="534"/>
      <c r="E48" s="372"/>
      <c r="F48" s="568"/>
      <c r="G48" s="372"/>
      <c r="H48" s="567"/>
      <c r="I48" s="568"/>
      <c r="J48" s="568"/>
      <c r="K48" s="568"/>
      <c r="L48" s="568"/>
      <c r="M48" s="566"/>
    </row>
    <row r="49" spans="1:13" ht="15.6" customHeight="1" x14ac:dyDescent="0.15">
      <c r="A49" s="372" t="s">
        <v>436</v>
      </c>
      <c r="B49" s="566"/>
      <c r="C49" s="534"/>
      <c r="D49" s="534"/>
      <c r="E49" s="372"/>
      <c r="F49" s="568"/>
      <c r="G49" s="372"/>
      <c r="H49" s="567"/>
      <c r="I49" s="568"/>
      <c r="J49" s="568"/>
      <c r="K49" s="568"/>
      <c r="L49" s="568"/>
      <c r="M49" s="566"/>
    </row>
    <row r="50" spans="1:13" ht="15.6" customHeight="1" x14ac:dyDescent="0.15">
      <c r="A50" s="565" t="s">
        <v>265</v>
      </c>
      <c r="B50" s="568"/>
      <c r="C50" s="568"/>
      <c r="D50" s="568"/>
      <c r="E50" s="568"/>
      <c r="F50" s="568"/>
      <c r="G50" s="568"/>
      <c r="H50" s="568"/>
      <c r="I50" s="568"/>
      <c r="J50" s="568"/>
      <c r="K50" s="568"/>
      <c r="L50" s="568"/>
      <c r="M50" s="373" t="s">
        <v>264</v>
      </c>
    </row>
    <row r="51" spans="1:13" ht="15.6" customHeight="1" x14ac:dyDescent="0.15">
      <c r="A51" s="372" t="s">
        <v>437</v>
      </c>
      <c r="B51" s="566"/>
      <c r="C51" s="534"/>
      <c r="D51" s="534"/>
      <c r="E51" s="372"/>
      <c r="F51" s="568"/>
      <c r="G51" s="372"/>
      <c r="H51" s="567"/>
      <c r="I51" s="568"/>
      <c r="J51" s="568"/>
      <c r="K51" s="568"/>
      <c r="L51" s="568"/>
      <c r="M51" s="566"/>
    </row>
    <row r="52" spans="1:13" ht="15.6" customHeight="1" x14ac:dyDescent="0.15">
      <c r="A52" s="372" t="s">
        <v>438</v>
      </c>
      <c r="B52" s="566"/>
      <c r="C52" s="534"/>
      <c r="D52" s="534"/>
      <c r="E52" s="372"/>
      <c r="F52" s="568"/>
      <c r="G52" s="372"/>
      <c r="H52" s="567"/>
      <c r="I52" s="568"/>
      <c r="J52" s="568"/>
      <c r="K52" s="568"/>
      <c r="L52" s="568"/>
      <c r="M52" s="566"/>
    </row>
    <row r="53" spans="1:13" ht="15.6" customHeight="1" x14ac:dyDescent="0.15">
      <c r="A53" s="372" t="s">
        <v>439</v>
      </c>
      <c r="B53" s="566"/>
      <c r="C53" s="534"/>
      <c r="D53" s="534"/>
      <c r="E53" s="372"/>
      <c r="F53" s="568"/>
      <c r="G53" s="372"/>
      <c r="H53" s="567"/>
      <c r="I53" s="568"/>
      <c r="J53" s="568"/>
      <c r="K53" s="568"/>
      <c r="L53" s="568"/>
      <c r="M53" s="566"/>
    </row>
    <row r="54" spans="1:13" ht="15.6" customHeight="1" x14ac:dyDescent="0.15">
      <c r="A54" s="372" t="s">
        <v>440</v>
      </c>
      <c r="B54" s="566"/>
      <c r="C54" s="534"/>
      <c r="D54" s="534"/>
      <c r="E54" s="372"/>
      <c r="F54" s="568"/>
      <c r="G54" s="372"/>
      <c r="H54" s="567"/>
      <c r="I54" s="568"/>
      <c r="J54" s="568"/>
      <c r="K54" s="568"/>
      <c r="L54" s="568"/>
      <c r="M54" s="566"/>
    </row>
    <row r="55" spans="1:13" ht="15.6" customHeight="1" x14ac:dyDescent="0.15">
      <c r="A55" s="372" t="s">
        <v>441</v>
      </c>
      <c r="B55" s="566"/>
      <c r="C55" s="534"/>
      <c r="D55" s="534"/>
      <c r="E55" s="372"/>
      <c r="F55" s="568"/>
      <c r="G55" s="372"/>
      <c r="H55" s="567"/>
      <c r="I55" s="568"/>
      <c r="J55" s="568"/>
      <c r="K55" s="568"/>
      <c r="L55" s="568"/>
      <c r="M55" s="566"/>
    </row>
    <row r="56" spans="1:13" ht="15.6" customHeight="1" x14ac:dyDescent="0.15">
      <c r="A56" s="372" t="s">
        <v>442</v>
      </c>
      <c r="B56" s="566"/>
      <c r="C56" s="534"/>
      <c r="D56" s="534"/>
      <c r="E56" s="372"/>
      <c r="F56" s="568"/>
      <c r="G56" s="372"/>
      <c r="H56" s="567"/>
      <c r="I56" s="568"/>
      <c r="J56" s="568"/>
      <c r="K56" s="568"/>
      <c r="L56" s="568"/>
      <c r="M56" s="566"/>
    </row>
    <row r="57" spans="1:13" ht="12.95" customHeight="1" x14ac:dyDescent="0.15">
      <c r="A57" s="206" t="s">
        <v>730</v>
      </c>
    </row>
  </sheetData>
  <mergeCells count="5">
    <mergeCell ref="A2:B2"/>
    <mergeCell ref="A4:A7"/>
    <mergeCell ref="B4:G5"/>
    <mergeCell ref="K2:L2"/>
    <mergeCell ref="H4:M7"/>
  </mergeCells>
  <phoneticPr fontId="7"/>
  <pageMargins left="0.78740157480314965" right="0.78740157480314965" top="0.78740157480314965" bottom="0.59055118110236227" header="0.51181102362204722" footer="0.51181102362204722"/>
  <pageSetup paperSize="9" scale="5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34"/>
  <sheetViews>
    <sheetView view="pageBreakPreview" topLeftCell="A4" zoomScaleNormal="100" zoomScaleSheetLayoutView="100" workbookViewId="0">
      <selection activeCell="B1" sqref="B1"/>
    </sheetView>
  </sheetViews>
  <sheetFormatPr defaultColWidth="3" defaultRowHeight="13.5" x14ac:dyDescent="0.15"/>
  <cols>
    <col min="1" max="31" width="3" style="89" customWidth="1"/>
    <col min="32" max="32" width="0.28515625" style="89" customWidth="1"/>
    <col min="33" max="33" width="3" style="89" customWidth="1"/>
    <col min="34" max="41" width="12.140625" style="89" customWidth="1"/>
    <col min="42" max="16384" width="3" style="89"/>
  </cols>
  <sheetData>
    <row r="1" spans="1:80" s="82" customFormat="1" ht="21" customHeight="1" x14ac:dyDescent="0.15">
      <c r="Z1" s="738" t="s">
        <v>774</v>
      </c>
      <c r="AA1" s="738"/>
      <c r="AB1" s="738"/>
      <c r="AC1" s="738"/>
      <c r="AD1" s="738"/>
      <c r="AE1" s="381"/>
      <c r="AF1" s="84"/>
      <c r="AG1" s="728" t="s">
        <v>69</v>
      </c>
      <c r="AH1" s="84"/>
      <c r="AI1" s="84"/>
      <c r="AJ1" s="84"/>
      <c r="AK1" s="84"/>
      <c r="AL1" s="84"/>
      <c r="AM1" s="84"/>
      <c r="AN1" s="84"/>
      <c r="AO1" s="84"/>
      <c r="AP1" s="84"/>
      <c r="AQ1" s="84"/>
    </row>
    <row r="2" spans="1:80" s="82" customFormat="1" ht="21" customHeight="1" x14ac:dyDescent="0.15">
      <c r="W2" s="729" t="s">
        <v>719</v>
      </c>
      <c r="X2" s="729"/>
      <c r="Y2" s="729"/>
      <c r="Z2" s="729"/>
      <c r="AA2" s="729"/>
      <c r="AB2" s="729"/>
      <c r="AC2" s="729"/>
      <c r="AD2" s="729"/>
      <c r="AE2" s="729"/>
      <c r="AF2" s="84"/>
      <c r="AG2" s="728"/>
      <c r="AH2" s="84"/>
      <c r="AI2" s="84"/>
      <c r="AJ2" s="84"/>
      <c r="AK2" s="84"/>
      <c r="AL2" s="84"/>
      <c r="AM2" s="84"/>
      <c r="AN2" s="84"/>
      <c r="AO2" s="84"/>
      <c r="AP2" s="84"/>
      <c r="AQ2" s="84"/>
    </row>
    <row r="3" spans="1:80" s="82" customFormat="1" ht="21" customHeight="1" x14ac:dyDescent="0.15">
      <c r="Y3" s="85"/>
      <c r="Z3" s="85"/>
      <c r="AA3" s="85"/>
      <c r="AB3" s="85"/>
      <c r="AC3" s="85"/>
      <c r="AD3" s="85"/>
      <c r="AE3" s="85"/>
      <c r="AF3" s="84"/>
      <c r="AG3" s="728"/>
      <c r="AH3" s="84"/>
      <c r="AI3" s="84"/>
      <c r="AJ3" s="84"/>
      <c r="AK3" s="84"/>
      <c r="AL3" s="84"/>
      <c r="AM3" s="84"/>
      <c r="AN3" s="84"/>
      <c r="AO3" s="84"/>
      <c r="AP3" s="84"/>
      <c r="AQ3" s="84"/>
    </row>
    <row r="4" spans="1:80" s="82" customFormat="1" ht="21" customHeight="1" x14ac:dyDescent="0.15">
      <c r="A4" s="730" t="s">
        <v>558</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84"/>
      <c r="AG4" s="728"/>
      <c r="AH4" s="84"/>
      <c r="AI4" s="84"/>
      <c r="AJ4" s="84"/>
      <c r="AK4" s="84"/>
      <c r="AL4" s="84"/>
      <c r="AM4" s="84"/>
      <c r="AN4" s="84"/>
      <c r="AO4" s="84"/>
      <c r="AP4" s="84"/>
      <c r="AQ4" s="84"/>
    </row>
    <row r="5" spans="1:80" s="82" customFormat="1" ht="21" customHeight="1" x14ac:dyDescent="0.15">
      <c r="Y5" s="85"/>
      <c r="Z5" s="85"/>
      <c r="AA5" s="85"/>
      <c r="AB5" s="85"/>
      <c r="AC5" s="85"/>
      <c r="AD5" s="85"/>
      <c r="AE5" s="85"/>
      <c r="AF5" s="84"/>
      <c r="AG5" s="728"/>
      <c r="AH5" s="84"/>
      <c r="AI5" s="84"/>
      <c r="AJ5" s="84"/>
      <c r="AK5" s="84"/>
      <c r="AL5" s="84"/>
      <c r="AM5" s="84"/>
      <c r="AN5" s="84"/>
      <c r="AO5" s="84"/>
      <c r="AP5" s="84"/>
      <c r="AQ5" s="84"/>
    </row>
    <row r="6" spans="1:80" s="82" customFormat="1" ht="30" customHeight="1" x14ac:dyDescent="0.15">
      <c r="B6" s="731" t="s">
        <v>720</v>
      </c>
      <c r="C6" s="731"/>
      <c r="D6" s="731"/>
      <c r="E6" s="731"/>
      <c r="F6" s="731"/>
      <c r="G6" s="731"/>
      <c r="H6" s="731"/>
      <c r="I6" s="731"/>
      <c r="J6" s="731"/>
      <c r="K6" s="731"/>
      <c r="L6" s="731"/>
      <c r="M6" s="731"/>
      <c r="N6" s="731"/>
      <c r="O6" s="731"/>
      <c r="P6" s="731"/>
      <c r="Q6" s="731"/>
      <c r="R6" s="731"/>
      <c r="S6" s="731"/>
      <c r="T6" s="731"/>
      <c r="U6" s="731"/>
      <c r="V6" s="731"/>
      <c r="W6" s="731"/>
      <c r="X6" s="731"/>
      <c r="Y6" s="731"/>
      <c r="Z6" s="731"/>
      <c r="AA6" s="731"/>
      <c r="AB6" s="731"/>
      <c r="AC6" s="731"/>
      <c r="AD6" s="731"/>
      <c r="AE6" s="85"/>
      <c r="AF6" s="84"/>
      <c r="AG6" s="728"/>
      <c r="AH6" s="84"/>
      <c r="AI6" s="84"/>
      <c r="AJ6" s="84" t="s">
        <v>70</v>
      </c>
      <c r="AK6" s="84"/>
      <c r="AL6" s="84"/>
      <c r="AM6" s="84"/>
      <c r="AN6" s="84"/>
      <c r="AO6" s="84"/>
      <c r="AP6" s="84"/>
      <c r="AQ6" s="84"/>
    </row>
    <row r="7" spans="1:80" s="82" customFormat="1" ht="23.25" customHeight="1" x14ac:dyDescent="0.15">
      <c r="B7" s="731"/>
      <c r="C7" s="731"/>
      <c r="D7" s="731"/>
      <c r="E7" s="731"/>
      <c r="F7" s="731"/>
      <c r="G7" s="731"/>
      <c r="H7" s="731"/>
      <c r="I7" s="731"/>
      <c r="J7" s="731"/>
      <c r="K7" s="731"/>
      <c r="L7" s="731"/>
      <c r="M7" s="731"/>
      <c r="N7" s="731"/>
      <c r="O7" s="731"/>
      <c r="P7" s="731"/>
      <c r="Q7" s="731"/>
      <c r="R7" s="731"/>
      <c r="S7" s="731"/>
      <c r="T7" s="731"/>
      <c r="U7" s="731"/>
      <c r="V7" s="731"/>
      <c r="W7" s="731"/>
      <c r="X7" s="731"/>
      <c r="Y7" s="731"/>
      <c r="Z7" s="731"/>
      <c r="AA7" s="731"/>
      <c r="AB7" s="731"/>
      <c r="AC7" s="731"/>
      <c r="AD7" s="731"/>
      <c r="AE7" s="85"/>
      <c r="AF7" s="84"/>
      <c r="AG7" s="728"/>
      <c r="AH7" s="84"/>
      <c r="AI7" s="84"/>
      <c r="AJ7" s="84" t="s">
        <v>71</v>
      </c>
      <c r="AK7" s="84"/>
      <c r="AL7" s="84"/>
      <c r="AM7" s="84"/>
      <c r="AN7" s="84"/>
      <c r="AO7" s="84"/>
      <c r="AP7" s="84"/>
      <c r="AQ7" s="84"/>
    </row>
    <row r="8" spans="1:80" s="82" customFormat="1" ht="21" customHeight="1" x14ac:dyDescent="0.15">
      <c r="Y8" s="85"/>
      <c r="Z8" s="85"/>
      <c r="AA8" s="85"/>
      <c r="AB8" s="85"/>
      <c r="AC8" s="85"/>
      <c r="AD8" s="85"/>
      <c r="AE8" s="85"/>
      <c r="AF8" s="84"/>
      <c r="AG8" s="728"/>
      <c r="AH8" s="84"/>
      <c r="AI8" s="84"/>
      <c r="AJ8" s="84"/>
      <c r="AK8" s="84"/>
      <c r="AL8" s="84"/>
      <c r="AM8" s="84"/>
      <c r="AN8" s="84"/>
      <c r="AO8" s="84"/>
      <c r="AP8" s="84"/>
      <c r="AQ8" s="84"/>
    </row>
    <row r="9" spans="1:80" s="82" customFormat="1" ht="45" customHeight="1" x14ac:dyDescent="0.15">
      <c r="B9" s="732" t="s">
        <v>721</v>
      </c>
      <c r="C9" s="733"/>
      <c r="D9" s="733"/>
      <c r="E9" s="733"/>
      <c r="F9" s="733"/>
      <c r="G9" s="734"/>
      <c r="H9" s="735"/>
      <c r="I9" s="735"/>
      <c r="J9" s="735"/>
      <c r="K9" s="735"/>
      <c r="L9" s="735"/>
      <c r="M9" s="735"/>
      <c r="N9" s="735"/>
      <c r="O9" s="735"/>
      <c r="P9" s="735"/>
      <c r="Q9" s="735"/>
      <c r="R9" s="735"/>
      <c r="S9" s="735"/>
      <c r="T9" s="735"/>
      <c r="U9" s="735"/>
      <c r="V9" s="735"/>
      <c r="W9" s="735"/>
      <c r="X9" s="735"/>
      <c r="Y9" s="735"/>
      <c r="Z9" s="735"/>
      <c r="AA9" s="735"/>
      <c r="AB9" s="735"/>
      <c r="AC9" s="735"/>
      <c r="AD9" s="735"/>
      <c r="AE9" s="85"/>
      <c r="AF9" s="84"/>
      <c r="AG9" s="728"/>
      <c r="AH9" s="84"/>
      <c r="AI9" s="84"/>
      <c r="AJ9" s="84"/>
      <c r="AK9" s="84"/>
      <c r="AL9" s="84"/>
      <c r="AM9" s="84"/>
      <c r="AN9" s="84"/>
      <c r="AO9" s="84"/>
      <c r="AP9" s="84"/>
      <c r="AQ9" s="84"/>
    </row>
    <row r="10" spans="1:80" s="82" customFormat="1" ht="45" customHeight="1" x14ac:dyDescent="0.15">
      <c r="B10" s="732" t="s">
        <v>722</v>
      </c>
      <c r="C10" s="733"/>
      <c r="D10" s="733"/>
      <c r="E10" s="733"/>
      <c r="F10" s="733"/>
      <c r="G10" s="734"/>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85"/>
      <c r="AF10" s="84"/>
      <c r="AG10" s="728"/>
      <c r="AH10" s="84"/>
      <c r="AI10" s="84"/>
      <c r="AJ10" s="84"/>
      <c r="AK10" s="84"/>
      <c r="AL10" s="84"/>
      <c r="AM10" s="84"/>
      <c r="AN10" s="84"/>
      <c r="AO10" s="84"/>
      <c r="AP10" s="84"/>
      <c r="AQ10" s="84"/>
    </row>
    <row r="11" spans="1:80" s="82" customFormat="1" ht="45" customHeight="1" x14ac:dyDescent="0.15">
      <c r="B11" s="732" t="s">
        <v>723</v>
      </c>
      <c r="C11" s="733"/>
      <c r="D11" s="733"/>
      <c r="E11" s="733"/>
      <c r="F11" s="733"/>
      <c r="G11" s="734"/>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85"/>
      <c r="AF11" s="84"/>
      <c r="AG11" s="728"/>
      <c r="AH11" s="84"/>
      <c r="AI11" s="84"/>
      <c r="AJ11" s="84"/>
      <c r="AK11" s="84"/>
      <c r="AL11" s="84"/>
      <c r="AM11" s="84"/>
      <c r="AN11" s="84"/>
      <c r="AO11" s="84"/>
      <c r="AP11" s="84"/>
      <c r="AQ11" s="84"/>
    </row>
    <row r="12" spans="1:80" s="82" customFormat="1" ht="45" customHeight="1" x14ac:dyDescent="0.15">
      <c r="B12" s="732" t="s">
        <v>86</v>
      </c>
      <c r="C12" s="733"/>
      <c r="D12" s="733"/>
      <c r="E12" s="733"/>
      <c r="F12" s="733"/>
      <c r="G12" s="734"/>
      <c r="H12" s="736"/>
      <c r="I12" s="736"/>
      <c r="J12" s="736"/>
      <c r="K12" s="736"/>
      <c r="L12" s="736"/>
      <c r="M12" s="736"/>
      <c r="N12" s="736"/>
      <c r="O12" s="736"/>
      <c r="P12" s="736"/>
      <c r="Q12" s="736"/>
      <c r="R12" s="736"/>
      <c r="S12" s="736"/>
      <c r="T12" s="736"/>
      <c r="U12" s="736"/>
      <c r="V12" s="736"/>
      <c r="W12" s="736"/>
      <c r="X12" s="736"/>
      <c r="Y12" s="736"/>
      <c r="Z12" s="736"/>
      <c r="AA12" s="736"/>
      <c r="AB12" s="736"/>
      <c r="AC12" s="736"/>
      <c r="AD12" s="736"/>
      <c r="AE12" s="85"/>
      <c r="AF12" s="84"/>
      <c r="AG12" s="728"/>
      <c r="AH12" s="84"/>
      <c r="AI12" s="84"/>
      <c r="AJ12" s="84"/>
      <c r="AK12" s="84"/>
      <c r="AL12" s="84"/>
      <c r="AM12" s="84"/>
      <c r="AN12" s="84"/>
      <c r="AO12" s="84"/>
      <c r="AP12" s="84"/>
      <c r="AQ12" s="84"/>
    </row>
    <row r="13" spans="1:80" s="82" customFormat="1" ht="45" customHeight="1" x14ac:dyDescent="0.15">
      <c r="B13" s="732" t="s">
        <v>724</v>
      </c>
      <c r="C13" s="733"/>
      <c r="D13" s="733"/>
      <c r="E13" s="733"/>
      <c r="F13" s="733"/>
      <c r="G13" s="734"/>
      <c r="H13" s="735"/>
      <c r="I13" s="735"/>
      <c r="J13" s="735"/>
      <c r="K13" s="735"/>
      <c r="L13" s="735"/>
      <c r="M13" s="735"/>
      <c r="N13" s="735"/>
      <c r="O13" s="735"/>
      <c r="P13" s="735"/>
      <c r="Q13" s="735"/>
      <c r="R13" s="735"/>
      <c r="S13" s="735"/>
      <c r="T13" s="735"/>
      <c r="U13" s="735"/>
      <c r="V13" s="735"/>
      <c r="W13" s="735"/>
      <c r="X13" s="735"/>
      <c r="Y13" s="735"/>
      <c r="Z13" s="735"/>
      <c r="AA13" s="735"/>
      <c r="AB13" s="735"/>
      <c r="AC13" s="735"/>
      <c r="AD13" s="735"/>
      <c r="AE13" s="85"/>
      <c r="AF13" s="84"/>
      <c r="AG13" s="728"/>
      <c r="AH13" s="84"/>
      <c r="AI13" s="84"/>
      <c r="AJ13" s="84"/>
      <c r="AK13" s="84"/>
      <c r="AL13" s="84"/>
      <c r="AM13" s="84"/>
      <c r="AN13" s="84"/>
      <c r="AO13" s="84"/>
      <c r="AP13" s="84"/>
      <c r="AQ13" s="84"/>
    </row>
    <row r="14" spans="1:80" s="82" customFormat="1" ht="45" customHeight="1" x14ac:dyDescent="0.15">
      <c r="B14" s="732" t="s">
        <v>869</v>
      </c>
      <c r="C14" s="733"/>
      <c r="D14" s="733"/>
      <c r="E14" s="733"/>
      <c r="F14" s="733"/>
      <c r="G14" s="734"/>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85"/>
      <c r="AF14" s="84"/>
      <c r="AG14" s="728"/>
      <c r="AH14" s="84"/>
      <c r="AI14" s="84"/>
      <c r="AJ14" s="84"/>
      <c r="AK14" s="84"/>
      <c r="AL14" s="84"/>
      <c r="AM14" s="84"/>
      <c r="AN14" s="84"/>
      <c r="AO14" s="84"/>
      <c r="AP14" s="84"/>
      <c r="AQ14" s="84"/>
    </row>
    <row r="15" spans="1:80" s="82" customFormat="1" ht="45" customHeight="1" x14ac:dyDescent="0.15">
      <c r="B15" s="732" t="s">
        <v>89</v>
      </c>
      <c r="C15" s="733"/>
      <c r="D15" s="733"/>
      <c r="E15" s="733"/>
      <c r="F15" s="733"/>
      <c r="G15" s="734"/>
      <c r="H15" s="736"/>
      <c r="I15" s="736"/>
      <c r="J15" s="736"/>
      <c r="K15" s="736"/>
      <c r="L15" s="736"/>
      <c r="M15" s="736"/>
      <c r="N15" s="736"/>
      <c r="O15" s="736"/>
      <c r="P15" s="736"/>
      <c r="Q15" s="736"/>
      <c r="R15" s="736"/>
      <c r="S15" s="736"/>
      <c r="T15" s="736"/>
      <c r="U15" s="736"/>
      <c r="V15" s="736"/>
      <c r="W15" s="736"/>
      <c r="X15" s="736"/>
      <c r="Y15" s="736"/>
      <c r="Z15" s="736"/>
      <c r="AA15" s="736"/>
      <c r="AB15" s="736"/>
      <c r="AC15" s="736"/>
      <c r="AD15" s="736"/>
      <c r="AE15" s="85"/>
      <c r="AF15" s="84"/>
      <c r="AG15" s="728"/>
      <c r="AH15" s="84"/>
      <c r="AI15" s="84"/>
      <c r="AJ15" s="84"/>
      <c r="AK15" s="84"/>
      <c r="AL15" s="84"/>
      <c r="AM15" s="84"/>
      <c r="AN15" s="84"/>
      <c r="AO15" s="84"/>
      <c r="AP15" s="84"/>
      <c r="AQ15" s="84"/>
    </row>
    <row r="16" spans="1:80" s="82" customFormat="1" ht="21.75" customHeight="1" x14ac:dyDescent="0.15">
      <c r="A16" s="86"/>
      <c r="B16" s="86"/>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4"/>
      <c r="AG16" s="728"/>
      <c r="AH16" s="84"/>
      <c r="AI16" s="84"/>
      <c r="AJ16" s="84"/>
      <c r="AK16" s="84"/>
      <c r="AL16" s="84"/>
      <c r="AM16" s="84"/>
      <c r="AN16" s="84"/>
      <c r="AO16" s="84"/>
      <c r="AP16" s="84"/>
      <c r="AQ16" s="84"/>
      <c r="CB16" s="87"/>
    </row>
    <row r="17" spans="1:80" ht="19.5" customHeight="1" x14ac:dyDescent="0.15">
      <c r="A17" s="94"/>
      <c r="B17" s="623" t="s">
        <v>725</v>
      </c>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4"/>
      <c r="AF17" s="92"/>
      <c r="AG17" s="728"/>
      <c r="AH17" s="92"/>
      <c r="AI17" s="92"/>
      <c r="AJ17" s="92"/>
      <c r="AK17" s="92"/>
      <c r="AL17" s="92"/>
      <c r="AM17" s="92"/>
      <c r="AN17" s="92"/>
      <c r="AO17" s="92"/>
      <c r="AP17" s="92"/>
      <c r="AQ17" s="92"/>
      <c r="CB17" s="93"/>
    </row>
    <row r="18" spans="1:80" s="98" customFormat="1" ht="15" customHeight="1" x14ac:dyDescent="0.15">
      <c r="A18" s="737" t="s">
        <v>280</v>
      </c>
      <c r="B18" s="737"/>
      <c r="C18" s="737"/>
      <c r="D18" s="737"/>
      <c r="E18" s="737"/>
      <c r="F18" s="737"/>
      <c r="G18" s="737"/>
      <c r="H18" s="737"/>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97"/>
      <c r="AG18" s="728"/>
      <c r="AH18" s="97"/>
      <c r="AI18" s="97"/>
      <c r="AJ18" s="97"/>
      <c r="AK18" s="97"/>
      <c r="AL18" s="97"/>
      <c r="AM18" s="97"/>
      <c r="AN18" s="97"/>
      <c r="AO18" s="97"/>
      <c r="AP18" s="97"/>
      <c r="AQ18" s="97"/>
      <c r="CB18" s="99"/>
    </row>
    <row r="19" spans="1:80" s="98" customFormat="1" ht="8.25" hidden="1" customHeight="1" x14ac:dyDescent="0.15">
      <c r="A19" s="737"/>
      <c r="B19" s="737"/>
      <c r="C19" s="737"/>
      <c r="D19" s="737"/>
      <c r="E19" s="737"/>
      <c r="F19" s="737"/>
      <c r="G19" s="737"/>
      <c r="H19" s="737"/>
      <c r="I19" s="737"/>
      <c r="J19" s="737"/>
      <c r="K19" s="737"/>
      <c r="L19" s="737"/>
      <c r="M19" s="737"/>
      <c r="N19" s="737"/>
      <c r="O19" s="737"/>
      <c r="P19" s="737"/>
      <c r="Q19" s="737"/>
      <c r="R19" s="737"/>
      <c r="S19" s="737"/>
      <c r="T19" s="737"/>
      <c r="U19" s="737"/>
      <c r="V19" s="737"/>
      <c r="W19" s="737"/>
      <c r="X19" s="737"/>
      <c r="Y19" s="737"/>
      <c r="Z19" s="737"/>
      <c r="AA19" s="737"/>
      <c r="AB19" s="737"/>
      <c r="AC19" s="737"/>
      <c r="AD19" s="737"/>
      <c r="AE19" s="737"/>
      <c r="AF19" s="97"/>
      <c r="AG19" s="728"/>
      <c r="AH19" s="97"/>
      <c r="AI19" s="97"/>
      <c r="AJ19" s="97"/>
      <c r="AK19" s="97"/>
      <c r="AL19" s="97"/>
      <c r="AM19" s="97"/>
      <c r="AN19" s="97"/>
      <c r="AO19" s="97"/>
      <c r="AP19" s="97"/>
      <c r="AQ19" s="97"/>
      <c r="CB19" s="99"/>
    </row>
    <row r="20" spans="1:80" s="98" customFormat="1" ht="16.5" hidden="1" customHeight="1" x14ac:dyDescent="0.15">
      <c r="A20" s="737"/>
      <c r="B20" s="737"/>
      <c r="C20" s="737"/>
      <c r="D20" s="737"/>
      <c r="E20" s="737"/>
      <c r="F20" s="737"/>
      <c r="G20" s="737"/>
      <c r="H20" s="737"/>
      <c r="I20" s="737"/>
      <c r="J20" s="737"/>
      <c r="K20" s="737"/>
      <c r="L20" s="737"/>
      <c r="M20" s="737"/>
      <c r="N20" s="737"/>
      <c r="O20" s="737"/>
      <c r="P20" s="737"/>
      <c r="Q20" s="737"/>
      <c r="R20" s="737"/>
      <c r="S20" s="737"/>
      <c r="T20" s="737"/>
      <c r="U20" s="737"/>
      <c r="V20" s="737"/>
      <c r="W20" s="737"/>
      <c r="X20" s="737"/>
      <c r="Y20" s="737"/>
      <c r="Z20" s="737"/>
      <c r="AA20" s="737"/>
      <c r="AB20" s="737"/>
      <c r="AC20" s="737"/>
      <c r="AD20" s="737"/>
      <c r="AE20" s="737"/>
      <c r="AF20" s="97"/>
      <c r="AG20" s="728"/>
      <c r="AH20" s="97"/>
      <c r="AI20" s="97"/>
      <c r="AJ20" s="97"/>
      <c r="AK20" s="97"/>
      <c r="AL20" s="97"/>
      <c r="AM20" s="97"/>
      <c r="AN20" s="97"/>
      <c r="AO20" s="97"/>
      <c r="AP20" s="97"/>
      <c r="AQ20" s="97"/>
      <c r="CB20" s="99"/>
    </row>
    <row r="21" spans="1:80" x14ac:dyDescent="0.15">
      <c r="A21" s="100" t="s">
        <v>347</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92"/>
      <c r="AG21" s="728"/>
      <c r="AH21" s="92"/>
      <c r="AI21" s="92"/>
      <c r="AJ21" s="92"/>
      <c r="AK21" s="92"/>
      <c r="AL21" s="92"/>
      <c r="AM21" s="92"/>
      <c r="AN21" s="92"/>
      <c r="AO21" s="92"/>
      <c r="AP21" s="92"/>
      <c r="AQ21" s="92"/>
      <c r="CB21" s="93"/>
    </row>
    <row r="22" spans="1:80" ht="1.5" customHeight="1" x14ac:dyDescent="0.15">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728"/>
      <c r="AH22" s="92"/>
      <c r="AI22" s="92"/>
      <c r="AJ22" s="92"/>
      <c r="AK22" s="92"/>
      <c r="AL22" s="92"/>
      <c r="AM22" s="92"/>
      <c r="AN22" s="92"/>
      <c r="AO22" s="92"/>
      <c r="AP22" s="92"/>
      <c r="AQ22" s="92"/>
    </row>
    <row r="23" spans="1:80" x14ac:dyDescent="0.15">
      <c r="A23" s="92" t="s">
        <v>82</v>
      </c>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row>
    <row r="24" spans="1:80" x14ac:dyDescent="0.15">
      <c r="A24" s="92"/>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row>
    <row r="25" spans="1:80" x14ac:dyDescent="0.15">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row>
    <row r="26" spans="1:80" x14ac:dyDescent="0.15">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row>
    <row r="27" spans="1:80" x14ac:dyDescent="0.15">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row>
    <row r="28" spans="1:80" x14ac:dyDescent="0.15">
      <c r="A28" s="92"/>
      <c r="B28" s="92"/>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row>
    <row r="29" spans="1:80" x14ac:dyDescent="0.15">
      <c r="A29" s="92"/>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row>
    <row r="30" spans="1:80" x14ac:dyDescent="0.15">
      <c r="A30" s="92"/>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row>
    <row r="31" spans="1:80" x14ac:dyDescent="0.15">
      <c r="A31" s="92"/>
      <c r="B31" s="92"/>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row>
    <row r="32" spans="1:80" x14ac:dyDescent="0.15">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row>
    <row r="33" spans="1:43" x14ac:dyDescent="0.15">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row>
    <row r="34" spans="1:43" x14ac:dyDescent="0.15">
      <c r="A34" s="92"/>
      <c r="B34" s="92"/>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row>
  </sheetData>
  <mergeCells count="20">
    <mergeCell ref="H13:AD13"/>
    <mergeCell ref="B14:G14"/>
    <mergeCell ref="H14:AD14"/>
    <mergeCell ref="Z1:AD1"/>
    <mergeCell ref="AG1:AG22"/>
    <mergeCell ref="W2:AE2"/>
    <mergeCell ref="A4:AE4"/>
    <mergeCell ref="B6:AD7"/>
    <mergeCell ref="B9:G9"/>
    <mergeCell ref="H9:AD9"/>
    <mergeCell ref="B10:G10"/>
    <mergeCell ref="H10:AD10"/>
    <mergeCell ref="B11:G11"/>
    <mergeCell ref="B15:G15"/>
    <mergeCell ref="H15:AD15"/>
    <mergeCell ref="A18:AE20"/>
    <mergeCell ref="H11:AD11"/>
    <mergeCell ref="B12:G12"/>
    <mergeCell ref="H12:AD12"/>
    <mergeCell ref="B13:G13"/>
  </mergeCells>
  <phoneticPr fontId="7"/>
  <pageMargins left="0.78700000000000003" right="0.78700000000000003" top="0.98399999999999999" bottom="0.98399999999999999" header="0.51200000000000001" footer="0.51200000000000001"/>
  <pageSetup paperSize="9" scale="95" orientation="portrait" r:id="rId1"/>
  <headerFooter alignWithMargins="0"/>
  <colBreaks count="1" manualBreakCount="1">
    <brk id="3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4"/>
  <sheetViews>
    <sheetView view="pageBreakPreview" zoomScaleNormal="100" zoomScaleSheetLayoutView="100" workbookViewId="0">
      <selection activeCell="G16" sqref="G16"/>
    </sheetView>
  </sheetViews>
  <sheetFormatPr defaultColWidth="12.7109375" defaultRowHeight="19.899999999999999" customHeight="1" x14ac:dyDescent="0.15"/>
  <cols>
    <col min="1" max="1" width="0.7109375" style="555" customWidth="1"/>
    <col min="2" max="7" width="12.7109375" style="555"/>
    <col min="8" max="8" width="23.140625" style="555" customWidth="1"/>
    <col min="9" max="16384" width="12.7109375" style="555"/>
  </cols>
  <sheetData>
    <row r="1" spans="2:8" ht="19.899999999999999" customHeight="1" x14ac:dyDescent="0.15">
      <c r="H1" s="556" t="s">
        <v>415</v>
      </c>
    </row>
    <row r="3" spans="2:8" ht="19.899999999999999" customHeight="1" x14ac:dyDescent="0.15">
      <c r="B3" s="1160" t="s">
        <v>416</v>
      </c>
      <c r="C3" s="1160"/>
      <c r="D3" s="1160"/>
      <c r="E3" s="1160"/>
      <c r="F3" s="1160"/>
      <c r="G3" s="1160"/>
      <c r="H3" s="1160"/>
    </row>
    <row r="6" spans="2:8" ht="31.9" customHeight="1" x14ac:dyDescent="0.15">
      <c r="B6" s="1161" t="s">
        <v>853</v>
      </c>
      <c r="C6" s="1161"/>
      <c r="D6" s="1161"/>
      <c r="E6" s="1161"/>
      <c r="F6" s="1161"/>
      <c r="G6" s="1161"/>
      <c r="H6" s="1161"/>
    </row>
    <row r="7" spans="2:8" ht="19.899999999999999" customHeight="1" x14ac:dyDescent="0.15">
      <c r="B7" s="1161"/>
      <c r="C7" s="1161"/>
      <c r="D7" s="1161"/>
      <c r="E7" s="1161"/>
      <c r="F7" s="1161"/>
      <c r="G7" s="1161"/>
      <c r="H7" s="1161"/>
    </row>
    <row r="8" spans="2:8" ht="19.899999999999999" customHeight="1" x14ac:dyDescent="0.15">
      <c r="B8" s="557"/>
      <c r="C8" s="557"/>
      <c r="D8" s="557"/>
      <c r="E8" s="557"/>
      <c r="F8" s="557"/>
      <c r="G8" s="557"/>
      <c r="H8" s="557"/>
    </row>
    <row r="9" spans="2:8" ht="19.899999999999999" customHeight="1" x14ac:dyDescent="0.15">
      <c r="B9" s="634" t="s">
        <v>917</v>
      </c>
      <c r="C9" s="635"/>
      <c r="D9" s="635"/>
      <c r="E9" s="635"/>
      <c r="F9" s="636"/>
      <c r="G9" s="636"/>
      <c r="H9" s="637"/>
    </row>
    <row r="10" spans="2:8" ht="19.899999999999999" customHeight="1" x14ac:dyDescent="0.15">
      <c r="B10" s="638" t="s">
        <v>861</v>
      </c>
      <c r="C10" s="639"/>
      <c r="D10" s="639"/>
      <c r="E10" s="639"/>
      <c r="F10" s="640"/>
      <c r="G10" s="640"/>
      <c r="H10" s="641"/>
    </row>
    <row r="11" spans="2:8" ht="19.899999999999999" customHeight="1" x14ac:dyDescent="0.15">
      <c r="B11" s="642"/>
      <c r="C11" s="643" t="s">
        <v>417</v>
      </c>
      <c r="D11" s="644"/>
      <c r="E11" s="644"/>
      <c r="F11" s="644"/>
      <c r="G11" s="644"/>
      <c r="H11" s="645"/>
    </row>
    <row r="13" spans="2:8" ht="31.9" customHeight="1" x14ac:dyDescent="0.15">
      <c r="B13" s="1161" t="s">
        <v>862</v>
      </c>
      <c r="C13" s="1161"/>
      <c r="D13" s="1161"/>
      <c r="E13" s="1161"/>
      <c r="F13" s="1161"/>
      <c r="G13" s="1161"/>
      <c r="H13" s="1161"/>
    </row>
    <row r="14" spans="2:8" ht="39.75" customHeight="1" x14ac:dyDescent="0.15">
      <c r="B14" s="1161"/>
      <c r="C14" s="1161"/>
      <c r="D14" s="1161"/>
      <c r="E14" s="1161"/>
      <c r="F14" s="1161"/>
      <c r="G14" s="1161"/>
      <c r="H14" s="1161"/>
    </row>
  </sheetData>
  <mergeCells count="3">
    <mergeCell ref="B3:H3"/>
    <mergeCell ref="B6:H7"/>
    <mergeCell ref="B13:H14"/>
  </mergeCells>
  <phoneticPr fontId="7"/>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35"/>
  <sheetViews>
    <sheetView view="pageBreakPreview" zoomScaleNormal="100" zoomScaleSheetLayoutView="100" workbookViewId="0">
      <selection activeCell="B1" sqref="B1"/>
    </sheetView>
  </sheetViews>
  <sheetFormatPr defaultColWidth="3" defaultRowHeight="13.5" x14ac:dyDescent="0.15"/>
  <cols>
    <col min="1" max="31" width="3" style="89" customWidth="1"/>
    <col min="32" max="32" width="0.28515625" style="89" customWidth="1"/>
    <col min="33" max="33" width="3" style="89" customWidth="1"/>
    <col min="34" max="41" width="12.140625" style="89" customWidth="1"/>
    <col min="42" max="16384" width="3" style="89"/>
  </cols>
  <sheetData>
    <row r="1" spans="1:80" s="82" customFormat="1" ht="21" customHeight="1" x14ac:dyDescent="0.15">
      <c r="Z1" s="738" t="s">
        <v>68</v>
      </c>
      <c r="AA1" s="738"/>
      <c r="AB1" s="738"/>
      <c r="AC1" s="738"/>
      <c r="AD1" s="738"/>
      <c r="AE1" s="381"/>
      <c r="AF1" s="84"/>
      <c r="AG1" s="728" t="s">
        <v>69</v>
      </c>
      <c r="AH1" s="84"/>
      <c r="AI1" s="84"/>
      <c r="AJ1" s="84"/>
      <c r="AK1" s="84"/>
      <c r="AL1" s="84"/>
      <c r="AM1" s="84"/>
      <c r="AN1" s="84"/>
      <c r="AO1" s="84"/>
      <c r="AP1" s="84"/>
      <c r="AQ1" s="84"/>
    </row>
    <row r="2" spans="1:80" s="82" customFormat="1" ht="21" customHeight="1" x14ac:dyDescent="0.15">
      <c r="W2" s="729" t="s">
        <v>719</v>
      </c>
      <c r="X2" s="729"/>
      <c r="Y2" s="729"/>
      <c r="Z2" s="729"/>
      <c r="AA2" s="729"/>
      <c r="AB2" s="729"/>
      <c r="AC2" s="729"/>
      <c r="AD2" s="729"/>
      <c r="AE2" s="729"/>
      <c r="AF2" s="84"/>
      <c r="AG2" s="728"/>
      <c r="AH2" s="84"/>
      <c r="AI2" s="84"/>
      <c r="AJ2" s="84"/>
      <c r="AK2" s="84"/>
      <c r="AL2" s="84"/>
      <c r="AM2" s="84"/>
      <c r="AN2" s="84"/>
      <c r="AO2" s="84"/>
      <c r="AP2" s="84"/>
      <c r="AQ2" s="84"/>
    </row>
    <row r="3" spans="1:80" s="82" customFormat="1" ht="21" customHeight="1" x14ac:dyDescent="0.15">
      <c r="Y3" s="85"/>
      <c r="Z3" s="85"/>
      <c r="AA3" s="85"/>
      <c r="AB3" s="85"/>
      <c r="AC3" s="85"/>
      <c r="AD3" s="85"/>
      <c r="AE3" s="85"/>
      <c r="AF3" s="84"/>
      <c r="AG3" s="728"/>
      <c r="AH3" s="84"/>
      <c r="AI3" s="84"/>
      <c r="AJ3" s="84"/>
      <c r="AK3" s="84"/>
      <c r="AL3" s="84"/>
      <c r="AM3" s="84"/>
      <c r="AN3" s="84"/>
      <c r="AO3" s="84"/>
      <c r="AP3" s="84"/>
      <c r="AQ3" s="84"/>
    </row>
    <row r="4" spans="1:80" s="82" customFormat="1" ht="21" customHeight="1" x14ac:dyDescent="0.15">
      <c r="A4" s="730" t="s">
        <v>726</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84"/>
      <c r="AG4" s="728"/>
      <c r="AH4" s="84"/>
      <c r="AI4" s="84"/>
      <c r="AJ4" s="84"/>
      <c r="AK4" s="84"/>
      <c r="AL4" s="84"/>
      <c r="AM4" s="84"/>
      <c r="AN4" s="84"/>
      <c r="AO4" s="84"/>
      <c r="AP4" s="84"/>
      <c r="AQ4" s="84"/>
    </row>
    <row r="5" spans="1:80" s="82" customFormat="1" ht="21" customHeight="1" x14ac:dyDescent="0.15">
      <c r="Y5" s="85"/>
      <c r="Z5" s="85"/>
      <c r="AA5" s="85"/>
      <c r="AB5" s="85"/>
      <c r="AC5" s="85"/>
      <c r="AD5" s="85"/>
      <c r="AE5" s="85"/>
      <c r="AF5" s="84"/>
      <c r="AG5" s="728"/>
      <c r="AH5" s="84"/>
      <c r="AI5" s="84"/>
      <c r="AJ5" s="84"/>
      <c r="AK5" s="84"/>
      <c r="AL5" s="84"/>
      <c r="AM5" s="84"/>
      <c r="AN5" s="84"/>
      <c r="AO5" s="84"/>
      <c r="AP5" s="84"/>
      <c r="AQ5" s="84"/>
    </row>
    <row r="6" spans="1:80" s="82" customFormat="1" ht="23.25" customHeight="1" x14ac:dyDescent="0.15">
      <c r="B6" s="374"/>
      <c r="C6" s="712" t="s">
        <v>919</v>
      </c>
      <c r="H6" s="90"/>
      <c r="I6" s="90"/>
      <c r="J6" s="90"/>
      <c r="K6" s="90"/>
      <c r="L6" s="90"/>
      <c r="M6" s="90"/>
      <c r="N6" s="90"/>
      <c r="O6" s="90"/>
      <c r="P6" s="90"/>
      <c r="Q6" s="90"/>
      <c r="R6" s="90"/>
      <c r="S6" s="90"/>
      <c r="T6" s="90"/>
      <c r="U6" s="90"/>
      <c r="V6" s="90"/>
      <c r="W6" s="90"/>
      <c r="X6" s="90"/>
      <c r="Y6" s="90"/>
      <c r="Z6" s="90"/>
      <c r="AA6" s="374"/>
      <c r="AB6" s="374"/>
      <c r="AC6" s="374"/>
      <c r="AD6" s="374"/>
      <c r="AE6" s="85"/>
      <c r="AF6" s="84"/>
      <c r="AG6" s="728"/>
      <c r="AH6" s="84"/>
      <c r="AI6" s="84"/>
      <c r="AJ6" s="84"/>
      <c r="AK6" s="84"/>
      <c r="AL6" s="84"/>
      <c r="AM6" s="84"/>
      <c r="AN6" s="84"/>
      <c r="AO6" s="84"/>
      <c r="AP6" s="84"/>
      <c r="AQ6" s="84"/>
    </row>
    <row r="7" spans="1:80" s="82" customFormat="1" ht="21" customHeight="1" x14ac:dyDescent="0.15">
      <c r="Y7" s="85"/>
      <c r="Z7" s="85"/>
      <c r="AA7" s="85"/>
      <c r="AB7" s="85"/>
      <c r="AC7" s="85"/>
      <c r="AD7" s="85"/>
      <c r="AE7" s="85"/>
      <c r="AF7" s="84"/>
      <c r="AG7" s="728"/>
      <c r="AH7" s="84"/>
      <c r="AI7" s="84"/>
      <c r="AJ7" s="84"/>
      <c r="AK7" s="84"/>
      <c r="AL7" s="84"/>
      <c r="AM7" s="84"/>
      <c r="AN7" s="84"/>
      <c r="AO7" s="84"/>
      <c r="AP7" s="84"/>
      <c r="AQ7" s="84"/>
    </row>
    <row r="8" spans="1:80" s="82" customFormat="1" ht="30" customHeight="1" x14ac:dyDescent="0.15">
      <c r="B8" s="735" t="s">
        <v>72</v>
      </c>
      <c r="C8" s="735"/>
      <c r="D8" s="735"/>
      <c r="E8" s="735"/>
      <c r="F8" s="735"/>
      <c r="G8" s="735"/>
      <c r="H8" s="735"/>
      <c r="I8" s="735"/>
      <c r="J8" s="735"/>
      <c r="K8" s="735"/>
      <c r="L8" s="735"/>
      <c r="M8" s="735"/>
      <c r="N8" s="735"/>
      <c r="O8" s="735"/>
      <c r="P8" s="735"/>
      <c r="Q8" s="735"/>
      <c r="R8" s="735"/>
      <c r="S8" s="735"/>
      <c r="T8" s="735"/>
      <c r="U8" s="735"/>
      <c r="V8" s="735"/>
      <c r="W8" s="735"/>
      <c r="X8" s="735"/>
      <c r="Y8" s="735"/>
      <c r="Z8" s="735"/>
      <c r="AA8" s="735"/>
      <c r="AB8" s="735"/>
      <c r="AC8" s="735"/>
      <c r="AD8" s="735"/>
      <c r="AE8" s="85"/>
      <c r="AF8" s="84"/>
      <c r="AG8" s="728"/>
      <c r="AH8" s="84"/>
      <c r="AI8" s="84"/>
      <c r="AJ8" s="84"/>
      <c r="AK8" s="84"/>
      <c r="AL8" s="84"/>
      <c r="AM8" s="84"/>
      <c r="AN8" s="84"/>
      <c r="AO8" s="84"/>
      <c r="AP8" s="84"/>
      <c r="AQ8" s="84"/>
    </row>
    <row r="9" spans="1:80" s="82" customFormat="1" ht="30" customHeight="1" x14ac:dyDescent="0.15">
      <c r="B9" s="735" t="s">
        <v>79</v>
      </c>
      <c r="C9" s="735"/>
      <c r="D9" s="735"/>
      <c r="E9" s="735"/>
      <c r="F9" s="735"/>
      <c r="G9" s="735"/>
      <c r="H9" s="735"/>
      <c r="I9" s="735"/>
      <c r="J9" s="735"/>
      <c r="K9" s="735"/>
      <c r="L9" s="735"/>
      <c r="M9" s="735"/>
      <c r="N9" s="735"/>
      <c r="O9" s="735"/>
      <c r="P9" s="735"/>
      <c r="Q9" s="735"/>
      <c r="R9" s="735"/>
      <c r="S9" s="735"/>
      <c r="T9" s="735"/>
      <c r="U9" s="735"/>
      <c r="V9" s="735"/>
      <c r="W9" s="735"/>
      <c r="X9" s="735"/>
      <c r="Y9" s="735"/>
      <c r="Z9" s="735"/>
      <c r="AA9" s="735"/>
      <c r="AB9" s="735"/>
      <c r="AC9" s="735"/>
      <c r="AD9" s="735"/>
      <c r="AE9" s="85"/>
      <c r="AF9" s="84"/>
      <c r="AG9" s="728"/>
      <c r="AH9" s="84"/>
      <c r="AI9" s="84"/>
      <c r="AJ9" s="84"/>
      <c r="AK9" s="84"/>
      <c r="AL9" s="84"/>
      <c r="AM9" s="84"/>
      <c r="AN9" s="84"/>
      <c r="AO9" s="84"/>
      <c r="AP9" s="84"/>
      <c r="AQ9" s="84"/>
    </row>
    <row r="10" spans="1:80" s="82" customFormat="1" ht="30" customHeight="1" x14ac:dyDescent="0.15">
      <c r="B10" s="735" t="s">
        <v>727</v>
      </c>
      <c r="C10" s="735"/>
      <c r="D10" s="735"/>
      <c r="E10" s="735"/>
      <c r="F10" s="735"/>
      <c r="G10" s="735"/>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85"/>
      <c r="AF10" s="84"/>
      <c r="AG10" s="728"/>
      <c r="AH10" s="84"/>
      <c r="AI10" s="84"/>
      <c r="AJ10" s="84"/>
      <c r="AK10" s="84"/>
      <c r="AL10" s="84"/>
      <c r="AM10" s="84"/>
      <c r="AN10" s="84"/>
      <c r="AO10" s="84"/>
      <c r="AP10" s="84"/>
      <c r="AQ10" s="84"/>
    </row>
    <row r="11" spans="1:80" s="82" customFormat="1" ht="30" customHeight="1" x14ac:dyDescent="0.15">
      <c r="B11" s="735" t="s">
        <v>81</v>
      </c>
      <c r="C11" s="735"/>
      <c r="D11" s="735"/>
      <c r="E11" s="735"/>
      <c r="F11" s="735"/>
      <c r="G11" s="735"/>
      <c r="H11" s="735" t="s">
        <v>870</v>
      </c>
      <c r="I11" s="735"/>
      <c r="J11" s="735"/>
      <c r="K11" s="735"/>
      <c r="L11" s="735"/>
      <c r="M11" s="735"/>
      <c r="N11" s="735"/>
      <c r="O11" s="735"/>
      <c r="P11" s="735"/>
      <c r="Q11" s="735"/>
      <c r="R11" s="735"/>
      <c r="S11" s="735"/>
      <c r="T11" s="735"/>
      <c r="U11" s="735"/>
      <c r="V11" s="735"/>
      <c r="W11" s="735"/>
      <c r="X11" s="735"/>
      <c r="Y11" s="735"/>
      <c r="Z11" s="735"/>
      <c r="AA11" s="735"/>
      <c r="AB11" s="735"/>
      <c r="AC11" s="735"/>
      <c r="AD11" s="735"/>
      <c r="AE11" s="85"/>
      <c r="AF11" s="84"/>
      <c r="AG11" s="728"/>
      <c r="AH11" s="84"/>
      <c r="AI11" s="84"/>
      <c r="AJ11" s="84"/>
      <c r="AK11" s="84"/>
      <c r="AL11" s="84"/>
      <c r="AM11" s="84"/>
      <c r="AN11" s="84"/>
      <c r="AO11" s="84"/>
      <c r="AP11" s="84"/>
      <c r="AQ11" s="84"/>
    </row>
    <row r="12" spans="1:80" s="82" customFormat="1" ht="21.75" customHeight="1" x14ac:dyDescent="0.15">
      <c r="A12" s="86"/>
      <c r="B12" s="86"/>
      <c r="C12" s="86"/>
      <c r="D12" s="86"/>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4"/>
      <c r="AG12" s="728"/>
      <c r="AH12" s="84"/>
      <c r="AI12" s="84"/>
      <c r="AJ12" s="84"/>
      <c r="AK12" s="84"/>
      <c r="AL12" s="84"/>
      <c r="AM12" s="84"/>
      <c r="AN12" s="84"/>
      <c r="AO12" s="84"/>
      <c r="AP12" s="84"/>
      <c r="AQ12" s="84"/>
      <c r="CB12" s="87"/>
    </row>
    <row r="13" spans="1:80" s="82" customFormat="1" ht="15" customHeight="1" x14ac:dyDescent="0.15">
      <c r="A13" s="88"/>
      <c r="B13" s="739" t="s">
        <v>728</v>
      </c>
      <c r="C13" s="740"/>
      <c r="D13" s="740"/>
      <c r="E13" s="740"/>
      <c r="F13" s="740"/>
      <c r="G13" s="740"/>
      <c r="H13" s="740"/>
      <c r="I13" s="740"/>
      <c r="J13" s="741"/>
      <c r="K13" s="739" t="s">
        <v>73</v>
      </c>
      <c r="L13" s="740"/>
      <c r="M13" s="740"/>
      <c r="N13" s="740"/>
      <c r="O13" s="740"/>
      <c r="P13" s="740"/>
      <c r="Q13" s="740"/>
      <c r="R13" s="740"/>
      <c r="S13" s="745"/>
      <c r="T13" s="746"/>
      <c r="U13" s="746"/>
      <c r="V13" s="746"/>
      <c r="W13" s="746"/>
      <c r="X13" s="746"/>
      <c r="Y13" s="746"/>
      <c r="Z13" s="746"/>
      <c r="AA13" s="746"/>
      <c r="AB13" s="746"/>
      <c r="AC13" s="746"/>
      <c r="AD13" s="746"/>
      <c r="AF13" s="84"/>
      <c r="AG13" s="728"/>
      <c r="AH13" s="84"/>
      <c r="AI13" s="84"/>
      <c r="AJ13" s="84"/>
      <c r="AK13" s="84"/>
      <c r="AL13" s="84"/>
      <c r="AM13" s="84"/>
      <c r="AN13" s="84"/>
      <c r="AO13" s="84"/>
      <c r="AP13" s="84"/>
      <c r="AQ13" s="84"/>
      <c r="CB13" s="87"/>
    </row>
    <row r="14" spans="1:80" s="82" customFormat="1" ht="15" customHeight="1" x14ac:dyDescent="0.15">
      <c r="A14" s="88"/>
      <c r="B14" s="742"/>
      <c r="C14" s="743"/>
      <c r="D14" s="743"/>
      <c r="E14" s="743"/>
      <c r="F14" s="743"/>
      <c r="G14" s="743"/>
      <c r="H14" s="743"/>
      <c r="I14" s="743"/>
      <c r="J14" s="744"/>
      <c r="K14" s="742"/>
      <c r="L14" s="743"/>
      <c r="M14" s="743"/>
      <c r="N14" s="743"/>
      <c r="O14" s="743"/>
      <c r="P14" s="743"/>
      <c r="Q14" s="743"/>
      <c r="R14" s="743"/>
      <c r="S14" s="745"/>
      <c r="T14" s="746"/>
      <c r="U14" s="746"/>
      <c r="V14" s="746"/>
      <c r="W14" s="746"/>
      <c r="X14" s="746"/>
      <c r="Y14" s="746"/>
      <c r="Z14" s="746"/>
      <c r="AA14" s="746"/>
      <c r="AB14" s="746"/>
      <c r="AC14" s="746"/>
      <c r="AD14" s="746"/>
      <c r="AF14" s="84"/>
      <c r="AG14" s="728"/>
      <c r="AH14" s="84"/>
      <c r="AI14" s="84"/>
      <c r="AJ14" s="84"/>
      <c r="AK14" s="84"/>
      <c r="AL14" s="84"/>
      <c r="AM14" s="84"/>
      <c r="AN14" s="84"/>
      <c r="AO14" s="84"/>
      <c r="AP14" s="84"/>
      <c r="AQ14" s="84"/>
      <c r="CB14" s="87"/>
    </row>
    <row r="15" spans="1:80" s="82" customFormat="1" ht="30" customHeight="1" x14ac:dyDescent="0.15">
      <c r="A15" s="88"/>
      <c r="B15" s="537">
        <v>1</v>
      </c>
      <c r="C15" s="747"/>
      <c r="D15" s="748"/>
      <c r="E15" s="748"/>
      <c r="F15" s="748"/>
      <c r="G15" s="748"/>
      <c r="H15" s="748"/>
      <c r="I15" s="748"/>
      <c r="J15" s="749"/>
      <c r="K15" s="747"/>
      <c r="L15" s="748"/>
      <c r="M15" s="748"/>
      <c r="N15" s="748"/>
      <c r="O15" s="748"/>
      <c r="P15" s="748"/>
      <c r="Q15" s="748"/>
      <c r="R15" s="748"/>
      <c r="S15" s="745"/>
      <c r="T15" s="746"/>
      <c r="U15" s="746"/>
      <c r="V15" s="746"/>
      <c r="W15" s="746"/>
      <c r="X15" s="746"/>
      <c r="Y15" s="746"/>
      <c r="Z15" s="746"/>
      <c r="AA15" s="746"/>
      <c r="AB15" s="746"/>
      <c r="AC15" s="746"/>
      <c r="AD15" s="746"/>
      <c r="AF15" s="84"/>
      <c r="AG15" s="728"/>
      <c r="AH15" s="84"/>
      <c r="AI15" s="84"/>
      <c r="AJ15" s="84"/>
      <c r="AK15" s="84"/>
      <c r="AL15" s="84"/>
      <c r="AM15" s="84"/>
      <c r="AN15" s="84"/>
      <c r="AO15" s="84"/>
      <c r="AP15" s="84"/>
      <c r="AQ15" s="84"/>
      <c r="CB15" s="87"/>
    </row>
    <row r="16" spans="1:80" s="82" customFormat="1" ht="30" customHeight="1" x14ac:dyDescent="0.15">
      <c r="A16" s="88"/>
      <c r="B16" s="537">
        <v>2</v>
      </c>
      <c r="C16" s="747"/>
      <c r="D16" s="748"/>
      <c r="E16" s="748"/>
      <c r="F16" s="748"/>
      <c r="G16" s="748"/>
      <c r="H16" s="748"/>
      <c r="I16" s="748"/>
      <c r="J16" s="749"/>
      <c r="K16" s="747"/>
      <c r="L16" s="748"/>
      <c r="M16" s="748"/>
      <c r="N16" s="748"/>
      <c r="O16" s="748"/>
      <c r="P16" s="748"/>
      <c r="Q16" s="748"/>
      <c r="R16" s="748"/>
      <c r="S16" s="745"/>
      <c r="T16" s="746"/>
      <c r="U16" s="746"/>
      <c r="V16" s="746"/>
      <c r="W16" s="746"/>
      <c r="X16" s="746"/>
      <c r="Y16" s="746"/>
      <c r="Z16" s="746"/>
      <c r="AA16" s="746"/>
      <c r="AB16" s="746"/>
      <c r="AC16" s="746"/>
      <c r="AD16" s="746"/>
      <c r="AF16" s="84"/>
      <c r="AG16" s="728"/>
      <c r="AH16" s="84"/>
      <c r="AI16" s="84"/>
      <c r="AJ16" s="84"/>
      <c r="AK16" s="84"/>
      <c r="AL16" s="84"/>
      <c r="AM16" s="84"/>
      <c r="AN16" s="84"/>
      <c r="AO16" s="84"/>
      <c r="AP16" s="84"/>
      <c r="AQ16" s="84"/>
      <c r="CB16" s="87"/>
    </row>
    <row r="17" spans="1:80" ht="15.75" customHeight="1" x14ac:dyDescent="0.15">
      <c r="B17" s="82"/>
      <c r="C17" s="82"/>
      <c r="D17" s="82"/>
      <c r="E17" s="82"/>
      <c r="F17" s="82"/>
      <c r="G17" s="82"/>
      <c r="H17" s="90"/>
      <c r="I17" s="90"/>
      <c r="J17" s="90"/>
      <c r="K17" s="90"/>
      <c r="L17" s="90"/>
      <c r="M17" s="90"/>
      <c r="N17" s="90"/>
      <c r="O17" s="90"/>
      <c r="P17" s="90"/>
      <c r="Q17" s="90"/>
      <c r="R17" s="90"/>
      <c r="S17" s="90"/>
      <c r="T17" s="90"/>
      <c r="U17" s="90"/>
      <c r="V17" s="90"/>
      <c r="W17" s="90"/>
      <c r="X17" s="90"/>
      <c r="Y17" s="90"/>
      <c r="Z17" s="90"/>
      <c r="AA17" s="90"/>
      <c r="AB17" s="90"/>
      <c r="AC17" s="90"/>
      <c r="AD17" s="90"/>
      <c r="AF17" s="92"/>
      <c r="AG17" s="728"/>
      <c r="AH17" s="92"/>
      <c r="AI17" s="92"/>
      <c r="AJ17" s="92"/>
      <c r="AK17" s="92"/>
      <c r="AL17" s="92"/>
      <c r="AM17" s="92"/>
      <c r="AN17" s="92"/>
      <c r="AO17" s="92"/>
      <c r="AP17" s="92"/>
      <c r="AQ17" s="92"/>
      <c r="CB17" s="93"/>
    </row>
    <row r="18" spans="1:80" ht="19.5" customHeight="1" x14ac:dyDescent="0.15">
      <c r="A18" s="94"/>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4"/>
      <c r="AF18" s="92"/>
      <c r="AG18" s="728"/>
      <c r="AH18" s="92"/>
      <c r="AI18" s="92"/>
      <c r="AJ18" s="92"/>
      <c r="AK18" s="92"/>
      <c r="AL18" s="92"/>
      <c r="AM18" s="92"/>
      <c r="AN18" s="92"/>
      <c r="AO18" s="92"/>
      <c r="AP18" s="92"/>
      <c r="AQ18" s="92"/>
      <c r="CB18" s="93"/>
    </row>
    <row r="19" spans="1:80" s="98" customFormat="1" ht="15" customHeight="1" x14ac:dyDescent="0.15">
      <c r="A19" s="737" t="s">
        <v>280</v>
      </c>
      <c r="B19" s="737"/>
      <c r="C19" s="737"/>
      <c r="D19" s="737"/>
      <c r="E19" s="737"/>
      <c r="F19" s="737"/>
      <c r="G19" s="737"/>
      <c r="H19" s="737"/>
      <c r="I19" s="737"/>
      <c r="J19" s="737"/>
      <c r="K19" s="737"/>
      <c r="L19" s="737"/>
      <c r="M19" s="737"/>
      <c r="N19" s="737"/>
      <c r="O19" s="737"/>
      <c r="P19" s="737"/>
      <c r="Q19" s="737"/>
      <c r="R19" s="737"/>
      <c r="S19" s="737"/>
      <c r="T19" s="737"/>
      <c r="U19" s="737"/>
      <c r="V19" s="737"/>
      <c r="W19" s="737"/>
      <c r="X19" s="737"/>
      <c r="Y19" s="737"/>
      <c r="Z19" s="737"/>
      <c r="AA19" s="737"/>
      <c r="AB19" s="737"/>
      <c r="AC19" s="737"/>
      <c r="AD19" s="737"/>
      <c r="AE19" s="737"/>
      <c r="AF19" s="97"/>
      <c r="AG19" s="728"/>
      <c r="AH19" s="97"/>
      <c r="AI19" s="97"/>
      <c r="AJ19" s="97"/>
      <c r="AK19" s="97"/>
      <c r="AL19" s="97"/>
      <c r="AM19" s="97"/>
      <c r="AN19" s="97"/>
      <c r="AO19" s="97"/>
      <c r="AP19" s="97"/>
      <c r="AQ19" s="97"/>
      <c r="CB19" s="99"/>
    </row>
    <row r="20" spans="1:80" s="98" customFormat="1" ht="8.25" hidden="1" customHeight="1" x14ac:dyDescent="0.15">
      <c r="A20" s="737"/>
      <c r="B20" s="737"/>
      <c r="C20" s="737"/>
      <c r="D20" s="737"/>
      <c r="E20" s="737"/>
      <c r="F20" s="737"/>
      <c r="G20" s="737"/>
      <c r="H20" s="737"/>
      <c r="I20" s="737"/>
      <c r="J20" s="737"/>
      <c r="K20" s="737"/>
      <c r="L20" s="737"/>
      <c r="M20" s="737"/>
      <c r="N20" s="737"/>
      <c r="O20" s="737"/>
      <c r="P20" s="737"/>
      <c r="Q20" s="737"/>
      <c r="R20" s="737"/>
      <c r="S20" s="737"/>
      <c r="T20" s="737"/>
      <c r="U20" s="737"/>
      <c r="V20" s="737"/>
      <c r="W20" s="737"/>
      <c r="X20" s="737"/>
      <c r="Y20" s="737"/>
      <c r="Z20" s="737"/>
      <c r="AA20" s="737"/>
      <c r="AB20" s="737"/>
      <c r="AC20" s="737"/>
      <c r="AD20" s="737"/>
      <c r="AE20" s="737"/>
      <c r="AF20" s="97"/>
      <c r="AG20" s="728"/>
      <c r="AH20" s="97"/>
      <c r="AI20" s="97"/>
      <c r="AJ20" s="97"/>
      <c r="AK20" s="97"/>
      <c r="AL20" s="97"/>
      <c r="AM20" s="97"/>
      <c r="AN20" s="97"/>
      <c r="AO20" s="97"/>
      <c r="AP20" s="97"/>
      <c r="AQ20" s="97"/>
      <c r="CB20" s="99"/>
    </row>
    <row r="21" spans="1:80" s="98" customFormat="1" ht="16.5" hidden="1" customHeight="1" x14ac:dyDescent="0.15">
      <c r="A21" s="737"/>
      <c r="B21" s="737"/>
      <c r="C21" s="737"/>
      <c r="D21" s="737"/>
      <c r="E21" s="737"/>
      <c r="F21" s="737"/>
      <c r="G21" s="737"/>
      <c r="H21" s="737"/>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97"/>
      <c r="AG21" s="728"/>
      <c r="AH21" s="97"/>
      <c r="AI21" s="97"/>
      <c r="AJ21" s="97"/>
      <c r="AK21" s="97"/>
      <c r="AL21" s="97"/>
      <c r="AM21" s="97"/>
      <c r="AN21" s="97"/>
      <c r="AO21" s="97"/>
      <c r="AP21" s="97"/>
      <c r="AQ21" s="97"/>
      <c r="CB21" s="99"/>
    </row>
    <row r="22" spans="1:80" x14ac:dyDescent="0.15">
      <c r="A22" s="100" t="s">
        <v>347</v>
      </c>
      <c r="B22" s="100"/>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92"/>
      <c r="AG22" s="728"/>
      <c r="AH22" s="92"/>
      <c r="AI22" s="92"/>
      <c r="AJ22" s="92"/>
      <c r="AK22" s="92"/>
      <c r="AL22" s="92"/>
      <c r="AM22" s="92"/>
      <c r="AN22" s="92"/>
      <c r="AO22" s="92"/>
      <c r="AP22" s="92"/>
      <c r="AQ22" s="92"/>
      <c r="CB22" s="93"/>
    </row>
    <row r="23" spans="1:80" ht="1.5" customHeight="1" x14ac:dyDescent="0.15">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728"/>
      <c r="AH23" s="92"/>
      <c r="AI23" s="92"/>
      <c r="AJ23" s="92"/>
      <c r="AK23" s="92"/>
      <c r="AL23" s="92"/>
      <c r="AM23" s="92"/>
      <c r="AN23" s="92"/>
      <c r="AO23" s="92"/>
      <c r="AP23" s="92"/>
      <c r="AQ23" s="92"/>
    </row>
    <row r="24" spans="1:80" x14ac:dyDescent="0.15">
      <c r="A24" s="9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row>
    <row r="25" spans="1:80" x14ac:dyDescent="0.15">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row>
    <row r="26" spans="1:80" x14ac:dyDescent="0.15">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row>
    <row r="27" spans="1:80" x14ac:dyDescent="0.15">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row>
    <row r="28" spans="1:80" x14ac:dyDescent="0.15">
      <c r="A28" s="92"/>
      <c r="B28" s="92"/>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row>
    <row r="29" spans="1:80" x14ac:dyDescent="0.15">
      <c r="A29" s="92"/>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row>
    <row r="30" spans="1:80" x14ac:dyDescent="0.15">
      <c r="A30" s="92"/>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row>
    <row r="31" spans="1:80" x14ac:dyDescent="0.15">
      <c r="A31" s="92"/>
      <c r="B31" s="92"/>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row>
    <row r="32" spans="1:80" x14ac:dyDescent="0.15">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row>
    <row r="33" spans="1:43" x14ac:dyDescent="0.15">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row>
    <row r="34" spans="1:43" x14ac:dyDescent="0.15">
      <c r="A34" s="92"/>
      <c r="B34" s="92"/>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row>
    <row r="35" spans="1:43" x14ac:dyDescent="0.15">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row>
  </sheetData>
  <mergeCells count="32">
    <mergeCell ref="H10:AD10"/>
    <mergeCell ref="B11:G11"/>
    <mergeCell ref="H11:AD11"/>
    <mergeCell ref="Y14:AA14"/>
    <mergeCell ref="AB14:AD14"/>
    <mergeCell ref="V14:X14"/>
    <mergeCell ref="AB16:AD16"/>
    <mergeCell ref="C15:J15"/>
    <mergeCell ref="K15:R15"/>
    <mergeCell ref="S15:U15"/>
    <mergeCell ref="V15:X15"/>
    <mergeCell ref="Y15:AA15"/>
    <mergeCell ref="K16:R16"/>
    <mergeCell ref="S16:U16"/>
    <mergeCell ref="V16:X16"/>
    <mergeCell ref="Y16:AA16"/>
    <mergeCell ref="Z1:AD1"/>
    <mergeCell ref="AG1:AG23"/>
    <mergeCell ref="W2:AE2"/>
    <mergeCell ref="A4:AE4"/>
    <mergeCell ref="B8:G8"/>
    <mergeCell ref="H8:AD8"/>
    <mergeCell ref="B9:G9"/>
    <mergeCell ref="H9:AD9"/>
    <mergeCell ref="B10:G10"/>
    <mergeCell ref="B13:J14"/>
    <mergeCell ref="K13:R14"/>
    <mergeCell ref="S13:U14"/>
    <mergeCell ref="V13:AD13"/>
    <mergeCell ref="A19:AE21"/>
    <mergeCell ref="C16:J16"/>
    <mergeCell ref="AB15:AD15"/>
  </mergeCells>
  <phoneticPr fontId="7"/>
  <dataValidations count="1">
    <dataValidation type="list" allowBlank="1" showInputMessage="1" showErrorMessage="1" sqref="S15:AD16">
      <formula1>$AJ$6:$AJ$6</formula1>
    </dataValidation>
  </dataValidations>
  <pageMargins left="0.78700000000000003" right="0.78700000000000003" top="0.98399999999999999" bottom="0.98399999999999999" header="0.51200000000000001" footer="0.51200000000000001"/>
  <pageSetup paperSize="9" scale="95" orientation="portrait" r:id="rId1"/>
  <headerFooter alignWithMargins="0"/>
  <colBreaks count="1" manualBreakCount="1">
    <brk id="3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46"/>
  <sheetViews>
    <sheetView view="pageBreakPreview" zoomScaleNormal="100" zoomScaleSheetLayoutView="100" workbookViewId="0">
      <selection activeCell="B1" sqref="B1"/>
    </sheetView>
  </sheetViews>
  <sheetFormatPr defaultColWidth="3" defaultRowHeight="13.5" x14ac:dyDescent="0.15"/>
  <cols>
    <col min="1" max="31" width="3" style="89" customWidth="1"/>
    <col min="32" max="32" width="0.28515625" style="89" customWidth="1"/>
    <col min="33" max="33" width="3" style="89" customWidth="1"/>
    <col min="34" max="41" width="12.140625" style="89" customWidth="1"/>
    <col min="42" max="16384" width="3" style="89"/>
  </cols>
  <sheetData>
    <row r="1" spans="1:80" s="82" customFormat="1" ht="21" customHeight="1" x14ac:dyDescent="0.15">
      <c r="Z1" s="750" t="s">
        <v>775</v>
      </c>
      <c r="AA1" s="750"/>
      <c r="AB1" s="750"/>
      <c r="AC1" s="750"/>
      <c r="AD1" s="750"/>
      <c r="AE1" s="381"/>
      <c r="AF1" s="83"/>
      <c r="AG1" s="752" t="s">
        <v>69</v>
      </c>
      <c r="AH1" s="84"/>
      <c r="AI1" s="84"/>
      <c r="AJ1" s="84"/>
      <c r="AK1" s="84"/>
      <c r="AL1" s="84"/>
      <c r="AM1" s="84"/>
      <c r="AN1" s="84"/>
      <c r="AO1" s="84"/>
      <c r="AP1" s="84"/>
      <c r="AQ1" s="84"/>
    </row>
    <row r="2" spans="1:80" s="82" customFormat="1" ht="21" customHeight="1" x14ac:dyDescent="0.15">
      <c r="W2" s="729" t="s">
        <v>604</v>
      </c>
      <c r="X2" s="729"/>
      <c r="Y2" s="729"/>
      <c r="Z2" s="729"/>
      <c r="AA2" s="729"/>
      <c r="AB2" s="729"/>
      <c r="AC2" s="729"/>
      <c r="AD2" s="729"/>
      <c r="AE2" s="729"/>
      <c r="AF2" s="83"/>
      <c r="AG2" s="752"/>
      <c r="AH2" s="84"/>
      <c r="AI2" s="84"/>
      <c r="AJ2" s="84"/>
      <c r="AK2" s="84"/>
      <c r="AL2" s="84"/>
      <c r="AM2" s="84"/>
      <c r="AN2" s="84"/>
      <c r="AO2" s="84"/>
      <c r="AP2" s="84"/>
      <c r="AQ2" s="84"/>
    </row>
    <row r="3" spans="1:80" s="82" customFormat="1" ht="21" customHeight="1" x14ac:dyDescent="0.15">
      <c r="Y3" s="85"/>
      <c r="Z3" s="85"/>
      <c r="AA3" s="85"/>
      <c r="AB3" s="85"/>
      <c r="AC3" s="85"/>
      <c r="AD3" s="85"/>
      <c r="AE3" s="85"/>
      <c r="AF3" s="83"/>
      <c r="AG3" s="752"/>
      <c r="AH3" s="84"/>
      <c r="AI3" s="84"/>
      <c r="AJ3" s="84"/>
      <c r="AK3" s="84"/>
      <c r="AL3" s="84"/>
      <c r="AM3" s="84"/>
      <c r="AN3" s="84"/>
      <c r="AO3" s="84"/>
      <c r="AP3" s="84"/>
      <c r="AQ3" s="84"/>
    </row>
    <row r="4" spans="1:80" s="82" customFormat="1" ht="21" customHeight="1" x14ac:dyDescent="0.15">
      <c r="B4" s="756" t="s">
        <v>443</v>
      </c>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85"/>
      <c r="AF4" s="83"/>
      <c r="AG4" s="752"/>
      <c r="AH4" s="84"/>
      <c r="AI4" s="84"/>
      <c r="AJ4" s="84"/>
      <c r="AK4" s="84"/>
      <c r="AL4" s="84"/>
      <c r="AM4" s="84"/>
      <c r="AN4" s="84"/>
      <c r="AO4" s="84"/>
      <c r="AP4" s="84"/>
      <c r="AQ4" s="84"/>
    </row>
    <row r="5" spans="1:80" s="82" customFormat="1" ht="21" customHeight="1" x14ac:dyDescent="0.15">
      <c r="Y5" s="85"/>
      <c r="Z5" s="85"/>
      <c r="AA5" s="85"/>
      <c r="AB5" s="85"/>
      <c r="AC5" s="85"/>
      <c r="AD5" s="85"/>
      <c r="AE5" s="85"/>
      <c r="AF5" s="83"/>
      <c r="AG5" s="752"/>
      <c r="AH5" s="84"/>
      <c r="AI5" s="84"/>
      <c r="AJ5" s="84"/>
      <c r="AK5" s="84"/>
      <c r="AL5" s="84"/>
      <c r="AM5" s="84"/>
      <c r="AN5" s="84"/>
      <c r="AO5" s="84"/>
      <c r="AP5" s="84"/>
      <c r="AQ5" s="84"/>
    </row>
    <row r="6" spans="1:80" s="82" customFormat="1" ht="21" customHeight="1" x14ac:dyDescent="0.15">
      <c r="A6" s="82" t="s">
        <v>918</v>
      </c>
      <c r="B6" s="86"/>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3"/>
      <c r="AG6" s="752"/>
      <c r="AH6" s="84"/>
      <c r="AI6" s="84"/>
      <c r="AJ6" s="84"/>
      <c r="AK6" s="84"/>
      <c r="AL6" s="84"/>
      <c r="AM6" s="84"/>
      <c r="AN6" s="84"/>
      <c r="AO6" s="84"/>
      <c r="AP6" s="84"/>
      <c r="AQ6" s="84"/>
    </row>
    <row r="7" spans="1:80" s="82" customFormat="1" ht="21" customHeight="1" x14ac:dyDescent="0.15">
      <c r="P7" s="82" t="s">
        <v>90</v>
      </c>
      <c r="Y7" s="85"/>
      <c r="Z7" s="85"/>
      <c r="AA7" s="85"/>
      <c r="AB7" s="85"/>
      <c r="AC7" s="85"/>
      <c r="AD7" s="85"/>
      <c r="AE7" s="85"/>
      <c r="AF7" s="83"/>
      <c r="AG7" s="752"/>
      <c r="AH7" s="84"/>
      <c r="AI7" s="84"/>
      <c r="AJ7" s="84"/>
      <c r="AK7" s="84"/>
      <c r="AL7" s="84"/>
      <c r="AM7" s="84"/>
      <c r="AN7" s="84"/>
      <c r="AO7" s="84"/>
      <c r="AP7" s="84"/>
      <c r="AQ7" s="84"/>
    </row>
    <row r="8" spans="1:80" s="82" customFormat="1" ht="21" customHeight="1" x14ac:dyDescent="0.15">
      <c r="B8" s="374"/>
      <c r="C8" s="374"/>
      <c r="D8" s="374"/>
      <c r="E8" s="374"/>
      <c r="F8" s="374"/>
      <c r="G8" s="374"/>
      <c r="H8" s="374"/>
      <c r="I8" s="374"/>
      <c r="J8" s="374"/>
      <c r="K8" s="374"/>
      <c r="L8" s="374"/>
      <c r="M8" s="374"/>
      <c r="N8" s="374"/>
      <c r="O8" s="374"/>
      <c r="P8" s="82" t="s">
        <v>76</v>
      </c>
      <c r="Q8" s="374"/>
      <c r="R8" s="374"/>
      <c r="S8" s="374"/>
      <c r="T8" s="374"/>
      <c r="U8" s="753"/>
      <c r="V8" s="753"/>
      <c r="W8" s="753"/>
      <c r="X8" s="753"/>
      <c r="Y8" s="753"/>
      <c r="Z8" s="753"/>
      <c r="AA8" s="753"/>
      <c r="AB8" s="753"/>
      <c r="AC8" s="753"/>
      <c r="AD8" s="753"/>
      <c r="AE8" s="753"/>
      <c r="AF8" s="83"/>
      <c r="AG8" s="752"/>
      <c r="AH8" s="84"/>
      <c r="AI8" s="84"/>
      <c r="AJ8" s="84"/>
      <c r="AK8" s="84"/>
      <c r="AL8" s="84"/>
      <c r="AM8" s="84"/>
      <c r="AN8" s="84"/>
      <c r="AO8" s="84"/>
      <c r="AP8" s="84"/>
      <c r="AQ8" s="84"/>
    </row>
    <row r="9" spans="1:80" s="82" customFormat="1" ht="21" customHeight="1" x14ac:dyDescent="0.15">
      <c r="B9" s="374"/>
      <c r="C9" s="374"/>
      <c r="D9" s="374"/>
      <c r="E9" s="374"/>
      <c r="F9" s="374"/>
      <c r="G9" s="374"/>
      <c r="H9" s="374"/>
      <c r="I9" s="374"/>
      <c r="J9" s="374"/>
      <c r="K9" s="374"/>
      <c r="L9" s="374"/>
      <c r="M9" s="374"/>
      <c r="N9" s="374"/>
      <c r="O9" s="374"/>
      <c r="P9" s="82" t="s">
        <v>91</v>
      </c>
      <c r="Q9" s="374"/>
      <c r="R9" s="374"/>
      <c r="S9" s="374"/>
      <c r="T9" s="374"/>
      <c r="U9" s="753"/>
      <c r="V9" s="753"/>
      <c r="W9" s="753"/>
      <c r="X9" s="753"/>
      <c r="Y9" s="753"/>
      <c r="Z9" s="753"/>
      <c r="AA9" s="753"/>
      <c r="AB9" s="753"/>
      <c r="AC9" s="753"/>
      <c r="AD9" s="753"/>
      <c r="AE9" s="753"/>
      <c r="AF9" s="83"/>
      <c r="AG9" s="752"/>
      <c r="AH9" s="84"/>
      <c r="AI9" s="84"/>
      <c r="AJ9" s="84"/>
      <c r="AK9" s="84"/>
      <c r="AL9" s="84"/>
      <c r="AM9" s="84"/>
      <c r="AN9" s="84"/>
      <c r="AO9" s="84"/>
      <c r="AP9" s="84"/>
      <c r="AQ9" s="84"/>
    </row>
    <row r="10" spans="1:80" s="82" customFormat="1" ht="21" customHeight="1" x14ac:dyDescent="0.15">
      <c r="P10" s="82" t="s">
        <v>92</v>
      </c>
      <c r="U10" s="754"/>
      <c r="V10" s="754"/>
      <c r="W10" s="754"/>
      <c r="X10" s="754"/>
      <c r="Y10" s="754"/>
      <c r="Z10" s="754"/>
      <c r="AA10" s="754"/>
      <c r="AB10" s="754"/>
      <c r="AC10" s="754"/>
      <c r="AD10" s="754"/>
      <c r="AE10" s="754"/>
      <c r="AF10" s="83"/>
      <c r="AG10" s="752"/>
      <c r="AH10" s="84"/>
      <c r="AI10" s="84"/>
      <c r="AJ10" s="84"/>
      <c r="AK10" s="84"/>
      <c r="AL10" s="84"/>
      <c r="AM10" s="84"/>
      <c r="AN10" s="84"/>
      <c r="AO10" s="84"/>
      <c r="AP10" s="84"/>
      <c r="AQ10" s="84"/>
    </row>
    <row r="11" spans="1:80" s="82" customFormat="1" ht="21" customHeight="1" x14ac:dyDescent="0.1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85"/>
      <c r="AF11" s="83"/>
      <c r="AG11" s="752"/>
      <c r="AH11" s="84"/>
      <c r="AI11" s="84"/>
      <c r="AJ11" s="84"/>
      <c r="AK11" s="84"/>
      <c r="AL11" s="84"/>
      <c r="AM11" s="84"/>
      <c r="AN11" s="84"/>
      <c r="AO11" s="84"/>
      <c r="AP11" s="84"/>
      <c r="AQ11" s="84"/>
    </row>
    <row r="12" spans="1:80" s="82" customFormat="1" ht="21" customHeight="1" x14ac:dyDescent="0.15">
      <c r="B12" s="755" t="s">
        <v>600</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85"/>
      <c r="AF12" s="83"/>
      <c r="AG12" s="752"/>
      <c r="AH12" s="84"/>
      <c r="AI12" s="84"/>
      <c r="AJ12" s="84"/>
      <c r="AK12" s="84"/>
      <c r="AL12" s="84"/>
      <c r="AM12" s="84"/>
      <c r="AN12" s="84"/>
      <c r="AO12" s="84"/>
      <c r="AP12" s="84"/>
      <c r="AQ12" s="84"/>
    </row>
    <row r="13" spans="1:80" s="82" customFormat="1" ht="21" customHeight="1" x14ac:dyDescent="0.15">
      <c r="A13" s="86"/>
      <c r="B13" s="755"/>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86"/>
      <c r="AF13" s="83"/>
      <c r="AG13" s="752"/>
      <c r="AH13" s="84"/>
      <c r="AI13" s="84"/>
      <c r="AJ13" s="84"/>
      <c r="AK13" s="84"/>
      <c r="AL13" s="84"/>
      <c r="AM13" s="84"/>
      <c r="AN13" s="84"/>
      <c r="AO13" s="84"/>
      <c r="AP13" s="84"/>
      <c r="AQ13" s="84"/>
      <c r="CB13" s="87"/>
    </row>
    <row r="14" spans="1:80" s="82" customFormat="1" ht="21" customHeight="1" x14ac:dyDescent="0.15">
      <c r="B14" s="755"/>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F14" s="83"/>
      <c r="AG14" s="752"/>
      <c r="AH14" s="84"/>
      <c r="AI14" s="84"/>
      <c r="AJ14" s="84"/>
      <c r="AK14" s="84"/>
      <c r="AL14" s="84"/>
      <c r="AM14" s="84"/>
      <c r="AN14" s="84"/>
      <c r="AO14" s="84"/>
      <c r="AP14" s="84"/>
      <c r="AQ14" s="84"/>
      <c r="CB14" s="87"/>
    </row>
    <row r="15" spans="1:80" s="82" customFormat="1" ht="21" customHeight="1" x14ac:dyDescent="0.1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F15" s="83"/>
      <c r="AG15" s="752"/>
      <c r="AH15" s="84"/>
      <c r="AI15" s="84"/>
      <c r="AJ15" s="84"/>
      <c r="AK15" s="84"/>
      <c r="AL15" s="84"/>
      <c r="AM15" s="84"/>
      <c r="AN15" s="84"/>
      <c r="AO15" s="84"/>
      <c r="AP15" s="84"/>
      <c r="AQ15" s="84"/>
      <c r="CB15" s="87"/>
    </row>
    <row r="16" spans="1:80" s="82" customFormat="1" ht="21" customHeight="1" x14ac:dyDescent="0.15">
      <c r="B16" s="746" t="s">
        <v>93</v>
      </c>
      <c r="C16" s="746"/>
      <c r="D16" s="746"/>
      <c r="E16" s="746"/>
      <c r="F16" s="746"/>
      <c r="G16" s="746"/>
      <c r="H16" s="746"/>
      <c r="I16" s="746"/>
      <c r="J16" s="746"/>
      <c r="K16" s="746"/>
      <c r="L16" s="746"/>
      <c r="M16" s="746"/>
      <c r="N16" s="746"/>
      <c r="O16" s="746"/>
      <c r="P16" s="746"/>
      <c r="Q16" s="746"/>
      <c r="R16" s="746"/>
      <c r="S16" s="746"/>
      <c r="T16" s="746"/>
      <c r="U16" s="746"/>
      <c r="V16" s="746"/>
      <c r="W16" s="746"/>
      <c r="X16" s="746"/>
      <c r="Y16" s="746"/>
      <c r="Z16" s="746"/>
      <c r="AA16" s="746"/>
      <c r="AB16" s="746"/>
      <c r="AC16" s="746"/>
      <c r="AD16" s="746"/>
      <c r="AF16" s="83"/>
      <c r="AG16" s="752"/>
      <c r="AH16" s="84"/>
      <c r="AI16" s="84"/>
      <c r="AJ16" s="84"/>
      <c r="AK16" s="84"/>
      <c r="AL16" s="84"/>
      <c r="AM16" s="84"/>
      <c r="AN16" s="84"/>
      <c r="AO16" s="84"/>
      <c r="AP16" s="84"/>
      <c r="AQ16" s="84"/>
      <c r="CB16" s="87"/>
    </row>
    <row r="17" spans="1:80" ht="21" customHeight="1" x14ac:dyDescent="0.15">
      <c r="B17" s="82"/>
      <c r="C17" s="82"/>
      <c r="D17" s="82"/>
      <c r="E17" s="82"/>
      <c r="F17" s="82"/>
      <c r="G17" s="82"/>
      <c r="H17" s="90"/>
      <c r="I17" s="90"/>
      <c r="J17" s="90"/>
      <c r="K17" s="90"/>
      <c r="L17" s="90"/>
      <c r="M17" s="90"/>
      <c r="N17" s="90"/>
      <c r="O17" s="90"/>
      <c r="P17" s="90"/>
      <c r="Q17" s="90"/>
      <c r="R17" s="90"/>
      <c r="S17" s="90"/>
      <c r="T17" s="90"/>
      <c r="U17" s="90"/>
      <c r="V17" s="90"/>
      <c r="W17" s="90"/>
      <c r="X17" s="90"/>
      <c r="Y17" s="90"/>
      <c r="Z17" s="90"/>
      <c r="AA17" s="90"/>
      <c r="AB17" s="90"/>
      <c r="AC17" s="90"/>
      <c r="AD17" s="90"/>
      <c r="AF17" s="91"/>
      <c r="AG17" s="752"/>
      <c r="AH17" s="92"/>
      <c r="AI17" s="92"/>
      <c r="AJ17" s="92"/>
      <c r="AK17" s="92"/>
      <c r="AL17" s="92"/>
      <c r="AM17" s="92"/>
      <c r="AN17" s="92"/>
      <c r="AO17" s="92"/>
      <c r="AP17" s="92"/>
      <c r="AQ17" s="92"/>
      <c r="CB17" s="93"/>
    </row>
    <row r="18" spans="1:80" ht="21.75" customHeight="1" x14ac:dyDescent="0.15">
      <c r="A18" s="94"/>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4"/>
      <c r="AF18" s="91"/>
      <c r="AG18" s="752"/>
      <c r="AH18" s="92"/>
      <c r="AI18" s="92"/>
      <c r="AJ18" s="92"/>
      <c r="AK18" s="92"/>
      <c r="AL18" s="92"/>
      <c r="AM18" s="92"/>
      <c r="AN18" s="92"/>
      <c r="AO18" s="92"/>
      <c r="AP18" s="92"/>
      <c r="AQ18" s="92"/>
      <c r="CB18" s="93"/>
    </row>
    <row r="19" spans="1:80" ht="21.75" customHeight="1" x14ac:dyDescent="0.15">
      <c r="A19" s="94"/>
      <c r="B19" s="90"/>
      <c r="C19" s="95" t="s">
        <v>74</v>
      </c>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4"/>
      <c r="AF19" s="91"/>
      <c r="AG19" s="752"/>
      <c r="AH19" s="92"/>
      <c r="AI19" s="92"/>
      <c r="AJ19" s="92"/>
      <c r="AK19" s="92"/>
      <c r="AL19" s="92"/>
      <c r="AM19" s="92"/>
      <c r="AN19" s="92"/>
      <c r="AO19" s="92"/>
      <c r="AP19" s="92"/>
      <c r="AQ19" s="92"/>
      <c r="CB19" s="93"/>
    </row>
    <row r="20" spans="1:80" ht="24.75" customHeight="1" x14ac:dyDescent="0.15">
      <c r="A20" s="94"/>
      <c r="B20" s="90"/>
      <c r="C20" s="751" t="s">
        <v>75</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90"/>
      <c r="AE20" s="94"/>
      <c r="AF20" s="91"/>
      <c r="AG20" s="752"/>
      <c r="AH20" s="92"/>
      <c r="AI20" s="92"/>
      <c r="AJ20" s="92"/>
      <c r="AK20" s="92"/>
      <c r="AL20" s="92"/>
      <c r="AM20" s="92"/>
      <c r="AN20" s="92"/>
      <c r="AO20" s="92"/>
      <c r="AP20" s="92"/>
      <c r="AQ20" s="92"/>
      <c r="CB20" s="93"/>
    </row>
    <row r="21" spans="1:80" ht="24.75" customHeight="1" x14ac:dyDescent="0.15">
      <c r="A21" s="94"/>
      <c r="B21" s="90"/>
      <c r="C21" s="751" t="s">
        <v>76</v>
      </c>
      <c r="D21" s="751"/>
      <c r="E21" s="751"/>
      <c r="F21" s="751"/>
      <c r="G21" s="751"/>
      <c r="H21" s="751"/>
      <c r="I21" s="751"/>
      <c r="J21" s="751"/>
      <c r="K21" s="751"/>
      <c r="L21" s="751"/>
      <c r="M21" s="751"/>
      <c r="N21" s="751"/>
      <c r="O21" s="751"/>
      <c r="P21" s="751"/>
      <c r="Q21" s="751"/>
      <c r="R21" s="751"/>
      <c r="S21" s="751"/>
      <c r="T21" s="751"/>
      <c r="U21" s="751"/>
      <c r="V21" s="751"/>
      <c r="W21" s="751"/>
      <c r="X21" s="751"/>
      <c r="Y21" s="751"/>
      <c r="Z21" s="751"/>
      <c r="AA21" s="751"/>
      <c r="AB21" s="751"/>
      <c r="AC21" s="751"/>
      <c r="AD21" s="90"/>
      <c r="AE21" s="94"/>
      <c r="AF21" s="91"/>
      <c r="AG21" s="752"/>
      <c r="AH21" s="92"/>
      <c r="AI21" s="92"/>
      <c r="AJ21" s="92"/>
      <c r="AK21" s="92"/>
      <c r="AL21" s="92"/>
      <c r="AM21" s="92"/>
      <c r="AN21" s="92"/>
      <c r="AO21" s="92"/>
      <c r="AP21" s="92"/>
      <c r="AQ21" s="92"/>
      <c r="CB21" s="93"/>
    </row>
    <row r="22" spans="1:80" ht="24.75" customHeight="1" x14ac:dyDescent="0.15">
      <c r="A22" s="94"/>
      <c r="B22" s="90"/>
      <c r="C22" s="751" t="s">
        <v>77</v>
      </c>
      <c r="D22" s="751"/>
      <c r="E22" s="751"/>
      <c r="F22" s="751"/>
      <c r="G22" s="751"/>
      <c r="H22" s="751"/>
      <c r="I22" s="751"/>
      <c r="J22" s="751"/>
      <c r="K22" s="751"/>
      <c r="L22" s="751"/>
      <c r="M22" s="751"/>
      <c r="N22" s="751"/>
      <c r="O22" s="751"/>
      <c r="P22" s="751"/>
      <c r="Q22" s="751"/>
      <c r="R22" s="751"/>
      <c r="S22" s="751"/>
      <c r="T22" s="751"/>
      <c r="U22" s="751"/>
      <c r="V22" s="751"/>
      <c r="W22" s="751"/>
      <c r="X22" s="751"/>
      <c r="Y22" s="751"/>
      <c r="Z22" s="751"/>
      <c r="AA22" s="751"/>
      <c r="AB22" s="751"/>
      <c r="AC22" s="751"/>
      <c r="AD22" s="90"/>
      <c r="AE22" s="94"/>
      <c r="AF22" s="91"/>
      <c r="AG22" s="752"/>
      <c r="AH22" s="92"/>
      <c r="AI22" s="92"/>
      <c r="AJ22" s="92"/>
      <c r="AK22" s="92"/>
      <c r="AL22" s="92"/>
      <c r="AM22" s="92"/>
      <c r="AN22" s="92"/>
      <c r="AO22" s="92"/>
      <c r="AP22" s="92"/>
      <c r="AQ22" s="92"/>
      <c r="CB22" s="93"/>
    </row>
    <row r="23" spans="1:80" ht="24.75" customHeight="1" x14ac:dyDescent="0.15">
      <c r="A23" s="94"/>
      <c r="B23" s="90"/>
      <c r="C23" s="751" t="s">
        <v>78</v>
      </c>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90"/>
      <c r="AE23" s="94"/>
      <c r="AF23" s="91"/>
      <c r="AG23" s="752"/>
      <c r="AH23" s="92"/>
      <c r="AI23" s="92"/>
      <c r="AJ23" s="92"/>
      <c r="AK23" s="92"/>
      <c r="AL23" s="92"/>
      <c r="AM23" s="92"/>
      <c r="AN23" s="92"/>
      <c r="AO23" s="92"/>
      <c r="AP23" s="92"/>
      <c r="AQ23" s="92"/>
      <c r="CB23" s="93"/>
    </row>
    <row r="24" spans="1:80" ht="24.75" customHeight="1" x14ac:dyDescent="0.15">
      <c r="A24" s="94"/>
      <c r="B24" s="90"/>
      <c r="C24" s="751" t="s">
        <v>79</v>
      </c>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90"/>
      <c r="AE24" s="94"/>
      <c r="AF24" s="91"/>
      <c r="AG24" s="752"/>
      <c r="AH24" s="92"/>
      <c r="AI24" s="92"/>
      <c r="AJ24" s="92"/>
      <c r="AK24" s="92"/>
      <c r="AL24" s="92"/>
      <c r="AM24" s="92"/>
      <c r="AN24" s="92"/>
      <c r="AO24" s="92"/>
      <c r="AP24" s="92"/>
      <c r="AQ24" s="92"/>
      <c r="CB24" s="93"/>
    </row>
    <row r="25" spans="1:80" ht="24.75" customHeight="1" x14ac:dyDescent="0.15">
      <c r="A25" s="94"/>
      <c r="B25" s="90"/>
      <c r="C25" s="751" t="s">
        <v>80</v>
      </c>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751"/>
      <c r="AC25" s="751"/>
      <c r="AD25" s="90"/>
      <c r="AE25" s="94"/>
      <c r="AF25" s="91"/>
      <c r="AG25" s="752"/>
      <c r="AH25" s="92"/>
      <c r="AI25" s="92"/>
      <c r="AJ25" s="92"/>
      <c r="AK25" s="92"/>
      <c r="AL25" s="92"/>
      <c r="AM25" s="92"/>
      <c r="AN25" s="92"/>
      <c r="AO25" s="92"/>
      <c r="AP25" s="92"/>
      <c r="AQ25" s="92"/>
      <c r="CB25" s="93"/>
    </row>
    <row r="26" spans="1:80" ht="24.75" customHeight="1" x14ac:dyDescent="0.15">
      <c r="A26" s="94"/>
      <c r="B26" s="90"/>
      <c r="C26" s="751" t="s">
        <v>284</v>
      </c>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751"/>
      <c r="AC26" s="751"/>
      <c r="AD26" s="90"/>
      <c r="AE26" s="94"/>
      <c r="AF26" s="91"/>
      <c r="AG26" s="752"/>
      <c r="AH26" s="92"/>
      <c r="AI26" s="92"/>
      <c r="AJ26" s="92"/>
      <c r="AK26" s="92"/>
      <c r="AL26" s="92"/>
      <c r="AM26" s="92"/>
      <c r="AN26" s="92"/>
      <c r="AO26" s="92"/>
      <c r="AP26" s="92"/>
      <c r="AQ26" s="92"/>
      <c r="CB26" s="93"/>
    </row>
    <row r="27" spans="1:80" ht="24.75" customHeight="1" x14ac:dyDescent="0.15">
      <c r="A27" s="94"/>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4"/>
      <c r="AF27" s="91"/>
      <c r="AG27" s="752"/>
      <c r="AH27" s="92"/>
      <c r="AI27" s="92"/>
      <c r="AJ27" s="92"/>
      <c r="AK27" s="92"/>
      <c r="AL27" s="92"/>
      <c r="AM27" s="92"/>
      <c r="AN27" s="92"/>
      <c r="AO27" s="92"/>
      <c r="AP27" s="92"/>
      <c r="AQ27" s="92"/>
      <c r="CB27" s="93"/>
    </row>
    <row r="28" spans="1:80" ht="24.75" customHeight="1" x14ac:dyDescent="0.15">
      <c r="A28" s="94"/>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4"/>
      <c r="AF28" s="91"/>
      <c r="AG28" s="752"/>
      <c r="AH28" s="92"/>
      <c r="AI28" s="92"/>
      <c r="AJ28" s="92"/>
      <c r="AK28" s="92"/>
      <c r="AL28" s="92"/>
      <c r="AM28" s="92"/>
      <c r="AN28" s="92"/>
      <c r="AO28" s="92"/>
      <c r="AP28" s="92"/>
      <c r="AQ28" s="92"/>
      <c r="CB28" s="93"/>
    </row>
    <row r="29" spans="1:80" s="98" customFormat="1" ht="15" customHeight="1" x14ac:dyDescent="0.15">
      <c r="A29" s="100" t="s">
        <v>283</v>
      </c>
      <c r="B29" s="105"/>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96"/>
      <c r="AG29" s="752"/>
      <c r="AH29" s="97"/>
      <c r="AI29" s="97"/>
      <c r="AJ29" s="97"/>
      <c r="AK29" s="97"/>
      <c r="AL29" s="97"/>
      <c r="AM29" s="97"/>
      <c r="AN29" s="97"/>
      <c r="AO29" s="97"/>
      <c r="AP29" s="97"/>
      <c r="AQ29" s="97"/>
      <c r="CB29" s="99"/>
    </row>
    <row r="30" spans="1:80" x14ac:dyDescent="0.15">
      <c r="A30" s="100" t="s">
        <v>348</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91"/>
      <c r="AG30" s="752"/>
      <c r="AH30" s="92"/>
      <c r="AI30" s="92"/>
      <c r="AJ30" s="92"/>
      <c r="AK30" s="92"/>
      <c r="AL30" s="92"/>
      <c r="AM30" s="92"/>
      <c r="AN30" s="92"/>
      <c r="AO30" s="92"/>
      <c r="AP30" s="92"/>
      <c r="AQ30" s="92"/>
      <c r="CB30" s="93"/>
    </row>
    <row r="31" spans="1:80" x14ac:dyDescent="0.15">
      <c r="A31" s="100"/>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91"/>
      <c r="AG31" s="752"/>
      <c r="AH31" s="92"/>
      <c r="AI31" s="92"/>
      <c r="AJ31" s="92"/>
      <c r="AK31" s="92"/>
      <c r="AL31" s="92"/>
      <c r="AM31" s="92"/>
      <c r="AN31" s="92"/>
      <c r="AO31" s="92"/>
      <c r="AP31" s="92"/>
      <c r="AQ31" s="92"/>
      <c r="CB31" s="93"/>
    </row>
    <row r="32" spans="1:80" ht="1.5" customHeight="1" x14ac:dyDescent="0.15">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2"/>
      <c r="AG32" s="752"/>
      <c r="AH32" s="92"/>
      <c r="AI32" s="92"/>
      <c r="AJ32" s="92"/>
      <c r="AK32" s="92"/>
      <c r="AL32" s="92"/>
      <c r="AM32" s="92"/>
      <c r="AN32" s="92"/>
      <c r="AO32" s="92"/>
      <c r="AP32" s="92"/>
      <c r="AQ32" s="92"/>
    </row>
    <row r="33" spans="1:43" x14ac:dyDescent="0.15">
      <c r="A33" s="92" t="s">
        <v>82</v>
      </c>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row>
    <row r="34" spans="1:43" s="90" customFormat="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4" t="s">
        <v>83</v>
      </c>
      <c r="AI34" s="104" t="s">
        <v>282</v>
      </c>
      <c r="AJ34" s="104" t="s">
        <v>85</v>
      </c>
      <c r="AK34" s="104" t="s">
        <v>86</v>
      </c>
      <c r="AL34" s="104" t="s">
        <v>87</v>
      </c>
      <c r="AM34" s="104" t="s">
        <v>281</v>
      </c>
      <c r="AN34" s="104" t="s">
        <v>89</v>
      </c>
      <c r="AO34" s="104"/>
      <c r="AP34" s="103"/>
      <c r="AQ34" s="103"/>
    </row>
    <row r="35" spans="1:43" s="90" customFormat="1" ht="74.2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4">
        <f>I20</f>
        <v>0</v>
      </c>
      <c r="AI35" s="104">
        <f>I21</f>
        <v>0</v>
      </c>
      <c r="AJ35" s="104">
        <f>I22</f>
        <v>0</v>
      </c>
      <c r="AK35" s="104">
        <f>I23</f>
        <v>0</v>
      </c>
      <c r="AL35" s="104">
        <f>I24</f>
        <v>0</v>
      </c>
      <c r="AM35" s="104">
        <f>I25</f>
        <v>0</v>
      </c>
      <c r="AN35" s="104">
        <f>I26</f>
        <v>0</v>
      </c>
      <c r="AO35" s="104"/>
      <c r="AP35" s="103"/>
      <c r="AQ35" s="103"/>
    </row>
    <row r="36" spans="1:43" x14ac:dyDescent="0.15">
      <c r="A36" s="92"/>
      <c r="B36" s="92"/>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row>
    <row r="37" spans="1:43" x14ac:dyDescent="0.15">
      <c r="A37" s="92"/>
      <c r="B37" s="92"/>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row>
    <row r="38" spans="1:43" x14ac:dyDescent="0.15">
      <c r="A38" s="92"/>
      <c r="B38" s="92"/>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row>
    <row r="39" spans="1:43" x14ac:dyDescent="0.15">
      <c r="A39" s="92"/>
      <c r="B39" s="92"/>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row>
    <row r="40" spans="1:43" x14ac:dyDescent="0.1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row>
    <row r="41" spans="1:43" x14ac:dyDescent="0.1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row>
    <row r="42" spans="1:43" x14ac:dyDescent="0.15">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row>
    <row r="43" spans="1:43" x14ac:dyDescent="0.15">
      <c r="A43" s="92"/>
      <c r="B43" s="92"/>
      <c r="C43" s="92"/>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row>
    <row r="44" spans="1:43" x14ac:dyDescent="0.15">
      <c r="A44" s="92"/>
      <c r="B44" s="92"/>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row>
    <row r="45" spans="1:43" x14ac:dyDescent="0.15">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row>
    <row r="46" spans="1:43" x14ac:dyDescent="0.15">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row>
  </sheetData>
  <mergeCells count="23">
    <mergeCell ref="I24:AC24"/>
    <mergeCell ref="I25:AC25"/>
    <mergeCell ref="C21:H21"/>
    <mergeCell ref="B4:AD4"/>
    <mergeCell ref="I23:AC23"/>
    <mergeCell ref="U8:AE8"/>
    <mergeCell ref="B16:AD16"/>
    <mergeCell ref="Z1:AD1"/>
    <mergeCell ref="C25:H25"/>
    <mergeCell ref="AG1:AG32"/>
    <mergeCell ref="W2:AE2"/>
    <mergeCell ref="C24:H24"/>
    <mergeCell ref="I26:AC26"/>
    <mergeCell ref="C22:H22"/>
    <mergeCell ref="I22:AC22"/>
    <mergeCell ref="C26:H26"/>
    <mergeCell ref="I20:AC20"/>
    <mergeCell ref="U9:AE9"/>
    <mergeCell ref="C23:H23"/>
    <mergeCell ref="C20:H20"/>
    <mergeCell ref="I21:AC21"/>
    <mergeCell ref="U10:AE10"/>
    <mergeCell ref="B12:AD14"/>
  </mergeCells>
  <phoneticPr fontId="7"/>
  <conditionalFormatting sqref="AH35:AO35">
    <cfRule type="cellIs" dxfId="1" priority="1" stopIfTrue="1" operator="equal">
      <formula>0</formula>
    </cfRule>
  </conditionalFormatting>
  <pageMargins left="0.78700000000000003" right="0.78700000000000003" top="0.98399999999999999" bottom="0.98399999999999999" header="0.51200000000000001" footer="0.51200000000000001"/>
  <pageSetup paperSize="9" scale="99" orientation="portrait" r:id="rId1"/>
  <headerFooter alignWithMargins="0"/>
  <colBreaks count="1" manualBreakCount="1">
    <brk id="3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55"/>
  <sheetViews>
    <sheetView view="pageBreakPreview" topLeftCell="A28" zoomScaleNormal="100" zoomScaleSheetLayoutView="100" workbookViewId="0"/>
  </sheetViews>
  <sheetFormatPr defaultColWidth="3" defaultRowHeight="13.5" x14ac:dyDescent="0.15"/>
  <cols>
    <col min="1" max="31" width="3" style="89" customWidth="1"/>
    <col min="32" max="32" width="0.28515625" style="89" customWidth="1"/>
    <col min="33" max="33" width="3" style="89" customWidth="1"/>
    <col min="34" max="42" width="12.140625" style="89" customWidth="1"/>
    <col min="43" max="16384" width="3" style="89"/>
  </cols>
  <sheetData>
    <row r="1" spans="1:81" s="82" customFormat="1" ht="21" customHeight="1" x14ac:dyDescent="0.15">
      <c r="Z1" s="750" t="s">
        <v>776</v>
      </c>
      <c r="AA1" s="750"/>
      <c r="AB1" s="750"/>
      <c r="AC1" s="750"/>
      <c r="AD1" s="750"/>
      <c r="AE1" s="381"/>
      <c r="AF1" s="83"/>
      <c r="AG1" s="752" t="s">
        <v>69</v>
      </c>
      <c r="AH1" s="84"/>
      <c r="AI1" s="84"/>
      <c r="AJ1" s="84"/>
      <c r="AK1" s="84"/>
      <c r="AL1" s="84"/>
      <c r="AM1" s="84"/>
      <c r="AN1" s="84"/>
      <c r="AO1" s="84"/>
      <c r="AP1" s="84"/>
      <c r="AQ1" s="84"/>
      <c r="AR1" s="84"/>
    </row>
    <row r="2" spans="1:81" s="82" customFormat="1" ht="21" customHeight="1" x14ac:dyDescent="0.15">
      <c r="W2" s="729" t="s">
        <v>604</v>
      </c>
      <c r="X2" s="729"/>
      <c r="Y2" s="729"/>
      <c r="Z2" s="729"/>
      <c r="AA2" s="729"/>
      <c r="AB2" s="729"/>
      <c r="AC2" s="729"/>
      <c r="AD2" s="729"/>
      <c r="AE2" s="729"/>
      <c r="AF2" s="83"/>
      <c r="AG2" s="752"/>
      <c r="AH2" s="84"/>
      <c r="AI2" s="84"/>
      <c r="AJ2" s="84"/>
      <c r="AK2" s="84"/>
      <c r="AL2" s="84"/>
      <c r="AM2" s="84"/>
      <c r="AN2" s="84"/>
      <c r="AO2" s="84"/>
      <c r="AP2" s="84"/>
      <c r="AQ2" s="84"/>
      <c r="AR2" s="84"/>
    </row>
    <row r="3" spans="1:81" s="82" customFormat="1" ht="18" customHeight="1" x14ac:dyDescent="0.15">
      <c r="A3" s="89"/>
      <c r="B3" s="82" t="s">
        <v>598</v>
      </c>
      <c r="Y3" s="85"/>
      <c r="Z3" s="85"/>
      <c r="AA3" s="85"/>
      <c r="AB3" s="85"/>
      <c r="AC3" s="85"/>
      <c r="AD3" s="85"/>
      <c r="AE3" s="85"/>
      <c r="AF3" s="83"/>
      <c r="AG3" s="752"/>
      <c r="AH3" s="84"/>
      <c r="AI3" s="84"/>
      <c r="AJ3" s="84"/>
      <c r="AK3" s="84"/>
      <c r="AL3" s="84"/>
      <c r="AM3" s="84"/>
      <c r="AN3" s="84"/>
      <c r="AO3" s="84"/>
      <c r="AP3" s="84"/>
      <c r="AQ3" s="84"/>
      <c r="AR3" s="84"/>
    </row>
    <row r="4" spans="1:81" s="82" customFormat="1" ht="18" customHeight="1" x14ac:dyDescent="0.15">
      <c r="Q4" s="82" t="s">
        <v>90</v>
      </c>
      <c r="Y4" s="85"/>
      <c r="Z4" s="85"/>
      <c r="AA4" s="85"/>
      <c r="AB4" s="85"/>
      <c r="AC4" s="85"/>
      <c r="AD4" s="85"/>
      <c r="AE4" s="85"/>
      <c r="AF4" s="83"/>
      <c r="AG4" s="752"/>
      <c r="AH4" s="84"/>
      <c r="AI4" s="84"/>
      <c r="AJ4" s="84"/>
      <c r="AK4" s="84"/>
      <c r="AL4" s="84"/>
      <c r="AM4" s="84"/>
      <c r="AN4" s="84"/>
      <c r="AO4" s="84"/>
      <c r="AP4" s="84"/>
      <c r="AQ4" s="84"/>
      <c r="AR4" s="84"/>
    </row>
    <row r="5" spans="1:81" s="82" customFormat="1" ht="18" customHeight="1" x14ac:dyDescent="0.15">
      <c r="Q5" s="82" t="s">
        <v>76</v>
      </c>
      <c r="V5" s="754"/>
      <c r="W5" s="754"/>
      <c r="X5" s="754"/>
      <c r="Y5" s="754"/>
      <c r="Z5" s="754"/>
      <c r="AA5" s="754"/>
      <c r="AB5" s="754"/>
      <c r="AC5" s="754"/>
      <c r="AD5" s="754"/>
      <c r="AE5" s="85"/>
      <c r="AF5" s="83"/>
      <c r="AG5" s="752"/>
      <c r="AH5" s="84"/>
      <c r="AI5" s="84"/>
      <c r="AJ5" s="84"/>
      <c r="AK5" s="84"/>
      <c r="AL5" s="84"/>
      <c r="AM5" s="84"/>
      <c r="AN5" s="84"/>
      <c r="AO5" s="84"/>
      <c r="AP5" s="84"/>
      <c r="AQ5" s="84"/>
      <c r="AR5" s="84"/>
    </row>
    <row r="6" spans="1:81" s="82" customFormat="1" ht="18" customHeight="1" x14ac:dyDescent="0.15">
      <c r="Q6" s="82" t="s">
        <v>91</v>
      </c>
      <c r="V6" s="754"/>
      <c r="W6" s="754"/>
      <c r="X6" s="754"/>
      <c r="Y6" s="754"/>
      <c r="Z6" s="754"/>
      <c r="AA6" s="754"/>
      <c r="AB6" s="754"/>
      <c r="AC6" s="754"/>
      <c r="AD6" s="754"/>
      <c r="AE6" s="85"/>
      <c r="AF6" s="83"/>
      <c r="AG6" s="752"/>
      <c r="AH6" s="84"/>
      <c r="AI6" s="84"/>
      <c r="AJ6" s="84"/>
      <c r="AK6" s="84"/>
      <c r="AL6" s="84"/>
      <c r="AM6" s="84"/>
      <c r="AN6" s="84"/>
      <c r="AO6" s="84"/>
      <c r="AP6" s="84"/>
      <c r="AQ6" s="84"/>
      <c r="AR6" s="84"/>
    </row>
    <row r="7" spans="1:81" s="82" customFormat="1" ht="18" customHeight="1" x14ac:dyDescent="0.15">
      <c r="Q7" s="82" t="s">
        <v>92</v>
      </c>
      <c r="V7" s="754"/>
      <c r="W7" s="754"/>
      <c r="X7" s="754"/>
      <c r="Y7" s="754"/>
      <c r="Z7" s="754"/>
      <c r="AA7" s="754"/>
      <c r="AB7" s="754"/>
      <c r="AC7" s="754"/>
      <c r="AD7" s="754"/>
      <c r="AE7" s="85" t="s">
        <v>285</v>
      </c>
      <c r="AF7" s="83"/>
      <c r="AG7" s="752"/>
      <c r="AH7" s="84"/>
      <c r="AI7" s="84"/>
      <c r="AJ7" s="84"/>
      <c r="AK7" s="84"/>
      <c r="AL7" s="84"/>
      <c r="AM7" s="84"/>
      <c r="AN7" s="84"/>
      <c r="AO7" s="84"/>
      <c r="AP7" s="84"/>
      <c r="AQ7" s="84"/>
      <c r="AR7" s="84"/>
    </row>
    <row r="8" spans="1:81" s="82" customFormat="1" ht="18" customHeight="1" x14ac:dyDescent="0.15">
      <c r="Y8" s="85"/>
      <c r="Z8" s="85"/>
      <c r="AA8" s="85"/>
      <c r="AB8" s="85"/>
      <c r="AC8" s="85"/>
      <c r="AD8" s="85"/>
      <c r="AE8" s="85"/>
      <c r="AF8" s="83"/>
      <c r="AG8" s="752"/>
      <c r="AH8" s="84"/>
      <c r="AI8" s="84"/>
      <c r="AJ8" s="84"/>
      <c r="AK8" s="84"/>
      <c r="AL8" s="84"/>
      <c r="AM8" s="84"/>
      <c r="AN8" s="84"/>
      <c r="AO8" s="84"/>
      <c r="AP8" s="84"/>
      <c r="AQ8" s="84"/>
      <c r="AR8" s="84"/>
    </row>
    <row r="9" spans="1:81" s="82" customFormat="1" ht="12" customHeight="1" x14ac:dyDescent="0.15">
      <c r="A9" s="780" t="s">
        <v>444</v>
      </c>
      <c r="B9" s="780"/>
      <c r="C9" s="780"/>
      <c r="D9" s="780"/>
      <c r="E9" s="780"/>
      <c r="F9" s="780"/>
      <c r="G9" s="780"/>
      <c r="H9" s="780"/>
      <c r="I9" s="780"/>
      <c r="J9" s="780"/>
      <c r="K9" s="780"/>
      <c r="L9" s="780"/>
      <c r="M9" s="780"/>
      <c r="N9" s="780"/>
      <c r="O9" s="780"/>
      <c r="P9" s="780"/>
      <c r="Q9" s="780"/>
      <c r="R9" s="780"/>
      <c r="S9" s="780"/>
      <c r="T9" s="780"/>
      <c r="U9" s="780"/>
      <c r="V9" s="780"/>
      <c r="W9" s="780"/>
      <c r="X9" s="780"/>
      <c r="Y9" s="780"/>
      <c r="Z9" s="780"/>
      <c r="AA9" s="780"/>
      <c r="AB9" s="780"/>
      <c r="AC9" s="780"/>
      <c r="AD9" s="780"/>
      <c r="AE9" s="780"/>
      <c r="AF9" s="83"/>
      <c r="AG9" s="752"/>
      <c r="AH9" s="84"/>
      <c r="AI9" s="84"/>
      <c r="AJ9" s="84"/>
      <c r="AK9" s="84"/>
      <c r="AL9" s="84"/>
      <c r="AM9" s="84"/>
      <c r="AN9" s="84"/>
      <c r="AO9" s="84"/>
      <c r="AP9" s="84"/>
      <c r="AQ9" s="84"/>
      <c r="AR9" s="84"/>
      <c r="CC9" s="87"/>
    </row>
    <row r="10" spans="1:81" s="82" customFormat="1" ht="12" customHeight="1" x14ac:dyDescent="0.15">
      <c r="A10" s="780"/>
      <c r="B10" s="780"/>
      <c r="C10" s="780"/>
      <c r="D10" s="780"/>
      <c r="E10" s="780"/>
      <c r="F10" s="780"/>
      <c r="G10" s="780"/>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83"/>
      <c r="AG10" s="752"/>
      <c r="AH10" s="84"/>
      <c r="AI10" s="84"/>
      <c r="AJ10" s="84"/>
      <c r="AK10" s="84"/>
      <c r="AL10" s="84"/>
      <c r="AM10" s="84"/>
      <c r="AN10" s="84"/>
      <c r="AO10" s="84"/>
      <c r="AP10" s="84"/>
      <c r="AQ10" s="84"/>
      <c r="AR10" s="84"/>
      <c r="CC10" s="87"/>
    </row>
    <row r="11" spans="1:81" s="82" customFormat="1" ht="18" customHeight="1" x14ac:dyDescent="0.15">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83"/>
      <c r="AG11" s="752"/>
      <c r="AH11" s="84"/>
      <c r="AI11" s="84"/>
      <c r="AJ11" s="84"/>
      <c r="AK11" s="84"/>
      <c r="AL11" s="84"/>
      <c r="AM11" s="84"/>
      <c r="AN11" s="84"/>
      <c r="AO11" s="84"/>
      <c r="AP11" s="84"/>
      <c r="AQ11" s="84"/>
      <c r="AR11" s="84"/>
      <c r="CC11" s="87"/>
    </row>
    <row r="12" spans="1:81" s="82" customFormat="1" ht="14.25" customHeight="1" x14ac:dyDescent="0.15">
      <c r="A12" s="375"/>
      <c r="B12" s="755" t="s">
        <v>601</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375"/>
      <c r="AF12" s="83"/>
      <c r="AG12" s="752"/>
      <c r="AH12" s="84"/>
      <c r="AI12" s="84"/>
      <c r="AJ12" s="84"/>
      <c r="AK12" s="84"/>
      <c r="AL12" s="84"/>
      <c r="AM12" s="84"/>
      <c r="AN12" s="84"/>
      <c r="AO12" s="84"/>
      <c r="AP12" s="84"/>
      <c r="AQ12" s="84"/>
      <c r="AR12" s="84"/>
      <c r="CC12" s="87"/>
    </row>
    <row r="13" spans="1:81" s="82" customFormat="1" ht="14.25" customHeight="1" x14ac:dyDescent="0.15">
      <c r="A13" s="375"/>
      <c r="B13" s="755"/>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375"/>
      <c r="AF13" s="83"/>
      <c r="AG13" s="752"/>
      <c r="AH13" s="84"/>
      <c r="AI13" s="84"/>
      <c r="AJ13" s="84"/>
      <c r="AK13" s="84"/>
      <c r="AL13" s="84"/>
      <c r="AM13" s="84"/>
      <c r="AN13" s="84"/>
      <c r="AO13" s="84"/>
      <c r="AP13" s="84"/>
      <c r="AQ13" s="84"/>
      <c r="AR13" s="84"/>
      <c r="CC13" s="87"/>
    </row>
    <row r="14" spans="1:81" s="82" customFormat="1" ht="14.25" customHeight="1" x14ac:dyDescent="0.15">
      <c r="A14" s="375"/>
      <c r="B14" s="755"/>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375"/>
      <c r="AF14" s="83"/>
      <c r="AG14" s="752"/>
      <c r="AH14" s="84"/>
      <c r="AI14" s="84"/>
      <c r="AJ14" s="84"/>
      <c r="AK14" s="84"/>
      <c r="AL14" s="84"/>
      <c r="AM14" s="84"/>
      <c r="AN14" s="84"/>
      <c r="AO14" s="84"/>
      <c r="AP14" s="84"/>
      <c r="AQ14" s="84"/>
      <c r="AR14" s="84"/>
      <c r="CC14" s="87"/>
    </row>
    <row r="15" spans="1:81" s="82" customFormat="1" ht="17.25" customHeight="1" x14ac:dyDescent="0.15">
      <c r="AF15" s="83"/>
      <c r="AG15" s="752"/>
      <c r="AH15" s="84"/>
      <c r="AI15" s="84"/>
      <c r="AJ15" s="84"/>
      <c r="AK15" s="84"/>
      <c r="AL15" s="84"/>
      <c r="AM15" s="84"/>
      <c r="AN15" s="84"/>
      <c r="AO15" s="84"/>
      <c r="AP15" s="84"/>
      <c r="AQ15" s="84"/>
      <c r="AR15" s="84"/>
      <c r="CC15" s="87"/>
    </row>
    <row r="16" spans="1:81" ht="17.25" customHeight="1" x14ac:dyDescent="0.15">
      <c r="A16" s="94"/>
      <c r="B16" s="758" t="s">
        <v>93</v>
      </c>
      <c r="C16" s="758"/>
      <c r="D16" s="758"/>
      <c r="E16" s="758"/>
      <c r="F16" s="758"/>
      <c r="G16" s="758"/>
      <c r="H16" s="758"/>
      <c r="I16" s="758"/>
      <c r="J16" s="758"/>
      <c r="K16" s="758"/>
      <c r="L16" s="758"/>
      <c r="M16" s="758"/>
      <c r="N16" s="758"/>
      <c r="O16" s="758"/>
      <c r="P16" s="758"/>
      <c r="Q16" s="758"/>
      <c r="R16" s="758"/>
      <c r="S16" s="758"/>
      <c r="T16" s="758"/>
      <c r="U16" s="758"/>
      <c r="V16" s="758"/>
      <c r="W16" s="758"/>
      <c r="X16" s="758"/>
      <c r="Y16" s="758"/>
      <c r="Z16" s="758"/>
      <c r="AA16" s="758"/>
      <c r="AB16" s="758"/>
      <c r="AC16" s="758"/>
      <c r="AD16" s="758"/>
      <c r="AE16" s="94"/>
      <c r="AF16" s="91"/>
      <c r="AG16" s="752"/>
      <c r="AH16" s="92"/>
      <c r="AI16" s="92"/>
      <c r="AJ16" s="92"/>
      <c r="AK16" s="92"/>
      <c r="AL16" s="92"/>
      <c r="AM16" s="92"/>
      <c r="AN16" s="92"/>
      <c r="AO16" s="92"/>
      <c r="AP16" s="92"/>
      <c r="AQ16" s="92"/>
      <c r="AR16" s="92"/>
      <c r="CC16" s="93"/>
    </row>
    <row r="17" spans="1:84" ht="21.75" customHeight="1" x14ac:dyDescent="0.15">
      <c r="A17" s="94"/>
      <c r="B17" s="757" t="s">
        <v>783</v>
      </c>
      <c r="C17" s="757"/>
      <c r="D17" s="757"/>
      <c r="E17" s="757"/>
      <c r="F17" s="757"/>
      <c r="G17" s="757"/>
      <c r="H17" s="757"/>
      <c r="I17" s="757"/>
      <c r="J17" s="757"/>
      <c r="K17" s="757"/>
      <c r="L17" s="757"/>
      <c r="M17" s="757"/>
      <c r="N17" s="757"/>
      <c r="O17" s="757"/>
      <c r="P17" s="757"/>
      <c r="Q17" s="757"/>
      <c r="R17" s="757"/>
      <c r="S17" s="757"/>
      <c r="T17" s="757"/>
      <c r="U17" s="757"/>
      <c r="V17" s="757"/>
      <c r="W17" s="757"/>
      <c r="X17" s="757"/>
      <c r="Y17" s="757"/>
      <c r="Z17" s="757"/>
      <c r="AA17" s="757"/>
      <c r="AB17" s="757"/>
      <c r="AC17" s="757"/>
      <c r="AD17" s="757"/>
      <c r="AE17" s="94"/>
      <c r="AF17" s="91"/>
      <c r="AG17" s="752"/>
      <c r="AH17" s="92"/>
      <c r="AI17" s="92"/>
      <c r="AJ17" s="92"/>
      <c r="AK17" s="92"/>
      <c r="AL17" s="92"/>
      <c r="AM17" s="92"/>
      <c r="AN17" s="92"/>
      <c r="AO17" s="92"/>
      <c r="AP17" s="92"/>
      <c r="AQ17" s="92"/>
      <c r="AR17" s="92"/>
      <c r="CC17" s="93"/>
    </row>
    <row r="18" spans="1:84" ht="21.75" customHeight="1" x14ac:dyDescent="0.15">
      <c r="A18" s="94"/>
      <c r="B18" s="757"/>
      <c r="C18" s="757"/>
      <c r="D18" s="757"/>
      <c r="E18" s="757"/>
      <c r="F18" s="757"/>
      <c r="G18" s="757"/>
      <c r="H18" s="757"/>
      <c r="I18" s="757"/>
      <c r="J18" s="757"/>
      <c r="K18" s="757"/>
      <c r="L18" s="757"/>
      <c r="M18" s="757"/>
      <c r="N18" s="757"/>
      <c r="O18" s="757"/>
      <c r="P18" s="757"/>
      <c r="Q18" s="757"/>
      <c r="R18" s="757"/>
      <c r="S18" s="757"/>
      <c r="T18" s="757"/>
      <c r="U18" s="757"/>
      <c r="V18" s="757"/>
      <c r="W18" s="757"/>
      <c r="X18" s="757"/>
      <c r="Y18" s="757"/>
      <c r="Z18" s="757"/>
      <c r="AA18" s="757"/>
      <c r="AB18" s="757"/>
      <c r="AC18" s="757"/>
      <c r="AD18" s="757"/>
      <c r="AE18" s="94"/>
      <c r="AF18" s="91"/>
      <c r="AG18" s="752"/>
      <c r="AH18" s="92"/>
      <c r="AI18" s="92"/>
      <c r="AJ18" s="92"/>
      <c r="AK18" s="92"/>
      <c r="AL18" s="92"/>
      <c r="AM18" s="92"/>
      <c r="AN18" s="92"/>
      <c r="AO18" s="92"/>
      <c r="AP18" s="92"/>
      <c r="AQ18" s="92"/>
      <c r="AR18" s="92"/>
      <c r="CC18" s="93"/>
    </row>
    <row r="19" spans="1:84" ht="24.75" customHeight="1" x14ac:dyDescent="0.15">
      <c r="A19" s="94"/>
      <c r="B19" s="757"/>
      <c r="C19" s="757"/>
      <c r="D19" s="757"/>
      <c r="E19" s="757"/>
      <c r="F19" s="757"/>
      <c r="G19" s="757"/>
      <c r="H19" s="757"/>
      <c r="I19" s="757"/>
      <c r="J19" s="757"/>
      <c r="K19" s="757"/>
      <c r="L19" s="757"/>
      <c r="M19" s="757"/>
      <c r="N19" s="757"/>
      <c r="O19" s="757"/>
      <c r="P19" s="757"/>
      <c r="Q19" s="757"/>
      <c r="R19" s="757"/>
      <c r="S19" s="757"/>
      <c r="T19" s="757"/>
      <c r="U19" s="757"/>
      <c r="V19" s="757"/>
      <c r="W19" s="757"/>
      <c r="X19" s="757"/>
      <c r="Y19" s="757"/>
      <c r="Z19" s="757"/>
      <c r="AA19" s="757"/>
      <c r="AB19" s="757"/>
      <c r="AC19" s="757"/>
      <c r="AD19" s="757"/>
      <c r="AE19" s="94"/>
      <c r="AF19" s="91"/>
      <c r="AG19" s="752"/>
      <c r="AH19" s="92"/>
      <c r="AI19" s="92"/>
      <c r="AJ19" s="92"/>
      <c r="AK19" s="92"/>
      <c r="AL19" s="92"/>
      <c r="AM19" s="92"/>
      <c r="AN19" s="92"/>
      <c r="AO19" s="92"/>
      <c r="AP19" s="92"/>
      <c r="AQ19" s="92"/>
      <c r="AR19" s="92"/>
      <c r="CC19" s="93"/>
    </row>
    <row r="20" spans="1:84" ht="24.75" customHeight="1" x14ac:dyDescent="0.15">
      <c r="A20" s="94"/>
      <c r="B20" s="757"/>
      <c r="C20" s="757"/>
      <c r="D20" s="757"/>
      <c r="E20" s="757"/>
      <c r="F20" s="757"/>
      <c r="G20" s="757"/>
      <c r="H20" s="757"/>
      <c r="I20" s="757"/>
      <c r="J20" s="757"/>
      <c r="K20" s="757"/>
      <c r="L20" s="757"/>
      <c r="M20" s="757"/>
      <c r="N20" s="757"/>
      <c r="O20" s="757"/>
      <c r="P20" s="757"/>
      <c r="Q20" s="757"/>
      <c r="R20" s="757"/>
      <c r="S20" s="757"/>
      <c r="T20" s="757"/>
      <c r="U20" s="757"/>
      <c r="V20" s="757"/>
      <c r="W20" s="757"/>
      <c r="X20" s="757"/>
      <c r="Y20" s="757"/>
      <c r="Z20" s="757"/>
      <c r="AA20" s="757"/>
      <c r="AB20" s="757"/>
      <c r="AC20" s="757"/>
      <c r="AD20" s="757"/>
      <c r="AE20" s="94"/>
      <c r="AF20" s="91"/>
      <c r="AG20" s="752"/>
      <c r="AH20" s="92"/>
      <c r="AI20" s="92"/>
      <c r="AJ20" s="92"/>
      <c r="AK20" s="92"/>
      <c r="AL20" s="92"/>
      <c r="AM20" s="92"/>
      <c r="AN20" s="92"/>
      <c r="AO20" s="92"/>
      <c r="AP20" s="92"/>
      <c r="AQ20" s="92"/>
      <c r="AR20" s="92"/>
      <c r="CC20" s="93"/>
    </row>
    <row r="21" spans="1:84" ht="24.75" customHeight="1" x14ac:dyDescent="0.15">
      <c r="A21" s="94"/>
      <c r="B21" s="757"/>
      <c r="C21" s="757"/>
      <c r="D21" s="757"/>
      <c r="E21" s="757"/>
      <c r="F21" s="757"/>
      <c r="G21" s="757"/>
      <c r="H21" s="757"/>
      <c r="I21" s="757"/>
      <c r="J21" s="757"/>
      <c r="K21" s="757"/>
      <c r="L21" s="757"/>
      <c r="M21" s="757"/>
      <c r="N21" s="757"/>
      <c r="O21" s="757"/>
      <c r="P21" s="757"/>
      <c r="Q21" s="757"/>
      <c r="R21" s="757"/>
      <c r="S21" s="757"/>
      <c r="T21" s="757"/>
      <c r="U21" s="757"/>
      <c r="V21" s="757"/>
      <c r="W21" s="757"/>
      <c r="X21" s="757"/>
      <c r="Y21" s="757"/>
      <c r="Z21" s="757"/>
      <c r="AA21" s="757"/>
      <c r="AB21" s="757"/>
      <c r="AC21" s="757"/>
      <c r="AD21" s="757"/>
      <c r="AE21" s="94"/>
      <c r="AF21" s="91"/>
      <c r="AG21" s="752"/>
      <c r="AH21" s="92"/>
      <c r="AI21" s="92"/>
      <c r="AJ21" s="92"/>
      <c r="AK21" s="92"/>
      <c r="AL21" s="92"/>
      <c r="AM21" s="92"/>
      <c r="AN21" s="92"/>
      <c r="AO21" s="92"/>
      <c r="AP21" s="92"/>
      <c r="AQ21" s="92"/>
      <c r="AR21" s="92"/>
      <c r="CC21" s="93"/>
    </row>
    <row r="22" spans="1:84" ht="24.75" customHeight="1" x14ac:dyDescent="0.15">
      <c r="A22" s="94"/>
      <c r="B22" s="757"/>
      <c r="C22" s="757"/>
      <c r="D22" s="757"/>
      <c r="E22" s="757"/>
      <c r="F22" s="757"/>
      <c r="G22" s="757"/>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94"/>
      <c r="AF22" s="91"/>
      <c r="AG22" s="752"/>
      <c r="AH22" s="92"/>
      <c r="AI22" s="92"/>
      <c r="AJ22" s="92"/>
      <c r="AK22" s="92"/>
      <c r="AL22" s="92"/>
      <c r="AM22" s="92"/>
      <c r="AN22" s="92"/>
      <c r="AO22" s="92"/>
      <c r="AP22" s="92"/>
      <c r="AQ22" s="92"/>
      <c r="AR22" s="92"/>
      <c r="CC22" s="93"/>
    </row>
    <row r="23" spans="1:84" ht="24.75" customHeight="1" x14ac:dyDescent="0.15">
      <c r="A23" s="94"/>
      <c r="B23" s="757"/>
      <c r="C23" s="757"/>
      <c r="D23" s="757"/>
      <c r="E23" s="757"/>
      <c r="F23" s="757"/>
      <c r="G23" s="757"/>
      <c r="H23" s="757"/>
      <c r="I23" s="757"/>
      <c r="J23" s="757"/>
      <c r="K23" s="757"/>
      <c r="L23" s="757"/>
      <c r="M23" s="757"/>
      <c r="N23" s="757"/>
      <c r="O23" s="757"/>
      <c r="P23" s="757"/>
      <c r="Q23" s="757"/>
      <c r="R23" s="757"/>
      <c r="S23" s="757"/>
      <c r="T23" s="757"/>
      <c r="U23" s="757"/>
      <c r="V23" s="757"/>
      <c r="W23" s="757"/>
      <c r="X23" s="757"/>
      <c r="Y23" s="757"/>
      <c r="Z23" s="757"/>
      <c r="AA23" s="757"/>
      <c r="AB23" s="757"/>
      <c r="AC23" s="757"/>
      <c r="AD23" s="757"/>
      <c r="AE23" s="94"/>
      <c r="AF23" s="91"/>
      <c r="AG23" s="752"/>
      <c r="AH23" s="92"/>
      <c r="AI23" s="92"/>
      <c r="AJ23" s="92"/>
      <c r="AK23" s="92"/>
      <c r="AL23" s="92"/>
      <c r="AM23" s="92"/>
      <c r="AN23" s="92"/>
      <c r="AO23" s="92"/>
      <c r="AP23" s="92"/>
      <c r="AQ23" s="92"/>
      <c r="AR23" s="92"/>
      <c r="CC23" s="93"/>
    </row>
    <row r="24" spans="1:84" ht="24.75" customHeight="1" x14ac:dyDescent="0.15">
      <c r="A24" s="94"/>
      <c r="B24" s="757"/>
      <c r="C24" s="757"/>
      <c r="D24" s="757"/>
      <c r="E24" s="757"/>
      <c r="F24" s="757"/>
      <c r="G24" s="757"/>
      <c r="H24" s="757"/>
      <c r="I24" s="757"/>
      <c r="J24" s="757"/>
      <c r="K24" s="757"/>
      <c r="L24" s="757"/>
      <c r="M24" s="757"/>
      <c r="N24" s="757"/>
      <c r="O24" s="757"/>
      <c r="P24" s="757"/>
      <c r="Q24" s="757"/>
      <c r="R24" s="757"/>
      <c r="S24" s="757"/>
      <c r="T24" s="757"/>
      <c r="U24" s="757"/>
      <c r="V24" s="757"/>
      <c r="W24" s="757"/>
      <c r="X24" s="757"/>
      <c r="Y24" s="757"/>
      <c r="Z24" s="757"/>
      <c r="AA24" s="757"/>
      <c r="AB24" s="757"/>
      <c r="AC24" s="757"/>
      <c r="AD24" s="757"/>
      <c r="AE24" s="94"/>
      <c r="AF24" s="91"/>
      <c r="AG24" s="752"/>
      <c r="AH24" s="92"/>
      <c r="AI24" s="92"/>
      <c r="AJ24" s="92"/>
      <c r="AK24" s="92"/>
      <c r="AL24" s="92"/>
      <c r="AM24" s="92"/>
      <c r="AN24" s="92"/>
      <c r="AO24" s="92"/>
      <c r="AP24" s="92"/>
      <c r="AQ24" s="92"/>
      <c r="AR24" s="92"/>
      <c r="CC24" s="93"/>
    </row>
    <row r="25" spans="1:84" ht="24.75" customHeight="1" x14ac:dyDescent="0.15">
      <c r="A25" s="94"/>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94"/>
      <c r="AF25" s="91"/>
      <c r="AG25" s="752"/>
      <c r="AH25" s="92"/>
      <c r="AI25" s="92"/>
      <c r="AJ25" s="92"/>
      <c r="AK25" s="92"/>
      <c r="AL25" s="92"/>
      <c r="AM25" s="92"/>
      <c r="AN25" s="92"/>
      <c r="AO25" s="92"/>
      <c r="AP25" s="92"/>
      <c r="AQ25" s="92"/>
      <c r="AR25" s="92"/>
      <c r="CC25" s="93"/>
    </row>
    <row r="26" spans="1:84" ht="74.25" customHeight="1" x14ac:dyDescent="0.15">
      <c r="A26" s="94"/>
      <c r="B26" s="757"/>
      <c r="C26" s="757"/>
      <c r="D26" s="757"/>
      <c r="E26" s="757"/>
      <c r="F26" s="757"/>
      <c r="G26" s="757"/>
      <c r="H26" s="757"/>
      <c r="I26" s="757"/>
      <c r="J26" s="757"/>
      <c r="K26" s="757"/>
      <c r="L26" s="757"/>
      <c r="M26" s="757"/>
      <c r="N26" s="757"/>
      <c r="O26" s="757"/>
      <c r="P26" s="757"/>
      <c r="Q26" s="757"/>
      <c r="R26" s="757"/>
      <c r="S26" s="757"/>
      <c r="T26" s="757"/>
      <c r="U26" s="757"/>
      <c r="V26" s="757"/>
      <c r="W26" s="757"/>
      <c r="X26" s="757"/>
      <c r="Y26" s="757"/>
      <c r="Z26" s="757"/>
      <c r="AA26" s="757"/>
      <c r="AB26" s="757"/>
      <c r="AC26" s="757"/>
      <c r="AD26" s="757"/>
      <c r="AE26" s="94"/>
      <c r="AF26" s="91"/>
      <c r="AG26" s="752"/>
      <c r="AH26" s="92"/>
      <c r="AI26" s="92"/>
      <c r="AJ26" s="92"/>
      <c r="AK26" s="92"/>
      <c r="AL26" s="92"/>
      <c r="AM26" s="92"/>
      <c r="AN26" s="92"/>
      <c r="AO26" s="92"/>
      <c r="AP26" s="92"/>
      <c r="AQ26" s="92"/>
      <c r="AR26" s="92"/>
      <c r="CC26" s="93"/>
    </row>
    <row r="27" spans="1:84" ht="15.95" customHeight="1" x14ac:dyDescent="0.15">
      <c r="A27" s="94"/>
      <c r="B27" s="106" t="s">
        <v>94</v>
      </c>
      <c r="C27" s="376"/>
      <c r="D27" s="376"/>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6"/>
      <c r="AE27" s="94"/>
      <c r="AF27" s="91"/>
      <c r="AG27" s="752"/>
      <c r="AH27" s="92"/>
      <c r="AI27" s="92"/>
      <c r="AJ27" s="92"/>
      <c r="AK27" s="92"/>
      <c r="AL27" s="92"/>
      <c r="AM27" s="92"/>
      <c r="AN27" s="92"/>
      <c r="AO27" s="92"/>
      <c r="AP27" s="92"/>
      <c r="AQ27" s="92"/>
      <c r="AR27" s="92"/>
      <c r="CC27" s="93"/>
    </row>
    <row r="28" spans="1:84" ht="15.95" customHeight="1" x14ac:dyDescent="0.15">
      <c r="B28" s="732" t="s">
        <v>95</v>
      </c>
      <c r="C28" s="733"/>
      <c r="D28" s="733"/>
      <c r="E28" s="733"/>
      <c r="F28" s="733"/>
      <c r="G28" s="733"/>
      <c r="H28" s="734"/>
      <c r="I28" s="759"/>
      <c r="J28" s="760"/>
      <c r="K28" s="760"/>
      <c r="L28" s="760"/>
      <c r="M28" s="760"/>
      <c r="N28" s="760"/>
      <c r="O28" s="760"/>
      <c r="P28" s="760"/>
      <c r="Q28" s="760"/>
      <c r="R28" s="760"/>
      <c r="S28" s="760"/>
      <c r="T28" s="760"/>
      <c r="U28" s="760"/>
      <c r="V28" s="760"/>
      <c r="W28" s="760"/>
      <c r="X28" s="760"/>
      <c r="Y28" s="760"/>
      <c r="Z28" s="760"/>
      <c r="AA28" s="760"/>
      <c r="AB28" s="760"/>
      <c r="AC28" s="760"/>
      <c r="AD28" s="761"/>
      <c r="AE28" s="94"/>
      <c r="AF28" s="91"/>
      <c r="AG28" s="752"/>
      <c r="AH28" s="92"/>
      <c r="AI28" s="92"/>
      <c r="AJ28" s="92"/>
      <c r="AK28" s="92"/>
      <c r="AL28" s="92"/>
      <c r="AM28" s="92"/>
      <c r="AN28" s="92"/>
      <c r="AO28" s="92"/>
      <c r="AP28" s="92"/>
      <c r="AQ28" s="92"/>
      <c r="AR28" s="92"/>
      <c r="AS28" s="92"/>
      <c r="AT28" s="92"/>
      <c r="AU28" s="92"/>
      <c r="CF28" s="93"/>
    </row>
    <row r="29" spans="1:84" ht="15.95" customHeight="1" x14ac:dyDescent="0.15">
      <c r="B29" s="732" t="s">
        <v>96</v>
      </c>
      <c r="C29" s="733"/>
      <c r="D29" s="733"/>
      <c r="E29" s="733"/>
      <c r="F29" s="733"/>
      <c r="G29" s="733"/>
      <c r="H29" s="734"/>
      <c r="I29" s="759"/>
      <c r="J29" s="760"/>
      <c r="K29" s="760"/>
      <c r="L29" s="760"/>
      <c r="M29" s="760"/>
      <c r="N29" s="760"/>
      <c r="O29" s="760"/>
      <c r="P29" s="760"/>
      <c r="Q29" s="760"/>
      <c r="R29" s="760"/>
      <c r="S29" s="760"/>
      <c r="T29" s="760"/>
      <c r="U29" s="760"/>
      <c r="V29" s="760"/>
      <c r="W29" s="760"/>
      <c r="X29" s="760"/>
      <c r="Y29" s="760"/>
      <c r="Z29" s="760"/>
      <c r="AA29" s="760"/>
      <c r="AB29" s="760"/>
      <c r="AC29" s="760"/>
      <c r="AD29" s="761"/>
      <c r="AE29" s="94"/>
      <c r="AF29" s="91"/>
      <c r="AG29" s="752"/>
      <c r="AH29" s="92"/>
      <c r="AI29" s="92"/>
      <c r="AJ29" s="92"/>
      <c r="AK29" s="92"/>
      <c r="AL29" s="92"/>
      <c r="AM29" s="92"/>
      <c r="AN29" s="92"/>
      <c r="AO29" s="92"/>
      <c r="AP29" s="92"/>
      <c r="AQ29" s="92"/>
      <c r="AR29" s="92"/>
      <c r="AS29" s="92"/>
      <c r="AT29" s="92"/>
      <c r="AU29" s="92"/>
      <c r="CF29" s="93"/>
    </row>
    <row r="30" spans="1:84" ht="15.95" customHeight="1" x14ac:dyDescent="0.15">
      <c r="B30" s="732" t="s">
        <v>97</v>
      </c>
      <c r="C30" s="733"/>
      <c r="D30" s="733"/>
      <c r="E30" s="733"/>
      <c r="F30" s="733"/>
      <c r="G30" s="733"/>
      <c r="H30" s="734"/>
      <c r="I30" s="759"/>
      <c r="J30" s="760"/>
      <c r="K30" s="760"/>
      <c r="L30" s="760"/>
      <c r="M30" s="760"/>
      <c r="N30" s="760"/>
      <c r="O30" s="760"/>
      <c r="P30" s="760"/>
      <c r="Q30" s="760"/>
      <c r="R30" s="760"/>
      <c r="S30" s="760"/>
      <c r="T30" s="760"/>
      <c r="U30" s="760"/>
      <c r="V30" s="760"/>
      <c r="W30" s="760"/>
      <c r="X30" s="760"/>
      <c r="Y30" s="760"/>
      <c r="Z30" s="760"/>
      <c r="AA30" s="760"/>
      <c r="AB30" s="760"/>
      <c r="AC30" s="760"/>
      <c r="AD30" s="761"/>
      <c r="AE30" s="94"/>
      <c r="AF30" s="91"/>
      <c r="AG30" s="752"/>
      <c r="AH30" s="92"/>
      <c r="AI30" s="92"/>
      <c r="AJ30" s="92"/>
      <c r="AK30" s="92"/>
      <c r="AL30" s="92"/>
      <c r="AM30" s="92"/>
      <c r="AN30" s="92"/>
      <c r="AO30" s="92"/>
      <c r="AP30" s="92"/>
      <c r="AQ30" s="92"/>
      <c r="AR30" s="92"/>
      <c r="AS30" s="92"/>
      <c r="AT30" s="92"/>
      <c r="AU30" s="92"/>
      <c r="CF30" s="93"/>
    </row>
    <row r="31" spans="1:84" ht="15.95" customHeight="1" x14ac:dyDescent="0.15">
      <c r="B31" s="732" t="s">
        <v>98</v>
      </c>
      <c r="C31" s="733"/>
      <c r="D31" s="733"/>
      <c r="E31" s="733"/>
      <c r="F31" s="733"/>
      <c r="G31" s="733"/>
      <c r="H31" s="734"/>
      <c r="I31" s="759"/>
      <c r="J31" s="760"/>
      <c r="K31" s="760"/>
      <c r="L31" s="760"/>
      <c r="M31" s="760"/>
      <c r="N31" s="760"/>
      <c r="O31" s="760"/>
      <c r="P31" s="760"/>
      <c r="Q31" s="760"/>
      <c r="R31" s="760"/>
      <c r="S31" s="760"/>
      <c r="T31" s="760"/>
      <c r="U31" s="760"/>
      <c r="V31" s="760"/>
      <c r="W31" s="760"/>
      <c r="X31" s="760"/>
      <c r="Y31" s="760"/>
      <c r="Z31" s="760"/>
      <c r="AA31" s="760"/>
      <c r="AB31" s="760"/>
      <c r="AC31" s="760"/>
      <c r="AD31" s="761"/>
      <c r="AE31" s="94"/>
      <c r="AF31" s="91"/>
      <c r="AG31" s="752"/>
      <c r="AH31" s="92"/>
      <c r="AI31" s="92"/>
      <c r="AJ31" s="92"/>
      <c r="AK31" s="92"/>
      <c r="AL31" s="92"/>
      <c r="AM31" s="92"/>
      <c r="AN31" s="92"/>
      <c r="AO31" s="92"/>
      <c r="AP31" s="92"/>
      <c r="AQ31" s="92"/>
      <c r="AR31" s="92"/>
      <c r="AS31" s="92"/>
      <c r="AT31" s="92"/>
      <c r="AU31" s="92"/>
      <c r="CF31" s="93"/>
    </row>
    <row r="32" spans="1:84" ht="15.95" customHeight="1" x14ac:dyDescent="0.15">
      <c r="B32" s="732" t="s">
        <v>79</v>
      </c>
      <c r="C32" s="733"/>
      <c r="D32" s="733"/>
      <c r="E32" s="733"/>
      <c r="F32" s="733"/>
      <c r="G32" s="733"/>
      <c r="H32" s="734"/>
      <c r="I32" s="759"/>
      <c r="J32" s="760"/>
      <c r="K32" s="760"/>
      <c r="L32" s="760"/>
      <c r="M32" s="760"/>
      <c r="N32" s="760"/>
      <c r="O32" s="760"/>
      <c r="P32" s="760"/>
      <c r="Q32" s="760"/>
      <c r="R32" s="760"/>
      <c r="S32" s="760"/>
      <c r="T32" s="760"/>
      <c r="U32" s="760"/>
      <c r="V32" s="760"/>
      <c r="W32" s="760"/>
      <c r="X32" s="760"/>
      <c r="Y32" s="760"/>
      <c r="Z32" s="760"/>
      <c r="AA32" s="760"/>
      <c r="AB32" s="760"/>
      <c r="AC32" s="760"/>
      <c r="AD32" s="761"/>
      <c r="AE32" s="94"/>
      <c r="AF32" s="91"/>
      <c r="AG32" s="752"/>
      <c r="AH32" s="92"/>
      <c r="AI32" s="92"/>
      <c r="AJ32" s="92"/>
      <c r="AK32" s="92"/>
      <c r="AL32" s="92"/>
      <c r="AM32" s="92"/>
      <c r="AN32" s="92"/>
      <c r="AO32" s="92"/>
      <c r="AP32" s="92"/>
      <c r="AQ32" s="92"/>
      <c r="AR32" s="92"/>
      <c r="AS32" s="92"/>
      <c r="AT32" s="92"/>
      <c r="AU32" s="92"/>
      <c r="CF32" s="93"/>
    </row>
    <row r="33" spans="1:84" ht="15.95" customHeight="1" x14ac:dyDescent="0.15">
      <c r="B33" s="732" t="s">
        <v>99</v>
      </c>
      <c r="C33" s="733"/>
      <c r="D33" s="733"/>
      <c r="E33" s="733"/>
      <c r="F33" s="733"/>
      <c r="G33" s="733"/>
      <c r="H33" s="734"/>
      <c r="I33" s="759"/>
      <c r="J33" s="760"/>
      <c r="K33" s="760"/>
      <c r="L33" s="760"/>
      <c r="M33" s="760"/>
      <c r="N33" s="760"/>
      <c r="O33" s="760"/>
      <c r="P33" s="760"/>
      <c r="Q33" s="760"/>
      <c r="R33" s="760"/>
      <c r="S33" s="760"/>
      <c r="T33" s="760"/>
      <c r="U33" s="760"/>
      <c r="V33" s="760"/>
      <c r="W33" s="760"/>
      <c r="X33" s="760"/>
      <c r="Y33" s="760"/>
      <c r="Z33" s="760"/>
      <c r="AA33" s="760"/>
      <c r="AB33" s="760"/>
      <c r="AC33" s="760"/>
      <c r="AD33" s="761"/>
      <c r="AE33" s="94"/>
      <c r="AF33" s="91"/>
      <c r="AG33" s="752"/>
      <c r="AH33" s="92"/>
      <c r="AI33" s="92"/>
      <c r="AJ33" s="92"/>
      <c r="AK33" s="92"/>
      <c r="AL33" s="92"/>
      <c r="AM33" s="92"/>
      <c r="AN33" s="92"/>
      <c r="AO33" s="92"/>
      <c r="AP33" s="92"/>
      <c r="AQ33" s="92"/>
      <c r="AR33" s="92"/>
      <c r="AS33" s="92"/>
      <c r="AT33" s="92"/>
      <c r="AU33" s="92"/>
      <c r="CF33" s="93"/>
    </row>
    <row r="34" spans="1:84" ht="15.95" customHeight="1" x14ac:dyDescent="0.15">
      <c r="B34" s="732" t="s">
        <v>81</v>
      </c>
      <c r="C34" s="733"/>
      <c r="D34" s="733"/>
      <c r="E34" s="733"/>
      <c r="F34" s="733"/>
      <c r="G34" s="733"/>
      <c r="H34" s="734"/>
      <c r="I34" s="759"/>
      <c r="J34" s="760"/>
      <c r="K34" s="760"/>
      <c r="L34" s="760"/>
      <c r="M34" s="760"/>
      <c r="N34" s="760"/>
      <c r="O34" s="760"/>
      <c r="P34" s="760"/>
      <c r="Q34" s="760"/>
      <c r="R34" s="760"/>
      <c r="S34" s="760"/>
      <c r="T34" s="760"/>
      <c r="U34" s="760"/>
      <c r="V34" s="760"/>
      <c r="W34" s="760"/>
      <c r="X34" s="760"/>
      <c r="Y34" s="760"/>
      <c r="Z34" s="760"/>
      <c r="AA34" s="760"/>
      <c r="AB34" s="760"/>
      <c r="AC34" s="760"/>
      <c r="AD34" s="761"/>
      <c r="AE34" s="94"/>
      <c r="AF34" s="91"/>
      <c r="AG34" s="752"/>
      <c r="AH34" s="92"/>
      <c r="AI34" s="92"/>
      <c r="AJ34" s="92"/>
      <c r="AK34" s="92"/>
      <c r="AL34" s="92"/>
      <c r="AM34" s="92"/>
      <c r="AN34" s="92"/>
      <c r="AO34" s="92"/>
      <c r="AP34" s="92"/>
      <c r="AQ34" s="92"/>
      <c r="AR34" s="92"/>
      <c r="AS34" s="92"/>
      <c r="AT34" s="92"/>
      <c r="AU34" s="92"/>
      <c r="CF34" s="93"/>
    </row>
    <row r="35" spans="1:84" x14ac:dyDescent="0.15">
      <c r="B35" s="107"/>
      <c r="C35" s="107"/>
      <c r="D35" s="107"/>
      <c r="E35" s="107"/>
      <c r="F35" s="107"/>
      <c r="G35" s="107"/>
      <c r="H35" s="107"/>
      <c r="I35" s="108"/>
      <c r="J35" s="108"/>
      <c r="K35" s="108"/>
      <c r="L35" s="108"/>
      <c r="M35" s="108"/>
      <c r="N35" s="108"/>
      <c r="O35" s="108"/>
      <c r="P35" s="108"/>
      <c r="Q35" s="108"/>
      <c r="R35" s="108"/>
      <c r="S35" s="108"/>
      <c r="T35" s="108"/>
      <c r="U35" s="108"/>
      <c r="V35" s="108"/>
      <c r="W35" s="108"/>
      <c r="X35" s="108"/>
      <c r="Y35" s="108"/>
      <c r="Z35" s="108"/>
      <c r="AA35" s="108"/>
      <c r="AB35" s="108"/>
      <c r="AC35" s="108"/>
      <c r="AD35" s="108"/>
      <c r="AE35" s="94"/>
      <c r="AF35" s="91"/>
      <c r="AG35" s="752"/>
      <c r="AH35" s="92"/>
      <c r="AI35" s="92"/>
      <c r="AJ35" s="92"/>
      <c r="AK35" s="92"/>
      <c r="AL35" s="92"/>
      <c r="AM35" s="92"/>
      <c r="AN35" s="92"/>
      <c r="AO35" s="92"/>
      <c r="AP35" s="92"/>
      <c r="AQ35" s="92"/>
      <c r="AR35" s="92"/>
      <c r="AS35" s="92"/>
      <c r="AT35" s="92"/>
      <c r="AU35" s="92"/>
      <c r="CF35" s="93"/>
    </row>
    <row r="36" spans="1:84" ht="13.5" customHeight="1" x14ac:dyDescent="0.15">
      <c r="B36" s="107"/>
      <c r="C36" s="107"/>
      <c r="D36" s="107"/>
      <c r="E36" s="107"/>
      <c r="F36" s="107"/>
      <c r="G36" s="107"/>
      <c r="H36" s="107"/>
      <c r="I36" s="108"/>
      <c r="J36" s="108"/>
      <c r="K36" s="108"/>
      <c r="L36" s="108"/>
      <c r="M36" s="108"/>
      <c r="N36" s="108"/>
      <c r="O36" s="108"/>
      <c r="P36" s="108"/>
      <c r="Q36" s="108"/>
      <c r="R36" s="772" t="s">
        <v>100</v>
      </c>
      <c r="S36" s="773"/>
      <c r="T36" s="778" t="s">
        <v>559</v>
      </c>
      <c r="U36" s="779"/>
      <c r="V36" s="779"/>
      <c r="W36" s="779"/>
      <c r="X36" s="779"/>
      <c r="Y36" s="779"/>
      <c r="Z36" s="778" t="s">
        <v>101</v>
      </c>
      <c r="AA36" s="779"/>
      <c r="AB36" s="781"/>
      <c r="AC36" s="108"/>
      <c r="AD36" s="108"/>
      <c r="AE36" s="94"/>
      <c r="AF36" s="91"/>
      <c r="AG36" s="752"/>
      <c r="AH36" s="92"/>
      <c r="AI36" s="92"/>
      <c r="AJ36" s="92"/>
      <c r="AK36" s="92"/>
      <c r="AL36" s="92"/>
      <c r="AM36" s="92"/>
      <c r="AN36" s="92"/>
      <c r="AO36" s="92"/>
      <c r="AP36" s="92"/>
      <c r="AQ36" s="92"/>
      <c r="AR36" s="92"/>
      <c r="AS36" s="92"/>
      <c r="AT36" s="92"/>
      <c r="AU36" s="92"/>
      <c r="CF36" s="93"/>
    </row>
    <row r="37" spans="1:84" x14ac:dyDescent="0.15">
      <c r="B37" s="107"/>
      <c r="C37" s="107"/>
      <c r="D37" s="107"/>
      <c r="E37" s="107"/>
      <c r="F37" s="107"/>
      <c r="G37" s="107"/>
      <c r="H37" s="107"/>
      <c r="I37" s="108"/>
      <c r="J37" s="108"/>
      <c r="K37" s="108"/>
      <c r="L37" s="108"/>
      <c r="M37" s="108"/>
      <c r="N37" s="108"/>
      <c r="O37" s="108"/>
      <c r="P37" s="108"/>
      <c r="Q37" s="108"/>
      <c r="R37" s="774"/>
      <c r="S37" s="775"/>
      <c r="T37" s="763"/>
      <c r="U37" s="764"/>
      <c r="V37" s="764"/>
      <c r="W37" s="764"/>
      <c r="X37" s="764"/>
      <c r="Y37" s="765"/>
      <c r="Z37" s="763"/>
      <c r="AA37" s="764"/>
      <c r="AB37" s="765"/>
      <c r="AC37" s="108"/>
      <c r="AD37" s="108"/>
      <c r="AE37" s="94"/>
      <c r="AF37" s="91"/>
      <c r="AG37" s="752"/>
      <c r="AH37" s="92"/>
      <c r="AI37" s="92"/>
      <c r="AJ37" s="92"/>
      <c r="AK37" s="92"/>
      <c r="AL37" s="92"/>
      <c r="AM37" s="92"/>
      <c r="AN37" s="92"/>
      <c r="AO37" s="92"/>
      <c r="AP37" s="92"/>
      <c r="AQ37" s="92"/>
      <c r="AR37" s="92"/>
      <c r="AS37" s="92"/>
      <c r="AT37" s="92"/>
      <c r="AU37" s="92"/>
      <c r="CF37" s="93"/>
    </row>
    <row r="38" spans="1:84" x14ac:dyDescent="0.15">
      <c r="B38" s="107"/>
      <c r="C38" s="107"/>
      <c r="D38" s="107"/>
      <c r="E38" s="107"/>
      <c r="F38" s="107"/>
      <c r="G38" s="107"/>
      <c r="H38" s="107"/>
      <c r="I38" s="108"/>
      <c r="J38" s="108"/>
      <c r="K38" s="108"/>
      <c r="L38" s="108"/>
      <c r="M38" s="108"/>
      <c r="N38" s="108"/>
      <c r="O38" s="108"/>
      <c r="P38" s="108"/>
      <c r="Q38" s="108"/>
      <c r="R38" s="774"/>
      <c r="S38" s="775"/>
      <c r="T38" s="766"/>
      <c r="U38" s="767"/>
      <c r="V38" s="767"/>
      <c r="W38" s="767"/>
      <c r="X38" s="767"/>
      <c r="Y38" s="768"/>
      <c r="Z38" s="766"/>
      <c r="AA38" s="767"/>
      <c r="AB38" s="768"/>
      <c r="AC38" s="108"/>
      <c r="AD38" s="108"/>
      <c r="AE38" s="94"/>
      <c r="AF38" s="91"/>
      <c r="AG38" s="752"/>
      <c r="AH38" s="92"/>
      <c r="AI38" s="92"/>
      <c r="AJ38" s="92"/>
      <c r="AK38" s="92"/>
      <c r="AL38" s="92"/>
      <c r="AM38" s="92"/>
      <c r="AN38" s="92"/>
      <c r="AO38" s="92"/>
      <c r="AP38" s="92"/>
      <c r="AQ38" s="92"/>
      <c r="AR38" s="92"/>
      <c r="AS38" s="92"/>
      <c r="AT38" s="92"/>
      <c r="AU38" s="92"/>
      <c r="CF38" s="93"/>
    </row>
    <row r="39" spans="1:84" x14ac:dyDescent="0.15">
      <c r="B39" s="107"/>
      <c r="C39" s="107"/>
      <c r="D39" s="107"/>
      <c r="E39" s="107"/>
      <c r="F39" s="107"/>
      <c r="G39" s="107"/>
      <c r="H39" s="107"/>
      <c r="I39" s="108"/>
      <c r="J39" s="108"/>
      <c r="K39" s="108"/>
      <c r="L39" s="108"/>
      <c r="M39" s="108"/>
      <c r="N39" s="108"/>
      <c r="O39" s="108"/>
      <c r="P39" s="108"/>
      <c r="Q39" s="108"/>
      <c r="R39" s="776"/>
      <c r="S39" s="777"/>
      <c r="T39" s="769"/>
      <c r="U39" s="770"/>
      <c r="V39" s="770"/>
      <c r="W39" s="770"/>
      <c r="X39" s="770"/>
      <c r="Y39" s="771"/>
      <c r="Z39" s="769"/>
      <c r="AA39" s="770"/>
      <c r="AB39" s="771"/>
      <c r="AC39" s="108"/>
      <c r="AD39" s="108"/>
      <c r="AE39" s="94"/>
      <c r="AF39" s="91"/>
      <c r="AG39" s="752"/>
      <c r="AH39" s="92"/>
      <c r="AI39" s="92"/>
      <c r="AJ39" s="92"/>
      <c r="AK39" s="92"/>
      <c r="AL39" s="92"/>
      <c r="AM39" s="92"/>
      <c r="AN39" s="92"/>
      <c r="AO39" s="92"/>
      <c r="AP39" s="92"/>
      <c r="AQ39" s="92"/>
      <c r="AR39" s="92"/>
      <c r="AS39" s="92"/>
      <c r="AT39" s="92"/>
      <c r="AU39" s="92"/>
      <c r="CF39" s="93"/>
    </row>
    <row r="40" spans="1:84" s="98" customFormat="1" ht="27.75" customHeight="1" x14ac:dyDescent="0.15">
      <c r="A40" s="762" t="s">
        <v>936</v>
      </c>
      <c r="B40" s="762"/>
      <c r="C40" s="762"/>
      <c r="D40" s="762"/>
      <c r="E40" s="762"/>
      <c r="F40" s="762"/>
      <c r="G40" s="762"/>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96"/>
      <c r="AG40" s="752"/>
      <c r="AH40" s="97"/>
      <c r="AI40" s="97"/>
      <c r="AJ40" s="97"/>
      <c r="AK40" s="97"/>
      <c r="AL40" s="97"/>
      <c r="AM40" s="97"/>
      <c r="AN40" s="97"/>
      <c r="AO40" s="97"/>
      <c r="AP40" s="97"/>
      <c r="AQ40" s="97"/>
      <c r="AR40" s="97"/>
      <c r="CC40" s="99"/>
    </row>
    <row r="41" spans="1:84" ht="1.5" customHeight="1" x14ac:dyDescent="0.15">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2"/>
      <c r="AG41" s="752"/>
      <c r="AH41" s="92"/>
      <c r="AI41" s="92"/>
      <c r="AJ41" s="92"/>
      <c r="AK41" s="92"/>
      <c r="AL41" s="92"/>
      <c r="AM41" s="92"/>
      <c r="AN41" s="92"/>
      <c r="AO41" s="92"/>
      <c r="AP41" s="92"/>
      <c r="AQ41" s="92"/>
      <c r="AR41" s="92"/>
    </row>
    <row r="42" spans="1:84" x14ac:dyDescent="0.15">
      <c r="A42" s="92" t="s">
        <v>82</v>
      </c>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row>
    <row r="43" spans="1:84" s="90" customFormat="1" ht="13.5" customHeight="1" x14ac:dyDescent="0.15">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4" t="s">
        <v>83</v>
      </c>
      <c r="AI43" s="104" t="s">
        <v>84</v>
      </c>
      <c r="AJ43" s="104" t="s">
        <v>85</v>
      </c>
      <c r="AK43" s="104" t="s">
        <v>86</v>
      </c>
      <c r="AL43" s="104" t="s">
        <v>87</v>
      </c>
      <c r="AM43" s="104" t="s">
        <v>88</v>
      </c>
      <c r="AN43" s="104" t="s">
        <v>89</v>
      </c>
      <c r="AO43" s="104"/>
      <c r="AP43" s="104"/>
      <c r="AQ43" s="103"/>
      <c r="AR43" s="103"/>
    </row>
    <row r="44" spans="1:84" s="90" customFormat="1" ht="74.25" customHeight="1" x14ac:dyDescent="0.15">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4">
        <f>I28</f>
        <v>0</v>
      </c>
      <c r="AI44" s="104">
        <f>I29</f>
        <v>0</v>
      </c>
      <c r="AJ44" s="104">
        <f>I30</f>
        <v>0</v>
      </c>
      <c r="AK44" s="104">
        <f>I31</f>
        <v>0</v>
      </c>
      <c r="AL44" s="104">
        <f>I32</f>
        <v>0</v>
      </c>
      <c r="AM44" s="104">
        <f>I33</f>
        <v>0</v>
      </c>
      <c r="AN44" s="104">
        <f>I34</f>
        <v>0</v>
      </c>
      <c r="AO44" s="104"/>
      <c r="AP44" s="104"/>
      <c r="AQ44" s="103"/>
      <c r="AR44" s="103"/>
    </row>
    <row r="45" spans="1:84" x14ac:dyDescent="0.15">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row>
    <row r="46" spans="1:84" x14ac:dyDescent="0.15">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row>
    <row r="47" spans="1:84" x14ac:dyDescent="0.15">
      <c r="A47" s="92"/>
      <c r="B47" s="92"/>
      <c r="C47" s="92"/>
      <c r="D47" s="92"/>
      <c r="E47" s="92"/>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row>
    <row r="48" spans="1:84" x14ac:dyDescent="0.15">
      <c r="A48" s="92"/>
      <c r="B48" s="92"/>
      <c r="C48" s="92"/>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row>
    <row r="49" spans="1:44" x14ac:dyDescent="0.15">
      <c r="A49" s="92"/>
      <c r="B49" s="92"/>
      <c r="C49" s="92"/>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row>
    <row r="50" spans="1:44" x14ac:dyDescent="0.15">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row>
    <row r="51" spans="1:44" x14ac:dyDescent="0.15">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row>
    <row r="52" spans="1:44" x14ac:dyDescent="0.15">
      <c r="A52" s="92"/>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row>
    <row r="53" spans="1:44" x14ac:dyDescent="0.15">
      <c r="A53" s="92"/>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row>
    <row r="54" spans="1:44" x14ac:dyDescent="0.15">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row>
    <row r="55" spans="1:44" x14ac:dyDescent="0.15">
      <c r="A55" s="92"/>
      <c r="B55" s="92"/>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row>
  </sheetData>
  <mergeCells count="30">
    <mergeCell ref="T37:Y39"/>
    <mergeCell ref="R36:S39"/>
    <mergeCell ref="Z1:AD1"/>
    <mergeCell ref="T36:Y36"/>
    <mergeCell ref="A9:AE10"/>
    <mergeCell ref="B30:H30"/>
    <mergeCell ref="B31:H31"/>
    <mergeCell ref="I32:AD32"/>
    <mergeCell ref="B29:H29"/>
    <mergeCell ref="Z36:AB36"/>
    <mergeCell ref="B32:H32"/>
    <mergeCell ref="I30:AD30"/>
    <mergeCell ref="I31:AD31"/>
    <mergeCell ref="I29:AD29"/>
    <mergeCell ref="AG1:AG41"/>
    <mergeCell ref="W2:AE2"/>
    <mergeCell ref="B17:AD26"/>
    <mergeCell ref="B16:AD16"/>
    <mergeCell ref="I34:AD34"/>
    <mergeCell ref="A40:AE40"/>
    <mergeCell ref="I33:AD33"/>
    <mergeCell ref="B28:H28"/>
    <mergeCell ref="Z37:AB39"/>
    <mergeCell ref="B33:H33"/>
    <mergeCell ref="B34:H34"/>
    <mergeCell ref="I28:AD28"/>
    <mergeCell ref="V5:AD5"/>
    <mergeCell ref="V6:AD6"/>
    <mergeCell ref="V7:AD7"/>
    <mergeCell ref="B12:AD14"/>
  </mergeCells>
  <phoneticPr fontId="7"/>
  <conditionalFormatting sqref="AH44:AP44">
    <cfRule type="cellIs" dxfId="0" priority="1" stopIfTrue="1" operator="equal">
      <formula>0</formula>
    </cfRule>
  </conditionalFormatting>
  <pageMargins left="0.98425196850393704" right="0.78740157480314965" top="0.98425196850393704" bottom="0.78740157480314965" header="0.51181102362204722" footer="0.51181102362204722"/>
  <pageSetup paperSize="9" scale="98" orientation="portrait" r:id="rId1"/>
  <headerFooter alignWithMargins="0"/>
  <rowBreaks count="1" manualBreakCount="1">
    <brk id="40" max="16383" man="1"/>
  </rowBreaks>
  <colBreaks count="1" manualBreakCount="1">
    <brk id="3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76"/>
  <sheetViews>
    <sheetView view="pageBreakPreview" zoomScaleNormal="100" zoomScaleSheetLayoutView="100" workbookViewId="0">
      <selection activeCell="B1" sqref="B1"/>
    </sheetView>
  </sheetViews>
  <sheetFormatPr defaultColWidth="3" defaultRowHeight="13.5" x14ac:dyDescent="0.15"/>
  <cols>
    <col min="1" max="1" width="4.42578125" style="89" customWidth="1"/>
    <col min="2" max="31" width="3" style="89" customWidth="1"/>
    <col min="32" max="32" width="0.28515625" style="89" customWidth="1"/>
    <col min="33" max="33" width="3" style="89" customWidth="1"/>
    <col min="34" max="42" width="12.140625" style="89" customWidth="1"/>
    <col min="43" max="16384" width="3" style="89"/>
  </cols>
  <sheetData>
    <row r="1" spans="1:84" s="82" customFormat="1" ht="21" customHeight="1" x14ac:dyDescent="0.15">
      <c r="Z1" s="750" t="s">
        <v>871</v>
      </c>
      <c r="AA1" s="750"/>
      <c r="AB1" s="750"/>
      <c r="AC1" s="750"/>
      <c r="AD1" s="750"/>
      <c r="AE1" s="381"/>
      <c r="AF1" s="83"/>
      <c r="AG1" s="752" t="s">
        <v>69</v>
      </c>
      <c r="AH1" s="84"/>
      <c r="AI1" s="84"/>
      <c r="AJ1" s="84"/>
      <c r="AK1" s="84"/>
      <c r="AL1" s="84"/>
      <c r="AM1" s="84"/>
      <c r="AN1" s="84"/>
      <c r="AO1" s="84"/>
      <c r="AP1" s="84"/>
      <c r="AQ1" s="84"/>
      <c r="AR1" s="84"/>
    </row>
    <row r="2" spans="1:84" s="82" customFormat="1" ht="21" customHeight="1" x14ac:dyDescent="0.15">
      <c r="V2" s="729" t="s">
        <v>604</v>
      </c>
      <c r="W2" s="729"/>
      <c r="X2" s="729"/>
      <c r="Y2" s="729"/>
      <c r="Z2" s="729"/>
      <c r="AA2" s="729"/>
      <c r="AB2" s="729"/>
      <c r="AC2" s="729"/>
      <c r="AD2" s="729"/>
      <c r="AE2" s="729"/>
      <c r="AF2" s="83"/>
      <c r="AG2" s="752"/>
      <c r="AH2" s="84"/>
      <c r="AI2" s="84"/>
      <c r="AJ2" s="84"/>
      <c r="AK2" s="84"/>
      <c r="AL2" s="84"/>
      <c r="AM2" s="84"/>
      <c r="AN2" s="84"/>
      <c r="AO2" s="84"/>
      <c r="AP2" s="84"/>
      <c r="AQ2" s="84"/>
      <c r="AR2" s="84"/>
    </row>
    <row r="3" spans="1:84" s="82" customFormat="1" ht="18" customHeight="1" x14ac:dyDescent="0.15">
      <c r="A3" s="89"/>
      <c r="B3" s="82" t="s">
        <v>598</v>
      </c>
      <c r="AA3" s="85"/>
      <c r="AB3" s="85"/>
      <c r="AC3" s="85"/>
      <c r="AD3" s="85"/>
      <c r="AE3" s="85"/>
      <c r="AF3" s="83"/>
      <c r="AG3" s="752"/>
      <c r="AH3" s="84"/>
      <c r="AI3" s="84"/>
      <c r="AJ3" s="84"/>
      <c r="AK3" s="84"/>
      <c r="AL3" s="84"/>
      <c r="AM3" s="84"/>
      <c r="AN3" s="84"/>
      <c r="AO3" s="84"/>
      <c r="AP3" s="84"/>
      <c r="AQ3" s="84"/>
      <c r="AR3" s="84"/>
    </row>
    <row r="4" spans="1:84" s="82" customFormat="1" ht="18" customHeight="1" x14ac:dyDescent="0.15">
      <c r="AA4" s="85"/>
      <c r="AB4" s="85"/>
      <c r="AC4" s="85"/>
      <c r="AD4" s="85"/>
      <c r="AE4" s="85"/>
      <c r="AF4" s="83"/>
      <c r="AG4" s="752"/>
      <c r="AH4" s="84"/>
      <c r="AI4" s="84"/>
      <c r="AJ4" s="84"/>
      <c r="AK4" s="84"/>
      <c r="AL4" s="84"/>
      <c r="AM4" s="84"/>
      <c r="AN4" s="84"/>
      <c r="AO4" s="84"/>
      <c r="AP4" s="84"/>
      <c r="AQ4" s="84"/>
      <c r="AR4" s="84"/>
    </row>
    <row r="5" spans="1:84" s="82" customFormat="1" ht="12" customHeight="1" x14ac:dyDescent="0.15">
      <c r="A5" s="780" t="s">
        <v>872</v>
      </c>
      <c r="B5" s="780"/>
      <c r="C5" s="780"/>
      <c r="D5" s="780"/>
      <c r="E5" s="780"/>
      <c r="F5" s="780"/>
      <c r="G5" s="780"/>
      <c r="H5" s="780"/>
      <c r="I5" s="780"/>
      <c r="J5" s="780"/>
      <c r="K5" s="780"/>
      <c r="L5" s="780"/>
      <c r="M5" s="780"/>
      <c r="N5" s="780"/>
      <c r="O5" s="780"/>
      <c r="P5" s="780"/>
      <c r="Q5" s="780"/>
      <c r="R5" s="780"/>
      <c r="S5" s="780"/>
      <c r="T5" s="780"/>
      <c r="U5" s="780"/>
      <c r="V5" s="780"/>
      <c r="W5" s="780"/>
      <c r="X5" s="780"/>
      <c r="Y5" s="780"/>
      <c r="Z5" s="780"/>
      <c r="AA5" s="780"/>
      <c r="AB5" s="780"/>
      <c r="AC5" s="780"/>
      <c r="AD5" s="780"/>
      <c r="AE5" s="780"/>
      <c r="AF5" s="83"/>
      <c r="AG5" s="752"/>
      <c r="AH5" s="84"/>
      <c r="AI5" s="84"/>
      <c r="AJ5" s="84"/>
      <c r="AK5" s="84"/>
      <c r="AL5" s="84"/>
      <c r="AM5" s="84"/>
      <c r="AN5" s="84"/>
      <c r="AO5" s="84"/>
      <c r="AP5" s="84"/>
      <c r="AQ5" s="84"/>
      <c r="AR5" s="84"/>
      <c r="CC5" s="87"/>
    </row>
    <row r="6" spans="1:84" s="82" customFormat="1" ht="12" customHeight="1" x14ac:dyDescent="0.15">
      <c r="A6" s="780"/>
      <c r="B6" s="780"/>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c r="AD6" s="780"/>
      <c r="AE6" s="780"/>
      <c r="AF6" s="83"/>
      <c r="AG6" s="752"/>
      <c r="AH6" s="84"/>
      <c r="AI6" s="84"/>
      <c r="AJ6" s="84"/>
      <c r="AK6" s="84"/>
      <c r="AL6" s="84"/>
      <c r="AM6" s="84"/>
      <c r="AN6" s="84"/>
      <c r="AO6" s="84"/>
      <c r="AP6" s="84"/>
      <c r="AQ6" s="84"/>
      <c r="AR6" s="84"/>
      <c r="CC6" s="87"/>
    </row>
    <row r="7" spans="1:84" s="82" customFormat="1" ht="18" customHeight="1" x14ac:dyDescent="0.15">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83"/>
      <c r="AG7" s="752"/>
      <c r="AH7" s="84"/>
      <c r="AI7" s="84"/>
      <c r="AJ7" s="84"/>
      <c r="AK7" s="84"/>
      <c r="AL7" s="84"/>
      <c r="AM7" s="84"/>
      <c r="AN7" s="84"/>
      <c r="AO7" s="84"/>
      <c r="AP7" s="84"/>
      <c r="AQ7" s="84"/>
      <c r="AR7" s="84"/>
      <c r="CC7" s="87"/>
    </row>
    <row r="8" spans="1:84" s="82" customFormat="1" ht="14.25" customHeight="1" x14ac:dyDescent="0.15">
      <c r="A8" s="375"/>
      <c r="B8" s="755" t="s">
        <v>901</v>
      </c>
      <c r="C8" s="755"/>
      <c r="D8" s="755"/>
      <c r="E8" s="755"/>
      <c r="F8" s="755"/>
      <c r="G8" s="755"/>
      <c r="H8" s="755"/>
      <c r="I8" s="755"/>
      <c r="J8" s="755"/>
      <c r="K8" s="755"/>
      <c r="L8" s="755"/>
      <c r="M8" s="755"/>
      <c r="N8" s="755"/>
      <c r="O8" s="755"/>
      <c r="P8" s="755"/>
      <c r="Q8" s="755"/>
      <c r="R8" s="755"/>
      <c r="S8" s="755"/>
      <c r="T8" s="755"/>
      <c r="U8" s="755"/>
      <c r="V8" s="755"/>
      <c r="W8" s="755"/>
      <c r="X8" s="755"/>
      <c r="Y8" s="755"/>
      <c r="Z8" s="755"/>
      <c r="AA8" s="755"/>
      <c r="AB8" s="755"/>
      <c r="AC8" s="755"/>
      <c r="AD8" s="755"/>
      <c r="AE8" s="375"/>
      <c r="AF8" s="83"/>
      <c r="AG8" s="752"/>
      <c r="AH8" s="84"/>
      <c r="AI8" s="84"/>
      <c r="AJ8" s="84"/>
      <c r="AK8" s="84"/>
      <c r="AL8" s="84"/>
      <c r="AM8" s="84"/>
      <c r="AN8" s="84"/>
      <c r="AO8" s="84"/>
      <c r="AP8" s="84"/>
      <c r="AQ8" s="84"/>
      <c r="AR8" s="84"/>
      <c r="CC8" s="87"/>
    </row>
    <row r="9" spans="1:84" s="82" customFormat="1" ht="14.25" customHeight="1" x14ac:dyDescent="0.15">
      <c r="A9" s="375"/>
      <c r="B9" s="755"/>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375"/>
      <c r="AF9" s="83"/>
      <c r="AG9" s="752"/>
      <c r="AH9" s="84"/>
      <c r="AI9" s="84"/>
      <c r="AJ9" s="84"/>
      <c r="AK9" s="84"/>
      <c r="AL9" s="84"/>
      <c r="AM9" s="84"/>
      <c r="AN9" s="84"/>
      <c r="AO9" s="84"/>
      <c r="AP9" s="84"/>
      <c r="AQ9" s="84"/>
      <c r="AR9" s="84"/>
      <c r="CC9" s="87"/>
    </row>
    <row r="10" spans="1:84" s="82" customFormat="1" ht="14.25" customHeight="1" x14ac:dyDescent="0.15">
      <c r="A10" s="375"/>
      <c r="B10" s="755"/>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375"/>
      <c r="AF10" s="83"/>
      <c r="AG10" s="752"/>
      <c r="AH10" s="84"/>
      <c r="AI10" s="84"/>
      <c r="AJ10" s="84"/>
      <c r="AK10" s="84"/>
      <c r="AL10" s="84"/>
      <c r="AM10" s="84"/>
      <c r="AN10" s="84"/>
      <c r="AO10" s="84"/>
      <c r="AP10" s="84"/>
      <c r="AQ10" s="84"/>
      <c r="AR10" s="84"/>
      <c r="CC10" s="87"/>
    </row>
    <row r="11" spans="1:84" s="82" customFormat="1" ht="17.25" customHeight="1" x14ac:dyDescent="0.15">
      <c r="AF11" s="83"/>
      <c r="AG11" s="752"/>
      <c r="AH11" s="84"/>
      <c r="AI11" s="84"/>
      <c r="AJ11" s="84"/>
      <c r="AK11" s="84"/>
      <c r="AL11" s="84"/>
      <c r="AM11" s="84"/>
      <c r="AN11" s="84"/>
      <c r="AO11" s="84"/>
      <c r="AP11" s="84"/>
      <c r="AQ11" s="84"/>
      <c r="AR11" s="84"/>
      <c r="CC11" s="87"/>
    </row>
    <row r="12" spans="1:84" ht="17.25" customHeight="1" x14ac:dyDescent="0.15">
      <c r="A12" s="94"/>
      <c r="B12" s="755" t="s">
        <v>873</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94"/>
      <c r="AF12" s="91"/>
      <c r="AG12" s="752"/>
      <c r="AH12" s="92"/>
      <c r="AI12" s="92"/>
      <c r="AJ12" s="92"/>
      <c r="AK12" s="92"/>
      <c r="AL12" s="92"/>
      <c r="AM12" s="92"/>
      <c r="AN12" s="92"/>
      <c r="AO12" s="92"/>
      <c r="AP12" s="92"/>
      <c r="AQ12" s="92"/>
      <c r="AR12" s="92"/>
      <c r="CC12" s="93"/>
    </row>
    <row r="13" spans="1:84" ht="5.25" customHeight="1" x14ac:dyDescent="0.15">
      <c r="A13" s="94"/>
      <c r="B13" s="106"/>
      <c r="C13" s="376"/>
      <c r="D13" s="376"/>
      <c r="E13" s="376"/>
      <c r="F13" s="376"/>
      <c r="G13" s="376"/>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94"/>
      <c r="AF13" s="91"/>
      <c r="AG13" s="752"/>
      <c r="AH13" s="92"/>
      <c r="AI13" s="92"/>
      <c r="AJ13" s="92"/>
      <c r="AK13" s="92"/>
      <c r="AL13" s="92"/>
      <c r="AM13" s="92"/>
      <c r="AN13" s="92"/>
      <c r="AO13" s="92"/>
      <c r="AP13" s="92"/>
      <c r="AQ13" s="92"/>
      <c r="AR13" s="92"/>
      <c r="CC13" s="93"/>
    </row>
    <row r="14" spans="1:84" ht="15.95" customHeight="1" x14ac:dyDescent="0.15">
      <c r="B14" s="793" t="s">
        <v>874</v>
      </c>
      <c r="C14" s="793"/>
      <c r="D14" s="793"/>
      <c r="E14" s="793"/>
      <c r="F14" s="793"/>
      <c r="G14" s="784" t="s">
        <v>875</v>
      </c>
      <c r="H14" s="784"/>
      <c r="I14" s="784"/>
      <c r="J14" s="784"/>
      <c r="K14" s="784"/>
      <c r="L14" s="784"/>
      <c r="M14" s="784"/>
      <c r="N14" s="784"/>
      <c r="O14" s="794"/>
      <c r="P14" s="794"/>
      <c r="Q14" s="794"/>
      <c r="R14" s="794"/>
      <c r="S14" s="794"/>
      <c r="T14" s="794"/>
      <c r="U14" s="794"/>
      <c r="V14" s="794"/>
      <c r="W14" s="794"/>
      <c r="X14" s="794"/>
      <c r="Y14" s="794"/>
      <c r="Z14" s="794"/>
      <c r="AA14" s="794"/>
      <c r="AB14" s="794"/>
      <c r="AC14" s="794"/>
      <c r="AD14" s="794"/>
      <c r="AE14" s="94"/>
      <c r="AF14" s="91"/>
      <c r="AG14" s="752"/>
      <c r="AH14" s="92"/>
      <c r="AI14" s="92"/>
      <c r="AJ14" s="92"/>
      <c r="AK14" s="92"/>
      <c r="AL14" s="92"/>
      <c r="AM14" s="92"/>
      <c r="AN14" s="92"/>
      <c r="AO14" s="92"/>
      <c r="AP14" s="92"/>
      <c r="AQ14" s="92"/>
      <c r="AR14" s="92"/>
      <c r="AS14" s="92"/>
      <c r="AT14" s="92"/>
      <c r="AU14" s="92"/>
      <c r="CF14" s="93"/>
    </row>
    <row r="15" spans="1:84" ht="15.95" customHeight="1" x14ac:dyDescent="0.15">
      <c r="B15" s="793"/>
      <c r="C15" s="793"/>
      <c r="D15" s="793"/>
      <c r="E15" s="793"/>
      <c r="F15" s="793"/>
      <c r="G15" s="782" t="s">
        <v>876</v>
      </c>
      <c r="H15" s="782"/>
      <c r="I15" s="782"/>
      <c r="J15" s="782"/>
      <c r="K15" s="782"/>
      <c r="L15" s="782"/>
      <c r="M15" s="782"/>
      <c r="N15" s="782"/>
      <c r="O15" s="795" t="s">
        <v>881</v>
      </c>
      <c r="P15" s="795"/>
      <c r="Q15" s="795"/>
      <c r="R15" s="795"/>
      <c r="S15" s="795"/>
      <c r="T15" s="795"/>
      <c r="U15" s="795"/>
      <c r="V15" s="795"/>
      <c r="W15" s="795"/>
      <c r="X15" s="795"/>
      <c r="Y15" s="795"/>
      <c r="Z15" s="795"/>
      <c r="AA15" s="795"/>
      <c r="AB15" s="795"/>
      <c r="AC15" s="795"/>
      <c r="AD15" s="795"/>
      <c r="AE15" s="94"/>
      <c r="AF15" s="91"/>
      <c r="AG15" s="752"/>
      <c r="AH15" s="92"/>
      <c r="AI15" s="92"/>
      <c r="AJ15" s="92"/>
      <c r="AK15" s="92"/>
      <c r="AL15" s="92"/>
      <c r="AM15" s="92"/>
      <c r="AN15" s="92"/>
      <c r="AO15" s="92"/>
      <c r="AP15" s="92"/>
      <c r="AQ15" s="92"/>
      <c r="AR15" s="92"/>
      <c r="AS15" s="92"/>
      <c r="AT15" s="92"/>
      <c r="AU15" s="92"/>
      <c r="CF15" s="93"/>
    </row>
    <row r="16" spans="1:84" ht="15.95" customHeight="1" x14ac:dyDescent="0.15">
      <c r="B16" s="793"/>
      <c r="C16" s="793"/>
      <c r="D16" s="793"/>
      <c r="E16" s="793"/>
      <c r="F16" s="793"/>
      <c r="G16" s="789" t="s">
        <v>880</v>
      </c>
      <c r="H16" s="790"/>
      <c r="I16" s="790"/>
      <c r="J16" s="790"/>
      <c r="K16" s="785" t="s">
        <v>877</v>
      </c>
      <c r="L16" s="785"/>
      <c r="M16" s="785"/>
      <c r="N16" s="786"/>
      <c r="O16" s="783"/>
      <c r="P16" s="783"/>
      <c r="Q16" s="783"/>
      <c r="R16" s="783"/>
      <c r="S16" s="783"/>
      <c r="T16" s="783"/>
      <c r="U16" s="783"/>
      <c r="V16" s="783"/>
      <c r="W16" s="783"/>
      <c r="X16" s="783"/>
      <c r="Y16" s="783"/>
      <c r="Z16" s="783"/>
      <c r="AA16" s="783"/>
      <c r="AB16" s="783"/>
      <c r="AC16" s="783"/>
      <c r="AD16" s="783"/>
      <c r="AE16" s="94"/>
      <c r="AF16" s="91"/>
      <c r="AG16" s="752"/>
      <c r="AH16" s="92"/>
      <c r="AI16" s="92"/>
      <c r="AJ16" s="92"/>
      <c r="AK16" s="92"/>
      <c r="AL16" s="92"/>
      <c r="AM16" s="92"/>
      <c r="AN16" s="92"/>
      <c r="AO16" s="92"/>
      <c r="AP16" s="92"/>
      <c r="AQ16" s="92"/>
      <c r="AR16" s="92"/>
      <c r="AS16" s="92"/>
      <c r="AT16" s="92"/>
      <c r="AU16" s="92"/>
      <c r="CF16" s="93"/>
    </row>
    <row r="17" spans="1:84" ht="15.95" customHeight="1" x14ac:dyDescent="0.15">
      <c r="B17" s="793"/>
      <c r="C17" s="793"/>
      <c r="D17" s="793"/>
      <c r="E17" s="793"/>
      <c r="F17" s="793"/>
      <c r="G17" s="789"/>
      <c r="H17" s="790"/>
      <c r="I17" s="790"/>
      <c r="J17" s="790"/>
      <c r="K17" s="785" t="s">
        <v>39</v>
      </c>
      <c r="L17" s="785"/>
      <c r="M17" s="785"/>
      <c r="N17" s="786"/>
      <c r="O17" s="783"/>
      <c r="P17" s="783"/>
      <c r="Q17" s="783"/>
      <c r="R17" s="783"/>
      <c r="S17" s="783"/>
      <c r="T17" s="783"/>
      <c r="U17" s="783"/>
      <c r="V17" s="783"/>
      <c r="W17" s="783"/>
      <c r="X17" s="783"/>
      <c r="Y17" s="783"/>
      <c r="Z17" s="783"/>
      <c r="AA17" s="783"/>
      <c r="AB17" s="783"/>
      <c r="AC17" s="783"/>
      <c r="AD17" s="783"/>
      <c r="AE17" s="94"/>
      <c r="AF17" s="91"/>
      <c r="AG17" s="752"/>
      <c r="AH17" s="92"/>
      <c r="AI17" s="92"/>
      <c r="AJ17" s="92"/>
      <c r="AK17" s="92"/>
      <c r="AL17" s="92"/>
      <c r="AM17" s="92"/>
      <c r="AN17" s="92"/>
      <c r="AO17" s="92"/>
      <c r="AP17" s="92"/>
      <c r="AQ17" s="92"/>
      <c r="AR17" s="92"/>
      <c r="AS17" s="92"/>
      <c r="AT17" s="92"/>
      <c r="AU17" s="92"/>
      <c r="CF17" s="93"/>
    </row>
    <row r="18" spans="1:84" ht="15.95" customHeight="1" x14ac:dyDescent="0.15">
      <c r="B18" s="793"/>
      <c r="C18" s="793"/>
      <c r="D18" s="793"/>
      <c r="E18" s="793"/>
      <c r="F18" s="793"/>
      <c r="G18" s="789"/>
      <c r="H18" s="790"/>
      <c r="I18" s="790"/>
      <c r="J18" s="790"/>
      <c r="K18" s="785" t="s">
        <v>878</v>
      </c>
      <c r="L18" s="785"/>
      <c r="M18" s="785"/>
      <c r="N18" s="786"/>
      <c r="O18" s="783"/>
      <c r="P18" s="783"/>
      <c r="Q18" s="783"/>
      <c r="R18" s="783"/>
      <c r="S18" s="783"/>
      <c r="T18" s="783"/>
      <c r="U18" s="783"/>
      <c r="V18" s="783"/>
      <c r="W18" s="783"/>
      <c r="X18" s="783"/>
      <c r="Y18" s="783"/>
      <c r="Z18" s="783"/>
      <c r="AA18" s="783"/>
      <c r="AB18" s="783"/>
      <c r="AC18" s="783"/>
      <c r="AD18" s="783"/>
      <c r="AE18" s="94"/>
      <c r="AF18" s="91"/>
      <c r="AG18" s="752"/>
      <c r="AH18" s="92"/>
      <c r="AI18" s="92"/>
      <c r="AJ18" s="92"/>
      <c r="AK18" s="92"/>
      <c r="AL18" s="92"/>
      <c r="AM18" s="92"/>
      <c r="AN18" s="92"/>
      <c r="AO18" s="92"/>
      <c r="AP18" s="92"/>
      <c r="AQ18" s="92"/>
      <c r="AR18" s="92"/>
      <c r="AS18" s="92"/>
      <c r="AT18" s="92"/>
      <c r="AU18" s="92"/>
      <c r="CF18" s="93"/>
    </row>
    <row r="19" spans="1:84" ht="15.95" customHeight="1" x14ac:dyDescent="0.15">
      <c r="B19" s="793"/>
      <c r="C19" s="793"/>
      <c r="D19" s="793"/>
      <c r="E19" s="793"/>
      <c r="F19" s="793"/>
      <c r="G19" s="791"/>
      <c r="H19" s="792"/>
      <c r="I19" s="792"/>
      <c r="J19" s="792"/>
      <c r="K19" s="787" t="s">
        <v>879</v>
      </c>
      <c r="L19" s="787"/>
      <c r="M19" s="787"/>
      <c r="N19" s="788"/>
      <c r="O19" s="796"/>
      <c r="P19" s="796"/>
      <c r="Q19" s="796"/>
      <c r="R19" s="796"/>
      <c r="S19" s="796"/>
      <c r="T19" s="796"/>
      <c r="U19" s="796"/>
      <c r="V19" s="796"/>
      <c r="W19" s="796"/>
      <c r="X19" s="796"/>
      <c r="Y19" s="796"/>
      <c r="Z19" s="796"/>
      <c r="AA19" s="796"/>
      <c r="AB19" s="796"/>
      <c r="AC19" s="796"/>
      <c r="AD19" s="796"/>
      <c r="AE19" s="94"/>
      <c r="AF19" s="91"/>
      <c r="AG19" s="752"/>
      <c r="AH19" s="92"/>
      <c r="AI19" s="92"/>
      <c r="AJ19" s="92"/>
      <c r="AK19" s="92"/>
      <c r="AL19" s="92"/>
      <c r="AM19" s="92"/>
      <c r="AN19" s="92"/>
      <c r="AO19" s="92"/>
      <c r="AP19" s="92"/>
      <c r="AQ19" s="92"/>
      <c r="AR19" s="92"/>
      <c r="AS19" s="92"/>
      <c r="AT19" s="92"/>
      <c r="AU19" s="92"/>
      <c r="CF19" s="93"/>
    </row>
    <row r="20" spans="1:84" ht="15.95" customHeight="1" x14ac:dyDescent="0.15">
      <c r="B20" s="800" t="s">
        <v>882</v>
      </c>
      <c r="C20" s="801"/>
      <c r="D20" s="801"/>
      <c r="E20" s="801"/>
      <c r="F20" s="802"/>
      <c r="G20" s="784" t="s">
        <v>875</v>
      </c>
      <c r="H20" s="784"/>
      <c r="I20" s="784"/>
      <c r="J20" s="784"/>
      <c r="K20" s="784"/>
      <c r="L20" s="784"/>
      <c r="M20" s="784"/>
      <c r="N20" s="784"/>
      <c r="O20" s="794"/>
      <c r="P20" s="794"/>
      <c r="Q20" s="794"/>
      <c r="R20" s="794"/>
      <c r="S20" s="794"/>
      <c r="T20" s="794"/>
      <c r="U20" s="794"/>
      <c r="V20" s="794"/>
      <c r="W20" s="794"/>
      <c r="X20" s="794"/>
      <c r="Y20" s="794"/>
      <c r="Z20" s="794"/>
      <c r="AA20" s="794"/>
      <c r="AB20" s="794"/>
      <c r="AC20" s="794"/>
      <c r="AD20" s="794"/>
      <c r="AE20" s="94"/>
      <c r="AF20" s="91"/>
      <c r="AG20" s="752"/>
      <c r="AH20" s="92"/>
      <c r="AI20" s="92"/>
      <c r="AJ20" s="92"/>
      <c r="AK20" s="92"/>
      <c r="AL20" s="92"/>
      <c r="AM20" s="92"/>
      <c r="AN20" s="92"/>
      <c r="AO20" s="92"/>
      <c r="AP20" s="92"/>
      <c r="AQ20" s="92"/>
      <c r="AR20" s="92"/>
      <c r="AS20" s="92"/>
      <c r="AT20" s="92"/>
      <c r="AU20" s="92"/>
      <c r="CF20" s="93"/>
    </row>
    <row r="21" spans="1:84" ht="15.95" customHeight="1" x14ac:dyDescent="0.15">
      <c r="B21" s="803"/>
      <c r="C21" s="804"/>
      <c r="D21" s="804"/>
      <c r="E21" s="804"/>
      <c r="F21" s="805"/>
      <c r="G21" s="782" t="s">
        <v>876</v>
      </c>
      <c r="H21" s="782"/>
      <c r="I21" s="782"/>
      <c r="J21" s="782"/>
      <c r="K21" s="782"/>
      <c r="L21" s="782"/>
      <c r="M21" s="782"/>
      <c r="N21" s="782"/>
      <c r="O21" s="795" t="s">
        <v>881</v>
      </c>
      <c r="P21" s="795"/>
      <c r="Q21" s="795"/>
      <c r="R21" s="795"/>
      <c r="S21" s="795"/>
      <c r="T21" s="795"/>
      <c r="U21" s="795"/>
      <c r="V21" s="795"/>
      <c r="W21" s="795"/>
      <c r="X21" s="795"/>
      <c r="Y21" s="795"/>
      <c r="Z21" s="795"/>
      <c r="AA21" s="795"/>
      <c r="AB21" s="795"/>
      <c r="AC21" s="795"/>
      <c r="AD21" s="795"/>
      <c r="AE21" s="94"/>
      <c r="AF21" s="91"/>
      <c r="AG21" s="752"/>
      <c r="AH21" s="92"/>
      <c r="AI21" s="92"/>
      <c r="AJ21" s="92"/>
      <c r="AK21" s="92"/>
      <c r="AL21" s="92"/>
      <c r="AM21" s="92"/>
      <c r="AN21" s="92"/>
      <c r="AO21" s="92"/>
      <c r="AP21" s="92"/>
      <c r="AQ21" s="92"/>
      <c r="AR21" s="92"/>
      <c r="AS21" s="92"/>
      <c r="AT21" s="92"/>
      <c r="AU21" s="92"/>
      <c r="CF21" s="93"/>
    </row>
    <row r="22" spans="1:84" ht="15.95" customHeight="1" x14ac:dyDescent="0.15">
      <c r="B22" s="803"/>
      <c r="C22" s="804"/>
      <c r="D22" s="804"/>
      <c r="E22" s="804"/>
      <c r="F22" s="805"/>
      <c r="G22" s="789" t="s">
        <v>880</v>
      </c>
      <c r="H22" s="790"/>
      <c r="I22" s="790"/>
      <c r="J22" s="790"/>
      <c r="K22" s="785" t="s">
        <v>877</v>
      </c>
      <c r="L22" s="785"/>
      <c r="M22" s="785"/>
      <c r="N22" s="786"/>
      <c r="O22" s="783"/>
      <c r="P22" s="783"/>
      <c r="Q22" s="783"/>
      <c r="R22" s="783"/>
      <c r="S22" s="783"/>
      <c r="T22" s="783"/>
      <c r="U22" s="783"/>
      <c r="V22" s="783"/>
      <c r="W22" s="783"/>
      <c r="X22" s="783"/>
      <c r="Y22" s="783"/>
      <c r="Z22" s="783"/>
      <c r="AA22" s="783"/>
      <c r="AB22" s="783"/>
      <c r="AC22" s="783"/>
      <c r="AD22" s="783"/>
      <c r="AE22" s="94"/>
      <c r="AF22" s="91"/>
      <c r="AG22" s="752"/>
      <c r="AH22" s="92"/>
      <c r="AI22" s="92"/>
      <c r="AJ22" s="92"/>
      <c r="AK22" s="92"/>
      <c r="AL22" s="92"/>
      <c r="AM22" s="92"/>
      <c r="AN22" s="92"/>
      <c r="AO22" s="92"/>
      <c r="AP22" s="92"/>
      <c r="AQ22" s="92"/>
      <c r="AR22" s="92"/>
      <c r="AS22" s="92"/>
      <c r="AT22" s="92"/>
      <c r="AU22" s="92"/>
      <c r="CF22" s="93"/>
    </row>
    <row r="23" spans="1:84" ht="15.95" customHeight="1" x14ac:dyDescent="0.15">
      <c r="B23" s="803"/>
      <c r="C23" s="804"/>
      <c r="D23" s="804"/>
      <c r="E23" s="804"/>
      <c r="F23" s="805"/>
      <c r="G23" s="789"/>
      <c r="H23" s="790"/>
      <c r="I23" s="790"/>
      <c r="J23" s="790"/>
      <c r="K23" s="785" t="s">
        <v>39</v>
      </c>
      <c r="L23" s="785"/>
      <c r="M23" s="785"/>
      <c r="N23" s="786"/>
      <c r="O23" s="783"/>
      <c r="P23" s="783"/>
      <c r="Q23" s="783"/>
      <c r="R23" s="783"/>
      <c r="S23" s="783"/>
      <c r="T23" s="783"/>
      <c r="U23" s="783"/>
      <c r="V23" s="783"/>
      <c r="W23" s="783"/>
      <c r="X23" s="783"/>
      <c r="Y23" s="783"/>
      <c r="Z23" s="783"/>
      <c r="AA23" s="783"/>
      <c r="AB23" s="783"/>
      <c r="AC23" s="783"/>
      <c r="AD23" s="783"/>
      <c r="AE23" s="94"/>
      <c r="AF23" s="91"/>
      <c r="AG23" s="752"/>
      <c r="AH23" s="92"/>
      <c r="AI23" s="92"/>
      <c r="AJ23" s="92"/>
      <c r="AK23" s="92"/>
      <c r="AL23" s="92"/>
      <c r="AM23" s="92"/>
      <c r="AN23" s="92"/>
      <c r="AO23" s="92"/>
      <c r="AP23" s="92"/>
      <c r="AQ23" s="92"/>
      <c r="AR23" s="92"/>
      <c r="AS23" s="92"/>
      <c r="AT23" s="92"/>
      <c r="AU23" s="92"/>
      <c r="CF23" s="93"/>
    </row>
    <row r="24" spans="1:84" ht="15.95" customHeight="1" x14ac:dyDescent="0.15">
      <c r="B24" s="803"/>
      <c r="C24" s="804"/>
      <c r="D24" s="804"/>
      <c r="E24" s="804"/>
      <c r="F24" s="805"/>
      <c r="G24" s="784" t="s">
        <v>875</v>
      </c>
      <c r="H24" s="784"/>
      <c r="I24" s="784"/>
      <c r="J24" s="784"/>
      <c r="K24" s="784"/>
      <c r="L24" s="784"/>
      <c r="M24" s="784"/>
      <c r="N24" s="784"/>
      <c r="O24" s="794"/>
      <c r="P24" s="794"/>
      <c r="Q24" s="794"/>
      <c r="R24" s="794"/>
      <c r="S24" s="794"/>
      <c r="T24" s="794"/>
      <c r="U24" s="794"/>
      <c r="V24" s="794"/>
      <c r="W24" s="794"/>
      <c r="X24" s="794"/>
      <c r="Y24" s="794"/>
      <c r="Z24" s="794"/>
      <c r="AA24" s="794"/>
      <c r="AB24" s="794"/>
      <c r="AC24" s="794"/>
      <c r="AD24" s="794"/>
      <c r="AE24" s="94"/>
      <c r="AF24" s="91"/>
      <c r="AG24" s="752"/>
      <c r="AH24" s="92"/>
      <c r="AI24" s="92"/>
      <c r="AJ24" s="92"/>
      <c r="AK24" s="92"/>
      <c r="AL24" s="92"/>
      <c r="AM24" s="92"/>
      <c r="AN24" s="92"/>
      <c r="AO24" s="92"/>
      <c r="AP24" s="92"/>
      <c r="AQ24" s="92"/>
      <c r="AR24" s="92"/>
      <c r="AS24" s="92"/>
      <c r="AT24" s="92"/>
      <c r="AU24" s="92"/>
      <c r="CF24" s="93"/>
    </row>
    <row r="25" spans="1:84" ht="15.95" customHeight="1" x14ac:dyDescent="0.15">
      <c r="B25" s="803"/>
      <c r="C25" s="804"/>
      <c r="D25" s="804"/>
      <c r="E25" s="804"/>
      <c r="F25" s="805"/>
      <c r="G25" s="782" t="s">
        <v>876</v>
      </c>
      <c r="H25" s="782"/>
      <c r="I25" s="782"/>
      <c r="J25" s="782"/>
      <c r="K25" s="782"/>
      <c r="L25" s="782"/>
      <c r="M25" s="782"/>
      <c r="N25" s="782"/>
      <c r="O25" s="795" t="s">
        <v>881</v>
      </c>
      <c r="P25" s="795"/>
      <c r="Q25" s="795"/>
      <c r="R25" s="795"/>
      <c r="S25" s="795"/>
      <c r="T25" s="795"/>
      <c r="U25" s="795"/>
      <c r="V25" s="795"/>
      <c r="W25" s="795"/>
      <c r="X25" s="795"/>
      <c r="Y25" s="795"/>
      <c r="Z25" s="795"/>
      <c r="AA25" s="795"/>
      <c r="AB25" s="795"/>
      <c r="AC25" s="795"/>
      <c r="AD25" s="795"/>
      <c r="AE25" s="94"/>
      <c r="AF25" s="91"/>
      <c r="AG25" s="752"/>
      <c r="AH25" s="92"/>
      <c r="AI25" s="92"/>
      <c r="AJ25" s="92"/>
      <c r="AK25" s="92"/>
      <c r="AL25" s="92"/>
      <c r="AM25" s="92"/>
      <c r="AN25" s="92"/>
      <c r="AO25" s="92"/>
      <c r="AP25" s="92"/>
      <c r="AQ25" s="92"/>
      <c r="AR25" s="92"/>
      <c r="AS25" s="92"/>
      <c r="AT25" s="92"/>
      <c r="AU25" s="92"/>
      <c r="CF25" s="93"/>
    </row>
    <row r="26" spans="1:84" ht="15.95" customHeight="1" x14ac:dyDescent="0.15">
      <c r="B26" s="803"/>
      <c r="C26" s="804"/>
      <c r="D26" s="804"/>
      <c r="E26" s="804"/>
      <c r="F26" s="805"/>
      <c r="G26" s="789" t="s">
        <v>880</v>
      </c>
      <c r="H26" s="790"/>
      <c r="I26" s="790"/>
      <c r="J26" s="790"/>
      <c r="K26" s="785" t="s">
        <v>877</v>
      </c>
      <c r="L26" s="785"/>
      <c r="M26" s="785"/>
      <c r="N26" s="786"/>
      <c r="O26" s="783"/>
      <c r="P26" s="783"/>
      <c r="Q26" s="783"/>
      <c r="R26" s="783"/>
      <c r="S26" s="783"/>
      <c r="T26" s="783"/>
      <c r="U26" s="783"/>
      <c r="V26" s="783"/>
      <c r="W26" s="783"/>
      <c r="X26" s="783"/>
      <c r="Y26" s="783"/>
      <c r="Z26" s="783"/>
      <c r="AA26" s="783"/>
      <c r="AB26" s="783"/>
      <c r="AC26" s="783"/>
      <c r="AD26" s="783"/>
      <c r="AE26" s="94"/>
      <c r="AF26" s="91"/>
      <c r="AG26" s="752"/>
      <c r="AH26" s="92"/>
      <c r="AI26" s="92"/>
      <c r="AJ26" s="92"/>
      <c r="AK26" s="92"/>
      <c r="AL26" s="92"/>
      <c r="AM26" s="92"/>
      <c r="AN26" s="92"/>
      <c r="AO26" s="92"/>
      <c r="AP26" s="92"/>
      <c r="AQ26" s="92"/>
      <c r="AR26" s="92"/>
      <c r="AS26" s="92"/>
      <c r="AT26" s="92"/>
      <c r="AU26" s="92"/>
      <c r="CF26" s="93"/>
    </row>
    <row r="27" spans="1:84" ht="15.95" customHeight="1" x14ac:dyDescent="0.15">
      <c r="B27" s="803"/>
      <c r="C27" s="804"/>
      <c r="D27" s="804"/>
      <c r="E27" s="804"/>
      <c r="F27" s="805"/>
      <c r="G27" s="789"/>
      <c r="H27" s="790"/>
      <c r="I27" s="790"/>
      <c r="J27" s="790"/>
      <c r="K27" s="785" t="s">
        <v>39</v>
      </c>
      <c r="L27" s="785"/>
      <c r="M27" s="785"/>
      <c r="N27" s="786"/>
      <c r="O27" s="783"/>
      <c r="P27" s="783"/>
      <c r="Q27" s="783"/>
      <c r="R27" s="783"/>
      <c r="S27" s="783"/>
      <c r="T27" s="783"/>
      <c r="U27" s="783"/>
      <c r="V27" s="783"/>
      <c r="W27" s="783"/>
      <c r="X27" s="783"/>
      <c r="Y27" s="783"/>
      <c r="Z27" s="783"/>
      <c r="AA27" s="783"/>
      <c r="AB27" s="783"/>
      <c r="AC27" s="783"/>
      <c r="AD27" s="783"/>
      <c r="AE27" s="94"/>
      <c r="AF27" s="91"/>
      <c r="AG27" s="752"/>
      <c r="AH27" s="92"/>
      <c r="AI27" s="92"/>
      <c r="AJ27" s="92"/>
      <c r="AK27" s="92"/>
      <c r="AL27" s="92"/>
      <c r="AM27" s="92"/>
      <c r="AN27" s="92"/>
      <c r="AO27" s="92"/>
      <c r="AP27" s="92"/>
      <c r="AQ27" s="92"/>
      <c r="AR27" s="92"/>
      <c r="AS27" s="92"/>
      <c r="AT27" s="92"/>
      <c r="AU27" s="92"/>
      <c r="CF27" s="93"/>
    </row>
    <row r="28" spans="1:84" ht="15.95" customHeight="1" x14ac:dyDescent="0.15">
      <c r="B28" s="803"/>
      <c r="C28" s="804"/>
      <c r="D28" s="804"/>
      <c r="E28" s="804"/>
      <c r="F28" s="805"/>
      <c r="G28" s="784" t="s">
        <v>875</v>
      </c>
      <c r="H28" s="784"/>
      <c r="I28" s="784"/>
      <c r="J28" s="784"/>
      <c r="K28" s="784"/>
      <c r="L28" s="784"/>
      <c r="M28" s="784"/>
      <c r="N28" s="784"/>
      <c r="O28" s="794"/>
      <c r="P28" s="794"/>
      <c r="Q28" s="794"/>
      <c r="R28" s="794"/>
      <c r="S28" s="794"/>
      <c r="T28" s="794"/>
      <c r="U28" s="794"/>
      <c r="V28" s="794"/>
      <c r="W28" s="794"/>
      <c r="X28" s="794"/>
      <c r="Y28" s="794"/>
      <c r="Z28" s="794"/>
      <c r="AA28" s="794"/>
      <c r="AB28" s="794"/>
      <c r="AC28" s="794"/>
      <c r="AD28" s="794"/>
      <c r="AE28" s="94"/>
      <c r="AF28" s="91"/>
      <c r="AG28" s="752"/>
      <c r="AH28" s="92"/>
      <c r="AI28" s="92"/>
      <c r="AJ28" s="92"/>
      <c r="AK28" s="92"/>
      <c r="AL28" s="92"/>
      <c r="AM28" s="92"/>
      <c r="AN28" s="92"/>
      <c r="AO28" s="92"/>
      <c r="AP28" s="92"/>
      <c r="AQ28" s="92"/>
      <c r="AR28" s="92"/>
      <c r="AS28" s="92"/>
      <c r="AT28" s="92"/>
      <c r="AU28" s="92"/>
      <c r="CF28" s="93"/>
    </row>
    <row r="29" spans="1:84" ht="15.95" customHeight="1" x14ac:dyDescent="0.15">
      <c r="B29" s="803"/>
      <c r="C29" s="804"/>
      <c r="D29" s="804"/>
      <c r="E29" s="804"/>
      <c r="F29" s="805"/>
      <c r="G29" s="782" t="s">
        <v>876</v>
      </c>
      <c r="H29" s="782"/>
      <c r="I29" s="782"/>
      <c r="J29" s="782"/>
      <c r="K29" s="782"/>
      <c r="L29" s="782"/>
      <c r="M29" s="782"/>
      <c r="N29" s="782"/>
      <c r="O29" s="795" t="s">
        <v>881</v>
      </c>
      <c r="P29" s="795"/>
      <c r="Q29" s="795"/>
      <c r="R29" s="795"/>
      <c r="S29" s="795"/>
      <c r="T29" s="795"/>
      <c r="U29" s="795"/>
      <c r="V29" s="795"/>
      <c r="W29" s="795"/>
      <c r="X29" s="795"/>
      <c r="Y29" s="795"/>
      <c r="Z29" s="795"/>
      <c r="AA29" s="795"/>
      <c r="AB29" s="795"/>
      <c r="AC29" s="795"/>
      <c r="AD29" s="795"/>
      <c r="AE29" s="94"/>
      <c r="AF29" s="91"/>
      <c r="AG29" s="752"/>
      <c r="AH29" s="92"/>
      <c r="AI29" s="92"/>
      <c r="AJ29" s="92"/>
      <c r="AK29" s="92"/>
      <c r="AL29" s="92"/>
      <c r="AM29" s="92"/>
      <c r="AN29" s="92"/>
      <c r="AO29" s="92"/>
      <c r="AP29" s="92"/>
      <c r="AQ29" s="92"/>
      <c r="AR29" s="92"/>
      <c r="AS29" s="92"/>
      <c r="AT29" s="92"/>
      <c r="AU29" s="92"/>
      <c r="CF29" s="93"/>
    </row>
    <row r="30" spans="1:84" ht="15.95" customHeight="1" x14ac:dyDescent="0.15">
      <c r="B30" s="803"/>
      <c r="C30" s="804"/>
      <c r="D30" s="804"/>
      <c r="E30" s="804"/>
      <c r="F30" s="805"/>
      <c r="G30" s="789" t="s">
        <v>880</v>
      </c>
      <c r="H30" s="790"/>
      <c r="I30" s="790"/>
      <c r="J30" s="790"/>
      <c r="K30" s="785" t="s">
        <v>877</v>
      </c>
      <c r="L30" s="785"/>
      <c r="M30" s="785"/>
      <c r="N30" s="786"/>
      <c r="O30" s="783"/>
      <c r="P30" s="783"/>
      <c r="Q30" s="783"/>
      <c r="R30" s="783"/>
      <c r="S30" s="783"/>
      <c r="T30" s="783"/>
      <c r="U30" s="783"/>
      <c r="V30" s="783"/>
      <c r="W30" s="783"/>
      <c r="X30" s="783"/>
      <c r="Y30" s="783"/>
      <c r="Z30" s="783"/>
      <c r="AA30" s="783"/>
      <c r="AB30" s="783"/>
      <c r="AC30" s="783"/>
      <c r="AD30" s="783"/>
      <c r="AE30" s="94"/>
      <c r="AF30" s="91"/>
      <c r="AG30" s="752"/>
      <c r="AH30" s="92"/>
      <c r="AI30" s="92"/>
      <c r="AJ30" s="92"/>
      <c r="AK30" s="92"/>
      <c r="AL30" s="92"/>
      <c r="AM30" s="92"/>
      <c r="AN30" s="92"/>
      <c r="AO30" s="92"/>
      <c r="AP30" s="92"/>
      <c r="AQ30" s="92"/>
      <c r="AR30" s="92"/>
      <c r="AS30" s="92"/>
      <c r="AT30" s="92"/>
      <c r="AU30" s="92"/>
      <c r="CF30" s="93"/>
    </row>
    <row r="31" spans="1:84" ht="15.95" customHeight="1" x14ac:dyDescent="0.15">
      <c r="B31" s="806"/>
      <c r="C31" s="807"/>
      <c r="D31" s="807"/>
      <c r="E31" s="807"/>
      <c r="F31" s="808"/>
      <c r="G31" s="791"/>
      <c r="H31" s="792"/>
      <c r="I31" s="792"/>
      <c r="J31" s="792"/>
      <c r="K31" s="787" t="s">
        <v>39</v>
      </c>
      <c r="L31" s="787"/>
      <c r="M31" s="787"/>
      <c r="N31" s="788"/>
      <c r="O31" s="796"/>
      <c r="P31" s="796"/>
      <c r="Q31" s="796"/>
      <c r="R31" s="796"/>
      <c r="S31" s="796"/>
      <c r="T31" s="796"/>
      <c r="U31" s="796"/>
      <c r="V31" s="796"/>
      <c r="W31" s="796"/>
      <c r="X31" s="796"/>
      <c r="Y31" s="796"/>
      <c r="Z31" s="796"/>
      <c r="AA31" s="796"/>
      <c r="AB31" s="796"/>
      <c r="AC31" s="796"/>
      <c r="AD31" s="796"/>
      <c r="AE31" s="94"/>
      <c r="AF31" s="91"/>
      <c r="AG31" s="752"/>
      <c r="AH31" s="92"/>
      <c r="AI31" s="92"/>
      <c r="AJ31" s="92"/>
      <c r="AK31" s="92"/>
      <c r="AL31" s="92"/>
      <c r="AM31" s="92"/>
      <c r="AN31" s="92"/>
      <c r="AO31" s="92"/>
      <c r="AP31" s="92"/>
      <c r="AQ31" s="92"/>
      <c r="AR31" s="92"/>
      <c r="AS31" s="92"/>
      <c r="AT31" s="92"/>
      <c r="AU31" s="92"/>
      <c r="CF31" s="93"/>
    </row>
    <row r="32" spans="1:84" s="98" customFormat="1" ht="16.5" customHeight="1" x14ac:dyDescent="0.15">
      <c r="A32" s="702" t="s">
        <v>902</v>
      </c>
      <c r="B32" s="702" t="s">
        <v>904</v>
      </c>
      <c r="C32" s="703"/>
      <c r="D32" s="700"/>
      <c r="E32" s="700"/>
      <c r="F32" s="700"/>
      <c r="G32" s="700"/>
      <c r="H32" s="700"/>
      <c r="I32" s="700"/>
      <c r="J32" s="700"/>
      <c r="K32" s="700"/>
      <c r="L32" s="700"/>
      <c r="M32" s="700"/>
      <c r="N32" s="700"/>
      <c r="O32" s="700"/>
      <c r="P32" s="700"/>
      <c r="Q32" s="700"/>
      <c r="R32" s="700"/>
      <c r="S32" s="700"/>
      <c r="T32" s="700"/>
      <c r="U32" s="700"/>
      <c r="V32" s="700"/>
      <c r="W32" s="700"/>
      <c r="X32" s="700"/>
      <c r="Y32" s="700"/>
      <c r="Z32" s="700"/>
      <c r="AA32" s="700"/>
      <c r="AB32" s="700"/>
      <c r="AC32" s="700"/>
      <c r="AD32" s="700"/>
      <c r="AE32" s="700"/>
      <c r="AF32" s="96"/>
      <c r="AG32" s="752"/>
      <c r="AH32" s="97"/>
      <c r="AI32" s="716"/>
      <c r="AJ32" s="716"/>
      <c r="AK32" s="716"/>
      <c r="AL32" s="716"/>
      <c r="AM32" s="716"/>
      <c r="AN32" s="716"/>
      <c r="AO32" s="716"/>
      <c r="AP32" s="716"/>
      <c r="AQ32" s="716"/>
      <c r="AR32" s="716"/>
      <c r="AS32" s="716"/>
      <c r="CC32" s="99"/>
    </row>
    <row r="33" spans="1:84" s="98" customFormat="1" ht="37.5" customHeight="1" x14ac:dyDescent="0.15">
      <c r="A33" s="376" t="s">
        <v>905</v>
      </c>
      <c r="B33" s="762" t="s">
        <v>903</v>
      </c>
      <c r="C33" s="762"/>
      <c r="D33" s="762"/>
      <c r="E33" s="762"/>
      <c r="F33" s="762"/>
      <c r="G33" s="762"/>
      <c r="H33" s="762"/>
      <c r="I33" s="762"/>
      <c r="J33" s="762"/>
      <c r="K33" s="762"/>
      <c r="L33" s="762"/>
      <c r="M33" s="762"/>
      <c r="N33" s="762"/>
      <c r="O33" s="762"/>
      <c r="P33" s="762"/>
      <c r="Q33" s="762"/>
      <c r="R33" s="762"/>
      <c r="S33" s="762"/>
      <c r="T33" s="762"/>
      <c r="U33" s="762"/>
      <c r="V33" s="762"/>
      <c r="W33" s="762"/>
      <c r="X33" s="762"/>
      <c r="Y33" s="762"/>
      <c r="Z33" s="762"/>
      <c r="AA33" s="762"/>
      <c r="AB33" s="762"/>
      <c r="AC33" s="762"/>
      <c r="AD33" s="762"/>
      <c r="AE33" s="700"/>
      <c r="AF33" s="96"/>
      <c r="AG33" s="752"/>
      <c r="AH33" s="97"/>
      <c r="AI33" s="43"/>
      <c r="AJ33" s="43"/>
      <c r="AK33" s="43"/>
      <c r="AL33" s="43"/>
      <c r="AM33" s="43"/>
      <c r="AN33" s="43"/>
      <c r="AO33" s="43"/>
      <c r="AP33" s="43"/>
      <c r="AQ33" s="43"/>
      <c r="AR33" s="43"/>
      <c r="AS33" s="43"/>
      <c r="CC33" s="99"/>
    </row>
    <row r="34" spans="1:84" s="98" customFormat="1" ht="12" x14ac:dyDescent="0.15">
      <c r="A34" s="376"/>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96"/>
      <c r="AG34" s="752"/>
      <c r="AH34" s="97"/>
      <c r="AI34" s="97"/>
      <c r="AJ34" s="97"/>
      <c r="AK34" s="97"/>
      <c r="AL34" s="97"/>
      <c r="AM34" s="97"/>
      <c r="AN34" s="97"/>
      <c r="AO34" s="97"/>
      <c r="AP34" s="97"/>
      <c r="AQ34" s="97"/>
      <c r="AR34" s="97"/>
      <c r="CC34" s="99"/>
    </row>
    <row r="35" spans="1:84" s="82" customFormat="1" ht="21" customHeight="1" x14ac:dyDescent="0.15">
      <c r="AA35" s="750"/>
      <c r="AB35" s="750"/>
      <c r="AC35" s="750"/>
      <c r="AD35" s="750"/>
      <c r="AE35" s="381"/>
      <c r="AF35" s="83"/>
      <c r="AG35" s="752"/>
      <c r="AH35" s="84"/>
      <c r="AI35" s="84"/>
      <c r="AJ35" s="84"/>
      <c r="AK35" s="84"/>
      <c r="AL35" s="84"/>
      <c r="AM35" s="84"/>
      <c r="AN35" s="84"/>
      <c r="AO35" s="84"/>
      <c r="AP35" s="84"/>
      <c r="AQ35" s="84"/>
      <c r="AR35" s="84"/>
    </row>
    <row r="36" spans="1:84" s="82" customFormat="1" ht="21" customHeight="1" x14ac:dyDescent="0.15">
      <c r="V36" s="729" t="s">
        <v>604</v>
      </c>
      <c r="W36" s="729"/>
      <c r="X36" s="729"/>
      <c r="Y36" s="729"/>
      <c r="Z36" s="729"/>
      <c r="AA36" s="729"/>
      <c r="AB36" s="729"/>
      <c r="AC36" s="729"/>
      <c r="AD36" s="729"/>
      <c r="AE36" s="729"/>
      <c r="AF36" s="83"/>
      <c r="AG36" s="752"/>
      <c r="AH36" s="84"/>
      <c r="AI36" s="84"/>
      <c r="AJ36" s="84"/>
      <c r="AK36" s="84"/>
      <c r="AL36" s="84"/>
      <c r="AM36" s="84"/>
      <c r="AN36" s="84"/>
      <c r="AO36" s="84"/>
      <c r="AP36" s="84"/>
      <c r="AQ36" s="84"/>
      <c r="AR36" s="84"/>
    </row>
    <row r="37" spans="1:84" s="82" customFormat="1" ht="18" customHeight="1" x14ac:dyDescent="0.15">
      <c r="A37" s="89"/>
      <c r="B37" s="82" t="s">
        <v>598</v>
      </c>
      <c r="AA37" s="85"/>
      <c r="AB37" s="85"/>
      <c r="AC37" s="85"/>
      <c r="AD37" s="85"/>
      <c r="AE37" s="85"/>
      <c r="AF37" s="83"/>
      <c r="AG37" s="752"/>
      <c r="AH37" s="84"/>
      <c r="AI37" s="84"/>
      <c r="AJ37" s="84"/>
      <c r="AK37" s="84"/>
      <c r="AL37" s="84"/>
      <c r="AM37" s="84"/>
      <c r="AN37" s="84"/>
      <c r="AO37" s="84"/>
      <c r="AP37" s="84"/>
      <c r="AQ37" s="84"/>
      <c r="AR37" s="84"/>
    </row>
    <row r="38" spans="1:84" s="82" customFormat="1" ht="18" customHeight="1" x14ac:dyDescent="0.15">
      <c r="AA38" s="85"/>
      <c r="AB38" s="85"/>
      <c r="AC38" s="85"/>
      <c r="AD38" s="85"/>
      <c r="AE38" s="85"/>
      <c r="AF38" s="83"/>
      <c r="AG38" s="752"/>
      <c r="AH38" s="84"/>
      <c r="AI38" s="84"/>
      <c r="AJ38" s="84"/>
      <c r="AK38" s="84"/>
      <c r="AL38" s="84"/>
      <c r="AM38" s="84"/>
      <c r="AN38" s="84"/>
      <c r="AO38" s="84"/>
      <c r="AP38" s="84"/>
      <c r="AQ38" s="84"/>
      <c r="AR38" s="84"/>
    </row>
    <row r="39" spans="1:84" s="82" customFormat="1" ht="12" customHeight="1" x14ac:dyDescent="0.15">
      <c r="A39" s="780" t="s">
        <v>889</v>
      </c>
      <c r="B39" s="780"/>
      <c r="C39" s="780"/>
      <c r="D39" s="780"/>
      <c r="E39" s="780"/>
      <c r="F39" s="780"/>
      <c r="G39" s="780"/>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83"/>
      <c r="AG39" s="752"/>
      <c r="AH39" s="84"/>
      <c r="AI39" s="84"/>
      <c r="AJ39" s="84"/>
      <c r="AK39" s="84"/>
      <c r="AL39" s="84"/>
      <c r="AM39" s="84"/>
      <c r="AN39" s="84"/>
      <c r="AO39" s="84"/>
      <c r="AP39" s="84"/>
      <c r="AQ39" s="84"/>
      <c r="AR39" s="84"/>
      <c r="CC39" s="87"/>
    </row>
    <row r="40" spans="1:84" s="82" customFormat="1" ht="12" customHeight="1" x14ac:dyDescent="0.15">
      <c r="A40" s="780"/>
      <c r="B40" s="780"/>
      <c r="C40" s="780"/>
      <c r="D40" s="780"/>
      <c r="E40" s="780"/>
      <c r="F40" s="780"/>
      <c r="G40" s="780"/>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83"/>
      <c r="AG40" s="752"/>
      <c r="AH40" s="84"/>
      <c r="AI40" s="84"/>
      <c r="AJ40" s="84"/>
      <c r="AK40" s="84"/>
      <c r="AL40" s="84"/>
      <c r="AM40" s="84"/>
      <c r="AN40" s="84"/>
      <c r="AO40" s="84"/>
      <c r="AP40" s="84"/>
      <c r="AQ40" s="84"/>
      <c r="AR40" s="84"/>
      <c r="CC40" s="87"/>
    </row>
    <row r="41" spans="1:84" s="82" customFormat="1" ht="18" customHeight="1" x14ac:dyDescent="0.15">
      <c r="A41" s="375"/>
      <c r="B41" s="375"/>
      <c r="C41" s="375"/>
      <c r="D41" s="375"/>
      <c r="E41" s="375"/>
      <c r="F41" s="375"/>
      <c r="G41" s="375"/>
      <c r="H41" s="375"/>
      <c r="I41" s="375"/>
      <c r="J41" s="375"/>
      <c r="K41" s="375"/>
      <c r="L41" s="375"/>
      <c r="M41" s="375"/>
      <c r="N41" s="375"/>
      <c r="O41" s="375"/>
      <c r="P41" s="375"/>
      <c r="Q41" s="375"/>
      <c r="R41" s="375"/>
      <c r="S41" s="375"/>
      <c r="T41" s="375"/>
      <c r="U41" s="375"/>
      <c r="V41" s="375"/>
      <c r="W41" s="375"/>
      <c r="X41" s="375"/>
      <c r="Y41" s="375"/>
      <c r="Z41" s="375"/>
      <c r="AA41" s="375"/>
      <c r="AB41" s="375"/>
      <c r="AC41" s="375"/>
      <c r="AD41" s="375"/>
      <c r="AE41" s="375"/>
      <c r="AF41" s="83"/>
      <c r="AG41" s="752"/>
      <c r="AH41" s="84"/>
      <c r="AI41" s="84"/>
      <c r="AJ41" s="84"/>
      <c r="AK41" s="84"/>
      <c r="AL41" s="84"/>
      <c r="AM41" s="84"/>
      <c r="AN41" s="84"/>
      <c r="AO41" s="84"/>
      <c r="AP41" s="84"/>
      <c r="AQ41" s="84"/>
      <c r="AR41" s="84"/>
      <c r="CC41" s="87"/>
    </row>
    <row r="42" spans="1:84" s="82" customFormat="1" ht="14.25" customHeight="1" x14ac:dyDescent="0.15">
      <c r="A42" s="375"/>
      <c r="B42" s="755" t="s">
        <v>913</v>
      </c>
      <c r="C42" s="755"/>
      <c r="D42" s="755"/>
      <c r="E42" s="755"/>
      <c r="F42" s="755"/>
      <c r="G42" s="755"/>
      <c r="H42" s="755"/>
      <c r="I42" s="755"/>
      <c r="J42" s="755"/>
      <c r="K42" s="755"/>
      <c r="L42" s="755"/>
      <c r="M42" s="755"/>
      <c r="N42" s="755"/>
      <c r="O42" s="755"/>
      <c r="P42" s="755"/>
      <c r="Q42" s="755"/>
      <c r="R42" s="755"/>
      <c r="S42" s="755"/>
      <c r="T42" s="755"/>
      <c r="U42" s="755"/>
      <c r="V42" s="755"/>
      <c r="W42" s="755"/>
      <c r="X42" s="755"/>
      <c r="Y42" s="755"/>
      <c r="Z42" s="755"/>
      <c r="AA42" s="755"/>
      <c r="AB42" s="755"/>
      <c r="AC42" s="755"/>
      <c r="AD42" s="755"/>
      <c r="AE42" s="375"/>
      <c r="AF42" s="83"/>
      <c r="AG42" s="752"/>
      <c r="AH42" s="84"/>
      <c r="AI42" s="84"/>
      <c r="AJ42" s="84"/>
      <c r="AK42" s="84"/>
      <c r="AL42" s="84"/>
      <c r="AM42" s="84"/>
      <c r="AN42" s="84"/>
      <c r="AO42" s="84"/>
      <c r="AP42" s="84"/>
      <c r="AQ42" s="84"/>
      <c r="AR42" s="84"/>
      <c r="CC42" s="87"/>
    </row>
    <row r="43" spans="1:84" s="82" customFormat="1" ht="14.25" customHeight="1" x14ac:dyDescent="0.15">
      <c r="A43" s="375"/>
      <c r="B43" s="755"/>
      <c r="C43" s="755"/>
      <c r="D43" s="755"/>
      <c r="E43" s="755"/>
      <c r="F43" s="755"/>
      <c r="G43" s="755"/>
      <c r="H43" s="755"/>
      <c r="I43" s="755"/>
      <c r="J43" s="755"/>
      <c r="K43" s="755"/>
      <c r="L43" s="755"/>
      <c r="M43" s="755"/>
      <c r="N43" s="755"/>
      <c r="O43" s="755"/>
      <c r="P43" s="755"/>
      <c r="Q43" s="755"/>
      <c r="R43" s="755"/>
      <c r="S43" s="755"/>
      <c r="T43" s="755"/>
      <c r="U43" s="755"/>
      <c r="V43" s="755"/>
      <c r="W43" s="755"/>
      <c r="X43" s="755"/>
      <c r="Y43" s="755"/>
      <c r="Z43" s="755"/>
      <c r="AA43" s="755"/>
      <c r="AB43" s="755"/>
      <c r="AC43" s="755"/>
      <c r="AD43" s="755"/>
      <c r="AE43" s="375"/>
      <c r="AF43" s="83"/>
      <c r="AG43" s="752"/>
      <c r="AH43" s="84"/>
      <c r="AI43" s="84"/>
      <c r="AJ43" s="84"/>
      <c r="AK43" s="84"/>
      <c r="AL43" s="84"/>
      <c r="AM43" s="84"/>
      <c r="AN43" s="84"/>
      <c r="AO43" s="84"/>
      <c r="AP43" s="84"/>
      <c r="AQ43" s="84"/>
      <c r="AR43" s="84"/>
      <c r="CC43" s="87"/>
    </row>
    <row r="44" spans="1:84" s="82" customFormat="1" ht="14.25" customHeight="1" x14ac:dyDescent="0.15">
      <c r="A44" s="375"/>
      <c r="B44" s="755"/>
      <c r="C44" s="755"/>
      <c r="D44" s="755"/>
      <c r="E44" s="755"/>
      <c r="F44" s="755"/>
      <c r="G44" s="755"/>
      <c r="H44" s="755"/>
      <c r="I44" s="755"/>
      <c r="J44" s="755"/>
      <c r="K44" s="755"/>
      <c r="L44" s="755"/>
      <c r="M44" s="755"/>
      <c r="N44" s="755"/>
      <c r="O44" s="755"/>
      <c r="P44" s="755"/>
      <c r="Q44" s="755"/>
      <c r="R44" s="755"/>
      <c r="S44" s="755"/>
      <c r="T44" s="755"/>
      <c r="U44" s="755"/>
      <c r="V44" s="755"/>
      <c r="W44" s="755"/>
      <c r="X44" s="755"/>
      <c r="Y44" s="755"/>
      <c r="Z44" s="755"/>
      <c r="AA44" s="755"/>
      <c r="AB44" s="755"/>
      <c r="AC44" s="755"/>
      <c r="AD44" s="755"/>
      <c r="AE44" s="375"/>
      <c r="AF44" s="83"/>
      <c r="AG44" s="752"/>
      <c r="AH44" s="84"/>
      <c r="AI44" s="84"/>
      <c r="AJ44" s="84"/>
      <c r="AK44" s="84"/>
      <c r="AL44" s="84"/>
      <c r="AM44" s="84"/>
      <c r="AN44" s="84"/>
      <c r="AO44" s="84"/>
      <c r="AP44" s="84"/>
      <c r="AQ44" s="84"/>
      <c r="AR44" s="84"/>
      <c r="CC44" s="87"/>
    </row>
    <row r="45" spans="1:84" s="82" customFormat="1" ht="17.25" customHeight="1" x14ac:dyDescent="0.15">
      <c r="AF45" s="83"/>
      <c r="AG45" s="752"/>
      <c r="AH45" s="84"/>
      <c r="AI45" s="84"/>
      <c r="AJ45" s="84"/>
      <c r="AK45" s="84"/>
      <c r="AL45" s="84"/>
      <c r="AM45" s="84"/>
      <c r="AN45" s="84"/>
      <c r="AO45" s="84"/>
      <c r="AP45" s="84"/>
      <c r="AQ45" s="84"/>
      <c r="AR45" s="84"/>
      <c r="CC45" s="87"/>
    </row>
    <row r="46" spans="1:84" ht="5.25" customHeight="1" x14ac:dyDescent="0.15">
      <c r="A46" s="94"/>
      <c r="B46" s="106"/>
      <c r="C46" s="376"/>
      <c r="D46" s="376"/>
      <c r="E46" s="376"/>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94"/>
      <c r="AF46" s="91"/>
      <c r="AG46" s="752"/>
      <c r="AH46" s="92"/>
      <c r="AI46" s="92"/>
      <c r="AJ46" s="92"/>
      <c r="AK46" s="92"/>
      <c r="AL46" s="92"/>
      <c r="AM46" s="92"/>
      <c r="AN46" s="92"/>
      <c r="AO46" s="92"/>
      <c r="AP46" s="92"/>
      <c r="AQ46" s="92"/>
      <c r="AR46" s="92"/>
      <c r="CC46" s="93"/>
    </row>
    <row r="47" spans="1:84" ht="47.25" customHeight="1" x14ac:dyDescent="0.15">
      <c r="B47" s="696" t="s">
        <v>44</v>
      </c>
      <c r="C47" s="735" t="s">
        <v>883</v>
      </c>
      <c r="D47" s="735"/>
      <c r="E47" s="735"/>
      <c r="F47" s="735"/>
      <c r="G47" s="735"/>
      <c r="H47" s="735" t="s">
        <v>885</v>
      </c>
      <c r="I47" s="735"/>
      <c r="J47" s="735"/>
      <c r="K47" s="735"/>
      <c r="L47" s="735"/>
      <c r="M47" s="751" t="s">
        <v>886</v>
      </c>
      <c r="N47" s="735"/>
      <c r="O47" s="735"/>
      <c r="P47" s="735"/>
      <c r="Q47" s="735"/>
      <c r="R47" s="735" t="s">
        <v>887</v>
      </c>
      <c r="S47" s="735"/>
      <c r="T47" s="735"/>
      <c r="U47" s="735"/>
      <c r="V47" s="735"/>
      <c r="W47" s="735"/>
      <c r="X47" s="735"/>
      <c r="Y47" s="735" t="s">
        <v>888</v>
      </c>
      <c r="Z47" s="735"/>
      <c r="AA47" s="735"/>
      <c r="AB47" s="735"/>
      <c r="AC47" s="751" t="s">
        <v>884</v>
      </c>
      <c r="AD47" s="735"/>
      <c r="AE47" s="94"/>
      <c r="AF47" s="91"/>
      <c r="AG47" s="752"/>
      <c r="AH47" s="92"/>
      <c r="AI47" s="92"/>
      <c r="AJ47" s="92"/>
      <c r="AK47" s="92"/>
      <c r="AL47" s="92"/>
      <c r="AM47" s="92"/>
      <c r="AN47" s="92"/>
      <c r="AO47" s="92"/>
      <c r="AP47" s="92"/>
      <c r="AQ47" s="92"/>
      <c r="AR47" s="92"/>
      <c r="AS47" s="92"/>
      <c r="AT47" s="92"/>
      <c r="AU47" s="92"/>
      <c r="CF47" s="93"/>
    </row>
    <row r="48" spans="1:84" ht="15.95" customHeight="1" x14ac:dyDescent="0.15">
      <c r="B48" s="697">
        <v>1</v>
      </c>
      <c r="C48" s="735"/>
      <c r="D48" s="735"/>
      <c r="E48" s="735"/>
      <c r="F48" s="735"/>
      <c r="G48" s="735"/>
      <c r="H48" s="735"/>
      <c r="I48" s="735"/>
      <c r="J48" s="735"/>
      <c r="K48" s="735"/>
      <c r="L48" s="735"/>
      <c r="M48" s="735"/>
      <c r="N48" s="735"/>
      <c r="O48" s="735"/>
      <c r="P48" s="735"/>
      <c r="Q48" s="735"/>
      <c r="R48" s="799"/>
      <c r="S48" s="799"/>
      <c r="T48" s="799"/>
      <c r="U48" s="799"/>
      <c r="V48" s="799"/>
      <c r="W48" s="799"/>
      <c r="X48" s="799"/>
      <c r="Y48" s="799"/>
      <c r="Z48" s="799"/>
      <c r="AA48" s="799"/>
      <c r="AB48" s="799"/>
      <c r="AC48" s="797"/>
      <c r="AD48" s="798"/>
      <c r="AE48" s="94"/>
      <c r="AF48" s="91"/>
      <c r="AG48" s="752"/>
      <c r="AH48" s="92"/>
      <c r="AI48" s="92"/>
      <c r="AJ48" s="92"/>
      <c r="AK48" s="92"/>
      <c r="AL48" s="92"/>
      <c r="AM48" s="92"/>
      <c r="AN48" s="92"/>
      <c r="AO48" s="92"/>
      <c r="AP48" s="92"/>
      <c r="AQ48" s="92"/>
      <c r="AR48" s="92"/>
      <c r="AS48" s="92"/>
      <c r="AT48" s="92"/>
      <c r="AU48" s="92"/>
      <c r="CF48" s="93"/>
    </row>
    <row r="49" spans="1:84" ht="15.95" customHeight="1" x14ac:dyDescent="0.15">
      <c r="B49" s="697">
        <v>2</v>
      </c>
      <c r="C49" s="735"/>
      <c r="D49" s="735"/>
      <c r="E49" s="735"/>
      <c r="F49" s="735"/>
      <c r="G49" s="735"/>
      <c r="H49" s="735"/>
      <c r="I49" s="735"/>
      <c r="J49" s="735"/>
      <c r="K49" s="735"/>
      <c r="L49" s="735"/>
      <c r="M49" s="735"/>
      <c r="N49" s="735"/>
      <c r="O49" s="735"/>
      <c r="P49" s="735"/>
      <c r="Q49" s="735"/>
      <c r="R49" s="799"/>
      <c r="S49" s="799"/>
      <c r="T49" s="799"/>
      <c r="U49" s="799"/>
      <c r="V49" s="799"/>
      <c r="W49" s="799"/>
      <c r="X49" s="799"/>
      <c r="Y49" s="799"/>
      <c r="Z49" s="799"/>
      <c r="AA49" s="799"/>
      <c r="AB49" s="799"/>
      <c r="AC49" s="797"/>
      <c r="AD49" s="798"/>
      <c r="AE49" s="94"/>
      <c r="AF49" s="91"/>
      <c r="AG49" s="752"/>
      <c r="AH49" s="92"/>
      <c r="AI49" s="92"/>
      <c r="AJ49" s="92"/>
      <c r="AK49" s="92"/>
      <c r="AL49" s="92"/>
      <c r="AM49" s="92"/>
      <c r="AN49" s="92"/>
      <c r="AO49" s="92"/>
      <c r="AP49" s="92"/>
      <c r="AQ49" s="92"/>
      <c r="AR49" s="92"/>
      <c r="AS49" s="92"/>
      <c r="AT49" s="92"/>
      <c r="AU49" s="92"/>
      <c r="CF49" s="93"/>
    </row>
    <row r="50" spans="1:84" ht="15.95" customHeight="1" x14ac:dyDescent="0.15">
      <c r="B50" s="697">
        <v>3</v>
      </c>
      <c r="C50" s="735"/>
      <c r="D50" s="735"/>
      <c r="E50" s="735"/>
      <c r="F50" s="735"/>
      <c r="G50" s="735"/>
      <c r="H50" s="735"/>
      <c r="I50" s="735"/>
      <c r="J50" s="735"/>
      <c r="K50" s="735"/>
      <c r="L50" s="735"/>
      <c r="M50" s="735"/>
      <c r="N50" s="735"/>
      <c r="O50" s="735"/>
      <c r="P50" s="735"/>
      <c r="Q50" s="735"/>
      <c r="R50" s="799"/>
      <c r="S50" s="799"/>
      <c r="T50" s="799"/>
      <c r="U50" s="799"/>
      <c r="V50" s="799"/>
      <c r="W50" s="799"/>
      <c r="X50" s="799"/>
      <c r="Y50" s="799"/>
      <c r="Z50" s="799"/>
      <c r="AA50" s="799"/>
      <c r="AB50" s="799"/>
      <c r="AC50" s="797"/>
      <c r="AD50" s="798"/>
      <c r="AE50" s="94"/>
      <c r="AF50" s="91"/>
      <c r="AG50" s="752"/>
      <c r="AH50" s="92"/>
      <c r="AI50" s="92"/>
      <c r="AJ50" s="92"/>
      <c r="AK50" s="92"/>
      <c r="AL50" s="92"/>
      <c r="AM50" s="92"/>
      <c r="AN50" s="92"/>
      <c r="AO50" s="92"/>
      <c r="AP50" s="92"/>
      <c r="AQ50" s="92"/>
      <c r="AR50" s="92"/>
      <c r="AS50" s="92"/>
      <c r="AT50" s="92"/>
      <c r="AU50" s="92"/>
      <c r="CF50" s="93"/>
    </row>
    <row r="51" spans="1:84" ht="15.95" customHeight="1" x14ac:dyDescent="0.15">
      <c r="B51" s="697">
        <v>4</v>
      </c>
      <c r="C51" s="735"/>
      <c r="D51" s="735"/>
      <c r="E51" s="735"/>
      <c r="F51" s="735"/>
      <c r="G51" s="735"/>
      <c r="H51" s="735"/>
      <c r="I51" s="735"/>
      <c r="J51" s="735"/>
      <c r="K51" s="735"/>
      <c r="L51" s="735"/>
      <c r="M51" s="735"/>
      <c r="N51" s="735"/>
      <c r="O51" s="735"/>
      <c r="P51" s="735"/>
      <c r="Q51" s="735"/>
      <c r="R51" s="799"/>
      <c r="S51" s="799"/>
      <c r="T51" s="799"/>
      <c r="U51" s="799"/>
      <c r="V51" s="799"/>
      <c r="W51" s="799"/>
      <c r="X51" s="799"/>
      <c r="Y51" s="799"/>
      <c r="Z51" s="799"/>
      <c r="AA51" s="799"/>
      <c r="AB51" s="799"/>
      <c r="AC51" s="797"/>
      <c r="AD51" s="798"/>
      <c r="AE51" s="94"/>
      <c r="AF51" s="91"/>
      <c r="AG51" s="752"/>
      <c r="AH51" s="92"/>
      <c r="AI51" s="92"/>
      <c r="AJ51" s="92"/>
      <c r="AK51" s="92"/>
      <c r="AL51" s="92"/>
      <c r="AM51" s="92"/>
      <c r="AN51" s="92"/>
      <c r="AO51" s="92"/>
      <c r="AP51" s="92"/>
      <c r="AQ51" s="92"/>
      <c r="AR51" s="92"/>
      <c r="AS51" s="92"/>
      <c r="AT51" s="92"/>
      <c r="AU51" s="92"/>
      <c r="CF51" s="93"/>
    </row>
    <row r="52" spans="1:84" ht="15.95" customHeight="1" x14ac:dyDescent="0.15">
      <c r="B52" s="697">
        <v>5</v>
      </c>
      <c r="C52" s="735"/>
      <c r="D52" s="735"/>
      <c r="E52" s="735"/>
      <c r="F52" s="735"/>
      <c r="G52" s="735"/>
      <c r="H52" s="735"/>
      <c r="I52" s="735"/>
      <c r="J52" s="735"/>
      <c r="K52" s="735"/>
      <c r="L52" s="735"/>
      <c r="M52" s="735"/>
      <c r="N52" s="735"/>
      <c r="O52" s="735"/>
      <c r="P52" s="735"/>
      <c r="Q52" s="735"/>
      <c r="R52" s="799"/>
      <c r="S52" s="799"/>
      <c r="T52" s="799"/>
      <c r="U52" s="799"/>
      <c r="V52" s="799"/>
      <c r="W52" s="799"/>
      <c r="X52" s="799"/>
      <c r="Y52" s="799"/>
      <c r="Z52" s="799"/>
      <c r="AA52" s="799"/>
      <c r="AB52" s="799"/>
      <c r="AC52" s="797"/>
      <c r="AD52" s="798"/>
      <c r="AE52" s="94"/>
      <c r="AF52" s="91"/>
      <c r="AG52" s="752"/>
      <c r="AH52" s="92"/>
      <c r="AI52" s="92"/>
      <c r="AJ52" s="92"/>
      <c r="AK52" s="92"/>
      <c r="AL52" s="92"/>
      <c r="AM52" s="92"/>
      <c r="AN52" s="92"/>
      <c r="AO52" s="92"/>
      <c r="AP52" s="92"/>
      <c r="AQ52" s="92"/>
      <c r="AR52" s="92"/>
      <c r="AS52" s="92"/>
      <c r="AT52" s="92"/>
      <c r="AU52" s="92"/>
      <c r="CF52" s="93"/>
    </row>
    <row r="53" spans="1:84" ht="15.95" customHeight="1" x14ac:dyDescent="0.15">
      <c r="B53" s="697">
        <v>6</v>
      </c>
      <c r="C53" s="735"/>
      <c r="D53" s="735"/>
      <c r="E53" s="735"/>
      <c r="F53" s="735"/>
      <c r="G53" s="735"/>
      <c r="H53" s="735"/>
      <c r="I53" s="735"/>
      <c r="J53" s="735"/>
      <c r="K53" s="735"/>
      <c r="L53" s="735"/>
      <c r="M53" s="735"/>
      <c r="N53" s="735"/>
      <c r="O53" s="735"/>
      <c r="P53" s="735"/>
      <c r="Q53" s="735"/>
      <c r="R53" s="799"/>
      <c r="S53" s="799"/>
      <c r="T53" s="799"/>
      <c r="U53" s="799"/>
      <c r="V53" s="799"/>
      <c r="W53" s="799"/>
      <c r="X53" s="799"/>
      <c r="Y53" s="799"/>
      <c r="Z53" s="799"/>
      <c r="AA53" s="799"/>
      <c r="AB53" s="799"/>
      <c r="AC53" s="797"/>
      <c r="AD53" s="798"/>
      <c r="AE53" s="94"/>
      <c r="AF53" s="91"/>
      <c r="AG53" s="752"/>
      <c r="AH53" s="92"/>
      <c r="AI53" s="92"/>
      <c r="AJ53" s="92"/>
      <c r="AK53" s="92"/>
      <c r="AL53" s="92"/>
      <c r="AM53" s="92"/>
      <c r="AN53" s="92"/>
      <c r="AO53" s="92"/>
      <c r="AP53" s="92"/>
      <c r="AQ53" s="92"/>
      <c r="AR53" s="92"/>
      <c r="AS53" s="92"/>
      <c r="AT53" s="92"/>
      <c r="AU53" s="92"/>
      <c r="CF53" s="93"/>
    </row>
    <row r="54" spans="1:84" ht="15.95" customHeight="1" x14ac:dyDescent="0.15">
      <c r="B54" s="697">
        <v>7</v>
      </c>
      <c r="C54" s="735"/>
      <c r="D54" s="735"/>
      <c r="E54" s="735"/>
      <c r="F54" s="735"/>
      <c r="G54" s="735"/>
      <c r="H54" s="735"/>
      <c r="I54" s="735"/>
      <c r="J54" s="735"/>
      <c r="K54" s="735"/>
      <c r="L54" s="735"/>
      <c r="M54" s="735"/>
      <c r="N54" s="735"/>
      <c r="O54" s="735"/>
      <c r="P54" s="735"/>
      <c r="Q54" s="735"/>
      <c r="R54" s="799"/>
      <c r="S54" s="799"/>
      <c r="T54" s="799"/>
      <c r="U54" s="799"/>
      <c r="V54" s="799"/>
      <c r="W54" s="799"/>
      <c r="X54" s="799"/>
      <c r="Y54" s="799"/>
      <c r="Z54" s="799"/>
      <c r="AA54" s="799"/>
      <c r="AB54" s="799"/>
      <c r="AC54" s="797"/>
      <c r="AD54" s="798"/>
      <c r="AE54" s="94"/>
      <c r="AF54" s="91"/>
      <c r="AG54" s="752"/>
      <c r="AH54" s="92"/>
      <c r="AI54" s="92"/>
      <c r="AJ54" s="92"/>
      <c r="AK54" s="92"/>
      <c r="AL54" s="92"/>
      <c r="AM54" s="92"/>
      <c r="AN54" s="92"/>
      <c r="AO54" s="92"/>
      <c r="AP54" s="92"/>
      <c r="AQ54" s="92"/>
      <c r="AR54" s="92"/>
      <c r="AS54" s="92"/>
      <c r="AT54" s="92"/>
      <c r="AU54" s="92"/>
      <c r="CF54" s="93"/>
    </row>
    <row r="55" spans="1:84" ht="15.95" customHeight="1" x14ac:dyDescent="0.15">
      <c r="B55" s="697">
        <v>8</v>
      </c>
      <c r="C55" s="735"/>
      <c r="D55" s="735"/>
      <c r="E55" s="735"/>
      <c r="F55" s="735"/>
      <c r="G55" s="735"/>
      <c r="H55" s="735"/>
      <c r="I55" s="735"/>
      <c r="J55" s="735"/>
      <c r="K55" s="735"/>
      <c r="L55" s="735"/>
      <c r="M55" s="735"/>
      <c r="N55" s="735"/>
      <c r="O55" s="735"/>
      <c r="P55" s="735"/>
      <c r="Q55" s="735"/>
      <c r="R55" s="799"/>
      <c r="S55" s="799"/>
      <c r="T55" s="799"/>
      <c r="U55" s="799"/>
      <c r="V55" s="799"/>
      <c r="W55" s="799"/>
      <c r="X55" s="799"/>
      <c r="Y55" s="799"/>
      <c r="Z55" s="799"/>
      <c r="AA55" s="799"/>
      <c r="AB55" s="799"/>
      <c r="AC55" s="797"/>
      <c r="AD55" s="798"/>
      <c r="AE55" s="94"/>
      <c r="AF55" s="91"/>
      <c r="AG55" s="752"/>
      <c r="AH55" s="92"/>
      <c r="AI55" s="92"/>
      <c r="AJ55" s="92"/>
      <c r="AK55" s="92"/>
      <c r="AL55" s="92"/>
      <c r="AM55" s="92"/>
      <c r="AN55" s="92"/>
      <c r="AO55" s="92"/>
      <c r="AP55" s="92"/>
      <c r="AQ55" s="92"/>
      <c r="AR55" s="92"/>
      <c r="AS55" s="92"/>
      <c r="AT55" s="92"/>
      <c r="AU55" s="92"/>
      <c r="CF55" s="93"/>
    </row>
    <row r="56" spans="1:84" ht="15.95" customHeight="1" x14ac:dyDescent="0.15">
      <c r="B56" s="697">
        <v>9</v>
      </c>
      <c r="C56" s="735"/>
      <c r="D56" s="735"/>
      <c r="E56" s="735"/>
      <c r="F56" s="735"/>
      <c r="G56" s="735"/>
      <c r="H56" s="735"/>
      <c r="I56" s="735"/>
      <c r="J56" s="735"/>
      <c r="K56" s="735"/>
      <c r="L56" s="735"/>
      <c r="M56" s="735"/>
      <c r="N56" s="735"/>
      <c r="O56" s="735"/>
      <c r="P56" s="735"/>
      <c r="Q56" s="735"/>
      <c r="R56" s="799"/>
      <c r="S56" s="799"/>
      <c r="T56" s="799"/>
      <c r="U56" s="799"/>
      <c r="V56" s="799"/>
      <c r="W56" s="799"/>
      <c r="X56" s="799"/>
      <c r="Y56" s="799"/>
      <c r="Z56" s="799"/>
      <c r="AA56" s="799"/>
      <c r="AB56" s="799"/>
      <c r="AC56" s="797"/>
      <c r="AD56" s="798"/>
      <c r="AE56" s="94"/>
      <c r="AF56" s="91"/>
      <c r="AG56" s="752"/>
      <c r="AH56" s="92"/>
      <c r="AI56" s="92"/>
      <c r="AJ56" s="92"/>
      <c r="AK56" s="92"/>
      <c r="AL56" s="92"/>
      <c r="AM56" s="92"/>
      <c r="AN56" s="92"/>
      <c r="AO56" s="92"/>
      <c r="AP56" s="92"/>
      <c r="AQ56" s="92"/>
      <c r="AR56" s="92"/>
      <c r="AS56" s="92"/>
      <c r="AT56" s="92"/>
      <c r="AU56" s="92"/>
      <c r="CF56" s="93"/>
    </row>
    <row r="57" spans="1:84" ht="15.95" customHeight="1" x14ac:dyDescent="0.15">
      <c r="B57" s="697">
        <v>10</v>
      </c>
      <c r="C57" s="735"/>
      <c r="D57" s="735"/>
      <c r="E57" s="735"/>
      <c r="F57" s="735"/>
      <c r="G57" s="735"/>
      <c r="H57" s="735"/>
      <c r="I57" s="735"/>
      <c r="J57" s="735"/>
      <c r="K57" s="735"/>
      <c r="L57" s="735"/>
      <c r="M57" s="735"/>
      <c r="N57" s="735"/>
      <c r="O57" s="735"/>
      <c r="P57" s="735"/>
      <c r="Q57" s="735"/>
      <c r="R57" s="799"/>
      <c r="S57" s="799"/>
      <c r="T57" s="799"/>
      <c r="U57" s="799"/>
      <c r="V57" s="799"/>
      <c r="W57" s="799"/>
      <c r="X57" s="799"/>
      <c r="Y57" s="799"/>
      <c r="Z57" s="799"/>
      <c r="AA57" s="799"/>
      <c r="AB57" s="799"/>
      <c r="AC57" s="797"/>
      <c r="AD57" s="798"/>
      <c r="AE57" s="94"/>
      <c r="AF57" s="91"/>
      <c r="AG57" s="752"/>
      <c r="AH57" s="92"/>
      <c r="AI57" s="92"/>
      <c r="AJ57" s="92"/>
      <c r="AK57" s="92"/>
      <c r="AL57" s="92"/>
      <c r="AM57" s="92"/>
      <c r="AN57" s="92"/>
      <c r="AO57" s="92"/>
      <c r="AP57" s="92"/>
      <c r="AQ57" s="92"/>
      <c r="AR57" s="92"/>
      <c r="AS57" s="92"/>
      <c r="AT57" s="92"/>
      <c r="AU57" s="92"/>
      <c r="CF57" s="93"/>
    </row>
    <row r="58" spans="1:84" s="98" customFormat="1" ht="16.5" customHeight="1" x14ac:dyDescent="0.15">
      <c r="A58" s="702" t="s">
        <v>902</v>
      </c>
      <c r="B58" s="702" t="s">
        <v>904</v>
      </c>
      <c r="C58" s="700"/>
      <c r="D58" s="700"/>
      <c r="E58" s="700"/>
      <c r="F58" s="700"/>
      <c r="G58" s="700"/>
      <c r="H58" s="700"/>
      <c r="I58" s="700"/>
      <c r="J58" s="700"/>
      <c r="K58" s="700"/>
      <c r="L58" s="700"/>
      <c r="M58" s="700"/>
      <c r="N58" s="700"/>
      <c r="O58" s="700"/>
      <c r="P58" s="700"/>
      <c r="Q58" s="700"/>
      <c r="R58" s="700"/>
      <c r="S58" s="700"/>
      <c r="T58" s="700"/>
      <c r="U58" s="700"/>
      <c r="V58" s="700"/>
      <c r="W58" s="700"/>
      <c r="X58" s="700"/>
      <c r="Y58" s="700"/>
      <c r="Z58" s="700"/>
      <c r="AA58" s="700"/>
      <c r="AB58" s="700"/>
      <c r="AC58" s="700"/>
      <c r="AD58" s="700"/>
      <c r="AE58" s="700"/>
      <c r="AF58" s="96"/>
      <c r="AG58" s="752"/>
      <c r="AH58" s="97"/>
      <c r="AI58" s="97"/>
      <c r="AJ58" s="97"/>
      <c r="AK58" s="97"/>
      <c r="AL58" s="97"/>
      <c r="AM58" s="97"/>
      <c r="AN58" s="97"/>
      <c r="AO58" s="97"/>
      <c r="AP58" s="97"/>
      <c r="AQ58" s="97"/>
      <c r="AR58" s="97"/>
      <c r="CC58" s="99"/>
    </row>
    <row r="59" spans="1:84" s="98" customFormat="1" ht="27" customHeight="1" x14ac:dyDescent="0.15">
      <c r="A59" s="376" t="s">
        <v>905</v>
      </c>
      <c r="B59" s="762" t="s">
        <v>906</v>
      </c>
      <c r="C59" s="762"/>
      <c r="D59" s="762"/>
      <c r="E59" s="762"/>
      <c r="F59" s="762"/>
      <c r="G59" s="762"/>
      <c r="H59" s="762"/>
      <c r="I59" s="762"/>
      <c r="J59" s="762"/>
      <c r="K59" s="762"/>
      <c r="L59" s="762"/>
      <c r="M59" s="762"/>
      <c r="N59" s="762"/>
      <c r="O59" s="762"/>
      <c r="P59" s="762"/>
      <c r="Q59" s="762"/>
      <c r="R59" s="762"/>
      <c r="S59" s="762"/>
      <c r="T59" s="762"/>
      <c r="U59" s="762"/>
      <c r="V59" s="762"/>
      <c r="W59" s="762"/>
      <c r="X59" s="762"/>
      <c r="Y59" s="762"/>
      <c r="Z59" s="762"/>
      <c r="AA59" s="762"/>
      <c r="AB59" s="762"/>
      <c r="AC59" s="762"/>
      <c r="AD59" s="762"/>
      <c r="AE59" s="376"/>
      <c r="AF59" s="96"/>
      <c r="AG59" s="752"/>
      <c r="AH59" s="97"/>
      <c r="AI59" s="97"/>
      <c r="AJ59" s="97"/>
      <c r="AK59" s="97"/>
      <c r="AL59" s="97"/>
      <c r="AM59" s="97"/>
      <c r="AN59" s="97"/>
      <c r="AO59" s="97"/>
      <c r="AP59" s="97"/>
      <c r="AQ59" s="97"/>
      <c r="AR59" s="97"/>
      <c r="CC59" s="99"/>
    </row>
    <row r="60" spans="1:84" s="98" customFormat="1" ht="16.5" customHeight="1" x14ac:dyDescent="0.15">
      <c r="A60" s="702" t="s">
        <v>910</v>
      </c>
      <c r="B60" s="704" t="s">
        <v>907</v>
      </c>
      <c r="C60" s="701"/>
      <c r="D60" s="701"/>
      <c r="E60" s="701"/>
      <c r="F60" s="701"/>
      <c r="G60" s="701"/>
      <c r="H60" s="701"/>
      <c r="I60" s="701"/>
      <c r="J60" s="701"/>
      <c r="K60" s="701"/>
      <c r="L60" s="701"/>
      <c r="M60" s="701"/>
      <c r="N60" s="701"/>
      <c r="O60" s="701"/>
      <c r="P60" s="701"/>
      <c r="Q60" s="701"/>
      <c r="R60" s="701"/>
      <c r="S60" s="701"/>
      <c r="T60" s="701"/>
      <c r="U60" s="701"/>
      <c r="V60" s="701"/>
      <c r="W60" s="701"/>
      <c r="X60" s="701"/>
      <c r="Y60" s="701"/>
      <c r="Z60" s="701"/>
      <c r="AA60" s="701"/>
      <c r="AB60" s="701"/>
      <c r="AC60" s="701"/>
      <c r="AD60" s="701"/>
      <c r="AE60" s="376"/>
      <c r="AF60" s="96"/>
      <c r="AG60" s="752"/>
      <c r="AH60" s="97"/>
      <c r="AI60" s="97"/>
      <c r="AJ60" s="97"/>
      <c r="AK60" s="97"/>
      <c r="AL60" s="97"/>
      <c r="AM60" s="97"/>
      <c r="AN60" s="97"/>
      <c r="AO60" s="97"/>
      <c r="AP60" s="97"/>
      <c r="AQ60" s="97"/>
      <c r="AR60" s="97"/>
      <c r="CC60" s="99"/>
    </row>
    <row r="61" spans="1:84" s="98" customFormat="1" ht="16.5" customHeight="1" x14ac:dyDescent="0.15">
      <c r="A61" s="702" t="s">
        <v>911</v>
      </c>
      <c r="B61" s="704" t="s">
        <v>908</v>
      </c>
      <c r="C61" s="701"/>
      <c r="D61" s="701"/>
      <c r="E61" s="701"/>
      <c r="F61" s="701"/>
      <c r="G61" s="701"/>
      <c r="H61" s="701"/>
      <c r="I61" s="701"/>
      <c r="J61" s="701"/>
      <c r="K61" s="701"/>
      <c r="L61" s="701"/>
      <c r="M61" s="701"/>
      <c r="N61" s="701"/>
      <c r="O61" s="701"/>
      <c r="P61" s="701"/>
      <c r="Q61" s="701"/>
      <c r="R61" s="701"/>
      <c r="S61" s="701"/>
      <c r="T61" s="701"/>
      <c r="U61" s="701"/>
      <c r="V61" s="701"/>
      <c r="W61" s="701"/>
      <c r="X61" s="701"/>
      <c r="Y61" s="701"/>
      <c r="Z61" s="701"/>
      <c r="AA61" s="701"/>
      <c r="AB61" s="701"/>
      <c r="AC61" s="701"/>
      <c r="AD61" s="701"/>
      <c r="AE61" s="376"/>
      <c r="AF61" s="96"/>
      <c r="AG61" s="752"/>
      <c r="AH61" s="97"/>
      <c r="AI61" s="97"/>
      <c r="AJ61" s="97"/>
      <c r="AK61" s="97"/>
      <c r="AL61" s="97"/>
      <c r="AM61" s="97"/>
      <c r="AN61" s="97"/>
      <c r="AO61" s="97"/>
      <c r="AP61" s="97"/>
      <c r="AQ61" s="97"/>
      <c r="AR61" s="97"/>
      <c r="CC61" s="99"/>
    </row>
    <row r="62" spans="1:84" s="98" customFormat="1" ht="37.5" customHeight="1" x14ac:dyDescent="0.15">
      <c r="A62" s="376" t="s">
        <v>912</v>
      </c>
      <c r="B62" s="809" t="s">
        <v>909</v>
      </c>
      <c r="C62" s="809"/>
      <c r="D62" s="809"/>
      <c r="E62" s="809"/>
      <c r="F62" s="809"/>
      <c r="G62" s="809"/>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376"/>
      <c r="AF62" s="96"/>
      <c r="AG62" s="752"/>
      <c r="AH62" s="97"/>
      <c r="AI62" s="97"/>
      <c r="AJ62" s="97"/>
      <c r="AK62" s="97"/>
      <c r="AL62" s="97"/>
      <c r="AM62" s="97"/>
      <c r="AN62" s="97"/>
      <c r="AO62" s="97"/>
      <c r="AP62" s="97"/>
      <c r="AQ62" s="97"/>
      <c r="AR62" s="97"/>
      <c r="CC62" s="99"/>
    </row>
    <row r="63" spans="1:84" s="98" customFormat="1" ht="12" x14ac:dyDescent="0.15">
      <c r="A63" s="376"/>
      <c r="B63" s="376"/>
      <c r="C63" s="376"/>
      <c r="D63" s="376"/>
      <c r="E63" s="376"/>
      <c r="F63" s="376"/>
      <c r="G63" s="376"/>
      <c r="H63" s="376"/>
      <c r="I63" s="376"/>
      <c r="J63" s="376"/>
      <c r="K63" s="376"/>
      <c r="L63" s="376"/>
      <c r="M63" s="376"/>
      <c r="N63" s="376"/>
      <c r="O63" s="376"/>
      <c r="P63" s="376"/>
      <c r="Q63" s="376"/>
      <c r="R63" s="376"/>
      <c r="S63" s="376"/>
      <c r="T63" s="376"/>
      <c r="U63" s="376"/>
      <c r="V63" s="376"/>
      <c r="W63" s="376"/>
      <c r="X63" s="376"/>
      <c r="Y63" s="376"/>
      <c r="Z63" s="376"/>
      <c r="AA63" s="376"/>
      <c r="AB63" s="376"/>
      <c r="AC63" s="376"/>
      <c r="AD63" s="376"/>
      <c r="AE63" s="376"/>
      <c r="AF63" s="96"/>
      <c r="AG63" s="752"/>
      <c r="AH63" s="97"/>
      <c r="AI63" s="97"/>
      <c r="AJ63" s="97"/>
      <c r="AK63" s="97"/>
      <c r="AL63" s="97"/>
      <c r="AM63" s="97"/>
      <c r="AN63" s="97"/>
      <c r="AO63" s="97"/>
      <c r="AP63" s="97"/>
      <c r="AQ63" s="97"/>
      <c r="AR63" s="97"/>
      <c r="CC63" s="99"/>
    </row>
    <row r="64" spans="1:84" ht="1.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2"/>
      <c r="AG64" s="752"/>
      <c r="AH64" s="92"/>
      <c r="AI64" s="92"/>
      <c r="AJ64" s="92"/>
      <c r="AK64" s="92"/>
      <c r="AL64" s="92"/>
      <c r="AM64" s="92"/>
      <c r="AN64" s="92"/>
      <c r="AO64" s="92"/>
      <c r="AP64" s="92"/>
      <c r="AQ64" s="92"/>
      <c r="AR64" s="92"/>
    </row>
    <row r="65" spans="1:44" x14ac:dyDescent="0.15">
      <c r="A65" s="92" t="s">
        <v>82</v>
      </c>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row>
    <row r="66" spans="1:44" x14ac:dyDescent="0.15">
      <c r="A66" s="92"/>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row>
    <row r="67" spans="1:44" x14ac:dyDescent="0.15">
      <c r="A67" s="92"/>
      <c r="B67" s="92"/>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row>
    <row r="68" spans="1:44" x14ac:dyDescent="0.15">
      <c r="A68" s="92"/>
      <c r="B68" s="92"/>
      <c r="C68" s="92"/>
      <c r="D68" s="92"/>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Q68" s="92"/>
      <c r="AR68" s="92"/>
    </row>
    <row r="69" spans="1:44" x14ac:dyDescent="0.15">
      <c r="A69" s="92"/>
      <c r="B69" s="92"/>
      <c r="C69" s="92"/>
      <c r="D69" s="92"/>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row>
    <row r="70" spans="1:44" x14ac:dyDescent="0.15">
      <c r="A70" s="92"/>
      <c r="B70" s="92"/>
      <c r="C70" s="92"/>
      <c r="D70" s="92"/>
      <c r="E70" s="92"/>
      <c r="F70" s="92"/>
      <c r="G70" s="92"/>
      <c r="H70" s="92"/>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c r="AQ70" s="92"/>
      <c r="AR70" s="92"/>
    </row>
    <row r="71" spans="1:44" x14ac:dyDescent="0.15">
      <c r="A71" s="92"/>
      <c r="B71" s="92"/>
      <c r="C71" s="92"/>
      <c r="D71" s="92"/>
      <c r="E71" s="92"/>
      <c r="F71" s="92"/>
      <c r="G71" s="92"/>
      <c r="H71" s="92"/>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c r="AQ71" s="92"/>
      <c r="AR71" s="92"/>
    </row>
    <row r="72" spans="1:44" x14ac:dyDescent="0.15">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row>
    <row r="73" spans="1:44" x14ac:dyDescent="0.15">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c r="AQ73" s="92"/>
      <c r="AR73" s="92"/>
    </row>
    <row r="74" spans="1:44" x14ac:dyDescent="0.15">
      <c r="A74" s="92"/>
      <c r="B74" s="92"/>
      <c r="C74" s="92"/>
      <c r="D74" s="92"/>
      <c r="E74" s="92"/>
      <c r="F74" s="92"/>
      <c r="G74" s="92"/>
      <c r="H74" s="92"/>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c r="AQ74" s="92"/>
      <c r="AR74" s="92"/>
    </row>
    <row r="75" spans="1:44" x14ac:dyDescent="0.15">
      <c r="A75" s="92"/>
      <c r="B75" s="92"/>
      <c r="C75" s="92"/>
      <c r="D75" s="92"/>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row>
    <row r="76" spans="1:44" x14ac:dyDescent="0.15">
      <c r="A76" s="92"/>
      <c r="B76" s="92"/>
      <c r="C76" s="92"/>
      <c r="D76" s="92"/>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c r="AQ76" s="92"/>
      <c r="AR76" s="92"/>
    </row>
  </sheetData>
  <mergeCells count="122">
    <mergeCell ref="Z1:AD1"/>
    <mergeCell ref="B33:AD33"/>
    <mergeCell ref="B59:AD59"/>
    <mergeCell ref="B62:AD62"/>
    <mergeCell ref="M57:Q57"/>
    <mergeCell ref="M48:Q48"/>
    <mergeCell ref="M49:Q49"/>
    <mergeCell ref="M50:Q50"/>
    <mergeCell ref="M51:Q51"/>
    <mergeCell ref="M52:Q52"/>
    <mergeCell ref="Y55:AB55"/>
    <mergeCell ref="Y56:AB56"/>
    <mergeCell ref="Y57:AB57"/>
    <mergeCell ref="Y48:AB48"/>
    <mergeCell ref="Y49:AB49"/>
    <mergeCell ref="Y50:AB50"/>
    <mergeCell ref="Y51:AB51"/>
    <mergeCell ref="Y52:AB52"/>
    <mergeCell ref="Y53:AB53"/>
    <mergeCell ref="Y54:AB54"/>
    <mergeCell ref="V2:AE2"/>
    <mergeCell ref="R53:X53"/>
    <mergeCell ref="R54:X54"/>
    <mergeCell ref="R55:X55"/>
    <mergeCell ref="AC53:AD53"/>
    <mergeCell ref="AC54:AD54"/>
    <mergeCell ref="AC55:AD55"/>
    <mergeCell ref="R50:X50"/>
    <mergeCell ref="R51:X51"/>
    <mergeCell ref="R52:X52"/>
    <mergeCell ref="O25:AD25"/>
    <mergeCell ref="O22:AD22"/>
    <mergeCell ref="V36:AE36"/>
    <mergeCell ref="O19:AD19"/>
    <mergeCell ref="O24:AD24"/>
    <mergeCell ref="AC52:AD52"/>
    <mergeCell ref="R47:X47"/>
    <mergeCell ref="Y47:AB47"/>
    <mergeCell ref="M53:Q53"/>
    <mergeCell ref="M54:Q54"/>
    <mergeCell ref="AA35:AD35"/>
    <mergeCell ref="AC57:AD57"/>
    <mergeCell ref="AC47:AD47"/>
    <mergeCell ref="AC48:AD48"/>
    <mergeCell ref="AC49:AD49"/>
    <mergeCell ref="AC50:AD50"/>
    <mergeCell ref="AC51:AD51"/>
    <mergeCell ref="H53:L53"/>
    <mergeCell ref="H54:L54"/>
    <mergeCell ref="H55:L55"/>
    <mergeCell ref="R57:X57"/>
    <mergeCell ref="H56:L56"/>
    <mergeCell ref="H57:L57"/>
    <mergeCell ref="H48:L48"/>
    <mergeCell ref="H49:L49"/>
    <mergeCell ref="H50:L50"/>
    <mergeCell ref="H51:L51"/>
    <mergeCell ref="M55:Q55"/>
    <mergeCell ref="R48:X48"/>
    <mergeCell ref="R49:X49"/>
    <mergeCell ref="M47:Q47"/>
    <mergeCell ref="H52:L52"/>
    <mergeCell ref="R56:X56"/>
    <mergeCell ref="AC56:AD56"/>
    <mergeCell ref="C50:G50"/>
    <mergeCell ref="C51:G51"/>
    <mergeCell ref="O21:AD21"/>
    <mergeCell ref="B42:AD44"/>
    <mergeCell ref="O27:AD27"/>
    <mergeCell ref="C47:G47"/>
    <mergeCell ref="C54:G54"/>
    <mergeCell ref="C55:G55"/>
    <mergeCell ref="C56:G56"/>
    <mergeCell ref="B20:F31"/>
    <mergeCell ref="O20:AD20"/>
    <mergeCell ref="G26:J27"/>
    <mergeCell ref="M56:Q56"/>
    <mergeCell ref="H47:L47"/>
    <mergeCell ref="K27:N27"/>
    <mergeCell ref="G25:N25"/>
    <mergeCell ref="K26:N26"/>
    <mergeCell ref="AG1:AG64"/>
    <mergeCell ref="A5:AE6"/>
    <mergeCell ref="B8:AD10"/>
    <mergeCell ref="B12:AD12"/>
    <mergeCell ref="A39:AE40"/>
    <mergeCell ref="G28:N28"/>
    <mergeCell ref="O28:AD28"/>
    <mergeCell ref="G29:N29"/>
    <mergeCell ref="O29:AD29"/>
    <mergeCell ref="G30:J31"/>
    <mergeCell ref="K30:N30"/>
    <mergeCell ref="O30:AD30"/>
    <mergeCell ref="K31:N31"/>
    <mergeCell ref="O31:AD31"/>
    <mergeCell ref="C57:G57"/>
    <mergeCell ref="C48:G48"/>
    <mergeCell ref="C49:G49"/>
    <mergeCell ref="G21:N21"/>
    <mergeCell ref="O26:AD26"/>
    <mergeCell ref="C52:G52"/>
    <mergeCell ref="C53:G53"/>
    <mergeCell ref="AI32:AS32"/>
    <mergeCell ref="G14:N14"/>
    <mergeCell ref="G15:N15"/>
    <mergeCell ref="K16:N16"/>
    <mergeCell ref="K17:N17"/>
    <mergeCell ref="K18:N18"/>
    <mergeCell ref="K19:N19"/>
    <mergeCell ref="G16:J19"/>
    <mergeCell ref="B14:F19"/>
    <mergeCell ref="O14:AD14"/>
    <mergeCell ref="O15:AD15"/>
    <mergeCell ref="O16:AD16"/>
    <mergeCell ref="K23:N23"/>
    <mergeCell ref="O23:AD23"/>
    <mergeCell ref="O17:AD17"/>
    <mergeCell ref="O18:AD18"/>
    <mergeCell ref="G20:N20"/>
    <mergeCell ref="G22:J23"/>
    <mergeCell ref="K22:N22"/>
    <mergeCell ref="G24:N24"/>
  </mergeCells>
  <phoneticPr fontId="7"/>
  <pageMargins left="0.98425196850393704" right="0.78740157480314965" top="0.98425196850393704" bottom="0.78740157480314965" header="0.51181102362204722" footer="0.51181102362204722"/>
  <pageSetup paperSize="9" scale="98" fitToHeight="0" orientation="portrait" r:id="rId1"/>
  <headerFooter alignWithMargins="0"/>
  <rowBreaks count="2" manualBreakCount="2">
    <brk id="34" max="32" man="1"/>
    <brk id="63" max="16383" man="1"/>
  </rowBreaks>
  <colBreaks count="1" manualBreakCount="1">
    <brk id="3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E46"/>
  <sheetViews>
    <sheetView view="pageBreakPreview" zoomScale="85" zoomScaleNormal="85" zoomScaleSheetLayoutView="85" workbookViewId="0">
      <selection activeCell="B1" sqref="B1:E1"/>
    </sheetView>
  </sheetViews>
  <sheetFormatPr defaultColWidth="9.140625" defaultRowHeight="12" x14ac:dyDescent="0.15"/>
  <cols>
    <col min="1" max="1" width="1.7109375" style="1" customWidth="1"/>
    <col min="2" max="2" width="31.7109375" style="1" customWidth="1"/>
    <col min="3" max="4" width="14.7109375" style="1" customWidth="1"/>
    <col min="5" max="5" width="31.7109375" style="1" customWidth="1"/>
    <col min="6" max="6" width="1.7109375" style="1" customWidth="1"/>
    <col min="7" max="16384" width="9.140625" style="1"/>
  </cols>
  <sheetData>
    <row r="1" spans="2:5" x14ac:dyDescent="0.15">
      <c r="B1" s="812" t="s">
        <v>20</v>
      </c>
      <c r="C1" s="812"/>
      <c r="D1" s="812"/>
      <c r="E1" s="812"/>
    </row>
    <row r="13" spans="2:5" ht="18.75" x14ac:dyDescent="0.15">
      <c r="B13" s="811" t="s">
        <v>602</v>
      </c>
      <c r="C13" s="811"/>
      <c r="D13" s="811"/>
      <c r="E13" s="811"/>
    </row>
    <row r="14" spans="2:5" ht="18.75" x14ac:dyDescent="0.15">
      <c r="B14" s="3"/>
      <c r="C14" s="3"/>
      <c r="D14" s="3"/>
      <c r="E14" s="3"/>
    </row>
    <row r="15" spans="2:5" ht="18.75" x14ac:dyDescent="0.15">
      <c r="B15" s="811" t="s">
        <v>16</v>
      </c>
      <c r="C15" s="811"/>
      <c r="D15" s="811"/>
      <c r="E15" s="811"/>
    </row>
    <row r="16" spans="2:5" ht="18.75" x14ac:dyDescent="0.15">
      <c r="B16" s="811" t="s">
        <v>0</v>
      </c>
      <c r="C16" s="811"/>
      <c r="D16" s="811"/>
      <c r="E16" s="811"/>
    </row>
    <row r="43" spans="2:5" ht="17.25" x14ac:dyDescent="0.15">
      <c r="B43" s="810" t="s">
        <v>729</v>
      </c>
      <c r="C43" s="810"/>
      <c r="D43" s="810"/>
      <c r="E43" s="810"/>
    </row>
    <row r="46" spans="2:5" ht="21.75" customHeight="1" x14ac:dyDescent="0.15">
      <c r="C46" s="4" t="s">
        <v>1</v>
      </c>
      <c r="D46" s="5"/>
    </row>
  </sheetData>
  <mergeCells count="5">
    <mergeCell ref="B43:E43"/>
    <mergeCell ref="B15:E15"/>
    <mergeCell ref="B13:E13"/>
    <mergeCell ref="B16:E16"/>
    <mergeCell ref="B1:E1"/>
  </mergeCells>
  <phoneticPr fontId="7"/>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9"/>
  <sheetViews>
    <sheetView view="pageBreakPreview" zoomScale="115" zoomScaleNormal="100" zoomScaleSheetLayoutView="115" workbookViewId="0">
      <selection activeCell="B1" sqref="B1"/>
    </sheetView>
  </sheetViews>
  <sheetFormatPr defaultRowHeight="12" x14ac:dyDescent="0.15"/>
  <cols>
    <col min="1" max="1" width="3.28515625" customWidth="1"/>
    <col min="2" max="2" width="4.5703125" customWidth="1"/>
    <col min="3" max="3" width="24" customWidth="1"/>
    <col min="4" max="4" width="16.7109375" customWidth="1"/>
    <col min="5" max="5" width="18.7109375" customWidth="1"/>
    <col min="6" max="6" width="6.28515625" customWidth="1"/>
    <col min="7" max="7" width="22.42578125" customWidth="1"/>
  </cols>
  <sheetData>
    <row r="1" spans="2:7" ht="18" customHeight="1" x14ac:dyDescent="0.15">
      <c r="G1" s="380" t="s">
        <v>890</v>
      </c>
    </row>
    <row r="2" spans="2:7" ht="21" customHeight="1" x14ac:dyDescent="0.15">
      <c r="G2" s="1"/>
    </row>
    <row r="3" spans="2:7" ht="21" customHeight="1" x14ac:dyDescent="0.15">
      <c r="B3" s="815" t="s">
        <v>561</v>
      </c>
      <c r="C3" s="815"/>
      <c r="D3" s="815"/>
      <c r="E3" s="815"/>
      <c r="F3" s="815"/>
      <c r="G3" s="815"/>
    </row>
    <row r="4" spans="2:7" ht="21" customHeight="1" x14ac:dyDescent="0.15">
      <c r="B4" s="386"/>
      <c r="C4" s="386"/>
      <c r="D4" s="386"/>
      <c r="E4" s="386"/>
      <c r="F4" s="386"/>
      <c r="G4" s="386"/>
    </row>
    <row r="5" spans="2:7" ht="21" customHeight="1" x14ac:dyDescent="0.15">
      <c r="G5" t="s">
        <v>2</v>
      </c>
    </row>
    <row r="6" spans="2:7" ht="21" customHeight="1" x14ac:dyDescent="0.15">
      <c r="B6" s="816" t="s">
        <v>358</v>
      </c>
      <c r="C6" s="816"/>
      <c r="D6" s="384" t="s">
        <v>359</v>
      </c>
      <c r="E6" s="816" t="s">
        <v>29</v>
      </c>
      <c r="F6" s="816"/>
      <c r="G6" s="816"/>
    </row>
    <row r="7" spans="2:7" ht="21" customHeight="1" x14ac:dyDescent="0.15">
      <c r="B7" s="378" t="s">
        <v>349</v>
      </c>
      <c r="C7" s="379" t="s">
        <v>354</v>
      </c>
      <c r="D7" s="476"/>
      <c r="E7" s="817" t="s">
        <v>937</v>
      </c>
      <c r="F7" s="817"/>
      <c r="G7" s="817"/>
    </row>
    <row r="8" spans="2:7" ht="21" customHeight="1" x14ac:dyDescent="0.15">
      <c r="B8" s="378" t="s">
        <v>350</v>
      </c>
      <c r="C8" s="379" t="s">
        <v>355</v>
      </c>
      <c r="D8" s="476"/>
      <c r="E8" s="817" t="s">
        <v>938</v>
      </c>
      <c r="F8" s="817"/>
      <c r="G8" s="817"/>
    </row>
    <row r="9" spans="2:7" ht="21" customHeight="1" x14ac:dyDescent="0.15">
      <c r="B9" s="378" t="s">
        <v>351</v>
      </c>
      <c r="C9" s="379" t="s">
        <v>356</v>
      </c>
      <c r="D9" s="476"/>
      <c r="E9" s="817" t="s">
        <v>939</v>
      </c>
      <c r="F9" s="817"/>
      <c r="G9" s="817"/>
    </row>
    <row r="10" spans="2:7" ht="21" customHeight="1" x14ac:dyDescent="0.15">
      <c r="B10" s="378" t="s">
        <v>352</v>
      </c>
      <c r="C10" s="379" t="s">
        <v>357</v>
      </c>
      <c r="D10" s="477"/>
      <c r="E10" s="813" t="s">
        <v>373</v>
      </c>
      <c r="F10" s="813"/>
      <c r="G10" s="813"/>
    </row>
    <row r="11" spans="2:7" ht="21" customHeight="1" x14ac:dyDescent="0.15">
      <c r="B11" s="378" t="s">
        <v>353</v>
      </c>
      <c r="C11" s="379" t="s">
        <v>13</v>
      </c>
      <c r="D11" s="477"/>
      <c r="E11" s="813" t="s">
        <v>854</v>
      </c>
      <c r="F11" s="813"/>
      <c r="G11" s="813"/>
    </row>
    <row r="12" spans="2:7" ht="21" customHeight="1" x14ac:dyDescent="0.15">
      <c r="B12" s="378" t="s">
        <v>370</v>
      </c>
      <c r="C12" s="379" t="s">
        <v>367</v>
      </c>
      <c r="D12" s="478">
        <f>SUM(D7:D11)</f>
        <v>0</v>
      </c>
    </row>
    <row r="13" spans="2:7" ht="21" customHeight="1" x14ac:dyDescent="0.15">
      <c r="B13" s="378" t="s">
        <v>371</v>
      </c>
      <c r="C13" s="379" t="s">
        <v>368</v>
      </c>
      <c r="D13" s="478">
        <f>ROUNDDOWN(D12*0.1,0)</f>
        <v>0</v>
      </c>
    </row>
    <row r="14" spans="2:7" ht="21" customHeight="1" x14ac:dyDescent="0.15">
      <c r="B14" s="378" t="s">
        <v>372</v>
      </c>
      <c r="C14" s="379" t="s">
        <v>369</v>
      </c>
      <c r="D14" s="478">
        <f>D12+D13</f>
        <v>0</v>
      </c>
    </row>
    <row r="15" spans="2:7" ht="21" customHeight="1" x14ac:dyDescent="0.15"/>
    <row r="16" spans="2:7" ht="21" customHeight="1" x14ac:dyDescent="0.15"/>
    <row r="17" spans="2:7" s="8" customFormat="1" x14ac:dyDescent="0.15">
      <c r="B17" s="8" t="s">
        <v>11</v>
      </c>
    </row>
    <row r="18" spans="2:7" s="8" customFormat="1" x14ac:dyDescent="0.15">
      <c r="B18" s="8" t="s">
        <v>445</v>
      </c>
    </row>
    <row r="19" spans="2:7" s="8" customFormat="1" x14ac:dyDescent="0.15">
      <c r="B19" s="8" t="s">
        <v>920</v>
      </c>
    </row>
    <row r="20" spans="2:7" s="8" customFormat="1" x14ac:dyDescent="0.15">
      <c r="B20" s="8" t="s">
        <v>360</v>
      </c>
    </row>
    <row r="21" spans="2:7" s="8" customFormat="1" ht="15" customHeight="1" x14ac:dyDescent="0.15">
      <c r="B21" s="8" t="s">
        <v>361</v>
      </c>
    </row>
    <row r="22" spans="2:7" ht="21" customHeight="1" x14ac:dyDescent="0.15"/>
    <row r="23" spans="2:7" ht="21" customHeight="1" x14ac:dyDescent="0.15"/>
    <row r="24" spans="2:7" ht="21" customHeight="1" x14ac:dyDescent="0.15"/>
    <row r="25" spans="2:7" ht="21" customHeight="1" x14ac:dyDescent="0.15"/>
    <row r="26" spans="2:7" ht="21" customHeight="1" x14ac:dyDescent="0.15">
      <c r="E26" s="2" t="s">
        <v>12</v>
      </c>
      <c r="F26" s="814"/>
      <c r="G26" s="814"/>
    </row>
    <row r="27" spans="2:7" ht="21" customHeight="1" x14ac:dyDescent="0.15"/>
    <row r="28" spans="2:7" ht="21" customHeight="1" x14ac:dyDescent="0.15"/>
    <row r="29" spans="2:7" ht="21" customHeight="1" x14ac:dyDescent="0.15"/>
    <row r="30" spans="2:7" ht="21" customHeight="1" x14ac:dyDescent="0.15"/>
    <row r="31" spans="2:7" ht="21" customHeight="1" x14ac:dyDescent="0.15"/>
    <row r="32" spans="2:7" ht="21" customHeight="1" x14ac:dyDescent="0.15"/>
    <row r="33" ht="21" customHeight="1" x14ac:dyDescent="0.15"/>
    <row r="34" ht="21" customHeight="1" x14ac:dyDescent="0.15"/>
    <row r="35" ht="21" customHeight="1" x14ac:dyDescent="0.15"/>
    <row r="36" ht="21" customHeight="1" x14ac:dyDescent="0.15"/>
    <row r="37" ht="21" customHeight="1" x14ac:dyDescent="0.15"/>
    <row r="38" ht="21" customHeight="1" x14ac:dyDescent="0.15"/>
    <row r="39" ht="21" customHeight="1" x14ac:dyDescent="0.15"/>
  </sheetData>
  <mergeCells count="9">
    <mergeCell ref="E10:G10"/>
    <mergeCell ref="E11:G11"/>
    <mergeCell ref="F26:G26"/>
    <mergeCell ref="B3:G3"/>
    <mergeCell ref="E6:G6"/>
    <mergeCell ref="E7:G7"/>
    <mergeCell ref="E8:G8"/>
    <mergeCell ref="E9:G9"/>
    <mergeCell ref="B6:C6"/>
  </mergeCells>
  <phoneticPr fontId="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0272752-86dd-4ab3-b39c-f04d05a46757">
      <Terms xmlns="http://schemas.microsoft.com/office/infopath/2007/PartnerControls"/>
    </lcf76f155ced4ddcb4097134ff3c332f>
    <TaxCatchAll xmlns="1b146ca2-8305-47d6-8759-8b984a7f7020" xsi:nil="true"/>
    <_x8cbb__x7528_ xmlns="b0272752-86dd-4ab3-b39c-f04d05a4675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48467AC3296F5498D1046ABF67CFA18" ma:contentTypeVersion="18" ma:contentTypeDescription="新しいドキュメントを作成します。" ma:contentTypeScope="" ma:versionID="948088a6e92a6429f53aea5522d26ed9">
  <xsd:schema xmlns:xsd="http://www.w3.org/2001/XMLSchema" xmlns:xs="http://www.w3.org/2001/XMLSchema" xmlns:p="http://schemas.microsoft.com/office/2006/metadata/properties" xmlns:ns2="1b146ca2-8305-47d6-8759-8b984a7f7020" xmlns:ns3="b0272752-86dd-4ab3-b39c-f04d05a46757" targetNamespace="http://schemas.microsoft.com/office/2006/metadata/properties" ma:root="true" ma:fieldsID="ded2c785d7d2177938fc6cddffb9938d" ns2:_="" ns3:_="">
    <xsd:import namespace="1b146ca2-8305-47d6-8759-8b984a7f7020"/>
    <xsd:import namespace="b0272752-86dd-4ab3-b39c-f04d05a467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Location" minOccurs="0"/>
                <xsd:element ref="ns3:MediaServiceGenerationTime" minOccurs="0"/>
                <xsd:element ref="ns3:MediaServiceEventHashCode" minOccurs="0"/>
                <xsd:element ref="ns3:MediaServiceOCR" minOccurs="0"/>
                <xsd:element ref="ns3:MediaLengthInSeconds" minOccurs="0"/>
                <xsd:element ref="ns3:MediaServiceAutoKeyPoints" minOccurs="0"/>
                <xsd:element ref="ns3:MediaServiceKeyPoints" minOccurs="0"/>
                <xsd:element ref="ns3:_x8cbb__x7528_"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46ca2-8305-47d6-8759-8b984a7f7020"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89ac059e-7fe7-4ad8-93b1-c19c4a43cb9f}" ma:internalName="TaxCatchAll" ma:showField="CatchAllData" ma:web="1b146ca2-8305-47d6-8759-8b984a7f70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272752-86dd-4ab3-b39c-f04d05a4675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5f4c47a-015a-49f5-851f-1af3a13769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_x8cbb__x7528_" ma:index="23" nillable="true" ma:displayName="費用" ma:format="¥123,456.00 (日本)" ma:LCID="1041" ma:internalName="_x8cbb__x7528_">
      <xsd:simpleType>
        <xsd:restriction base="dms:Currency"/>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41BE78-B226-445F-9EBE-9F9B95B781F3}">
  <ds:schemaRefs>
    <ds:schemaRef ds:uri="http://schemas.microsoft.com/office/2006/metadata/properties"/>
    <ds:schemaRef ds:uri="http://schemas.microsoft.com/office/infopath/2007/PartnerControls"/>
    <ds:schemaRef ds:uri="b0272752-86dd-4ab3-b39c-f04d05a46757"/>
    <ds:schemaRef ds:uri="1b146ca2-8305-47d6-8759-8b984a7f7020"/>
  </ds:schemaRefs>
</ds:datastoreItem>
</file>

<file path=customXml/itemProps2.xml><?xml version="1.0" encoding="utf-8"?>
<ds:datastoreItem xmlns:ds="http://schemas.openxmlformats.org/officeDocument/2006/customXml" ds:itemID="{B7B3D84E-D451-46A5-A8AE-DDD2E7A954C1}">
  <ds:schemaRefs>
    <ds:schemaRef ds:uri="http://schemas.microsoft.com/sharepoint/v3/contenttype/forms"/>
  </ds:schemaRefs>
</ds:datastoreItem>
</file>

<file path=customXml/itemProps3.xml><?xml version="1.0" encoding="utf-8"?>
<ds:datastoreItem xmlns:ds="http://schemas.openxmlformats.org/officeDocument/2006/customXml" ds:itemID="{0DC82414-7CBB-46E7-A8E4-A424B9A157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146ca2-8305-47d6-8759-8b984a7f7020"/>
    <ds:schemaRef ds:uri="b0272752-86dd-4ab3-b39c-f04d05a467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15d96c1-231f-40d5-b2ef-46a3c20be1f2}" enabled="0" method="" siteId="{615d96c1-231f-40d5-b2ef-46a3c20be1f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35</vt:i4>
      </vt:variant>
    </vt:vector>
  </HeadingPairs>
  <TitlesOfParts>
    <vt:vector size="65" baseType="lpstr">
      <vt:lpstr>様式1-1</vt:lpstr>
      <vt:lpstr>様式1-2</vt:lpstr>
      <vt:lpstr>様式1-3</vt:lpstr>
      <vt:lpstr>様式1-4</vt:lpstr>
      <vt:lpstr>様式1-5</vt:lpstr>
      <vt:lpstr>様式1-6</vt:lpstr>
      <vt:lpstr>様式1-7</vt:lpstr>
      <vt:lpstr>様式5-1</vt:lpstr>
      <vt:lpstr>様式5-2</vt:lpstr>
      <vt:lpstr>様式5-3</vt:lpstr>
      <vt:lpstr>様式5-4</vt:lpstr>
      <vt:lpstr>様式5-5</vt:lpstr>
      <vt:lpstr>様式5-6</vt:lpstr>
      <vt:lpstr>様式5-7</vt:lpstr>
      <vt:lpstr>様式5-8</vt:lpstr>
      <vt:lpstr>様式5-9</vt:lpstr>
      <vt:lpstr>様式7-9-1</vt:lpstr>
      <vt:lpstr>様式7-9-2（参考）</vt:lpstr>
      <vt:lpstr>様式7-9-3（参考）</vt:lpstr>
      <vt:lpstr>様式7-9-4（参考）</vt:lpstr>
      <vt:lpstr>様式9-1</vt:lpstr>
      <vt:lpstr>様式9-2-1 </vt:lpstr>
      <vt:lpstr>様式9-2-2</vt:lpstr>
      <vt:lpstr>様式9-2-3</vt:lpstr>
      <vt:lpstr>様式9-3-1 </vt:lpstr>
      <vt:lpstr>様式9-3-2</vt:lpstr>
      <vt:lpstr>様式9-3-3</vt:lpstr>
      <vt:lpstr>様式9-4</vt:lpstr>
      <vt:lpstr>様式9-5</vt:lpstr>
      <vt:lpstr>別紙1</vt:lpstr>
      <vt:lpstr>'様式1-1'!Print_Area</vt:lpstr>
      <vt:lpstr>'様式1-2'!Print_Area</vt:lpstr>
      <vt:lpstr>'様式1-3'!Print_Area</vt:lpstr>
      <vt:lpstr>'様式1-4'!Print_Area</vt:lpstr>
      <vt:lpstr>'様式1-5'!Print_Area</vt:lpstr>
      <vt:lpstr>'様式1-6'!Print_Area</vt:lpstr>
      <vt:lpstr>'様式1-7'!Print_Area</vt:lpstr>
      <vt:lpstr>'様式5-1'!Print_Area</vt:lpstr>
      <vt:lpstr>'様式5-3'!Print_Area</vt:lpstr>
      <vt:lpstr>'様式5-4'!Print_Area</vt:lpstr>
      <vt:lpstr>'様式5-6'!Print_Area</vt:lpstr>
      <vt:lpstr>'様式5-7'!Print_Area</vt:lpstr>
      <vt:lpstr>'様式5-8'!Print_Area</vt:lpstr>
      <vt:lpstr>'様式7-9-1'!Print_Area</vt:lpstr>
      <vt:lpstr>'様式7-9-2（参考）'!Print_Area</vt:lpstr>
      <vt:lpstr>'様式7-9-3（参考）'!Print_Area</vt:lpstr>
      <vt:lpstr>'様式7-9-4（参考）'!Print_Area</vt:lpstr>
      <vt:lpstr>'様式9-1'!Print_Area</vt:lpstr>
      <vt:lpstr>'様式9-2-1 '!Print_Area</vt:lpstr>
      <vt:lpstr>'様式9-2-2'!Print_Area</vt:lpstr>
      <vt:lpstr>'様式9-2-3'!Print_Area</vt:lpstr>
      <vt:lpstr>'様式9-3-1 '!Print_Area</vt:lpstr>
      <vt:lpstr>'様式9-3-2'!Print_Area</vt:lpstr>
      <vt:lpstr>'様式9-3-3'!Print_Area</vt:lpstr>
      <vt:lpstr>'様式9-4'!Print_Area</vt:lpstr>
      <vt:lpstr>'様式9-5'!Print_Area</vt:lpstr>
      <vt:lpstr>'様式9-2-1 '!Print_Titles</vt:lpstr>
      <vt:lpstr>'様式9-2-2'!Print_Titles</vt:lpstr>
      <vt:lpstr>'様式9-2-3'!Print_Titles</vt:lpstr>
      <vt:lpstr>'様式9-3-1 '!Print_Titles</vt:lpstr>
      <vt:lpstr>'様式9-3-2'!Print_Titles</vt:lpstr>
      <vt:lpstr>'様式9-3-3'!Print_Titles</vt:lpstr>
      <vt:lpstr>'様式9-2-1 '!school</vt:lpstr>
      <vt:lpstr>'様式9-2-2'!school</vt:lpstr>
      <vt:lpstr>'様式9-2-3'!school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2024-03-20T01:23:20Z</dcterms:created>
  <dcterms:modified xsi:type="dcterms:W3CDTF">2024-07-01T01:44:11Z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0x010100948467AC3296F5498D1046ABF67CFA18</vt:lpwstr>
  </property>
</Properties>
</file>